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11\"/>
    </mc:Choice>
  </mc:AlternateContent>
  <xr:revisionPtr revIDLastSave="0" documentId="13_ncr:1_{A56A49B2-2724-489F-A16E-1CDE4F15EC78}"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6" r:id="rId2"/>
    <sheet name="A. HTT General" sheetId="17" r:id="rId3"/>
    <sheet name="B1. HTT Mortgage Assets" sheetId="18" r:id="rId4"/>
    <sheet name="C. HTT Harmonised Glossary" sheetId="19"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8">'D4. Tests Royal Decree'!$A$1:$E$58</definedName>
    <definedName name="_xlnm.Print_Area" localSheetId="11">'D7. Stratification Graphs'!$A$1:$F$46</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8" l="1"/>
  <c r="G621" i="18"/>
  <c r="G620" i="18"/>
  <c r="G619" i="18"/>
  <c r="G618" i="18"/>
  <c r="D618" i="18"/>
  <c r="C618" i="18"/>
  <c r="G617" i="18"/>
  <c r="G616" i="18"/>
  <c r="G615" i="18"/>
  <c r="G614" i="18"/>
  <c r="G613" i="18"/>
  <c r="G612" i="18"/>
  <c r="G611" i="18"/>
  <c r="G610" i="18"/>
  <c r="G609" i="18"/>
  <c r="G608" i="18"/>
  <c r="G607" i="18"/>
  <c r="G606" i="18"/>
  <c r="G605" i="18"/>
  <c r="G604" i="18"/>
  <c r="D601" i="18"/>
  <c r="G600" i="18" s="1"/>
  <c r="C601" i="18"/>
  <c r="F600" i="18" s="1"/>
  <c r="F599" i="18"/>
  <c r="F598" i="18"/>
  <c r="F601" i="18" s="1"/>
  <c r="G597" i="18"/>
  <c r="F597" i="18"/>
  <c r="D585" i="18"/>
  <c r="G591" i="18" s="1"/>
  <c r="C585" i="18"/>
  <c r="F584" i="18" s="1"/>
  <c r="G584" i="18"/>
  <c r="G582" i="18"/>
  <c r="G581" i="18"/>
  <c r="F581" i="18"/>
  <c r="G580" i="18"/>
  <c r="G578" i="18"/>
  <c r="G577" i="18"/>
  <c r="F577" i="18"/>
  <c r="G576" i="18"/>
  <c r="G574" i="18"/>
  <c r="G573" i="18"/>
  <c r="F573" i="18"/>
  <c r="G572" i="18"/>
  <c r="D567" i="18"/>
  <c r="G564" i="18" s="1"/>
  <c r="C567" i="18"/>
  <c r="F565" i="18" s="1"/>
  <c r="F566" i="18"/>
  <c r="G565" i="18"/>
  <c r="G563" i="18"/>
  <c r="F563" i="18"/>
  <c r="F562" i="18"/>
  <c r="G561" i="18"/>
  <c r="G559" i="18"/>
  <c r="F559" i="18"/>
  <c r="F558" i="18"/>
  <c r="G557" i="18"/>
  <c r="G555" i="18"/>
  <c r="F555" i="18"/>
  <c r="F554" i="18"/>
  <c r="G553" i="18"/>
  <c r="G551" i="18"/>
  <c r="F551" i="18"/>
  <c r="F550" i="18"/>
  <c r="G549" i="18"/>
  <c r="D544" i="18"/>
  <c r="G541" i="18" s="1"/>
  <c r="C544" i="18"/>
  <c r="F542" i="18" s="1"/>
  <c r="F543" i="18"/>
  <c r="G542" i="18"/>
  <c r="G540" i="18"/>
  <c r="F540" i="18"/>
  <c r="F539" i="18"/>
  <c r="G538" i="18"/>
  <c r="G536" i="18"/>
  <c r="F536" i="18"/>
  <c r="F535" i="18"/>
  <c r="G534" i="18"/>
  <c r="G532" i="18"/>
  <c r="F532" i="18"/>
  <c r="F531" i="18"/>
  <c r="G530" i="18"/>
  <c r="G528" i="18"/>
  <c r="F528" i="18"/>
  <c r="F527" i="18"/>
  <c r="G526" i="18"/>
  <c r="F492" i="18"/>
  <c r="F491" i="18"/>
  <c r="F488" i="18"/>
  <c r="D487" i="18"/>
  <c r="G490" i="18" s="1"/>
  <c r="C487" i="18"/>
  <c r="F490" i="18" s="1"/>
  <c r="F485" i="18"/>
  <c r="F484" i="18"/>
  <c r="F483" i="18"/>
  <c r="F481" i="18"/>
  <c r="F480" i="18"/>
  <c r="G479" i="18"/>
  <c r="F479" i="18"/>
  <c r="F470" i="18"/>
  <c r="F469" i="18"/>
  <c r="F466" i="18"/>
  <c r="D465" i="18"/>
  <c r="G471" i="18" s="1"/>
  <c r="C465" i="18"/>
  <c r="F468" i="18" s="1"/>
  <c r="F463" i="18"/>
  <c r="F462" i="18"/>
  <c r="G461" i="18"/>
  <c r="F461" i="18"/>
  <c r="F459" i="18"/>
  <c r="F458" i="18"/>
  <c r="G457" i="18"/>
  <c r="F457" i="18"/>
  <c r="D452" i="18"/>
  <c r="G449" i="18" s="1"/>
  <c r="C452" i="18"/>
  <c r="F450" i="18" s="1"/>
  <c r="F451" i="18"/>
  <c r="G450" i="18"/>
  <c r="G448" i="18"/>
  <c r="F448" i="18"/>
  <c r="F447" i="18"/>
  <c r="G446" i="18"/>
  <c r="G444" i="18"/>
  <c r="F444" i="18"/>
  <c r="F443" i="18"/>
  <c r="G442" i="18"/>
  <c r="G440" i="18"/>
  <c r="F440" i="18"/>
  <c r="F439" i="18"/>
  <c r="G438" i="18"/>
  <c r="G436" i="18"/>
  <c r="F436" i="18"/>
  <c r="F435" i="18"/>
  <c r="G434" i="18"/>
  <c r="G432" i="18"/>
  <c r="F432" i="18"/>
  <c r="F431" i="18"/>
  <c r="G430" i="18"/>
  <c r="G428" i="18"/>
  <c r="F428" i="18"/>
  <c r="G393" i="18"/>
  <c r="G392" i="18"/>
  <c r="G391" i="18"/>
  <c r="G390" i="18"/>
  <c r="G389" i="18"/>
  <c r="G388" i="18"/>
  <c r="G387" i="18"/>
  <c r="G386" i="18"/>
  <c r="G385" i="18"/>
  <c r="G384" i="18"/>
  <c r="G383" i="18"/>
  <c r="G382" i="18"/>
  <c r="G381" i="18"/>
  <c r="G380" i="18"/>
  <c r="G379" i="18"/>
  <c r="G378" i="18"/>
  <c r="G377" i="18"/>
  <c r="G376" i="18"/>
  <c r="G375" i="18"/>
  <c r="D372" i="18"/>
  <c r="C372" i="18"/>
  <c r="F369" i="18" s="1"/>
  <c r="G371" i="18"/>
  <c r="G370" i="18"/>
  <c r="F370" i="18"/>
  <c r="G369" i="18"/>
  <c r="G372" i="18" s="1"/>
  <c r="G368" i="18"/>
  <c r="F368" i="18"/>
  <c r="D365" i="18"/>
  <c r="G364" i="18" s="1"/>
  <c r="C365" i="18"/>
  <c r="F364" i="18" s="1"/>
  <c r="G361" i="18"/>
  <c r="F361" i="18"/>
  <c r="D346" i="18"/>
  <c r="G345" i="18" s="1"/>
  <c r="C346" i="18"/>
  <c r="F344" i="18" s="1"/>
  <c r="F345" i="18"/>
  <c r="G344" i="18"/>
  <c r="G343" i="18"/>
  <c r="F343" i="18"/>
  <c r="G342" i="18"/>
  <c r="F342" i="18"/>
  <c r="F341" i="18"/>
  <c r="G340" i="18"/>
  <c r="G339" i="18"/>
  <c r="F339" i="18"/>
  <c r="G338" i="18"/>
  <c r="F338" i="18"/>
  <c r="F337" i="18"/>
  <c r="G336" i="18"/>
  <c r="G335" i="18"/>
  <c r="F335" i="18"/>
  <c r="G334" i="18"/>
  <c r="F334" i="18"/>
  <c r="F333" i="18"/>
  <c r="D328" i="18"/>
  <c r="G327" i="18" s="1"/>
  <c r="C328" i="18"/>
  <c r="F327" i="18" s="1"/>
  <c r="G324" i="18"/>
  <c r="G316" i="18"/>
  <c r="G312" i="18"/>
  <c r="D305" i="18"/>
  <c r="G304" i="18" s="1"/>
  <c r="C305" i="18"/>
  <c r="F304" i="18" s="1"/>
  <c r="G301" i="18"/>
  <c r="G297" i="18"/>
  <c r="G293" i="18"/>
  <c r="G289" i="18"/>
  <c r="F289" i="18"/>
  <c r="G255" i="18"/>
  <c r="G254" i="18"/>
  <c r="F254" i="18"/>
  <c r="G253" i="18"/>
  <c r="G251" i="18"/>
  <c r="G250" i="18"/>
  <c r="F250" i="18"/>
  <c r="D249" i="18"/>
  <c r="G252" i="18" s="1"/>
  <c r="C249" i="18"/>
  <c r="F253" i="18" s="1"/>
  <c r="G248" i="18"/>
  <c r="G247" i="18"/>
  <c r="F247" i="18"/>
  <c r="G246" i="18"/>
  <c r="G245" i="18"/>
  <c r="G244" i="18"/>
  <c r="G243" i="18"/>
  <c r="F243" i="18"/>
  <c r="G242" i="18"/>
  <c r="G249" i="18" s="1"/>
  <c r="G241" i="18"/>
  <c r="D227" i="18"/>
  <c r="G226" i="18" s="1"/>
  <c r="C227" i="18"/>
  <c r="F226" i="18" s="1"/>
  <c r="D214" i="18"/>
  <c r="G210" i="18" s="1"/>
  <c r="C214" i="18"/>
  <c r="F211" i="18" s="1"/>
  <c r="F212" i="18"/>
  <c r="G211" i="18"/>
  <c r="G208" i="18"/>
  <c r="F208" i="18"/>
  <c r="G207" i="18"/>
  <c r="G206" i="18"/>
  <c r="G205" i="18"/>
  <c r="G204" i="18"/>
  <c r="F204" i="18"/>
  <c r="G203" i="18"/>
  <c r="G202" i="18"/>
  <c r="F202" i="18"/>
  <c r="G201" i="18"/>
  <c r="G200" i="18"/>
  <c r="F200" i="18"/>
  <c r="G199" i="18"/>
  <c r="G198" i="18"/>
  <c r="F198" i="18"/>
  <c r="G197" i="18"/>
  <c r="G196" i="18"/>
  <c r="F196" i="18"/>
  <c r="G195" i="18"/>
  <c r="G194" i="18"/>
  <c r="F194" i="18"/>
  <c r="G193" i="18"/>
  <c r="G192" i="18"/>
  <c r="F192" i="18"/>
  <c r="G191" i="18"/>
  <c r="G190" i="18"/>
  <c r="F190" i="18"/>
  <c r="F76" i="18"/>
  <c r="D76" i="18"/>
  <c r="C76" i="18"/>
  <c r="F72" i="18"/>
  <c r="D72" i="18"/>
  <c r="C72" i="18"/>
  <c r="F44" i="18"/>
  <c r="D44" i="18"/>
  <c r="C44" i="18"/>
  <c r="F29" i="18"/>
  <c r="F28" i="18"/>
  <c r="F26" i="18"/>
  <c r="F25" i="18"/>
  <c r="F24" i="18"/>
  <c r="F23" i="18"/>
  <c r="F22" i="18"/>
  <c r="F21" i="18"/>
  <c r="F20" i="18"/>
  <c r="F19" i="18"/>
  <c r="F18" i="18"/>
  <c r="F17" i="18"/>
  <c r="F16" i="18"/>
  <c r="F14" i="18"/>
  <c r="F13" i="18"/>
  <c r="F12" i="18"/>
  <c r="F15" i="18" s="1"/>
  <c r="C304" i="17"/>
  <c r="C303" i="17"/>
  <c r="C298" i="17"/>
  <c r="C297" i="17"/>
  <c r="C296" i="17"/>
  <c r="C292" i="17"/>
  <c r="C289" i="17"/>
  <c r="C288" i="17"/>
  <c r="G227" i="17"/>
  <c r="F227" i="17"/>
  <c r="G226" i="17"/>
  <c r="F226" i="17"/>
  <c r="G225" i="17"/>
  <c r="F225" i="17"/>
  <c r="G224" i="17"/>
  <c r="F224" i="17"/>
  <c r="G223" i="17"/>
  <c r="F223" i="17"/>
  <c r="G222" i="17"/>
  <c r="F222" i="17"/>
  <c r="G221" i="17"/>
  <c r="F221" i="17"/>
  <c r="C220" i="17"/>
  <c r="G219" i="17"/>
  <c r="F219" i="17"/>
  <c r="G218" i="17"/>
  <c r="G220" i="17" s="1"/>
  <c r="F218" i="17"/>
  <c r="F220" i="17" s="1"/>
  <c r="F215" i="17"/>
  <c r="F214" i="17"/>
  <c r="F213" i="17"/>
  <c r="F212" i="17"/>
  <c r="F211" i="17"/>
  <c r="F210" i="17"/>
  <c r="F209" i="17"/>
  <c r="F208" i="17"/>
  <c r="C208" i="17"/>
  <c r="F187" i="17"/>
  <c r="F186" i="17"/>
  <c r="F185" i="17"/>
  <c r="F184" i="17"/>
  <c r="F183" i="17"/>
  <c r="F182" i="17"/>
  <c r="F181" i="17"/>
  <c r="F180" i="17"/>
  <c r="F179" i="17"/>
  <c r="C179" i="17"/>
  <c r="F167" i="17"/>
  <c r="C167" i="17"/>
  <c r="G166" i="17"/>
  <c r="F166" i="17"/>
  <c r="G165" i="17"/>
  <c r="F165" i="17"/>
  <c r="G164" i="17"/>
  <c r="G162" i="17"/>
  <c r="F162" i="17"/>
  <c r="G161" i="17"/>
  <c r="F161" i="17"/>
  <c r="G160" i="17"/>
  <c r="F160" i="17"/>
  <c r="G159" i="17"/>
  <c r="F159" i="17"/>
  <c r="G158" i="17"/>
  <c r="F158" i="17"/>
  <c r="G157" i="17"/>
  <c r="F157" i="17"/>
  <c r="C156" i="17"/>
  <c r="G155" i="17"/>
  <c r="F155" i="17"/>
  <c r="G154" i="17"/>
  <c r="F154" i="17"/>
  <c r="G153" i="17"/>
  <c r="F153"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F156" i="17" s="1"/>
  <c r="G139" i="17"/>
  <c r="G138" i="17"/>
  <c r="G136" i="17"/>
  <c r="F136" i="17"/>
  <c r="G135" i="17"/>
  <c r="G134" i="17"/>
  <c r="G133" i="17"/>
  <c r="G132" i="17"/>
  <c r="F132" i="17"/>
  <c r="G131" i="17"/>
  <c r="F130" i="17"/>
  <c r="D130" i="17"/>
  <c r="F135" i="17" s="1"/>
  <c r="G129" i="17"/>
  <c r="G128" i="17"/>
  <c r="G127" i="17"/>
  <c r="G126" i="17"/>
  <c r="G125" i="17"/>
  <c r="G124" i="17"/>
  <c r="G123" i="17"/>
  <c r="G122" i="17"/>
  <c r="G121" i="17"/>
  <c r="G120" i="17"/>
  <c r="G119" i="17"/>
  <c r="G118" i="17"/>
  <c r="G117" i="17"/>
  <c r="G116" i="17"/>
  <c r="G115" i="17"/>
  <c r="G114" i="17"/>
  <c r="G113" i="17"/>
  <c r="G112" i="17"/>
  <c r="C112" i="17"/>
  <c r="C130" i="17" s="1"/>
  <c r="G105" i="17"/>
  <c r="G104" i="17"/>
  <c r="G103" i="17"/>
  <c r="G102" i="17"/>
  <c r="F102" i="17"/>
  <c r="G101" i="17"/>
  <c r="G100" i="17"/>
  <c r="D100" i="17"/>
  <c r="F105" i="17" s="1"/>
  <c r="C100" i="17"/>
  <c r="F98" i="17"/>
  <c r="F97" i="17"/>
  <c r="G87" i="17"/>
  <c r="F87" i="17"/>
  <c r="G86" i="17"/>
  <c r="F86" i="17"/>
  <c r="G82" i="17"/>
  <c r="G81" i="17"/>
  <c r="F81" i="17"/>
  <c r="G80" i="17"/>
  <c r="F80" i="17"/>
  <c r="G79" i="17"/>
  <c r="F79" i="17"/>
  <c r="G78" i="17"/>
  <c r="F77" i="17"/>
  <c r="D77" i="17"/>
  <c r="F82" i="17" s="1"/>
  <c r="C77" i="17"/>
  <c r="G76" i="17"/>
  <c r="G75" i="17"/>
  <c r="G74" i="17"/>
  <c r="G73" i="17"/>
  <c r="G72" i="17"/>
  <c r="G71" i="17"/>
  <c r="G77" i="17" s="1"/>
  <c r="G70" i="17"/>
  <c r="F64" i="17"/>
  <c r="F63" i="17"/>
  <c r="F62" i="17"/>
  <c r="F61" i="17"/>
  <c r="F60" i="17"/>
  <c r="F59" i="17"/>
  <c r="F58" i="17"/>
  <c r="C58" i="17"/>
  <c r="C38" i="17"/>
  <c r="D45" i="17" s="1"/>
  <c r="G212" i="18" l="1"/>
  <c r="G213" i="18"/>
  <c r="G209" i="18"/>
  <c r="G214" i="18" s="1"/>
  <c r="F372" i="18"/>
  <c r="G601" i="18"/>
  <c r="F219" i="18"/>
  <c r="F297" i="18"/>
  <c r="F312" i="18"/>
  <c r="G468" i="18"/>
  <c r="G483" i="18"/>
  <c r="G219" i="18"/>
  <c r="F193" i="18"/>
  <c r="F197" i="18"/>
  <c r="F201" i="18"/>
  <c r="F205" i="18"/>
  <c r="F209" i="18"/>
  <c r="F213" i="18"/>
  <c r="F220" i="18"/>
  <c r="F224" i="18"/>
  <c r="F244" i="18"/>
  <c r="F248" i="18"/>
  <c r="F251" i="18"/>
  <c r="F255" i="18"/>
  <c r="F290" i="18"/>
  <c r="F294" i="18"/>
  <c r="F298" i="18"/>
  <c r="F302" i="18"/>
  <c r="F313" i="18"/>
  <c r="F317" i="18"/>
  <c r="F321" i="18"/>
  <c r="F325" i="18"/>
  <c r="F336" i="18"/>
  <c r="F346" i="18" s="1"/>
  <c r="F340" i="18"/>
  <c r="F358" i="18"/>
  <c r="F362" i="18"/>
  <c r="F371" i="18"/>
  <c r="G431" i="18"/>
  <c r="G435" i="18"/>
  <c r="G439" i="18"/>
  <c r="G443" i="18"/>
  <c r="G447" i="18"/>
  <c r="G452" i="18" s="1"/>
  <c r="G451" i="18"/>
  <c r="G458" i="18"/>
  <c r="G465" i="18" s="1"/>
  <c r="G462" i="18"/>
  <c r="G469" i="18"/>
  <c r="G480" i="18"/>
  <c r="G484" i="18"/>
  <c r="G491" i="18"/>
  <c r="G527" i="18"/>
  <c r="G544" i="18" s="1"/>
  <c r="G531" i="18"/>
  <c r="G535" i="18"/>
  <c r="G539" i="18"/>
  <c r="G543" i="18"/>
  <c r="G550" i="18"/>
  <c r="G567" i="18" s="1"/>
  <c r="G554" i="18"/>
  <c r="G558" i="18"/>
  <c r="G562" i="18"/>
  <c r="G566" i="18"/>
  <c r="G598" i="18"/>
  <c r="F301" i="18"/>
  <c r="F324" i="18"/>
  <c r="G220" i="18"/>
  <c r="G290" i="18"/>
  <c r="G294" i="18"/>
  <c r="G298" i="18"/>
  <c r="G302" i="18"/>
  <c r="G313" i="18"/>
  <c r="G317" i="18"/>
  <c r="G321" i="18"/>
  <c r="G325" i="18"/>
  <c r="G358" i="18"/>
  <c r="G362" i="18"/>
  <c r="F574" i="18"/>
  <c r="F578" i="18"/>
  <c r="F582" i="18"/>
  <c r="F295" i="18"/>
  <c r="F322" i="18"/>
  <c r="G459" i="18"/>
  <c r="G463" i="18"/>
  <c r="G466" i="18"/>
  <c r="G470" i="18"/>
  <c r="G481" i="18"/>
  <c r="G485" i="18"/>
  <c r="G488" i="18"/>
  <c r="G492" i="18"/>
  <c r="G599" i="18"/>
  <c r="F320" i="18"/>
  <c r="G320" i="18"/>
  <c r="F225" i="18"/>
  <c r="F245" i="18"/>
  <c r="F252" i="18"/>
  <c r="F291" i="18"/>
  <c r="F303" i="18"/>
  <c r="F314" i="18"/>
  <c r="G221" i="18"/>
  <c r="G225" i="18"/>
  <c r="G287" i="18"/>
  <c r="G291" i="18"/>
  <c r="G295" i="18"/>
  <c r="G299" i="18"/>
  <c r="G303" i="18"/>
  <c r="G310" i="18"/>
  <c r="G314" i="18"/>
  <c r="G318" i="18"/>
  <c r="G322" i="18"/>
  <c r="G326" i="18"/>
  <c r="G333" i="18"/>
  <c r="G337" i="18"/>
  <c r="G341" i="18"/>
  <c r="G359" i="18"/>
  <c r="G363" i="18"/>
  <c r="F429" i="18"/>
  <c r="F452" i="18" s="1"/>
  <c r="F433" i="18"/>
  <c r="F437" i="18"/>
  <c r="F441" i="18"/>
  <c r="F445" i="18"/>
  <c r="F449" i="18"/>
  <c r="F460" i="18"/>
  <c r="F464" i="18"/>
  <c r="F465" i="18" s="1"/>
  <c r="F467" i="18"/>
  <c r="F471" i="18"/>
  <c r="F482" i="18"/>
  <c r="F487" i="18" s="1"/>
  <c r="F486" i="18"/>
  <c r="F489" i="18"/>
  <c r="F493" i="18"/>
  <c r="F529" i="18"/>
  <c r="F533" i="18"/>
  <c r="F537" i="18"/>
  <c r="F541" i="18"/>
  <c r="F552" i="18"/>
  <c r="F556" i="18"/>
  <c r="F560" i="18"/>
  <c r="F564" i="18"/>
  <c r="F575" i="18"/>
  <c r="F579" i="18"/>
  <c r="F583" i="18"/>
  <c r="F591" i="18"/>
  <c r="F223" i="18"/>
  <c r="F293" i="18"/>
  <c r="F316" i="18"/>
  <c r="G223" i="18"/>
  <c r="G224" i="18"/>
  <c r="F206" i="18"/>
  <c r="F210" i="18"/>
  <c r="F221" i="18"/>
  <c r="F241" i="18"/>
  <c r="F287" i="18"/>
  <c r="F299" i="18"/>
  <c r="F310" i="18"/>
  <c r="F318" i="18"/>
  <c r="F326" i="18"/>
  <c r="F359" i="18"/>
  <c r="F363" i="18"/>
  <c r="F191" i="18"/>
  <c r="F195" i="18"/>
  <c r="F199" i="18"/>
  <c r="F203" i="18"/>
  <c r="F207" i="18"/>
  <c r="F222" i="18"/>
  <c r="F242" i="18"/>
  <c r="F246" i="18"/>
  <c r="F288" i="18"/>
  <c r="F292" i="18"/>
  <c r="F296" i="18"/>
  <c r="F300" i="18"/>
  <c r="F311" i="18"/>
  <c r="F315" i="18"/>
  <c r="F319" i="18"/>
  <c r="F323" i="18"/>
  <c r="F360" i="18"/>
  <c r="G429" i="18"/>
  <c r="G433" i="18"/>
  <c r="G437" i="18"/>
  <c r="G441" i="18"/>
  <c r="G445" i="18"/>
  <c r="G460" i="18"/>
  <c r="G464" i="18"/>
  <c r="G467" i="18"/>
  <c r="G482" i="18"/>
  <c r="G487" i="18" s="1"/>
  <c r="G486" i="18"/>
  <c r="G489" i="18"/>
  <c r="G493" i="18"/>
  <c r="G529" i="18"/>
  <c r="G533" i="18"/>
  <c r="G537" i="18"/>
  <c r="G552" i="18"/>
  <c r="G556" i="18"/>
  <c r="G560" i="18"/>
  <c r="G575" i="18"/>
  <c r="G585" i="18" s="1"/>
  <c r="G579" i="18"/>
  <c r="G583" i="18"/>
  <c r="G222" i="18"/>
  <c r="G288" i="18"/>
  <c r="G292" i="18"/>
  <c r="G296" i="18"/>
  <c r="G300" i="18"/>
  <c r="G311" i="18"/>
  <c r="G315" i="18"/>
  <c r="G319" i="18"/>
  <c r="G323" i="18"/>
  <c r="G360" i="18"/>
  <c r="F430" i="18"/>
  <c r="F434" i="18"/>
  <c r="F438" i="18"/>
  <c r="F442" i="18"/>
  <c r="F446" i="18"/>
  <c r="F526" i="18"/>
  <c r="F530" i="18"/>
  <c r="F534" i="18"/>
  <c r="F538" i="18"/>
  <c r="F549" i="18"/>
  <c r="F553" i="18"/>
  <c r="F557" i="18"/>
  <c r="F561" i="18"/>
  <c r="F572" i="18"/>
  <c r="F576" i="18"/>
  <c r="F580" i="18"/>
  <c r="F99" i="17"/>
  <c r="F103" i="17"/>
  <c r="F133" i="17"/>
  <c r="F93" i="17"/>
  <c r="F78" i="17"/>
  <c r="F95" i="17"/>
  <c r="F94" i="17"/>
  <c r="F104" i="17"/>
  <c r="F134" i="17"/>
  <c r="F96" i="17"/>
  <c r="F101" i="17"/>
  <c r="F131" i="17"/>
  <c r="F214" i="18" l="1"/>
  <c r="F544" i="18"/>
  <c r="G365" i="18"/>
  <c r="G328" i="18"/>
  <c r="F227" i="18"/>
  <c r="F585" i="18"/>
  <c r="F328" i="18"/>
  <c r="F567" i="18"/>
  <c r="F305" i="18"/>
  <c r="G346" i="18"/>
  <c r="G227" i="18"/>
  <c r="F249" i="18"/>
  <c r="F365" i="18"/>
  <c r="G305" i="18"/>
  <c r="F100" i="17"/>
</calcChain>
</file>

<file path=xl/sharedStrings.xml><?xml version="1.0" encoding="utf-8"?>
<sst xmlns="http://schemas.openxmlformats.org/spreadsheetml/2006/main" count="3072" uniqueCount="2053">
  <si>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</si>
  <si>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</si>
  <si>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</si>
  <si>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</si>
  <si>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</si>
  <si>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</si>
  <si>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</si>
  <si>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</si>
  <si>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</si>
  <si>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</si>
  <si>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</si>
  <si>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</si>
  <si>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</si>
  <si>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</si>
  <si>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</si>
  <si>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</si>
  <si>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</si>
  <si>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</si>
  <si>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</si>
  <si>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</si>
  <si>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</si>
  <si>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</si>
  <si>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</si>
  <si>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</si>
  <si>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</si>
  <si>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</si>
  <si>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</si>
  <si>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</si>
  <si>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</si>
  <si>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</si>
  <si>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</si>
  <si>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</si>
  <si>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</si>
  <si>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</si>
  <si>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</si>
  <si>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</si>
  <si>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</si>
  <si>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</si>
  <si>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</si>
  <si>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</si>
  <si>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</si>
  <si>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</si>
  <si>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</si>
  <si>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</si>
  <si>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</si>
  <si>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</si>
  <si>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</si>
  <si>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</si>
  <si>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</si>
  <si>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</si>
  <si>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</si>
  <si>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</si>
  <si>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</si>
  <si>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</si>
  <si>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</si>
  <si>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</si>
  <si>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</si>
  <si>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</si>
  <si>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</si>
  <si>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</si>
  <si>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</si>
  <si>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</si>
  <si>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</si>
  <si>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</si>
  <si>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</si>
  <si>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</si>
  <si>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</si>
  <si>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</si>
  <si>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</si>
  <si>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</si>
  <si>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</si>
  <si>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</si>
  <si>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</si>
  <si>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</si>
  <si>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</si>
  <si>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</si>
  <si>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</si>
  <si>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</si>
  <si>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</si>
  <si>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</si>
  <si>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</si>
  <si>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</si>
  <si>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</si>
  <si>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</si>
  <si>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</si>
  <si>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</si>
  <si>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</si>
  <si>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</si>
  <si>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</si>
  <si>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</si>
  <si>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</si>
  <si>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</si>
  <si>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</si>
  <si>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</si>
  <si>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</si>
  <si>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</si>
  <si>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</si>
  <si>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</si>
  <si>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</si>
  <si>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</si>
  <si>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</si>
  <si>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</si>
  <si>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</si>
  <si>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</si>
  <si>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</si>
  <si>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</si>
  <si>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</si>
  <si>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</si>
  <si>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</si>
  <si>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</si>
  <si>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</si>
  <si>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</si>
  <si>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</si>
  <si>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</si>
  <si>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</si>
  <si>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</si>
  <si>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</si>
  <si>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</si>
  <si>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</si>
  <si>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</si>
  <si>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</si>
  <si>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</si>
  <si>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</si>
  <si>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</si>
  <si>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</si>
  <si>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</si>
  <si>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</si>
  <si>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</si>
  <si>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</si>
  <si>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</si>
  <si>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</si>
  <si>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</si>
  <si>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</si>
  <si>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</si>
  <si>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</si>
  <si>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</si>
  <si>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</si>
  <si>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</si>
  <si>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</si>
  <si>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</si>
  <si>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</si>
  <si>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</si>
  <si>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</si>
  <si>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</si>
  <si>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</si>
  <si>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</si>
  <si>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</si>
  <si>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</si>
  <si>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</si>
  <si>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</si>
  <si>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</si>
  <si>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</si>
  <si>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</si>
  <si>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</si>
  <si>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</si>
  <si>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</si>
  <si>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</si>
  <si>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</si>
  <si>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</si>
  <si>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</si>
  <si>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</si>
  <si>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</si>
  <si>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</si>
  <si>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</si>
  <si>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</si>
  <si>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</si>
  <si>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</si>
  <si>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</si>
  <si>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</si>
  <si>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</si>
  <si>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</si>
  <si>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</si>
  <si>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</si>
  <si>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</si>
  <si>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</si>
  <si>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</si>
  <si>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</si>
  <si>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</si>
  <si>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</si>
  <si>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</si>
  <si>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</si>
  <si>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</si>
  <si>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</si>
  <si>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</si>
  <si>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</si>
  <si>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</si>
  <si>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</si>
  <si>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</si>
  <si>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</si>
  <si>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</si>
  <si>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</si>
  <si>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</si>
  <si>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</si>
  <si>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</si>
  <si>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</si>
  <si>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</si>
  <si>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</si>
  <si>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</si>
  <si>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</si>
  <si>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</si>
  <si>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</si>
  <si>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</si>
  <si>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</si>
  <si>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</si>
  <si>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</si>
  <si>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</si>
  <si>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</si>
  <si>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</si>
  <si>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</si>
  <si>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</si>
  <si>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</si>
  <si>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</si>
  <si>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</si>
  <si>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</si>
  <si>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</si>
  <si>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</si>
  <si>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</si>
  <si>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</si>
  <si>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</si>
  <si>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</si>
  <si>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</si>
  <si>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</si>
  <si>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</si>
  <si>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</si>
  <si>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</si>
  <si>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</si>
  <si>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</si>
  <si>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</si>
  <si>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</si>
  <si>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</si>
  <si>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</si>
  <si>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</si>
  <si>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</si>
  <si>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</si>
  <si>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</si>
  <si>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</si>
  <si>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</si>
  <si>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</si>
  <si>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</si>
  <si>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</si>
  <si>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</si>
  <si>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</si>
  <si>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</si>
  <si>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</si>
  <si>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</si>
  <si>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</si>
  <si>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</si>
  <si>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</si>
  <si>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</si>
  <si>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</si>
  <si>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</si>
  <si>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</si>
  <si>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</si>
  <si>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</si>
  <si>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</si>
  <si>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</si>
  <si>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</si>
  <si>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</si>
  <si>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</si>
  <si>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</si>
  <si>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</si>
  <si>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</si>
  <si>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</si>
  <si>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</si>
  <si>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</si>
  <si>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</si>
  <si>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</si>
  <si>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</si>
  <si>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</si>
  <si>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</si>
  <si>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</si>
  <si>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</si>
  <si>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</si>
  <si>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</si>
  <si>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</si>
  <si>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</si>
  <si>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</si>
  <si>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</si>
  <si>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</si>
  <si>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</si>
  <si>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</si>
  <si>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</si>
  <si>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</si>
  <si>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</si>
  <si>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</si>
  <si>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</si>
  <si>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</si>
  <si>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</si>
  <si>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</si>
  <si>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</si>
  <si>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</si>
  <si>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</si>
  <si>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</si>
  <si>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</si>
  <si>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</si>
  <si>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</si>
  <si>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</si>
  <si>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</si>
  <si>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</si>
  <si>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</si>
  <si>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</si>
  <si>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</si>
  <si>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</si>
  <si>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</si>
  <si>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</si>
  <si>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</si>
  <si>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</si>
  <si>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</si>
  <si>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</si>
  <si>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</si>
  <si>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</si>
  <si>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</si>
  <si>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</si>
  <si>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</si>
  <si>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</si>
  <si>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</si>
  <si>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</si>
  <si>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</si>
  <si>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</si>
  <si>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</si>
  <si>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</si>
  <si>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</si>
  <si>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</si>
  <si>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</si>
  <si>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</si>
  <si>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</si>
  <si>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</si>
  <si>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</si>
  <si>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</si>
  <si>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</si>
  <si>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</si>
  <si>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</si>
  <si>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</si>
  <si>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</si>
  <si>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</si>
  <si>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</si>
  <si>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</si>
  <si>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</si>
  <si>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</si>
  <si>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</si>
  <si>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</si>
  <si>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</si>
  <si>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</si>
  <si>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</si>
  <si>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</si>
  <si>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</si>
  <si>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</si>
  <si>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</si>
  <si>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</si>
  <si>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</si>
  <si>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</si>
  <si>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</si>
  <si>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</si>
  <si>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</si>
  <si>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</si>
  <si>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</si>
  <si>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</si>
  <si>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</si>
  <si>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</si>
  <si>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</si>
  <si>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</si>
  <si>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</si>
  <si>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</si>
  <si>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</si>
  <si>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</si>
  <si>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</si>
  <si>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</si>
  <si>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</si>
  <si>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</si>
  <si>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</si>
  <si>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</si>
  <si>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</si>
  <si>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</si>
  <si>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</si>
  <si>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</si>
  <si>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</si>
  <si>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</si>
  <si>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</si>
  <si>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</si>
  <si>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</si>
  <si>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</si>
  <si>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</si>
  <si>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</si>
  <si>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</si>
  <si>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</si>
  <si>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</si>
  <si>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</si>
  <si>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</si>
  <si>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</si>
  <si>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</si>
  <si>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</si>
  <si>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</si>
  <si>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</si>
  <si>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</si>
  <si>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</si>
  <si>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</si>
  <si>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</si>
  <si>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</si>
  <si>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</si>
  <si>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</si>
  <si>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</si>
  <si>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</si>
  <si>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</si>
  <si>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</si>
  <si>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</si>
  <si>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</si>
  <si>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</si>
  <si>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</si>
  <si>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</si>
  <si>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</si>
  <si>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</si>
  <si>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</si>
  <si>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</si>
  <si>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</si>
  <si>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</si>
  <si>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</si>
  <si>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</si>
  <si>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</si>
  <si>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</si>
  <si>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</si>
  <si>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</si>
  <si>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</si>
  <si>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</si>
  <si>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</si>
  <si>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</si>
  <si>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</si>
  <si>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</si>
  <si>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</si>
  <si>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</si>
  <si>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</si>
  <si>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</si>
  <si>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</si>
  <si>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</si>
  <si>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</si>
  <si>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</si>
  <si>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</si>
  <si>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</si>
  <si>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</si>
  <si>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</si>
  <si>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</si>
  <si>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</si>
  <si>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</si>
  <si>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</si>
  <si>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</si>
  <si>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</si>
  <si>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</si>
  <si>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</si>
  <si>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</si>
  <si>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</si>
  <si>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</si>
  <si>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</si>
  <si>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</si>
  <si>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</si>
  <si>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</si>
  <si>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</si>
  <si>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</si>
  <si>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</si>
  <si>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</si>
  <si>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</si>
  <si>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</si>
  <si>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</si>
  <si>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</si>
  <si>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</si>
  <si>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</si>
  <si>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</si>
  <si>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</si>
  <si>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</si>
  <si>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</si>
  <si>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</si>
  <si>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</si>
  <si>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</si>
  <si>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</si>
  <si>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</si>
  <si>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</si>
  <si>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</si>
  <si>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</si>
  <si>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</si>
  <si>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</si>
  <si>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</si>
  <si>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</si>
  <si>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</si>
  <si>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</si>
  <si>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</si>
  <si>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</si>
  <si>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</si>
  <si>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</si>
  <si>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</si>
  <si>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</si>
  <si>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</si>
  <si>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</si>
  <si>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</si>
  <si>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</si>
  <si>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</si>
  <si>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</si>
  <si>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</si>
  <si>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</si>
  <si>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</si>
  <si>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</si>
  <si>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</si>
  <si>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</si>
  <si>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</si>
  <si>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</si>
  <si>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</si>
  <si>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</si>
  <si>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</si>
  <si>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</si>
  <si>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</si>
  <si>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</si>
  <si>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</si>
  <si>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</si>
  <si>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</si>
  <si>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</si>
  <si>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</si>
  <si>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</si>
  <si>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</si>
  <si>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</si>
  <si>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</si>
  <si>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</si>
  <si>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</si>
  <si>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</si>
  <si>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</si>
  <si>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</si>
  <si>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</si>
  <si>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</si>
  <si>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</si>
  <si>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</si>
  <si>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</si>
  <si>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</si>
  <si>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</si>
  <si>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</si>
  <si>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</si>
  <si>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</si>
  <si>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</si>
  <si>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</si>
  <si>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</si>
  <si>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</si>
  <si>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</si>
  <si>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</si>
  <si>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</si>
  <si>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</si>
  <si>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</si>
  <si>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</si>
  <si>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</si>
  <si>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</si>
  <si>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</si>
  <si>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</si>
  <si>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</si>
  <si>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</si>
  <si>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</si>
  <si>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</si>
  <si>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</si>
  <si>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</si>
  <si>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</si>
  <si>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</si>
  <si>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</si>
  <si>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</si>
  <si>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</si>
  <si>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</si>
  <si>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</si>
  <si>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</si>
  <si>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</si>
  <si>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</si>
  <si>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</si>
  <si>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</si>
  <si>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</si>
  <si>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</si>
  <si>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</si>
  <si>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</si>
  <si>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</si>
  <si>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</si>
  <si>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</si>
  <si>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</si>
  <si>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</si>
  <si>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</si>
  <si>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</si>
  <si>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</si>
  <si>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</si>
  <si>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</si>
  <si>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</si>
  <si>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</si>
  <si>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</si>
  <si>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</si>
  <si>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</si>
  <si>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</si>
  <si>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</si>
  <si>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</si>
  <si>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</si>
  <si>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</si>
  <si>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</si>
  <si>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</si>
  <si>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</si>
  <si>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</si>
  <si>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</si>
  <si>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</si>
  <si>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</si>
  <si>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</si>
  <si>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</si>
  <si>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</si>
  <si>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</si>
  <si>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</si>
  <si>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</si>
  <si>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</si>
  <si>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</si>
  <si>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</si>
  <si>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</si>
  <si>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</si>
  <si>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</si>
  <si>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</si>
  <si>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</si>
  <si>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</si>
  <si>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</si>
  <si>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</si>
  <si>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</si>
  <si>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</si>
  <si>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</si>
  <si>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</si>
  <si>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</si>
  <si>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</si>
  <si>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</si>
  <si>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</si>
  <si>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</si>
  <si>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</si>
  <si>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</si>
  <si>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</si>
  <si>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</si>
  <si>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</si>
  <si>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</si>
  <si>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</si>
  <si>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</si>
  <si>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</si>
  <si>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</si>
  <si>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</si>
  <si>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</si>
  <si>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</si>
  <si>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</si>
  <si>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</si>
  <si>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</si>
  <si>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</si>
  <si>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</si>
  <si>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</si>
  <si>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</si>
  <si>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</si>
  <si>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</si>
  <si>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</si>
  <si>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</si>
  <si>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</si>
  <si>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</si>
  <si>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</si>
  <si>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</si>
  <si>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</si>
  <si>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</si>
  <si>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</si>
  <si>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</si>
  <si>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</si>
  <si>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</si>
  <si>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</si>
  <si>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</si>
  <si>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</si>
  <si>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</si>
  <si>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</si>
  <si>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</si>
  <si>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</si>
  <si>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</si>
  <si>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</si>
  <si>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</si>
  <si>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</si>
  <si>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</si>
  <si>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</si>
  <si>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</si>
  <si>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</si>
  <si>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</si>
  <si>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</si>
  <si>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</si>
  <si>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</si>
  <si>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</si>
  <si>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</si>
  <si>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</si>
  <si>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</si>
  <si>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</si>
  <si>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</si>
  <si>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</si>
  <si>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</si>
  <si>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</si>
  <si>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</si>
  <si>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</si>
  <si>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</si>
  <si>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</si>
  <si>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</si>
  <si>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</si>
  <si>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</si>
  <si>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</si>
  <si>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</si>
  <si>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</si>
  <si>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</si>
  <si>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</si>
  <si>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</si>
  <si>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</si>
  <si>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</si>
  <si>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</si>
  <si>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</si>
  <si>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</si>
  <si>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</si>
  <si>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</si>
  <si>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</si>
  <si>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</si>
  <si>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</si>
  <si>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</si>
  <si>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</si>
  <si>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</si>
  <si>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</si>
  <si>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</si>
  <si>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</si>
  <si>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</si>
  <si>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</si>
  <si>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</si>
  <si>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</si>
  <si>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</si>
  <si>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</si>
  <si>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</si>
  <si>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</si>
  <si>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</si>
  <si>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</si>
  <si>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</si>
  <si>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</si>
  <si>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</si>
  <si>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</si>
  <si>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</si>
  <si>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</si>
  <si>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</si>
  <si>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</si>
  <si>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</si>
  <si>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</si>
  <si>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</si>
  <si>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</si>
  <si>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</si>
  <si>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</si>
  <si>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</si>
  <si>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</si>
  <si>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</si>
  <si>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</si>
  <si>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</si>
  <si>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</si>
  <si>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</si>
  <si>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</si>
  <si>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</si>
  <si>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</si>
  <si>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</si>
  <si>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</si>
  <si>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</si>
  <si>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</si>
  <si>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</si>
  <si>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</si>
  <si>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</si>
  <si>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</si>
  <si>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</si>
  <si>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</si>
  <si>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</si>
  <si>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</si>
  <si>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</si>
  <si>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</si>
  <si>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</si>
  <si>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</si>
  <si>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</si>
  <si>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</si>
  <si>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</si>
  <si>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</si>
  <si>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</si>
  <si>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</si>
  <si>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</si>
  <si>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</si>
  <si>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</si>
  <si>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</si>
  <si>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</si>
  <si>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</si>
  <si>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</si>
  <si>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</si>
  <si>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</si>
  <si>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</si>
  <si>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</si>
  <si>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</si>
  <si>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</si>
  <si>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</si>
  <si>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</si>
  <si>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</si>
  <si>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</si>
  <si>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</si>
  <si>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</si>
  <si>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</si>
  <si>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</si>
  <si>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</si>
  <si>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</si>
  <si>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</si>
  <si>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</si>
  <si>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</si>
  <si>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</si>
  <si>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</si>
  <si>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</si>
  <si>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</si>
  <si>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</si>
  <si>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</si>
  <si>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</si>
  <si>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</si>
  <si>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</si>
  <si>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</si>
  <si>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</si>
  <si>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</si>
  <si>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</si>
  <si>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</si>
  <si>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</si>
  <si>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</si>
  <si>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</si>
  <si>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</si>
  <si>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</si>
  <si>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</si>
  <si>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</si>
  <si>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</si>
  <si>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</si>
  <si>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</si>
  <si>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</si>
  <si>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</si>
  <si>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</si>
  <si>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</si>
  <si>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</si>
  <si>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</si>
  <si>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</si>
  <si>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</si>
  <si>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</si>
  <si>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</si>
  <si>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</si>
  <si>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</si>
  <si>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</si>
  <si>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</si>
  <si>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</si>
  <si>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</si>
  <si>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</si>
  <si>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</si>
  <si>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</si>
  <si>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</si>
  <si>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</si>
  <si>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</si>
  <si>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</si>
  <si>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</si>
  <si>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</si>
  <si>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</si>
  <si>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</si>
  <si>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</si>
  <si>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</si>
  <si>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</si>
  <si>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</si>
  <si>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</si>
  <si>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</si>
  <si>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</si>
  <si>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</si>
  <si>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</si>
  <si>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</si>
  <si>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</si>
  <si>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</si>
  <si>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</si>
  <si>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</si>
  <si>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</si>
  <si>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</si>
  <si>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</si>
  <si>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</si>
  <si>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</si>
  <si>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</si>
  <si>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</si>
  <si>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</si>
  <si>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</si>
  <si>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</si>
  <si>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</si>
  <si>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</si>
  <si>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</si>
  <si>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</si>
  <si>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</si>
  <si>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</si>
  <si>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</si>
  <si>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</si>
  <si>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</si>
  <si>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</si>
  <si>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</si>
  <si>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</si>
  <si>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</si>
  <si>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</si>
  <si>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</si>
  <si>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</si>
  <si>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</si>
  <si>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</si>
  <si>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</si>
  <si>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</si>
  <si>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</si>
  <si>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</si>
  <si>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</si>
  <si>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</si>
  <si>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</si>
  <si>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</si>
  <si>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</si>
  <si>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</si>
  <si>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</si>
  <si>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</si>
  <si>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</si>
  <si>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</si>
  <si>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</si>
  <si>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</si>
  <si>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</si>
  <si>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</si>
  <si>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</si>
  <si>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</si>
  <si>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</si>
  <si>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</si>
  <si>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</si>
  <si>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</si>
  <si>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</si>
  <si>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</si>
  <si>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</si>
  <si>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</si>
  <si>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</si>
  <si>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</si>
  <si>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10/12/2023</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</si>
  <si>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</si>
  <si>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</si>
  <si>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</si>
  <si>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</si>
  <si>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</si>
  <si>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</si>
  <si>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</si>
  <si>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</si>
  <si>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</si>
  <si>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</si>
  <si>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</si>
  <si>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</si>
  <si>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</si>
  <si>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</si>
  <si>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</si>
  <si>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</si>
  <si>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</si>
  <si>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</si>
  <si>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</si>
  <si>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</si>
  <si>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</si>
  <si>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</si>
  <si>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</si>
  <si>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</si>
  <si>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</si>
  <si>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</si>
  <si>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</si>
  <si>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</si>
  <si>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</si>
  <si>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</si>
  <si>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</si>
  <si>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</si>
  <si>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</si>
  <si>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</si>
  <si>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</si>
  <si>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</si>
  <si>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</si>
  <si>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</si>
  <si>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</si>
  <si>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</si>
  <si>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</si>
  <si>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</si>
  <si>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</si>
  <si>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</si>
  <si>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</si>
  <si>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</si>
  <si>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</si>
  <si>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</si>
  <si>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</si>
  <si>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</si>
  <si>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</si>
  <si>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</si>
  <si>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</si>
  <si>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</si>
  <si>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</si>
  <si>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</si>
  <si>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</si>
  <si>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</si>
  <si>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</si>
  <si>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</si>
  <si>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</si>
  <si>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</si>
  <si>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</si>
  <si>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</si>
  <si>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</si>
  <si>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</si>
  <si>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</si>
  <si>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</si>
  <si>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</si>
  <si>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</si>
  <si>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</si>
  <si>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</si>
  <si>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</si>
  <si>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</si>
  <si>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</si>
  <si>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</si>
  <si>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</si>
  <si>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</si>
  <si>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</si>
  <si>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</si>
  <si>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</si>
  <si>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</si>
  <si>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</si>
  <si>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</si>
  <si>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</si>
  <si>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</si>
  <si>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</si>
  <si>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</si>
  <si>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</si>
  <si>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</si>
  <si>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</si>
  <si>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</si>
  <si>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</si>
  <si>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</si>
  <si>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</si>
  <si>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</si>
  <si>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</si>
  <si>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</si>
  <si>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</si>
  <si>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</si>
  <si>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</si>
  <si>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</si>
  <si>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</si>
  <si>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</si>
  <si>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</si>
  <si>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</si>
  <si>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</si>
  <si>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</si>
  <si>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</si>
  <si>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</si>
  <si>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</si>
  <si>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</si>
  <si>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</si>
  <si>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</si>
  <si>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</si>
  <si>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</si>
  <si>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</si>
  <si>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</si>
  <si>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</si>
  <si>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</si>
  <si>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</si>
  <si>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</si>
  <si>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</si>
  <si>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</si>
  <si>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</si>
  <si>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</si>
  <si>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</si>
  <si>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</si>
  <si>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</si>
  <si>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</si>
  <si>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</si>
  <si>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</si>
  <si>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</si>
  <si>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</si>
  <si>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</si>
  <si>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</si>
  <si>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</si>
  <si>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</si>
  <si>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</si>
  <si>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</si>
  <si>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</si>
  <si>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</si>
  <si>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</si>
  <si>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</si>
  <si>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</si>
  <si>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</si>
  <si>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</si>
  <si>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</si>
  <si>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</si>
  <si>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</si>
  <si>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</si>
  <si>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</si>
  <si>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</si>
  <si>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</si>
  <si>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</si>
  <si>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</si>
  <si>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</si>
  <si>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</si>
  <si>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</si>
  <si>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</si>
  <si>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</si>
  <si>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</si>
  <si>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</si>
  <si>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</si>
  <si>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</si>
  <si>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</si>
  <si>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</si>
  <si>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</si>
  <si>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&gt;33 and &lt;=34</t>
  </si>
  <si>
    <t>&gt;25 and &lt;=26</t>
  </si>
  <si>
    <t>&gt;26 and &lt;=27</t>
  </si>
  <si>
    <t>3. Remaining term to maturity</t>
  </si>
  <si>
    <t>&lt;0</t>
  </si>
  <si>
    <t>&gt;28 and &lt;=29</t>
  </si>
  <si>
    <t>&gt;29 and &lt;=30</t>
  </si>
  <si>
    <t>4. Original term to maturity</t>
  </si>
  <si>
    <t>&gt;30 and &lt;=31</t>
  </si>
  <si>
    <t>&gt;34 and &lt;=35</t>
  </si>
  <si>
    <t>&gt;35 and &lt;=36</t>
  </si>
  <si>
    <t>&gt;36 and &lt;=37</t>
  </si>
  <si>
    <t>&gt;39 and &lt;=40</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</si>
  <si>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</si>
  <si>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</si>
  <si>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</si>
  <si>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</si>
  <si>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</si>
  <si>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</si>
  <si>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</si>
  <si>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</si>
  <si>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</si>
  <si>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</si>
  <si>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</si>
  <si>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</si>
  <si>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</si>
  <si>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</si>
  <si>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</si>
  <si>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</si>
  <si>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</si>
  <si>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</si>
  <si>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</si>
  <si>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</si>
  <si>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</si>
  <si>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</si>
  <si>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</si>
  <si>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</si>
  <si>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</si>
  <si>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</si>
  <si>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</si>
  <si>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</si>
  <si>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</si>
  <si>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</si>
  <si>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</si>
  <si>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8.5 - 9%</t>
  </si>
  <si>
    <t>8. Interest Rate Type</t>
  </si>
  <si>
    <t>Variable</t>
  </si>
  <si>
    <t>Variable With Cap</t>
  </si>
  <si>
    <t>9. Next Reset Date</t>
  </si>
  <si>
    <t>2023</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</si>
  <si>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</si>
  <si>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</si>
  <si>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</si>
  <si>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</si>
  <si>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</si>
  <si>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</si>
  <si>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</si>
  <si>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</si>
  <si>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</si>
  <si>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</si>
  <si>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</si>
  <si>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</si>
  <si>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</si>
  <si>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</si>
  <si>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</si>
  <si>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</si>
  <si>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</si>
  <si>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</si>
  <si>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</si>
  <si>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</si>
  <si>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</si>
  <si>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</si>
  <si>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</si>
  <si>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</si>
  <si>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</si>
  <si>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</si>
  <si>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</si>
  <si>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</si>
  <si>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</si>
  <si>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</si>
  <si>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</si>
  <si>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</si>
  <si>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</si>
  <si>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</si>
  <si>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</si>
  <si>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</si>
  <si>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</si>
  <si>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</si>
  <si>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</si>
  <si>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</si>
  <si>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</si>
  <si>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</si>
  <si>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</si>
  <si>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</si>
  <si>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</si>
  <si>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</si>
  <si>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</si>
  <si>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</si>
  <si>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</si>
  <si>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</si>
  <si>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</si>
  <si>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</si>
  <si>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</si>
  <si>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</si>
  <si>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</si>
  <si>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</si>
  <si>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</si>
  <si>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</si>
  <si>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</si>
  <si>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</si>
  <si>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</si>
  <si>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</si>
  <si>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</si>
  <si>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</si>
  <si>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</si>
  <si>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</si>
  <si>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</si>
  <si>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</si>
  <si>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</si>
  <si>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</si>
  <si>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</si>
  <si>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</si>
  <si>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</si>
  <si>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</si>
  <si>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</si>
  <si>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</si>
  <si>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</si>
  <si>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</si>
  <si>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</si>
  <si>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</si>
  <si>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</si>
  <si>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</si>
  <si>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</si>
  <si>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</si>
  <si>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</si>
  <si>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</si>
  <si>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</si>
  <si>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</si>
  <si>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</si>
  <si>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</si>
  <si>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</si>
  <si>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</si>
  <si>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</si>
  <si>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</si>
  <si>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</si>
  <si>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</si>
  <si>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</si>
  <si>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</si>
  <si>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</si>
  <si>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</si>
  <si>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</si>
  <si>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</si>
  <si>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</si>
  <si>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</si>
  <si>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</si>
  <si>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</si>
  <si>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</si>
  <si>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</si>
  <si>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</si>
  <si>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</si>
  <si>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</si>
  <si>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</si>
  <si>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</si>
  <si>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</si>
  <si>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</si>
  <si>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</si>
  <si>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</si>
  <si>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</si>
  <si>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</si>
  <si>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</si>
  <si>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</si>
  <si>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</si>
  <si>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</si>
  <si>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</si>
  <si>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</si>
  <si>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</si>
  <si>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</si>
  <si>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</si>
  <si>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</si>
  <si>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</si>
  <si>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</si>
  <si>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</si>
  <si>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</si>
  <si>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</si>
  <si>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</si>
  <si>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</si>
  <si>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</si>
  <si>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</si>
  <si>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</si>
  <si>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</si>
  <si>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</si>
  <si>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</si>
  <si>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</si>
  <si>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</si>
  <si>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</si>
  <si>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</si>
  <si>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</si>
  <si>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</si>
  <si>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</si>
  <si>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</si>
  <si>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</si>
  <si>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</si>
  <si>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</si>
  <si>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</si>
  <si>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</si>
  <si>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</si>
  <si>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</si>
  <si>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</si>
  <si>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</si>
  <si>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</si>
  <si>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</si>
  <si>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</si>
  <si>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</si>
  <si>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</si>
  <si>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</si>
  <si>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</si>
  <si>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</si>
  <si>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</si>
  <si>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</si>
  <si>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</si>
  <si>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</si>
  <si>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</si>
  <si>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</si>
  <si>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</si>
  <si>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</si>
  <si>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</si>
  <si>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</si>
  <si>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</si>
  <si>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</si>
  <si>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</si>
  <si>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</si>
  <si>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</si>
  <si>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</si>
  <si>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</si>
  <si>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</si>
  <si>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</si>
  <si>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</si>
  <si>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</si>
  <si>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</si>
  <si>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</si>
  <si>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</si>
  <si>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</si>
  <si>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</si>
  <si>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</si>
  <si>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</si>
  <si>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</si>
  <si>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</si>
  <si>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</si>
  <si>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</si>
  <si>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</si>
  <si>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</si>
  <si>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</si>
  <si>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</si>
  <si>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</si>
  <si>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</si>
  <si>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</si>
  <si>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</si>
  <si>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</si>
  <si>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</si>
  <si>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</si>
  <si>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</si>
  <si>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</si>
  <si>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</si>
  <si>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</si>
  <si>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</si>
  <si>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</si>
  <si>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</si>
  <si>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</si>
  <si>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</si>
  <si>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</si>
  <si>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</si>
  <si>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</si>
  <si>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</si>
  <si>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</si>
  <si>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</si>
  <si>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</si>
  <si>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</si>
  <si>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</si>
  <si>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</si>
  <si>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</si>
  <si>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</si>
  <si>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</si>
  <si>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</si>
  <si>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</si>
  <si>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</si>
  <si>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</si>
  <si>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</si>
  <si>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</si>
  <si>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</si>
  <si>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</si>
  <si>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</si>
  <si>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</si>
  <si>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</si>
  <si>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</si>
  <si>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</si>
  <si>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</si>
  <si>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</si>
  <si>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</si>
  <si>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</si>
  <si>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</si>
  <si>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</si>
  <si>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</si>
  <si>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</si>
  <si>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</si>
  <si>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</si>
  <si>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</si>
  <si>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</si>
  <si>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</si>
  <si>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</si>
  <si>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</si>
  <si>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</si>
  <si>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</si>
  <si>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</si>
  <si>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</si>
  <si>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</si>
  <si>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</si>
  <si>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</si>
  <si>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</si>
  <si>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</si>
  <si>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</si>
  <si>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</si>
  <si>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</si>
  <si>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</si>
  <si>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</si>
  <si>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</si>
  <si>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</si>
  <si>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</si>
  <si>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</si>
  <si>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</si>
  <si>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</si>
  <si>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</si>
  <si>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</si>
  <si>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</si>
  <si>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</si>
  <si>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</si>
  <si>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</si>
  <si>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</si>
  <si>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</si>
  <si>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</si>
  <si>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</si>
  <si>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</si>
  <si>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</si>
  <si>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</si>
  <si>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</si>
  <si>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</si>
  <si>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</si>
  <si>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</si>
  <si>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</si>
  <si>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</si>
  <si>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</si>
  <si>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</si>
  <si>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</si>
  <si>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</si>
  <si>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</si>
  <si>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</si>
  <si>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</si>
  <si>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</si>
  <si>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</si>
  <si>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</si>
  <si>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</si>
  <si>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</si>
  <si>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</si>
  <si>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</si>
  <si>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</si>
  <si>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</si>
  <si>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</si>
  <si>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</si>
  <si>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</si>
  <si>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</si>
  <si>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</si>
  <si>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</si>
  <si>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</si>
  <si>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</si>
  <si>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</si>
  <si>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</si>
  <si>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</si>
  <si>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</si>
  <si>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</si>
  <si>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</si>
  <si>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</si>
  <si>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</si>
  <si>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</si>
  <si>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</si>
  <si>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</si>
  <si>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</si>
  <si>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</si>
  <si>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</si>
  <si>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</si>
  <si>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</si>
  <si>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</si>
  <si>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</si>
  <si>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</si>
  <si>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</si>
  <si>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</si>
  <si>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</si>
  <si>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</si>
  <si>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</si>
  <si>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</si>
  <si>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</si>
  <si>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</si>
  <si>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</si>
  <si>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</si>
  <si>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</si>
  <si>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</si>
  <si>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</si>
  <si>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</si>
  <si>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</si>
  <si>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</si>
  <si>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</si>
  <si>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</si>
  <si>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</si>
  <si>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</si>
  <si>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</si>
  <si>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</si>
  <si>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</si>
  <si>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</si>
  <si>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</si>
  <si>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</si>
  <si>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</si>
  <si>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</si>
  <si>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</si>
  <si>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</si>
  <si>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</si>
  <si>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</si>
  <si>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</si>
  <si>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</si>
  <si>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</si>
  <si>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</si>
  <si>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</si>
  <si>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</si>
  <si>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</si>
  <si>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</si>
  <si>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</si>
  <si>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</si>
  <si>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</si>
  <si>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</si>
  <si>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</si>
  <si>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</si>
  <si>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</si>
  <si>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</si>
  <si>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</si>
  <si>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</si>
  <si>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</si>
  <si>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</si>
  <si>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</si>
  <si>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</si>
  <si>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</si>
  <si>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</si>
  <si>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</si>
  <si>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</si>
  <si>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</si>
  <si>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</si>
  <si>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</si>
  <si>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</si>
  <si>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</si>
  <si>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</si>
  <si>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</si>
  <si>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</si>
  <si>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</si>
  <si>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</si>
  <si>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</si>
  <si>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</si>
  <si>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</si>
  <si>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</si>
  <si>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</si>
  <si>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</si>
  <si>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</si>
  <si>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</si>
  <si>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</si>
  <si>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</si>
  <si>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</si>
  <si>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</si>
  <si>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</si>
  <si>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</si>
  <si>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</si>
  <si>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</si>
  <si>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</si>
  <si>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</si>
  <si>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</si>
  <si>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</si>
  <si>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</si>
  <si>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</si>
  <si>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</si>
  <si>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</si>
  <si>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</si>
  <si>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</si>
  <si>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</si>
  <si>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</si>
  <si>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</si>
  <si>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</si>
  <si>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</si>
  <si>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</si>
  <si>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</si>
  <si>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</si>
  <si>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</si>
  <si>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</si>
  <si>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</si>
  <si>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</si>
  <si>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</si>
  <si>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</si>
  <si>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</si>
  <si>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</si>
  <si>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</si>
  <si>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</si>
  <si>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</si>
  <si>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</si>
  <si>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</si>
  <si>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</si>
  <si>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</si>
  <si>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</si>
  <si>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</si>
  <si>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</si>
  <si>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</si>
  <si>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</si>
  <si>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</si>
  <si>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</si>
  <si>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</si>
  <si>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</si>
  <si>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</si>
  <si>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</si>
  <si>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</si>
  <si>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</si>
  <si>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</si>
  <si>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</si>
  <si>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</si>
  <si>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</si>
  <si>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</si>
  <si>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</si>
  <si>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</si>
  <si>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</si>
  <si>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</si>
  <si>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</si>
  <si>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</si>
  <si>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</si>
  <si>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</si>
  <si>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</si>
  <si>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</si>
  <si>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</si>
  <si>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</si>
  <si>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</si>
  <si>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</si>
  <si>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</si>
  <si>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</si>
  <si>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</si>
  <si>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</si>
  <si>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</si>
  <si>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</si>
  <si>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</si>
  <si>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</si>
  <si>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</si>
  <si>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</si>
  <si>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</si>
  <si>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</si>
  <si>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</si>
  <si>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</si>
  <si>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</si>
  <si>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</si>
  <si>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</si>
  <si>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</si>
  <si>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</si>
  <si>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</si>
  <si>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</si>
  <si>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</si>
  <si>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</si>
  <si>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</si>
  <si>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</si>
  <si>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</si>
  <si>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</si>
  <si>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</si>
  <si>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</si>
  <si>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</si>
  <si>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</si>
  <si>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</si>
  <si>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</si>
  <si>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</si>
  <si>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</si>
  <si>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</si>
  <si>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</si>
  <si>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</si>
  <si>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</si>
  <si>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</si>
  <si>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</si>
  <si>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</si>
  <si>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</si>
  <si>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</si>
  <si>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</si>
  <si>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</si>
  <si>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</si>
  <si>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</si>
  <si>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</si>
  <si>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</si>
  <si>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</si>
  <si>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</si>
  <si>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</si>
  <si>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</si>
  <si>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</si>
  <si>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</si>
  <si>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</si>
  <si>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</si>
  <si>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</si>
  <si>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</si>
  <si>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</si>
  <si>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</si>
  <si>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</si>
  <si>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</si>
  <si>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</si>
  <si>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</si>
  <si>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</si>
  <si>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</si>
  <si>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</si>
  <si>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</si>
  <si>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</si>
  <si>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</si>
  <si>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</si>
  <si>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</si>
  <si>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</si>
  <si>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</si>
  <si>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</si>
  <si>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</si>
  <si>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</si>
  <si>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</si>
  <si>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</si>
  <si>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</si>
  <si>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</si>
  <si>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</si>
  <si>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</si>
  <si>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</si>
  <si>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</si>
  <si>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</si>
  <si>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</si>
  <si>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</si>
  <si>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</si>
  <si>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</si>
  <si>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</si>
  <si>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</si>
  <si>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</si>
  <si>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</si>
  <si>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</si>
  <si>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</si>
  <si>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</si>
  <si>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</si>
  <si>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</si>
  <si>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</si>
  <si>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</si>
  <si>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</si>
  <si>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</si>
  <si>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</si>
  <si>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</si>
  <si>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</si>
  <si>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</si>
  <si>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</si>
  <si>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</si>
  <si>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</si>
  <si>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</si>
  <si>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</si>
  <si>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</si>
  <si>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</si>
  <si>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</si>
  <si>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</si>
  <si>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</si>
  <si>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</si>
  <si>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</si>
  <si>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</si>
  <si>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</si>
  <si>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</si>
  <si>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</si>
  <si>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</si>
  <si>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</si>
  <si>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</si>
  <si>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</si>
  <si>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</si>
  <si>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</si>
  <si>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</si>
  <si>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</si>
  <si>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</si>
  <si>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</si>
  <si>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</si>
  <si>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</si>
  <si>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</si>
  <si>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</si>
  <si>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</si>
  <si>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</si>
  <si>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</si>
  <si>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</si>
  <si>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</si>
  <si>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</si>
  <si>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</si>
  <si>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</si>
  <si>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</si>
  <si>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</si>
  <si>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</si>
  <si>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</si>
  <si>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</si>
  <si>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</si>
  <si>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</si>
  <si>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</si>
  <si>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</si>
  <si>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</si>
  <si>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</si>
  <si>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</si>
  <si>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</si>
  <si>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</si>
  <si>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</si>
  <si>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</si>
  <si>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</si>
  <si>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</si>
  <si>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</si>
  <si>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</si>
  <si>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</si>
  <si>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</si>
  <si>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</si>
  <si>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</si>
  <si>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</si>
  <si>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</si>
  <si>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</si>
  <si>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</si>
  <si>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</si>
  <si>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</si>
  <si>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</si>
  <si>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</si>
  <si>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</si>
  <si>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</si>
  <si>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</si>
  <si>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</si>
  <si>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</si>
  <si>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</si>
  <si>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</si>
  <si>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</si>
  <si>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</si>
  <si>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</si>
  <si>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</si>
  <si>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</si>
  <si>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</si>
  <si>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</si>
  <si>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</si>
  <si>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</si>
  <si>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</si>
  <si>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</si>
  <si>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</si>
  <si>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</si>
  <si>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</si>
  <si>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</si>
  <si>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</si>
  <si>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</si>
  <si>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</si>
  <si>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</si>
  <si>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</si>
  <si>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</si>
  <si>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</si>
  <si>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</si>
  <si>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</si>
  <si>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</si>
  <si>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</si>
  <si>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</si>
  <si>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</si>
  <si>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</si>
  <si>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</si>
  <si>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</si>
  <si>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</si>
  <si>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</si>
  <si>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</si>
  <si>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</si>
  <si>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</si>
  <si>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</si>
  <si>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</si>
  <si>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</si>
  <si>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</si>
  <si>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</si>
  <si>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</si>
  <si>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</si>
  <si>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</si>
  <si>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</si>
  <si>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</si>
  <si>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</si>
  <si>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</si>
  <si>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</si>
  <si>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</si>
  <si>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</si>
  <si>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</si>
  <si>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</si>
  <si>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</si>
  <si>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</si>
  <si>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</si>
  <si>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</si>
  <si>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</si>
  <si>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</si>
  <si>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</si>
  <si>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</si>
  <si>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</si>
  <si>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</si>
  <si>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</si>
  <si>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</si>
  <si>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</si>
  <si>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</si>
  <si>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</si>
  <si>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</si>
  <si>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</si>
  <si>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</si>
  <si>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</si>
  <si>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</si>
  <si>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</si>
  <si>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</si>
  <si>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</si>
  <si>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</si>
  <si>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</si>
  <si>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</si>
  <si>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</si>
  <si>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</si>
  <si>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</si>
  <si>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</si>
  <si>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</si>
  <si>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</si>
  <si>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</si>
  <si>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</si>
  <si>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</si>
  <si>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</si>
  <si>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</si>
  <si>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</si>
  <si>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</si>
  <si>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</si>
  <si>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</si>
  <si>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</si>
  <si>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</si>
  <si>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</si>
  <si>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</si>
  <si>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</si>
  <si>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</si>
  <si>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</si>
  <si>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</si>
  <si>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</si>
  <si>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</si>
  <si>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</si>
  <si>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</si>
  <si>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</si>
  <si>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</si>
  <si>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</si>
  <si>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</si>
  <si>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</si>
  <si>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</si>
  <si>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</si>
  <si>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</si>
  <si>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</si>
  <si>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</si>
  <si>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</si>
  <si>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</si>
  <si>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</si>
  <si>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</si>
  <si>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</si>
  <si>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</si>
  <si>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</si>
  <si>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</si>
  <si>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</si>
  <si>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</si>
  <si>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</si>
  <si>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</si>
  <si>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</si>
  <si>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</si>
  <si>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</si>
  <si>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</si>
  <si>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</si>
  <si>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</si>
  <si>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</si>
  <si>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</si>
  <si>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</si>
  <si>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</si>
  <si>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</si>
  <si>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</si>
  <si>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</si>
  <si>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</si>
  <si>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</si>
  <si>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</si>
  <si>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</si>
  <si>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</si>
  <si>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</si>
  <si>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</si>
  <si>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</si>
  <si>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</si>
  <si>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</si>
  <si>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</si>
  <si>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</si>
  <si>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</si>
  <si>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</si>
  <si>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</si>
  <si>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</si>
  <si>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</si>
  <si>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</si>
  <si>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</si>
  <si>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</si>
  <si>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</si>
  <si>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</si>
  <si>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</si>
  <si>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</si>
  <si>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</si>
  <si>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</si>
  <si>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</si>
  <si>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</si>
  <si>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</si>
  <si>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</si>
  <si>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</si>
  <si>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</si>
  <si>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</si>
  <si>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</si>
  <si>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</si>
  <si>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</si>
  <si>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</si>
  <si>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</si>
  <si>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</si>
  <si>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</si>
  <si>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</si>
  <si>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</si>
  <si>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</si>
  <si>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</si>
  <si>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</si>
  <si>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</si>
  <si>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</si>
  <si>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</si>
  <si>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</si>
  <si>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</si>
  <si>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</si>
  <si>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</si>
  <si>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</si>
  <si>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</si>
  <si>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</si>
  <si>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</si>
  <si>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</si>
  <si>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</si>
  <si>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</si>
  <si>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</si>
  <si>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</si>
  <si>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</si>
  <si>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</si>
  <si>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</si>
  <si>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</si>
  <si>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</si>
  <si>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</si>
  <si>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</si>
  <si>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</si>
  <si>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</si>
  <si>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</si>
  <si>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</si>
  <si>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</si>
  <si>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</si>
  <si>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</si>
  <si>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</si>
  <si>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</si>
  <si>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</si>
  <si>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</si>
  <si>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</si>
  <si>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</si>
  <si>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</si>
  <si>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</si>
  <si>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</si>
  <si>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</si>
  <si>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</si>
  <si>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</si>
  <si>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</si>
  <si>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</si>
  <si>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</si>
  <si>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</si>
  <si>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</si>
  <si>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</si>
  <si>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</si>
  <si>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</si>
  <si>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</si>
  <si>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</si>
  <si>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30/11/2023</t>
  </si>
  <si>
    <t>Cut-off Date: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</si>
</sst>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3"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99">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2" fillId="2" borderId="0" xfId="1" applyFont="1" applyFill="1" applyAlignment="1">
      <alignment horizontal="left"/>
    </xf>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49" fontId="16" fillId="2" borderId="0" xfId="1" applyNumberFormat="1" applyFont="1" applyFill="1" applyAlignment="1">
      <alignment horizontal="left" vertical="center"/>
    </xf>
    <xf numFmtId="0" fontId="7" fillId="2" borderId="7" xfId="1" applyFont="1" applyFill="1" applyBorder="1" applyAlignment="1">
      <alignment horizontal="left" vertical="center"/>
    </xf>
    <xf numFmtId="49" fontId="12" fillId="2" borderId="0" xfId="1" applyNumberFormat="1" applyFont="1" applyFill="1" applyAlignment="1">
      <alignment horizontal="center" vertical="center"/>
    </xf>
    <xf numFmtId="49" fontId="7" fillId="2" borderId="3" xfId="1" applyNumberFormat="1" applyFont="1" applyFill="1" applyBorder="1" applyAlignment="1">
      <alignment horizontal="left" vertical="center"/>
    </xf>
    <xf numFmtId="49" fontId="7" fillId="2" borderId="6" xfId="1" applyNumberFormat="1" applyFont="1" applyFill="1" applyBorder="1" applyAlignment="1">
      <alignment horizontal="center" vertical="center"/>
    </xf>
    <xf numFmtId="49" fontId="7" fillId="2" borderId="7" xfId="1" applyNumberFormat="1" applyFont="1" applyFill="1" applyBorder="1" applyAlignment="1">
      <alignment horizontal="left" vertical="center"/>
    </xf>
    <xf numFmtId="49" fontId="7" fillId="2" borderId="0" xfId="1" applyNumberFormat="1" applyFont="1" applyFill="1" applyAlignment="1">
      <alignment horizontal="center" vertical="center"/>
    </xf>
    <xf numFmtId="49" fontId="7" fillId="2" borderId="7" xfId="1" applyNumberFormat="1" applyFont="1" applyFill="1" applyBorder="1" applyAlignment="1">
      <alignment horizontal="left" vertical="center" wrapText="1"/>
    </xf>
    <xf numFmtId="49" fontId="18"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164"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49" fontId="3" fillId="2" borderId="0" xfId="1" applyNumberFormat="1" applyFill="1" applyAlignment="1">
      <alignment horizontal="left" vertical="center"/>
    </xf>
    <xf numFmtId="3" fontId="13" fillId="2" borderId="0" xfId="1" applyNumberFormat="1" applyFont="1" applyFill="1" applyAlignment="1">
      <alignment horizontal="left"/>
    </xf>
    <xf numFmtId="49" fontId="13" fillId="2" borderId="0" xfId="1" applyNumberFormat="1" applyFont="1" applyFill="1" applyAlignment="1">
      <alignment horizontal="left"/>
    </xf>
    <xf numFmtId="0" fontId="3" fillId="0" borderId="0" xfId="1"/>
    <xf numFmtId="49"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0" fontId="12" fillId="3" borderId="5" xfId="1" applyFont="1" applyFill="1" applyBorder="1" applyAlignment="1">
      <alignment horizontal="center" vertical="center"/>
    </xf>
    <xf numFmtId="0" fontId="19" fillId="3" borderId="5" xfId="1" applyFont="1" applyFill="1" applyBorder="1" applyAlignment="1">
      <alignment horizontal="center" vertical="center"/>
    </xf>
    <xf numFmtId="0" fontId="20" fillId="2" borderId="0" xfId="1" applyFont="1" applyFill="1" applyAlignment="1">
      <alignment horizontal="left" vertical="center"/>
    </xf>
    <xf numFmtId="0" fontId="21" fillId="2" borderId="0" xfId="1" applyFont="1" applyFill="1" applyAlignment="1">
      <alignment horizontal="right" vertical="center"/>
    </xf>
    <xf numFmtId="0" fontId="20" fillId="2" borderId="0" xfId="1" applyFont="1" applyFill="1" applyAlignment="1">
      <alignment horizontal="center" vertical="center"/>
    </xf>
    <xf numFmtId="0" fontId="6" fillId="3" borderId="5" xfId="1" applyFont="1" applyFill="1" applyBorder="1" applyAlignment="1">
      <alignment horizontal="left" vertical="center"/>
    </xf>
    <xf numFmtId="49" fontId="6" fillId="3" borderId="5" xfId="1" applyNumberFormat="1" applyFont="1" applyFill="1" applyBorder="1" applyAlignment="1">
      <alignment horizontal="center" vertical="center"/>
    </xf>
    <xf numFmtId="165" fontId="3" fillId="2" borderId="0" xfId="1" applyNumberFormat="1" applyFill="1" applyAlignment="1">
      <alignment horizontal="center" vertical="center"/>
    </xf>
    <xf numFmtId="3" fontId="3" fillId="2" borderId="0" xfId="1" applyNumberFormat="1" applyFill="1" applyAlignment="1">
      <alignment horizontal="center" vertical="center"/>
    </xf>
    <xf numFmtId="49" fontId="6" fillId="3" borderId="5" xfId="1" applyNumberFormat="1" applyFont="1" applyFill="1" applyBorder="1" applyAlignment="1">
      <alignment horizontal="left" vertical="center"/>
    </xf>
    <xf numFmtId="165" fontId="6" fillId="3" borderId="5" xfId="1" applyNumberFormat="1" applyFont="1" applyFill="1" applyBorder="1" applyAlignment="1">
      <alignment horizontal="center" vertical="center"/>
    </xf>
    <xf numFmtId="3" fontId="6" fillId="3" borderId="5" xfId="1" applyNumberFormat="1" applyFont="1" applyFill="1" applyBorder="1" applyAlignment="1">
      <alignment horizontal="center" vertical="center"/>
    </xf>
    <xf numFmtId="49" fontId="23" fillId="3" borderId="5" xfId="1" applyNumberFormat="1" applyFont="1" applyFill="1" applyBorder="1" applyAlignment="1">
      <alignment horizontal="center" vertical="center"/>
    </xf>
    <xf numFmtId="168" fontId="21" fillId="2" borderId="0" xfId="1" applyNumberFormat="1" applyFont="1" applyFill="1" applyAlignment="1">
      <alignment horizontal="left" vertical="center"/>
    </xf>
    <xf numFmtId="164" fontId="7" fillId="2" borderId="0" xfId="1" applyNumberFormat="1" applyFont="1" applyFill="1" applyAlignment="1">
      <alignment horizontal="left" vertical="center"/>
    </xf>
    <xf numFmtId="3" fontId="21" fillId="2" borderId="0" xfId="1" applyNumberFormat="1" applyFont="1" applyFill="1" applyAlignment="1">
      <alignment horizontal="center" vertical="center"/>
    </xf>
    <xf numFmtId="0" fontId="24" fillId="3" borderId="5" xfId="1" applyFont="1" applyFill="1" applyBorder="1" applyAlignment="1">
      <alignment horizontal="left" vertical="center"/>
    </xf>
    <xf numFmtId="0" fontId="25" fillId="3" borderId="5" xfId="1" applyFont="1" applyFill="1" applyBorder="1" applyAlignment="1">
      <alignment horizontal="left" vertical="center"/>
    </xf>
    <xf numFmtId="0" fontId="25" fillId="3" borderId="5" xfId="1" applyFont="1" applyFill="1" applyBorder="1" applyAlignment="1">
      <alignment horizontal="center" vertical="center"/>
    </xf>
    <xf numFmtId="0" fontId="24" fillId="3" borderId="5" xfId="1" applyFont="1" applyFill="1" applyBorder="1" applyAlignment="1">
      <alignment horizontal="center" vertical="center"/>
    </xf>
    <xf numFmtId="3" fontId="25" fillId="3" borderId="5" xfId="1" applyNumberFormat="1" applyFont="1" applyFill="1" applyBorder="1" applyAlignment="1">
      <alignment horizontal="righ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5"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7" fillId="2" borderId="0" xfId="1" applyNumberFormat="1" applyFont="1" applyFill="1" applyAlignment="1">
      <alignment horizontal="center" vertical="center"/>
    </xf>
    <xf numFmtId="49" fontId="6" fillId="2" borderId="1" xfId="1" applyNumberFormat="1" applyFont="1" applyFill="1" applyBorder="1" applyAlignment="1">
      <alignment horizontal="left" vertical="center"/>
    </xf>
    <xf numFmtId="164"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49" fontId="12" fillId="2" borderId="0" xfId="1" applyNumberFormat="1" applyFont="1" applyFill="1" applyAlignment="1">
      <alignment horizontal="center" vertical="center"/>
    </xf>
    <xf numFmtId="49" fontId="7" fillId="2" borderId="6" xfId="1" applyNumberFormat="1" applyFont="1" applyFill="1" applyBorder="1" applyAlignment="1">
      <alignment horizontal="center" vertical="center"/>
    </xf>
    <xf numFmtId="49" fontId="18"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49" fontId="13" fillId="2" borderId="4" xfId="1" applyNumberFormat="1" applyFont="1" applyFill="1" applyBorder="1" applyAlignment="1">
      <alignment horizontal="left" vertical="center"/>
    </xf>
    <xf numFmtId="166" fontId="13" fillId="2" borderId="4" xfId="1" applyNumberFormat="1" applyFont="1" applyFill="1" applyBorder="1" applyAlignment="1">
      <alignment horizontal="right" vertical="center"/>
    </xf>
    <xf numFmtId="49" fontId="13" fillId="2" borderId="0" xfId="1" applyNumberFormat="1" applyFont="1" applyFill="1" applyAlignment="1">
      <alignment horizontal="left"/>
    </xf>
    <xf numFmtId="3" fontId="13" fillId="2" borderId="0" xfId="1" applyNumberFormat="1" applyFont="1" applyFill="1" applyAlignment="1">
      <alignment horizontal="right"/>
    </xf>
    <xf numFmtId="49" fontId="13" fillId="2" borderId="0" xfId="1" applyNumberFormat="1" applyFont="1" applyFill="1" applyAlignment="1">
      <alignment horizontal="left" vertical="center"/>
    </xf>
    <xf numFmtId="166" fontId="13" fillId="2" borderId="0" xfId="1" applyNumberFormat="1" applyFont="1" applyFill="1" applyAlignment="1">
      <alignment horizontal="right" vertical="center"/>
    </xf>
    <xf numFmtId="4" fontId="13" fillId="2" borderId="0" xfId="1" applyNumberFormat="1" applyFont="1" applyFill="1" applyAlignment="1">
      <alignment horizontal="right" vertical="center"/>
    </xf>
    <xf numFmtId="3" fontId="13" fillId="2" borderId="0" xfId="1" applyNumberFormat="1" applyFont="1" applyFill="1" applyAlignment="1">
      <alignment horizontal="right" vertical="center"/>
    </xf>
    <xf numFmtId="49" fontId="8" fillId="2" borderId="0" xfId="1" applyNumberFormat="1" applyFont="1" applyFill="1" applyAlignment="1">
      <alignment horizontal="left" vertical="center"/>
    </xf>
    <xf numFmtId="49" fontId="10" fillId="2" borderId="0" xfId="1" applyNumberFormat="1" applyFont="1" applyFill="1" applyAlignment="1">
      <alignment horizontal="left" vertical="center"/>
    </xf>
    <xf numFmtId="49" fontId="11" fillId="4" borderId="0" xfId="1" applyNumberFormat="1" applyFont="1" applyFill="1" applyAlignment="1">
      <alignment horizontal="left" vertical="center"/>
    </xf>
    <xf numFmtId="49" fontId="17" fillId="2" borderId="0" xfId="1" applyNumberFormat="1" applyFont="1" applyFill="1" applyAlignment="1">
      <alignment horizontal="left" vertical="center"/>
    </xf>
    <xf numFmtId="49" fontId="13" fillId="2" borderId="6" xfId="1" applyNumberFormat="1" applyFont="1" applyFill="1" applyBorder="1" applyAlignment="1">
      <alignment horizontal="left" vertical="center"/>
    </xf>
    <xf numFmtId="3" fontId="13" fillId="2" borderId="6" xfId="1" applyNumberFormat="1" applyFont="1" applyFill="1" applyBorder="1" applyAlignment="1">
      <alignment horizontal="right" vertical="center"/>
    </xf>
    <xf numFmtId="49" fontId="7" fillId="2" borderId="0" xfId="1" applyNumberFormat="1" applyFont="1" applyFill="1" applyAlignment="1">
      <alignment horizontal="left" vertical="center"/>
    </xf>
    <xf numFmtId="4" fontId="7" fillId="2" borderId="0" xfId="1" applyNumberFormat="1" applyFont="1" applyFill="1" applyAlignment="1">
      <alignment horizontal="center" vertical="center"/>
    </xf>
    <xf numFmtId="0" fontId="12" fillId="3" borderId="5" xfId="1" applyFont="1" applyFill="1" applyBorder="1" applyAlignment="1">
      <alignment horizontal="left" vertical="center"/>
    </xf>
    <xf numFmtId="4"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3" fontId="12" fillId="3" borderId="5" xfId="1" applyNumberFormat="1" applyFont="1" applyFill="1" applyBorder="1" applyAlignment="1">
      <alignment horizontal="center" vertical="center"/>
    </xf>
    <xf numFmtId="49" fontId="12" fillId="3" borderId="5" xfId="1" applyNumberFormat="1" applyFont="1" applyFill="1" applyBorder="1" applyAlignment="1">
      <alignment horizontal="center" vertical="center"/>
    </xf>
    <xf numFmtId="0" fontId="12" fillId="3" borderId="5" xfId="1" applyFont="1" applyFill="1" applyBorder="1" applyAlignment="1">
      <alignment horizontal="center" vertical="center"/>
    </xf>
    <xf numFmtId="1" fontId="7" fillId="2" borderId="0" xfId="1" applyNumberFormat="1" applyFont="1" applyFill="1" applyAlignment="1">
      <alignment horizontal="center" vertical="center"/>
    </xf>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4" fontId="3" fillId="2" borderId="0" xfId="1" applyNumberFormat="1" applyFill="1" applyAlignment="1">
      <alignment horizontal="center" vertical="center"/>
    </xf>
    <xf numFmtId="4" fontId="6" fillId="3" borderId="5" xfId="1" applyNumberFormat="1" applyFont="1" applyFill="1" applyBorder="1" applyAlignment="1">
      <alignment horizontal="center" vertical="center"/>
    </xf>
    <xf numFmtId="0" fontId="6" fillId="2" borderId="1" xfId="1" applyFont="1" applyFill="1" applyBorder="1" applyAlignment="1">
      <alignment horizontal="left" vertical="top" wrapText="1"/>
    </xf>
    <xf numFmtId="49" fontId="6" fillId="3" borderId="5" xfId="1" applyNumberFormat="1" applyFont="1" applyFill="1" applyBorder="1" applyAlignment="1">
      <alignment horizontal="center" vertical="center"/>
    </xf>
    <xf numFmtId="0" fontId="25" fillId="3" borderId="5" xfId="1" applyFont="1" applyFill="1" applyBorder="1" applyAlignment="1">
      <alignment horizontal="right" vertical="center" wrapText="1"/>
    </xf>
    <xf numFmtId="3" fontId="25" fillId="3" borderId="5" xfId="1" applyNumberFormat="1" applyFont="1" applyFill="1" applyBorder="1" applyAlignment="1">
      <alignment horizontal="right" vertical="center"/>
    </xf>
    <xf numFmtId="3" fontId="7" fillId="2" borderId="0" xfId="1" applyNumberFormat="1" applyFont="1" applyFill="1" applyAlignment="1">
      <alignment horizontal="right" vertical="center" wrapText="1"/>
    </xf>
    <xf numFmtId="49" fontId="6" fillId="3" borderId="5" xfId="1" applyNumberFormat="1" applyFont="1" applyFill="1" applyBorder="1" applyAlignment="1">
      <alignment horizontal="center" vertical="center" wrapText="1"/>
    </xf>
    <xf numFmtId="167" fontId="3" fillId="2" borderId="0" xfId="1" applyNumberFormat="1" applyFill="1" applyAlignment="1">
      <alignment horizontal="left" vertical="center"/>
    </xf>
    <xf numFmtId="49" fontId="22" fillId="6" borderId="1" xfId="1" applyNumberFormat="1" applyFont="1" applyFill="1" applyBorder="1" applyAlignment="1">
      <alignment horizontal="center" vertical="center"/>
    </xf>
    <xf numFmtId="49" fontId="22" fillId="7" borderId="1" xfId="1" applyNumberFormat="1" applyFont="1" applyFill="1" applyBorder="1" applyAlignment="1">
      <alignment horizontal="center" vertical="center"/>
    </xf>
    <xf numFmtId="49" fontId="22" fillId="5" borderId="1" xfId="1" applyNumberFormat="1" applyFont="1" applyFill="1" applyBorder="1" applyAlignment="1">
      <alignment horizontal="center" vertical="center"/>
    </xf>
    <xf numFmtId="0" fontId="30" fillId="0" borderId="0" xfId="2" applyFont="1" applyAlignment="1">
      <alignment horizontal="left" vertical="center"/>
    </xf>
    <xf numFmtId="0" fontId="1" fillId="0" borderId="0" xfId="2"/>
    <xf numFmtId="0" fontId="31" fillId="0" borderId="0" xfId="2" applyFont="1" applyAlignment="1">
      <alignment horizontal="center" vertical="center"/>
    </xf>
    <xf numFmtId="0" fontId="32" fillId="0" borderId="0" xfId="2" applyFont="1" applyAlignment="1">
      <alignment vertical="center" wrapText="1"/>
    </xf>
    <xf numFmtId="0" fontId="33" fillId="0" borderId="0" xfId="2" applyFont="1" applyAlignment="1">
      <alignment horizontal="left" vertical="center" wrapText="1"/>
    </xf>
    <xf numFmtId="0" fontId="34" fillId="0" borderId="0" xfId="2" applyFont="1" applyAlignment="1">
      <alignment wrapText="1"/>
    </xf>
    <xf numFmtId="0" fontId="32" fillId="0" borderId="0" xfId="2" applyFont="1" applyAlignment="1">
      <alignment horizontal="left" vertical="center" wrapText="1"/>
    </xf>
    <xf numFmtId="0" fontId="36" fillId="0" borderId="0" xfId="2" applyFont="1" applyAlignment="1">
      <alignment vertical="center" wrapText="1"/>
    </xf>
    <xf numFmtId="0" fontId="37" fillId="0" borderId="0" xfId="2" applyFont="1" applyAlignment="1">
      <alignment horizontal="left" vertical="center" wrapText="1"/>
    </xf>
    <xf numFmtId="0" fontId="37" fillId="0" borderId="0" xfId="2" applyFont="1" applyAlignment="1">
      <alignment wrapText="1"/>
    </xf>
    <xf numFmtId="0" fontId="34" fillId="0" borderId="0" xfId="2" applyFont="1" applyAlignment="1">
      <alignment vertical="center" wrapText="1"/>
    </xf>
    <xf numFmtId="0" fontId="38" fillId="0" borderId="0" xfId="2" applyFont="1" applyAlignment="1">
      <alignment vertical="center" wrapText="1"/>
    </xf>
    <xf numFmtId="0" fontId="37" fillId="0" borderId="0" xfId="2" applyFont="1" applyAlignment="1">
      <alignment vertical="center" wrapText="1"/>
    </xf>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2"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28" fillId="8" borderId="0" xfId="3" applyFont="1" applyFill="1" applyBorder="1" applyAlignment="1">
      <alignment horizontal="center"/>
    </xf>
    <xf numFmtId="0" fontId="28" fillId="0" borderId="0" xfId="3" applyFont="1" applyAlignment="1"/>
    <xf numFmtId="0" fontId="28" fillId="0" borderId="0" xfId="3" applyFont="1" applyAlignment="1"/>
    <xf numFmtId="0" fontId="28" fillId="9" borderId="0" xfId="2" applyFont="1" applyFill="1" applyAlignment="1">
      <alignment horizontal="center"/>
    </xf>
    <xf numFmtId="0" fontId="1" fillId="0" borderId="0" xfId="2"/>
    <xf numFmtId="0" fontId="40" fillId="0" borderId="13" xfId="2" applyFont="1" applyBorder="1"/>
    <xf numFmtId="0" fontId="40" fillId="0" borderId="14" xfId="2" applyFont="1" applyBorder="1"/>
    <xf numFmtId="0" fontId="40" fillId="0" borderId="15" xfId="2" applyFont="1" applyBorder="1"/>
    <xf numFmtId="0" fontId="30" fillId="0" borderId="0" xfId="4" applyFont="1" applyAlignment="1">
      <alignment horizontal="left" vertical="center"/>
    </xf>
    <xf numFmtId="0" fontId="48" fillId="0" borderId="0" xfId="4" applyAlignment="1">
      <alignment horizontal="center" vertical="center" wrapText="1"/>
    </xf>
    <xf numFmtId="0" fontId="42" fillId="0" borderId="0" xfId="4" applyFont="1" applyAlignment="1">
      <alignment horizontal="center" vertical="center"/>
    </xf>
    <xf numFmtId="0" fontId="48" fillId="0" borderId="0" xfId="4"/>
    <xf numFmtId="0" fontId="48" fillId="0" borderId="16" xfId="4" applyBorder="1" applyAlignment="1">
      <alignment horizontal="center" vertical="center" wrapText="1"/>
    </xf>
    <xf numFmtId="0" fontId="49" fillId="0" borderId="0" xfId="4" applyFont="1" applyAlignment="1">
      <alignment vertical="center" wrapText="1"/>
    </xf>
    <xf numFmtId="0" fontId="49" fillId="9" borderId="0" xfId="4" applyFont="1" applyFill="1" applyAlignment="1">
      <alignment horizontal="center" vertical="center" wrapText="1"/>
    </xf>
    <xf numFmtId="0" fontId="50" fillId="0" borderId="17" xfId="4" applyFont="1" applyBorder="1" applyAlignment="1">
      <alignment horizontal="center" vertical="center" wrapText="1"/>
    </xf>
    <xf numFmtId="0" fontId="50" fillId="0" borderId="0" xfId="4" applyFont="1" applyAlignment="1">
      <alignment horizontal="center" vertical="center" wrapText="1"/>
    </xf>
    <xf numFmtId="0" fontId="49" fillId="0" borderId="0" xfId="4" applyFont="1" applyAlignment="1">
      <alignment horizontal="center" vertical="center" wrapText="1"/>
    </xf>
    <xf numFmtId="0" fontId="49" fillId="8" borderId="18" xfId="4" applyFont="1" applyFill="1" applyBorder="1" applyAlignment="1">
      <alignment horizontal="center" vertical="center" wrapText="1"/>
    </xf>
    <xf numFmtId="0" fontId="51" fillId="0" borderId="0" xfId="4"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4" applyFont="1" applyFill="1" applyAlignment="1">
      <alignment horizontal="center" vertical="center" wrapText="1"/>
    </xf>
    <xf numFmtId="0" fontId="51" fillId="8" borderId="0" xfId="4" applyFont="1" applyFill="1" applyAlignment="1">
      <alignment horizontal="center" vertical="center" wrapText="1"/>
    </xf>
    <xf numFmtId="0" fontId="48" fillId="8" borderId="0" xfId="4" applyFill="1" applyAlignment="1">
      <alignment horizontal="center" vertical="center" wrapText="1"/>
    </xf>
    <xf numFmtId="0" fontId="52" fillId="0" borderId="0" xfId="4" applyFont="1" applyAlignment="1">
      <alignment horizontal="center" vertical="center" wrapText="1"/>
    </xf>
    <xf numFmtId="169" fontId="50" fillId="0" borderId="0" xfId="4" applyNumberFormat="1" applyFont="1" applyAlignment="1">
      <alignment horizontal="center" vertical="center" wrapText="1"/>
    </xf>
    <xf numFmtId="0" fontId="53" fillId="0" borderId="0" xfId="4" applyFont="1" applyAlignment="1">
      <alignment horizontal="center" vertical="center" wrapText="1"/>
    </xf>
    <xf numFmtId="0" fontId="54" fillId="0" borderId="0" xfId="3" quotePrefix="1" applyFont="1" applyFill="1" applyBorder="1" applyAlignment="1">
      <alignment horizontal="center" vertical="center" wrapText="1"/>
    </xf>
    <xf numFmtId="0" fontId="50" fillId="0" borderId="0" xfId="4" quotePrefix="1" applyFont="1" applyAlignment="1">
      <alignment horizontal="center" vertical="center" wrapText="1"/>
    </xf>
    <xf numFmtId="0" fontId="54" fillId="0" borderId="0" xfId="3" applyFont="1" applyFill="1" applyBorder="1" applyAlignment="1">
      <alignment horizontal="center" vertical="center" wrapText="1"/>
    </xf>
    <xf numFmtId="0" fontId="52" fillId="0" borderId="0" xfId="4" quotePrefix="1" applyFont="1" applyAlignment="1">
      <alignment horizontal="center" vertical="center" wrapText="1"/>
    </xf>
    <xf numFmtId="0" fontId="52" fillId="10" borderId="0" xfId="4" applyFont="1" applyFill="1" applyAlignment="1">
      <alignment horizontal="center" vertical="center" wrapText="1"/>
    </xf>
    <xf numFmtId="0" fontId="55" fillId="10" borderId="0" xfId="4" quotePrefix="1" applyFont="1" applyFill="1" applyAlignment="1">
      <alignment horizontal="center" vertical="center" wrapText="1"/>
    </xf>
    <xf numFmtId="0" fontId="51" fillId="10" borderId="0" xfId="4" applyFont="1" applyFill="1" applyAlignment="1">
      <alignment horizontal="center" vertical="center" wrapText="1"/>
    </xf>
    <xf numFmtId="0" fontId="27" fillId="10" borderId="0" xfId="4" applyFont="1" applyFill="1" applyAlignment="1">
      <alignment horizontal="center" vertical="center" wrapText="1"/>
    </xf>
    <xf numFmtId="4" fontId="50" fillId="0" borderId="0" xfId="4" applyNumberFormat="1" applyFont="1" applyAlignment="1">
      <alignment horizontal="center" vertical="center" wrapText="1"/>
    </xf>
    <xf numFmtId="0" fontId="53" fillId="0" borderId="0" xfId="4" quotePrefix="1" applyFont="1" applyAlignment="1">
      <alignment horizontal="center" vertical="center" wrapText="1"/>
    </xf>
    <xf numFmtId="170" fontId="50" fillId="0" borderId="0" xfId="4" applyNumberFormat="1" applyFont="1" applyAlignment="1">
      <alignment horizontal="center" vertical="center" wrapText="1"/>
    </xf>
    <xf numFmtId="0" fontId="29" fillId="0" borderId="0" xfId="4" applyFont="1" applyAlignment="1">
      <alignment horizontal="center" vertical="center" wrapText="1"/>
    </xf>
    <xf numFmtId="171" fontId="50" fillId="0" borderId="0" xfId="5" applyNumberFormat="1" applyFont="1" applyFill="1" applyBorder="1" applyAlignment="1">
      <alignment horizontal="center" vertical="center" wrapText="1"/>
    </xf>
    <xf numFmtId="9" fontId="50" fillId="0" borderId="0" xfId="5" applyFont="1" applyFill="1" applyBorder="1" applyAlignment="1">
      <alignment horizontal="center" vertical="center" wrapText="1"/>
    </xf>
    <xf numFmtId="3" fontId="50" fillId="0" borderId="0" xfId="4" quotePrefix="1" applyNumberFormat="1" applyFont="1" applyAlignment="1">
      <alignment horizontal="center" vertical="center" wrapText="1"/>
    </xf>
    <xf numFmtId="10" fontId="50" fillId="0" borderId="0" xfId="4" quotePrefix="1" applyNumberFormat="1" applyFont="1" applyAlignment="1">
      <alignment horizontal="center" vertical="center" wrapText="1"/>
    </xf>
    <xf numFmtId="0" fontId="50" fillId="0" borderId="0" xfId="4" quotePrefix="1" applyFont="1" applyAlignment="1">
      <alignment horizontal="right" vertical="center" wrapText="1"/>
    </xf>
    <xf numFmtId="170" fontId="50" fillId="0" borderId="0" xfId="4" quotePrefix="1" applyNumberFormat="1" applyFont="1" applyAlignment="1">
      <alignment horizontal="center" vertical="center" wrapText="1"/>
    </xf>
    <xf numFmtId="171" fontId="50" fillId="0" borderId="0" xfId="5" quotePrefix="1" applyNumberFormat="1" applyFont="1" applyFill="1" applyBorder="1" applyAlignment="1">
      <alignment horizontal="center" vertical="center" wrapText="1"/>
    </xf>
    <xf numFmtId="0" fontId="53" fillId="0" borderId="0" xfId="4" applyFont="1" applyAlignment="1">
      <alignment horizontal="right" vertical="center" wrapText="1"/>
    </xf>
    <xf numFmtId="171" fontId="50" fillId="0" borderId="0" xfId="4" quotePrefix="1" applyNumberFormat="1" applyFont="1" applyAlignment="1">
      <alignment horizontal="center" vertical="center" wrapText="1"/>
    </xf>
    <xf numFmtId="170" fontId="29" fillId="0" borderId="0" xfId="4" applyNumberFormat="1" applyFont="1" applyAlignment="1">
      <alignment horizontal="center" vertical="center" wrapText="1"/>
    </xf>
    <xf numFmtId="9" fontId="50" fillId="0" borderId="0" xfId="5" quotePrefix="1" applyFont="1" applyFill="1" applyBorder="1" applyAlignment="1">
      <alignment horizontal="center" vertical="center" wrapText="1"/>
    </xf>
    <xf numFmtId="0" fontId="52" fillId="10" borderId="0" xfId="4" quotePrefix="1" applyFont="1" applyFill="1" applyAlignment="1">
      <alignment horizontal="center" vertical="center" wrapText="1"/>
    </xf>
    <xf numFmtId="0" fontId="56" fillId="10" borderId="0" xfId="4" applyFont="1" applyFill="1" applyAlignment="1">
      <alignment horizontal="center" vertical="center" wrapText="1"/>
    </xf>
    <xf numFmtId="172" fontId="50" fillId="0" borderId="0" xfId="4" applyNumberFormat="1" applyFont="1" applyAlignment="1">
      <alignment horizontal="center" vertical="center" wrapText="1"/>
    </xf>
    <xf numFmtId="0" fontId="27" fillId="0" borderId="0" xfId="4" quotePrefix="1" applyFont="1" applyAlignment="1">
      <alignment horizontal="center" vertical="center" wrapText="1"/>
    </xf>
    <xf numFmtId="0" fontId="27" fillId="0" borderId="0" xfId="4" applyFont="1" applyAlignment="1">
      <alignment horizontal="center" vertical="center" wrapText="1"/>
    </xf>
    <xf numFmtId="0" fontId="48" fillId="0" borderId="0" xfId="4" quotePrefix="1" applyAlignment="1">
      <alignment horizontal="center" vertical="center" wrapText="1"/>
    </xf>
    <xf numFmtId="10" fontId="50" fillId="0" borderId="0" xfId="5" quotePrefix="1" applyNumberFormat="1" applyFont="1" applyFill="1" applyBorder="1" applyAlignment="1">
      <alignment horizontal="center" vertical="center" wrapText="1"/>
    </xf>
    <xf numFmtId="0" fontId="48" fillId="0" borderId="0" xfId="4" quotePrefix="1" applyAlignment="1">
      <alignment horizontal="right" vertical="center" wrapText="1"/>
    </xf>
    <xf numFmtId="0" fontId="57" fillId="0" borderId="0" xfId="4" quotePrefix="1" applyFont="1" applyAlignment="1">
      <alignment horizontal="right" vertical="center" wrapText="1"/>
    </xf>
    <xf numFmtId="171" fontId="27" fillId="0" borderId="0" xfId="4" quotePrefix="1" applyNumberFormat="1" applyFont="1" applyAlignment="1">
      <alignment horizontal="center" vertical="center" wrapText="1"/>
    </xf>
    <xf numFmtId="171" fontId="27" fillId="0" borderId="0" xfId="4" applyNumberFormat="1" applyFont="1" applyAlignment="1">
      <alignment horizontal="center" vertical="center" wrapText="1"/>
    </xf>
    <xf numFmtId="172" fontId="52" fillId="0" borderId="0" xfId="4" applyNumberFormat="1" applyFont="1" applyAlignment="1">
      <alignment horizontal="center" vertical="center" wrapText="1"/>
    </xf>
    <xf numFmtId="0" fontId="55" fillId="10" borderId="0" xfId="4" applyFont="1" applyFill="1" applyAlignment="1">
      <alignment horizontal="center" vertical="center" wrapText="1"/>
    </xf>
    <xf numFmtId="9" fontId="0" fillId="0" borderId="0" xfId="5" quotePrefix="1" applyFont="1" applyFill="1" applyBorder="1" applyAlignment="1">
      <alignment horizontal="center" vertical="center" wrapText="1"/>
    </xf>
    <xf numFmtId="0" fontId="48" fillId="0" borderId="0" xfId="4" applyAlignment="1">
      <alignment horizontal="right" vertical="center" wrapText="1"/>
    </xf>
    <xf numFmtId="170" fontId="48" fillId="0" borderId="0" xfId="4"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4" fontId="50" fillId="0" borderId="0" xfId="4" quotePrefix="1" applyNumberFormat="1" applyFont="1" applyAlignment="1">
      <alignment horizontal="center" vertical="center" wrapText="1"/>
    </xf>
    <xf numFmtId="0" fontId="53" fillId="0" borderId="0" xfId="4" quotePrefix="1" applyFont="1" applyAlignment="1">
      <alignment horizontal="right" vertical="center" wrapText="1"/>
    </xf>
    <xf numFmtId="170" fontId="53" fillId="0" borderId="0" xfId="4" quotePrefix="1" applyNumberFormat="1" applyFont="1" applyAlignment="1">
      <alignment horizontal="right" vertical="center" wrapText="1"/>
    </xf>
    <xf numFmtId="10" fontId="50" fillId="0" borderId="0" xfId="5" applyNumberFormat="1" applyFont="1" applyFill="1" applyBorder="1" applyAlignment="1">
      <alignment horizontal="center" vertical="center" wrapText="1"/>
    </xf>
    <xf numFmtId="170" fontId="46" fillId="0" borderId="0" xfId="4" quotePrefix="1" applyNumberFormat="1" applyFont="1" applyAlignment="1">
      <alignment horizontal="center" vertical="center" wrapText="1"/>
    </xf>
    <xf numFmtId="0" fontId="48" fillId="0" borderId="0" xfId="4" applyAlignment="1">
      <alignment horizontal="center"/>
    </xf>
    <xf numFmtId="0" fontId="50" fillId="0" borderId="0" xfId="4" applyFont="1" applyAlignment="1" applyProtection="1">
      <alignment horizontal="center" vertical="center" wrapText="1"/>
      <protection locked="0"/>
    </xf>
    <xf numFmtId="0" fontId="58" fillId="0" borderId="0" xfId="4" applyFont="1" applyAlignment="1">
      <alignment horizontal="left" vertical="center"/>
    </xf>
    <xf numFmtId="0" fontId="58" fillId="0" borderId="0" xfId="4" applyFont="1" applyAlignment="1">
      <alignment horizontal="center" vertical="center" wrapText="1"/>
    </xf>
    <xf numFmtId="0" fontId="59" fillId="0" borderId="0" xfId="4" applyFont="1" applyAlignment="1">
      <alignment horizontal="center" vertical="center" wrapText="1"/>
    </xf>
    <xf numFmtId="0" fontId="47" fillId="0" borderId="0" xfId="3" applyFill="1" applyBorder="1" applyAlignment="1">
      <alignment horizontal="center" vertical="center" wrapText="1"/>
    </xf>
    <xf numFmtId="0" fontId="60" fillId="0" borderId="0" xfId="4" applyFont="1" applyAlignment="1">
      <alignment horizontal="center" vertical="center" wrapText="1"/>
    </xf>
    <xf numFmtId="0" fontId="47" fillId="0" borderId="0" xfId="3" applyFill="1" applyAlignment="1">
      <alignment horizontal="center"/>
    </xf>
    <xf numFmtId="2" fontId="50" fillId="0" borderId="0" xfId="4" applyNumberFormat="1" applyFont="1" applyAlignment="1">
      <alignment horizontal="center" vertical="center" wrapText="1"/>
    </xf>
    <xf numFmtId="0" fontId="50" fillId="0" borderId="17" xfId="4"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right" vertical="center" wrapText="1"/>
    </xf>
    <xf numFmtId="0" fontId="47" fillId="0" borderId="20" xfId="3" quotePrefix="1" applyFill="1" applyBorder="1" applyAlignment="1" applyProtection="1">
      <alignment horizontal="right" vertical="center" wrapText="1"/>
    </xf>
    <xf numFmtId="0" fontId="47" fillId="0" borderId="0" xfId="3" quotePrefix="1" applyFill="1" applyBorder="1" applyAlignment="1" applyProtection="1">
      <alignment horizontal="center" vertical="center" wrapText="1"/>
    </xf>
    <xf numFmtId="0" fontId="50" fillId="0" borderId="0" xfId="4" applyFont="1" applyAlignment="1">
      <alignment horizontal="right" vertical="center" wrapText="1"/>
    </xf>
    <xf numFmtId="10" fontId="50" fillId="0" borderId="0" xfId="5" applyNumberFormat="1" applyFont="1" applyFill="1" applyBorder="1" applyAlignment="1" applyProtection="1">
      <alignment horizontal="center" vertical="center" wrapText="1"/>
    </xf>
    <xf numFmtId="3" fontId="50" fillId="0" borderId="0" xfId="4" applyNumberFormat="1" applyFont="1" applyAlignment="1">
      <alignment horizontal="center" vertical="center" wrapText="1"/>
    </xf>
    <xf numFmtId="171" fontId="50" fillId="0" borderId="0" xfId="5" applyNumberFormat="1" applyFont="1" applyFill="1" applyBorder="1" applyAlignment="1" applyProtection="1">
      <alignment horizontal="center" vertical="center" wrapText="1"/>
    </xf>
    <xf numFmtId="171" fontId="50" fillId="0" borderId="0" xfId="4" applyNumberFormat="1" applyFont="1" applyAlignment="1">
      <alignment horizontal="center" vertical="center" wrapText="1"/>
    </xf>
    <xf numFmtId="0" fontId="61" fillId="0" borderId="0" xfId="4" applyFont="1" applyAlignment="1">
      <alignment horizontal="center" vertical="center" wrapText="1"/>
    </xf>
    <xf numFmtId="10" fontId="61" fillId="0" borderId="0" xfId="5" applyNumberFormat="1" applyFont="1" applyFill="1" applyBorder="1" applyAlignment="1" applyProtection="1">
      <alignment horizontal="center" vertical="center" wrapText="1"/>
    </xf>
    <xf numFmtId="171" fontId="61" fillId="0" borderId="0" xfId="5" applyNumberFormat="1" applyFont="1" applyFill="1" applyBorder="1" applyAlignment="1" applyProtection="1">
      <alignment horizontal="center" vertical="center" wrapText="1"/>
    </xf>
    <xf numFmtId="10" fontId="0" fillId="0" borderId="0" xfId="5" applyNumberFormat="1" applyFont="1" applyFill="1" applyBorder="1" applyAlignment="1" applyProtection="1">
      <alignment horizontal="center" vertical="center" wrapText="1"/>
    </xf>
    <xf numFmtId="171" fontId="0" fillId="0" borderId="0" xfId="5" applyNumberFormat="1" applyFont="1" applyFill="1" applyBorder="1" applyAlignment="1" applyProtection="1">
      <alignment horizontal="center" vertical="center" wrapText="1"/>
    </xf>
    <xf numFmtId="171" fontId="50" fillId="0" borderId="0" xfId="5" applyNumberFormat="1" applyFont="1" applyFill="1" applyBorder="1" applyAlignment="1" applyProtection="1">
      <alignment horizontal="center" vertical="center" wrapText="1"/>
      <protection locked="0"/>
    </xf>
    <xf numFmtId="9" fontId="53" fillId="0" borderId="0" xfId="5" applyFont="1" applyFill="1" applyBorder="1" applyAlignment="1" applyProtection="1">
      <alignment horizontal="center" vertical="center" wrapText="1"/>
    </xf>
    <xf numFmtId="0" fontId="52" fillId="11" borderId="0" xfId="4" applyFont="1" applyFill="1" applyAlignment="1">
      <alignment horizontal="center" vertical="center" wrapText="1"/>
    </xf>
    <xf numFmtId="0" fontId="62" fillId="11" borderId="0" xfId="4" quotePrefix="1" applyFont="1" applyFill="1" applyAlignment="1">
      <alignment horizontal="center" vertical="center" wrapText="1"/>
    </xf>
    <xf numFmtId="0" fontId="27" fillId="11" borderId="0" xfId="4" applyFont="1" applyFill="1" applyAlignment="1">
      <alignment horizontal="center" vertical="center" wrapText="1"/>
    </xf>
    <xf numFmtId="4" fontId="52" fillId="0" borderId="0" xfId="4" applyNumberFormat="1" applyFont="1" applyAlignment="1">
      <alignment horizontal="center" vertical="center" wrapText="1"/>
    </xf>
    <xf numFmtId="4" fontId="27" fillId="0" borderId="0" xfId="4" applyNumberFormat="1" applyFont="1" applyAlignment="1">
      <alignment horizontal="center" vertical="center" wrapText="1"/>
    </xf>
    <xf numFmtId="0" fontId="55" fillId="0" borderId="0" xfId="4" quotePrefix="1" applyFont="1" applyAlignment="1">
      <alignment horizontal="center" vertical="center" wrapText="1"/>
    </xf>
    <xf numFmtId="9" fontId="50" fillId="0" borderId="0" xfId="5" applyFont="1" applyFill="1" applyBorder="1" applyAlignment="1" applyProtection="1">
      <alignment horizontal="center" vertical="center" wrapText="1"/>
    </xf>
    <xf numFmtId="171" fontId="50" fillId="0" borderId="0" xfId="5" quotePrefix="1" applyNumberFormat="1" applyFont="1" applyFill="1" applyBorder="1" applyAlignment="1" applyProtection="1">
      <alignment horizontal="center" vertical="center" wrapText="1"/>
    </xf>
    <xf numFmtId="0" fontId="48" fillId="0" borderId="0" xfId="4" quotePrefix="1"/>
    <xf numFmtId="171" fontId="29" fillId="0" borderId="0" xfId="5" applyNumberFormat="1" applyFont="1" applyFill="1" applyBorder="1" applyAlignment="1" applyProtection="1">
      <alignment horizontal="center" vertical="center" wrapText="1"/>
    </xf>
    <xf numFmtId="10" fontId="50" fillId="0" borderId="0" xfId="4" applyNumberFormat="1" applyFont="1" applyAlignment="1">
      <alignment horizontal="center" vertical="center" wrapText="1"/>
    </xf>
    <xf numFmtId="0" fontId="48" fillId="0" borderId="0" xfId="4" quotePrefix="1" applyAlignment="1">
      <alignment horizontal="center"/>
    </xf>
    <xf numFmtId="171" fontId="50" fillId="0" borderId="0" xfId="5" applyNumberFormat="1" applyFont="1" applyFill="1" applyAlignment="1" applyProtection="1">
      <alignment horizontal="center" vertical="center" wrapText="1"/>
      <protection locked="0"/>
    </xf>
    <xf numFmtId="171" fontId="50" fillId="0" borderId="0" xfId="5" applyNumberFormat="1" applyFont="1" applyFill="1" applyAlignment="1">
      <alignment horizontal="center" vertical="center" wrapText="1"/>
    </xf>
    <xf numFmtId="170" fontId="50" fillId="0" borderId="0" xfId="4" applyNumberFormat="1" applyFont="1" applyAlignment="1" applyProtection="1">
      <alignment horizontal="center" vertical="center" wrapText="1"/>
      <protection locked="0"/>
    </xf>
    <xf numFmtId="0" fontId="48" fillId="0" borderId="0" xfId="4" applyAlignment="1" applyProtection="1">
      <alignment horizontal="center" vertical="center" wrapText="1"/>
      <protection locked="0"/>
    </xf>
    <xf numFmtId="0" fontId="48" fillId="0" borderId="0" xfId="4" applyAlignment="1">
      <alignment horizontal="left" vertical="center"/>
    </xf>
    <xf numFmtId="0" fontId="48" fillId="0" borderId="0" xfId="4" applyAlignment="1">
      <alignment horizontal="left" vertical="center" wrapText="1"/>
    </xf>
    <xf numFmtId="0" fontId="26" fillId="8" borderId="0" xfId="4" applyFont="1" applyFill="1" applyAlignment="1">
      <alignment horizontal="center" vertical="center" wrapText="1"/>
    </xf>
    <xf numFmtId="0" fontId="50" fillId="0" borderId="0" xfId="4" applyFont="1" applyAlignment="1">
      <alignment horizontal="left" vertical="center" wrapText="1"/>
    </xf>
    <xf numFmtId="0" fontId="48" fillId="0" borderId="0" xfId="4" applyProtection="1">
      <protection locked="0"/>
    </xf>
    <xf numFmtId="0" fontId="55" fillId="0" borderId="0" xfId="4" quotePrefix="1" applyFont="1" applyAlignment="1" applyProtection="1">
      <alignment horizontal="center" vertical="center" wrapText="1"/>
      <protection locked="0"/>
    </xf>
    <xf numFmtId="0" fontId="50" fillId="0" borderId="0" xfId="4" quotePrefix="1" applyFont="1" applyAlignment="1" applyProtection="1">
      <alignment horizontal="center" vertical="center" wrapText="1"/>
      <protection locked="0"/>
    </xf>
    <xf numFmtId="0" fontId="52" fillId="0" borderId="0" xfId="4" quotePrefix="1" applyFont="1" applyAlignment="1" applyProtection="1">
      <alignment horizontal="center" vertical="center" wrapText="1"/>
      <protection locked="0"/>
    </xf>
    <xf numFmtId="0" fontId="51" fillId="0" borderId="0" xfId="4" quotePrefix="1" applyFont="1" applyAlignment="1">
      <alignment horizontal="center" vertical="center" wrapText="1"/>
    </xf>
    <xf numFmtId="0" fontId="50" fillId="12" borderId="0" xfId="4" quotePrefix="1" applyFont="1" applyFill="1" applyAlignment="1">
      <alignment horizontal="center" vertical="center" wrapText="1"/>
    </xf>
    <xf numFmtId="0" fontId="64" fillId="0" borderId="0" xfId="4" applyFont="1" applyAlignment="1">
      <alignment horizontal="left" vertical="center" wrapText="1"/>
    </xf>
    <xf numFmtId="0" fontId="52" fillId="0" borderId="0" xfId="4" quotePrefix="1" applyFont="1" applyAlignment="1">
      <alignment horizontal="left" vertical="center" wrapText="1"/>
    </xf>
    <xf numFmtId="0" fontId="52" fillId="0" borderId="0" xfId="4" applyFont="1" applyAlignment="1">
      <alignment horizontal="left" vertical="center" wrapText="1"/>
    </xf>
    <xf numFmtId="0" fontId="65" fillId="0" borderId="0" xfId="4" applyFont="1" applyAlignment="1">
      <alignment horizontal="center" vertical="center" wrapText="1"/>
    </xf>
    <xf numFmtId="0" fontId="53" fillId="0" borderId="0" xfId="4" applyFont="1" applyAlignment="1" applyProtection="1">
      <alignment horizontal="center" vertical="center" wrapText="1"/>
      <protection locked="0"/>
    </xf>
    <xf numFmtId="14" fontId="65" fillId="0" borderId="0" xfId="4" applyNumberFormat="1" applyFont="1" applyAlignment="1">
      <alignment horizontal="center" vertical="center" wrapText="1"/>
    </xf>
    <xf numFmtId="10" fontId="50" fillId="0" borderId="0" xfId="5" applyNumberFormat="1" applyFont="1" applyAlignment="1">
      <alignment horizontal="center" vertical="center" wrapText="1"/>
    </xf>
    <xf numFmtId="0" fontId="0" fillId="0" borderId="0" xfId="0" applyAlignment="1">
      <alignment horizontal="left"/>
    </xf>
  </cellXfs>
  <cellStyles count="6">
    <cellStyle name="Hyperlink 2" xfId="3" xr:uid="{6D78AE8E-E4D3-463B-A66C-FBA54F28FA6A}"/>
    <cellStyle name="Normal" xfId="0" builtinId="0"/>
    <cellStyle name="Normal 2" xfId="1" xr:uid="{970F54F0-33D5-4FDD-BEE4-12171389A4C9}"/>
    <cellStyle name="Normal 2 2" xfId="2" xr:uid="{19F3ED77-CEDA-4976-841A-9814F790CA81}"/>
    <cellStyle name="Normal 3" xfId="4" xr:uid="{37FC39B6-2CC2-42CA-BB31-AA4C659B2443}"/>
    <cellStyle name="Percent 2" xfId="5" xr:uid="{E9ED7167-DD69-4E17-9393-1D1ECB0C9F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AA866E9-1040-4E00-86D5-EDA64CDDEA1A}"/>
            </a:ext>
          </a:extLst>
        </xdr:cNvPr>
        <xdr:cNvPicPr>
          <a:picLocks noChangeAspect="1"/>
        </xdr:cNvPicPr>
      </xdr:nvPicPr>
      <xdr:blipFill>
        <a:blip xmlns:r="http://schemas.openxmlformats.org/officeDocument/2006/relationships" r:embed="rId1"/>
        <a:stretch>
          <a:fillRect/>
        </a:stretch>
      </xdr:blipFill>
      <xdr:spPr>
        <a:xfrm>
          <a:off x="2141220" y="3307081"/>
          <a:ext cx="468270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E8A67B02-87C1-4F61-BE3B-C029B8370A5C}"/>
            </a:ext>
          </a:extLst>
        </xdr:cNvPr>
        <xdr:cNvPicPr>
          <a:picLocks noChangeAspect="1"/>
        </xdr:cNvPicPr>
      </xdr:nvPicPr>
      <xdr:blipFill>
        <a:blip xmlns:r="http://schemas.openxmlformats.org/officeDocument/2006/relationships" r:embed="rId1"/>
        <a:stretch>
          <a:fillRect/>
        </a:stretch>
      </xdr:blipFill>
      <xdr:spPr>
        <a:xfrm>
          <a:off x="30480" y="0"/>
          <a:ext cx="100584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9D24C68C-6D2B-4819-89FD-C7FE41761975}"/>
            </a:ext>
          </a:extLst>
        </xdr:cNvPr>
        <xdr:cNvPicPr>
          <a:picLocks noChangeAspect="1"/>
        </xdr:cNvPicPr>
      </xdr:nvPicPr>
      <xdr:blipFill>
        <a:blip xmlns:r="http://schemas.openxmlformats.org/officeDocument/2006/relationships" r:embed="rId1"/>
        <a:stretch>
          <a:fillRect/>
        </a:stretch>
      </xdr:blipFill>
      <xdr:spPr>
        <a:xfrm>
          <a:off x="45720" y="0"/>
          <a:ext cx="1470660" cy="381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E9A8BE63-6942-49F9-AC27-A841DBFDE31F}"/>
            </a:ext>
          </a:extLst>
        </xdr:cNvPr>
        <xdr:cNvPicPr>
          <a:picLocks noChangeAspect="1"/>
        </xdr:cNvPicPr>
      </xdr:nvPicPr>
      <xdr:blipFill>
        <a:blip xmlns:r="http://schemas.openxmlformats.org/officeDocument/2006/relationships" r:embed="rId1"/>
        <a:stretch>
          <a:fillRect/>
        </a:stretch>
      </xdr:blipFill>
      <xdr:spPr>
        <a:xfrm>
          <a:off x="45720" y="0"/>
          <a:ext cx="1554480" cy="38100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4E5ACC5E-CAEF-4F9D-A18F-F050919CC509}"/>
            </a:ext>
          </a:extLst>
        </xdr:cNvPr>
        <xdr:cNvPicPr>
          <a:picLocks noChangeAspect="1"/>
        </xdr:cNvPicPr>
      </xdr:nvPicPr>
      <xdr:blipFill>
        <a:blip xmlns:r="http://schemas.openxmlformats.org/officeDocument/2006/relationships" r:embed="rId2"/>
        <a:stretch>
          <a:fillRect/>
        </a:stretch>
      </xdr:blipFill>
      <xdr:spPr>
        <a:xfrm>
          <a:off x="45720" y="1466850"/>
          <a:ext cx="5563362" cy="231648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B42A6999-73D9-4EA4-9604-88A957BACA26}"/>
            </a:ext>
          </a:extLst>
        </xdr:cNvPr>
        <xdr:cNvPicPr>
          <a:picLocks noChangeAspect="1"/>
        </xdr:cNvPicPr>
      </xdr:nvPicPr>
      <xdr:blipFill>
        <a:blip xmlns:r="http://schemas.openxmlformats.org/officeDocument/2006/relationships" r:embed="rId3"/>
        <a:stretch>
          <a:fillRect/>
        </a:stretch>
      </xdr:blipFill>
      <xdr:spPr>
        <a:xfrm>
          <a:off x="28448" y="4044442"/>
          <a:ext cx="5938012" cy="369747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8647517F-9BDC-4AE0-9198-0806B9E22DD7}"/>
            </a:ext>
          </a:extLst>
        </xdr:cNvPr>
        <xdr:cNvPicPr>
          <a:picLocks noChangeAspect="1"/>
        </xdr:cNvPicPr>
      </xdr:nvPicPr>
      <xdr:blipFill>
        <a:blip xmlns:r="http://schemas.openxmlformats.org/officeDocument/2006/relationships" r:embed="rId4"/>
        <a:stretch>
          <a:fillRect/>
        </a:stretch>
      </xdr:blipFill>
      <xdr:spPr>
        <a:xfrm>
          <a:off x="19050" y="8004302"/>
          <a:ext cx="5637276" cy="35245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B97A4AC6-F8E9-4CBD-BBD9-83208245FF16}"/>
            </a:ext>
          </a:extLst>
        </xdr:cNvPr>
        <xdr:cNvPicPr>
          <a:picLocks noChangeAspect="1"/>
        </xdr:cNvPicPr>
      </xdr:nvPicPr>
      <xdr:blipFill>
        <a:blip xmlns:r="http://schemas.openxmlformats.org/officeDocument/2006/relationships" r:embed="rId5"/>
        <a:stretch>
          <a:fillRect/>
        </a:stretch>
      </xdr:blipFill>
      <xdr:spPr>
        <a:xfrm>
          <a:off x="0" y="11748262"/>
          <a:ext cx="5846572" cy="368427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5FF9FC10-C0AA-4939-A5D2-FF839E8B36D0}"/>
            </a:ext>
          </a:extLst>
        </xdr:cNvPr>
        <xdr:cNvPicPr>
          <a:picLocks noChangeAspect="1"/>
        </xdr:cNvPicPr>
      </xdr:nvPicPr>
      <xdr:blipFill>
        <a:blip xmlns:r="http://schemas.openxmlformats.org/officeDocument/2006/relationships" r:embed="rId6"/>
        <a:stretch>
          <a:fillRect/>
        </a:stretch>
      </xdr:blipFill>
      <xdr:spPr>
        <a:xfrm>
          <a:off x="0" y="15656814"/>
          <a:ext cx="5732780" cy="354177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279D1FB1-2588-4E38-B48F-FC20E0D954DF}"/>
            </a:ext>
          </a:extLst>
        </xdr:cNvPr>
        <xdr:cNvPicPr>
          <a:picLocks noChangeAspect="1"/>
        </xdr:cNvPicPr>
      </xdr:nvPicPr>
      <xdr:blipFill>
        <a:blip xmlns:r="http://schemas.openxmlformats.org/officeDocument/2006/relationships" r:embed="rId7"/>
        <a:stretch>
          <a:fillRect/>
        </a:stretch>
      </xdr:blipFill>
      <xdr:spPr>
        <a:xfrm>
          <a:off x="47498" y="19428714"/>
          <a:ext cx="5837682" cy="376275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43103072-86F3-4D9B-8647-304AEC84B5A3}"/>
            </a:ext>
          </a:extLst>
        </xdr:cNvPr>
        <xdr:cNvPicPr>
          <a:picLocks noChangeAspect="1"/>
        </xdr:cNvPicPr>
      </xdr:nvPicPr>
      <xdr:blipFill>
        <a:blip xmlns:r="http://schemas.openxmlformats.org/officeDocument/2006/relationships" r:embed="rId8"/>
        <a:stretch>
          <a:fillRect/>
        </a:stretch>
      </xdr:blipFill>
      <xdr:spPr>
        <a:xfrm>
          <a:off x="121920" y="23429214"/>
          <a:ext cx="5544820" cy="263880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0EA9EF46-2139-48C6-9F1F-332BA806F6CC}"/>
            </a:ext>
          </a:extLst>
        </xdr:cNvPr>
        <xdr:cNvPicPr>
          <a:picLocks noChangeAspect="1"/>
        </xdr:cNvPicPr>
      </xdr:nvPicPr>
      <xdr:blipFill>
        <a:blip xmlns:r="http://schemas.openxmlformats.org/officeDocument/2006/relationships" r:embed="rId9"/>
        <a:stretch>
          <a:fillRect/>
        </a:stretch>
      </xdr:blipFill>
      <xdr:spPr>
        <a:xfrm>
          <a:off x="531368" y="26306272"/>
          <a:ext cx="4468114" cy="173736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4E6E98BB-5B63-4B8C-9EE1-A1D5E0419354}"/>
            </a:ext>
          </a:extLst>
        </xdr:cNvPr>
        <xdr:cNvPicPr>
          <a:picLocks noChangeAspect="1"/>
        </xdr:cNvPicPr>
      </xdr:nvPicPr>
      <xdr:blipFill>
        <a:blip xmlns:r="http://schemas.openxmlformats.org/officeDocument/2006/relationships" r:embed="rId10"/>
        <a:stretch>
          <a:fillRect/>
        </a:stretch>
      </xdr:blipFill>
      <xdr:spPr>
        <a:xfrm>
          <a:off x="226568" y="28337002"/>
          <a:ext cx="5353304" cy="250113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A9D6167E-2C48-4CB4-8A77-FD047986F2CE}"/>
            </a:ext>
          </a:extLst>
        </xdr:cNvPr>
        <xdr:cNvPicPr>
          <a:picLocks noChangeAspect="1"/>
        </xdr:cNvPicPr>
      </xdr:nvPicPr>
      <xdr:blipFill>
        <a:blip xmlns:r="http://schemas.openxmlformats.org/officeDocument/2006/relationships" r:embed="rId11"/>
        <a:stretch>
          <a:fillRect/>
        </a:stretch>
      </xdr:blipFill>
      <xdr:spPr>
        <a:xfrm>
          <a:off x="150368" y="31064454"/>
          <a:ext cx="5735066" cy="194691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18B4BF78-EEA7-4B38-B903-9F1BDE3B01E4}"/>
            </a:ext>
          </a:extLst>
        </xdr:cNvPr>
        <xdr:cNvPicPr>
          <a:picLocks noChangeAspect="1"/>
        </xdr:cNvPicPr>
      </xdr:nvPicPr>
      <xdr:blipFill>
        <a:blip xmlns:r="http://schemas.openxmlformats.org/officeDocument/2006/relationships" r:embed="rId12"/>
        <a:stretch>
          <a:fillRect/>
        </a:stretch>
      </xdr:blipFill>
      <xdr:spPr>
        <a:xfrm>
          <a:off x="369570" y="33305242"/>
          <a:ext cx="4353306" cy="185166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14442B22-F12E-4F62-8AE6-C81EAC7062EF}"/>
            </a:ext>
          </a:extLst>
        </xdr:cNvPr>
        <xdr:cNvPicPr>
          <a:picLocks noChangeAspect="1"/>
        </xdr:cNvPicPr>
      </xdr:nvPicPr>
      <xdr:blipFill>
        <a:blip xmlns:r="http://schemas.openxmlformats.org/officeDocument/2006/relationships" r:embed="rId13"/>
        <a:stretch>
          <a:fillRect/>
        </a:stretch>
      </xdr:blipFill>
      <xdr:spPr>
        <a:xfrm>
          <a:off x="47498" y="35454082"/>
          <a:ext cx="4932172" cy="307086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4AA032FE-555B-4B8E-AB50-32DB90FA2D89}"/>
            </a:ext>
          </a:extLst>
        </xdr:cNvPr>
        <xdr:cNvPicPr>
          <a:picLocks noChangeAspect="1"/>
        </xdr:cNvPicPr>
      </xdr:nvPicPr>
      <xdr:blipFill>
        <a:blip xmlns:r="http://schemas.openxmlformats.org/officeDocument/2006/relationships" r:embed="rId14"/>
        <a:stretch>
          <a:fillRect/>
        </a:stretch>
      </xdr:blipFill>
      <xdr:spPr>
        <a:xfrm>
          <a:off x="111506" y="38832282"/>
          <a:ext cx="4963668" cy="312420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3BD1C22F-51C2-4206-BE62-93792DE45BBD}"/>
            </a:ext>
          </a:extLst>
        </xdr:cNvPr>
        <xdr:cNvPicPr>
          <a:picLocks noChangeAspect="1"/>
        </xdr:cNvPicPr>
      </xdr:nvPicPr>
      <xdr:blipFill>
        <a:blip xmlns:r="http://schemas.openxmlformats.org/officeDocument/2006/relationships" r:embed="rId15"/>
        <a:stretch>
          <a:fillRect/>
        </a:stretch>
      </xdr:blipFill>
      <xdr:spPr>
        <a:xfrm>
          <a:off x="207518" y="42182034"/>
          <a:ext cx="4868164" cy="279450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2974A493-3320-4936-9961-81BC84F38BBA}"/>
            </a:ext>
          </a:extLst>
        </xdr:cNvPr>
        <xdr:cNvPicPr>
          <a:picLocks noChangeAspect="1"/>
        </xdr:cNvPicPr>
      </xdr:nvPicPr>
      <xdr:blipFill>
        <a:blip xmlns:r="http://schemas.openxmlformats.org/officeDocument/2006/relationships" r:embed="rId16"/>
        <a:stretch>
          <a:fillRect/>
        </a:stretch>
      </xdr:blipFill>
      <xdr:spPr>
        <a:xfrm>
          <a:off x="293370" y="45199554"/>
          <a:ext cx="5477510" cy="366953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63F57DA3-1674-4919-88A0-FFDD7121AEAB}"/>
            </a:ext>
          </a:extLst>
        </xdr:cNvPr>
        <xdr:cNvPicPr>
          <a:picLocks noChangeAspect="1"/>
        </xdr:cNvPicPr>
      </xdr:nvPicPr>
      <xdr:blipFill>
        <a:blip xmlns:r="http://schemas.openxmlformats.org/officeDocument/2006/relationships" r:embed="rId17"/>
        <a:stretch>
          <a:fillRect/>
        </a:stretch>
      </xdr:blipFill>
      <xdr:spPr>
        <a:xfrm>
          <a:off x="217170" y="49093374"/>
          <a:ext cx="5356606" cy="404342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EF9A4463-A90C-4FCD-B5D8-EECA6BE5BC84}"/>
            </a:ext>
          </a:extLst>
        </xdr:cNvPr>
        <xdr:cNvPicPr>
          <a:picLocks noChangeAspect="1"/>
        </xdr:cNvPicPr>
      </xdr:nvPicPr>
      <xdr:blipFill>
        <a:blip xmlns:r="http://schemas.openxmlformats.org/officeDocument/2006/relationships" r:embed="rId18"/>
        <a:stretch>
          <a:fillRect/>
        </a:stretch>
      </xdr:blipFill>
      <xdr:spPr>
        <a:xfrm>
          <a:off x="44958" y="53432710"/>
          <a:ext cx="4469638" cy="172974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A3FAD66B-B2AF-46EC-AE40-1348974416EE}"/>
            </a:ext>
          </a:extLst>
        </xdr:cNvPr>
        <xdr:cNvPicPr>
          <a:picLocks noChangeAspect="1"/>
        </xdr:cNvPicPr>
      </xdr:nvPicPr>
      <xdr:blipFill>
        <a:blip xmlns:r="http://schemas.openxmlformats.org/officeDocument/2006/relationships" r:embed="rId19"/>
        <a:stretch>
          <a:fillRect/>
        </a:stretch>
      </xdr:blipFill>
      <xdr:spPr>
        <a:xfrm>
          <a:off x="44958" y="55473854"/>
          <a:ext cx="4469892" cy="19202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B05438AE-B8F9-4A3B-9B67-DF259EFB564B}"/>
            </a:ext>
          </a:extLst>
        </xdr:cNvPr>
        <xdr:cNvPicPr>
          <a:picLocks noChangeAspect="1"/>
        </xdr:cNvPicPr>
      </xdr:nvPicPr>
      <xdr:blipFill>
        <a:blip xmlns:r="http://schemas.openxmlformats.org/officeDocument/2006/relationships" r:embed="rId1"/>
        <a:stretch>
          <a:fillRect/>
        </a:stretch>
      </xdr:blipFill>
      <xdr:spPr>
        <a:xfrm>
          <a:off x="45720" y="0"/>
          <a:ext cx="1394460" cy="38100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101D4722-C94C-4488-88A0-E770D845083B}"/>
            </a:ext>
          </a:extLst>
        </xdr:cNvPr>
        <xdr:cNvPicPr>
          <a:picLocks noChangeAspect="1"/>
        </xdr:cNvPicPr>
      </xdr:nvPicPr>
      <xdr:blipFill>
        <a:blip xmlns:r="http://schemas.openxmlformats.org/officeDocument/2006/relationships" r:embed="rId2"/>
        <a:stretch>
          <a:fillRect/>
        </a:stretch>
      </xdr:blipFill>
      <xdr:spPr>
        <a:xfrm>
          <a:off x="47498" y="2903220"/>
          <a:ext cx="5719572" cy="49034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577DB7C7-BCBD-4AD6-9A7B-F86A405BC3DF}"/>
            </a:ext>
          </a:extLst>
        </xdr:cNvPr>
        <xdr:cNvPicPr>
          <a:picLocks noChangeAspect="1"/>
        </xdr:cNvPicPr>
      </xdr:nvPicPr>
      <xdr:blipFill>
        <a:blip xmlns:r="http://schemas.openxmlformats.org/officeDocument/2006/relationships" r:embed="rId1"/>
        <a:stretch>
          <a:fillRect/>
        </a:stretch>
      </xdr:blipFill>
      <xdr:spPr>
        <a:xfrm>
          <a:off x="30480" y="0"/>
          <a:ext cx="150876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631A7494-3617-41D8-8606-B4931BA346D4}"/>
            </a:ext>
          </a:extLst>
        </xdr:cNvPr>
        <xdr:cNvPicPr>
          <a:picLocks noChangeAspect="1"/>
        </xdr:cNvPicPr>
      </xdr:nvPicPr>
      <xdr:blipFill>
        <a:blip xmlns:r="http://schemas.openxmlformats.org/officeDocument/2006/relationships" r:embed="rId1"/>
        <a:stretch>
          <a:fillRect/>
        </a:stretch>
      </xdr:blipFill>
      <xdr:spPr>
        <a:xfrm>
          <a:off x="76200" y="19050"/>
          <a:ext cx="10735310" cy="4911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5302-AC5B-43BD-98CD-4B8DB35C0804}">
  <sheetPr>
    <tabColor rgb="FFE36E00"/>
  </sheetPr>
  <dimension ref="A1:A174"/>
  <sheetViews>
    <sheetView tabSelected="1" zoomScale="60" zoomScaleNormal="60" workbookViewId="0"/>
  </sheetViews>
  <sheetFormatPr defaultColWidth="9.109375" defaultRowHeight="14.4" x14ac:dyDescent="0.3"/>
  <cols>
    <col min="1" max="1" width="242" style="139" customWidth="1"/>
    <col min="2" max="16384" width="9.109375" style="139"/>
  </cols>
  <sheetData>
    <row r="1" spans="1:1" ht="31.2" x14ac:dyDescent="0.3">
      <c r="A1" s="138" t="s">
        <v>1218</v>
      </c>
    </row>
    <row r="3" spans="1:1" ht="15" x14ac:dyDescent="0.3">
      <c r="A3" s="140"/>
    </row>
    <row r="4" spans="1:1" ht="34.799999999999997" x14ac:dyDescent="0.3">
      <c r="A4" s="141" t="s">
        <v>1219</v>
      </c>
    </row>
    <row r="5" spans="1:1" ht="34.799999999999997" x14ac:dyDescent="0.3">
      <c r="A5" s="141" t="s">
        <v>1220</v>
      </c>
    </row>
    <row r="6" spans="1:1" ht="52.2" x14ac:dyDescent="0.3">
      <c r="A6" s="141" t="s">
        <v>1221</v>
      </c>
    </row>
    <row r="7" spans="1:1" ht="17.399999999999999" x14ac:dyDescent="0.3">
      <c r="A7" s="141"/>
    </row>
    <row r="8" spans="1:1" ht="18" x14ac:dyDescent="0.3">
      <c r="A8" s="142" t="s">
        <v>1222</v>
      </c>
    </row>
    <row r="9" spans="1:1" ht="34.799999999999997" x14ac:dyDescent="0.35">
      <c r="A9" s="143" t="s">
        <v>1223</v>
      </c>
    </row>
    <row r="10" spans="1:1" ht="87" x14ac:dyDescent="0.3">
      <c r="A10" s="144" t="s">
        <v>1224</v>
      </c>
    </row>
    <row r="11" spans="1:1" ht="34.799999999999997" x14ac:dyDescent="0.3">
      <c r="A11" s="144" t="s">
        <v>1225</v>
      </c>
    </row>
    <row r="12" spans="1:1" ht="17.399999999999999" x14ac:dyDescent="0.3">
      <c r="A12" s="144" t="s">
        <v>1226</v>
      </c>
    </row>
    <row r="13" spans="1:1" ht="17.399999999999999" x14ac:dyDescent="0.3">
      <c r="A13" s="144" t="s">
        <v>1227</v>
      </c>
    </row>
    <row r="14" spans="1:1" ht="34.799999999999997" x14ac:dyDescent="0.3">
      <c r="A14" s="144" t="s">
        <v>1228</v>
      </c>
    </row>
    <row r="15" spans="1:1" ht="17.399999999999999" x14ac:dyDescent="0.3">
      <c r="A15" s="144"/>
    </row>
    <row r="16" spans="1:1" ht="18" x14ac:dyDescent="0.3">
      <c r="A16" s="142" t="s">
        <v>1229</v>
      </c>
    </row>
    <row r="17" spans="1:1" ht="17.399999999999999" x14ac:dyDescent="0.3">
      <c r="A17" s="145" t="s">
        <v>1230</v>
      </c>
    </row>
    <row r="18" spans="1:1" ht="34.799999999999997" x14ac:dyDescent="0.3">
      <c r="A18" s="146" t="s">
        <v>1231</v>
      </c>
    </row>
    <row r="19" spans="1:1" ht="34.799999999999997" x14ac:dyDescent="0.3">
      <c r="A19" s="146" t="s">
        <v>1232</v>
      </c>
    </row>
    <row r="20" spans="1:1" ht="52.2" x14ac:dyDescent="0.3">
      <c r="A20" s="146" t="s">
        <v>1233</v>
      </c>
    </row>
    <row r="21" spans="1:1" ht="87" x14ac:dyDescent="0.3">
      <c r="A21" s="146" t="s">
        <v>1234</v>
      </c>
    </row>
    <row r="22" spans="1:1" ht="52.2" x14ac:dyDescent="0.3">
      <c r="A22" s="146" t="s">
        <v>1235</v>
      </c>
    </row>
    <row r="23" spans="1:1" ht="34.799999999999997" x14ac:dyDescent="0.3">
      <c r="A23" s="146" t="s">
        <v>1236</v>
      </c>
    </row>
    <row r="24" spans="1:1" ht="17.399999999999999" x14ac:dyDescent="0.3">
      <c r="A24" s="146" t="s">
        <v>1237</v>
      </c>
    </row>
    <row r="25" spans="1:1" ht="17.399999999999999" x14ac:dyDescent="0.3">
      <c r="A25" s="145" t="s">
        <v>1238</v>
      </c>
    </row>
    <row r="26" spans="1:1" ht="52.2" x14ac:dyDescent="0.35">
      <c r="A26" s="147" t="s">
        <v>1239</v>
      </c>
    </row>
    <row r="27" spans="1:1" ht="17.399999999999999" x14ac:dyDescent="0.35">
      <c r="A27" s="147" t="s">
        <v>1240</v>
      </c>
    </row>
    <row r="28" spans="1:1" ht="17.399999999999999" x14ac:dyDescent="0.3">
      <c r="A28" s="145" t="s">
        <v>1241</v>
      </c>
    </row>
    <row r="29" spans="1:1" ht="34.799999999999997" x14ac:dyDescent="0.3">
      <c r="A29" s="146" t="s">
        <v>1242</v>
      </c>
    </row>
    <row r="30" spans="1:1" ht="34.799999999999997" x14ac:dyDescent="0.3">
      <c r="A30" s="146" t="s">
        <v>1243</v>
      </c>
    </row>
    <row r="31" spans="1:1" ht="34.799999999999997" x14ac:dyDescent="0.3">
      <c r="A31" s="146" t="s">
        <v>1244</v>
      </c>
    </row>
    <row r="32" spans="1:1" ht="34.799999999999997" x14ac:dyDescent="0.3">
      <c r="A32" s="146" t="s">
        <v>1245</v>
      </c>
    </row>
    <row r="33" spans="1:1" ht="17.399999999999999" x14ac:dyDescent="0.3">
      <c r="A33" s="146"/>
    </row>
    <row r="34" spans="1:1" ht="18" x14ac:dyDescent="0.3">
      <c r="A34" s="142" t="s">
        <v>1246</v>
      </c>
    </row>
    <row r="35" spans="1:1" ht="17.399999999999999" x14ac:dyDescent="0.3">
      <c r="A35" s="145" t="s">
        <v>1247</v>
      </c>
    </row>
    <row r="36" spans="1:1" ht="34.799999999999997" x14ac:dyDescent="0.3">
      <c r="A36" s="146" t="s">
        <v>1248</v>
      </c>
    </row>
    <row r="37" spans="1:1" ht="34.799999999999997" x14ac:dyDescent="0.3">
      <c r="A37" s="146" t="s">
        <v>1249</v>
      </c>
    </row>
    <row r="38" spans="1:1" ht="34.799999999999997" x14ac:dyDescent="0.3">
      <c r="A38" s="146" t="s">
        <v>1250</v>
      </c>
    </row>
    <row r="39" spans="1:1" ht="17.399999999999999" x14ac:dyDescent="0.3">
      <c r="A39" s="146" t="s">
        <v>1251</v>
      </c>
    </row>
    <row r="40" spans="1:1" ht="34.799999999999997" x14ac:dyDescent="0.3">
      <c r="A40" s="146" t="s">
        <v>1252</v>
      </c>
    </row>
    <row r="41" spans="1:1" ht="17.399999999999999" x14ac:dyDescent="0.3">
      <c r="A41" s="145" t="s">
        <v>1253</v>
      </c>
    </row>
    <row r="42" spans="1:1" ht="17.399999999999999" x14ac:dyDescent="0.3">
      <c r="A42" s="146" t="s">
        <v>1254</v>
      </c>
    </row>
    <row r="43" spans="1:1" ht="17.399999999999999" x14ac:dyDescent="0.35">
      <c r="A43" s="147" t="s">
        <v>1255</v>
      </c>
    </row>
    <row r="44" spans="1:1" ht="17.399999999999999" x14ac:dyDescent="0.3">
      <c r="A44" s="145" t="s">
        <v>1256</v>
      </c>
    </row>
    <row r="45" spans="1:1" ht="34.799999999999997" x14ac:dyDescent="0.35">
      <c r="A45" s="147" t="s">
        <v>1257</v>
      </c>
    </row>
    <row r="46" spans="1:1" ht="34.799999999999997" x14ac:dyDescent="0.3">
      <c r="A46" s="146" t="s">
        <v>1258</v>
      </c>
    </row>
    <row r="47" spans="1:1" ht="52.2" x14ac:dyDescent="0.3">
      <c r="A47" s="146" t="s">
        <v>1259</v>
      </c>
    </row>
    <row r="48" spans="1:1" ht="17.399999999999999" x14ac:dyDescent="0.3">
      <c r="A48" s="146" t="s">
        <v>1260</v>
      </c>
    </row>
    <row r="49" spans="1:1" ht="17.399999999999999" x14ac:dyDescent="0.35">
      <c r="A49" s="147" t="s">
        <v>1261</v>
      </c>
    </row>
    <row r="50" spans="1:1" ht="17.399999999999999" x14ac:dyDescent="0.3">
      <c r="A50" s="145" t="s">
        <v>1262</v>
      </c>
    </row>
    <row r="51" spans="1:1" ht="34.799999999999997" x14ac:dyDescent="0.35">
      <c r="A51" s="147" t="s">
        <v>1263</v>
      </c>
    </row>
    <row r="52" spans="1:1" ht="17.399999999999999" x14ac:dyDescent="0.3">
      <c r="A52" s="146" t="s">
        <v>1264</v>
      </c>
    </row>
    <row r="53" spans="1:1" ht="34.799999999999997" x14ac:dyDescent="0.35">
      <c r="A53" s="147" t="s">
        <v>1265</v>
      </c>
    </row>
    <row r="54" spans="1:1" ht="17.399999999999999" x14ac:dyDescent="0.3">
      <c r="A54" s="145" t="s">
        <v>1266</v>
      </c>
    </row>
    <row r="55" spans="1:1" ht="17.399999999999999" x14ac:dyDescent="0.35">
      <c r="A55" s="147" t="s">
        <v>1267</v>
      </c>
    </row>
    <row r="56" spans="1:1" ht="34.799999999999997" x14ac:dyDescent="0.3">
      <c r="A56" s="146" t="s">
        <v>1268</v>
      </c>
    </row>
    <row r="57" spans="1:1" ht="17.399999999999999" x14ac:dyDescent="0.3">
      <c r="A57" s="146" t="s">
        <v>1269</v>
      </c>
    </row>
    <row r="58" spans="1:1" ht="34.799999999999997" x14ac:dyDescent="0.3">
      <c r="A58" s="146" t="s">
        <v>1270</v>
      </c>
    </row>
    <row r="59" spans="1:1" ht="17.399999999999999" x14ac:dyDescent="0.3">
      <c r="A59" s="145" t="s">
        <v>1271</v>
      </c>
    </row>
    <row r="60" spans="1:1" ht="34.799999999999997" x14ac:dyDescent="0.3">
      <c r="A60" s="146" t="s">
        <v>1272</v>
      </c>
    </row>
    <row r="61" spans="1:1" ht="17.399999999999999" x14ac:dyDescent="0.3">
      <c r="A61" s="148"/>
    </row>
    <row r="62" spans="1:1" ht="18" x14ac:dyDescent="0.3">
      <c r="A62" s="142" t="s">
        <v>1273</v>
      </c>
    </row>
    <row r="63" spans="1:1" ht="17.399999999999999" x14ac:dyDescent="0.3">
      <c r="A63" s="145" t="s">
        <v>1274</v>
      </c>
    </row>
    <row r="64" spans="1:1" ht="34.799999999999997" x14ac:dyDescent="0.3">
      <c r="A64" s="146" t="s">
        <v>1275</v>
      </c>
    </row>
    <row r="65" spans="1:1" ht="17.399999999999999" x14ac:dyDescent="0.3">
      <c r="A65" s="146" t="s">
        <v>1276</v>
      </c>
    </row>
    <row r="66" spans="1:1" ht="52.2" x14ac:dyDescent="0.3">
      <c r="A66" s="144" t="s">
        <v>1277</v>
      </c>
    </row>
    <row r="67" spans="1:1" ht="34.799999999999997" x14ac:dyDescent="0.3">
      <c r="A67" s="144" t="s">
        <v>1278</v>
      </c>
    </row>
    <row r="68" spans="1:1" ht="34.799999999999997" x14ac:dyDescent="0.3">
      <c r="A68" s="144" t="s">
        <v>1279</v>
      </c>
    </row>
    <row r="69" spans="1:1" ht="17.399999999999999" x14ac:dyDescent="0.3">
      <c r="A69" s="149" t="s">
        <v>1280</v>
      </c>
    </row>
    <row r="70" spans="1:1" ht="52.2" x14ac:dyDescent="0.3">
      <c r="A70" s="144" t="s">
        <v>1281</v>
      </c>
    </row>
    <row r="71" spans="1:1" ht="17.399999999999999" x14ac:dyDescent="0.3">
      <c r="A71" s="144" t="s">
        <v>1282</v>
      </c>
    </row>
    <row r="72" spans="1:1" ht="17.399999999999999" x14ac:dyDescent="0.3">
      <c r="A72" s="149" t="s">
        <v>1283</v>
      </c>
    </row>
    <row r="73" spans="1:1" ht="17.399999999999999" x14ac:dyDescent="0.3">
      <c r="A73" s="144" t="s">
        <v>1284</v>
      </c>
    </row>
    <row r="74" spans="1:1" ht="17.399999999999999" x14ac:dyDescent="0.3">
      <c r="A74" s="149" t="s">
        <v>1285</v>
      </c>
    </row>
    <row r="75" spans="1:1" ht="34.799999999999997" x14ac:dyDescent="0.3">
      <c r="A75" s="144" t="s">
        <v>1286</v>
      </c>
    </row>
    <row r="76" spans="1:1" ht="17.399999999999999" x14ac:dyDescent="0.3">
      <c r="A76" s="144" t="s">
        <v>1287</v>
      </c>
    </row>
    <row r="77" spans="1:1" ht="52.2" x14ac:dyDescent="0.3">
      <c r="A77" s="144" t="s">
        <v>1288</v>
      </c>
    </row>
    <row r="78" spans="1:1" ht="17.399999999999999" x14ac:dyDescent="0.3">
      <c r="A78" s="149" t="s">
        <v>1289</v>
      </c>
    </row>
    <row r="79" spans="1:1" ht="17.399999999999999" x14ac:dyDescent="0.35">
      <c r="A79" s="143" t="s">
        <v>1290</v>
      </c>
    </row>
    <row r="80" spans="1:1" ht="17.399999999999999" x14ac:dyDescent="0.3">
      <c r="A80" s="149" t="s">
        <v>1291</v>
      </c>
    </row>
    <row r="81" spans="1:1" ht="34.799999999999997" x14ac:dyDescent="0.3">
      <c r="A81" s="144" t="s">
        <v>1292</v>
      </c>
    </row>
    <row r="82" spans="1:1" ht="34.799999999999997" x14ac:dyDescent="0.3">
      <c r="A82" s="144" t="s">
        <v>1293</v>
      </c>
    </row>
    <row r="83" spans="1:1" ht="34.799999999999997" x14ac:dyDescent="0.3">
      <c r="A83" s="144" t="s">
        <v>1294</v>
      </c>
    </row>
    <row r="84" spans="1:1" ht="34.799999999999997" x14ac:dyDescent="0.3">
      <c r="A84" s="144" t="s">
        <v>1295</v>
      </c>
    </row>
    <row r="85" spans="1:1" ht="34.799999999999997" x14ac:dyDescent="0.3">
      <c r="A85" s="144" t="s">
        <v>1296</v>
      </c>
    </row>
    <row r="86" spans="1:1" ht="17.399999999999999" x14ac:dyDescent="0.3">
      <c r="A86" s="149" t="s">
        <v>1297</v>
      </c>
    </row>
    <row r="87" spans="1:1" ht="17.399999999999999" x14ac:dyDescent="0.3">
      <c r="A87" s="144" t="s">
        <v>1298</v>
      </c>
    </row>
    <row r="88" spans="1:1" ht="34.799999999999997" x14ac:dyDescent="0.3">
      <c r="A88" s="144" t="s">
        <v>1299</v>
      </c>
    </row>
    <row r="89" spans="1:1" ht="17.399999999999999" x14ac:dyDescent="0.3">
      <c r="A89" s="149" t="s">
        <v>1300</v>
      </c>
    </row>
    <row r="90" spans="1:1" ht="34.799999999999997" x14ac:dyDescent="0.3">
      <c r="A90" s="144" t="s">
        <v>1301</v>
      </c>
    </row>
    <row r="91" spans="1:1" ht="17.399999999999999" x14ac:dyDescent="0.3">
      <c r="A91" s="149" t="s">
        <v>1302</v>
      </c>
    </row>
    <row r="92" spans="1:1" ht="17.399999999999999" x14ac:dyDescent="0.35">
      <c r="A92" s="143" t="s">
        <v>1303</v>
      </c>
    </row>
    <row r="93" spans="1:1" ht="17.399999999999999" x14ac:dyDescent="0.3">
      <c r="A93" s="144" t="s">
        <v>1304</v>
      </c>
    </row>
    <row r="94" spans="1:1" ht="17.399999999999999" x14ac:dyDescent="0.3">
      <c r="A94" s="144"/>
    </row>
    <row r="95" spans="1:1" ht="18" x14ac:dyDescent="0.3">
      <c r="A95" s="142" t="s">
        <v>1305</v>
      </c>
    </row>
    <row r="96" spans="1:1" ht="34.799999999999997" x14ac:dyDescent="0.35">
      <c r="A96" s="143" t="s">
        <v>1306</v>
      </c>
    </row>
    <row r="97" spans="1:1" ht="17.399999999999999" x14ac:dyDescent="0.35">
      <c r="A97" s="143" t="s">
        <v>1307</v>
      </c>
    </row>
    <row r="98" spans="1:1" ht="17.399999999999999" x14ac:dyDescent="0.3">
      <c r="A98" s="149" t="s">
        <v>1308</v>
      </c>
    </row>
    <row r="99" spans="1:1" ht="17.399999999999999" x14ac:dyDescent="0.3">
      <c r="A99" s="141" t="s">
        <v>1309</v>
      </c>
    </row>
    <row r="100" spans="1:1" ht="17.399999999999999" x14ac:dyDescent="0.3">
      <c r="A100" s="144" t="s">
        <v>1310</v>
      </c>
    </row>
    <row r="101" spans="1:1" ht="17.399999999999999" x14ac:dyDescent="0.3">
      <c r="A101" s="144" t="s">
        <v>1311</v>
      </c>
    </row>
    <row r="102" spans="1:1" ht="17.399999999999999" x14ac:dyDescent="0.3">
      <c r="A102" s="144" t="s">
        <v>1312</v>
      </c>
    </row>
    <row r="103" spans="1:1" ht="17.399999999999999" x14ac:dyDescent="0.3">
      <c r="A103" s="144" t="s">
        <v>1313</v>
      </c>
    </row>
    <row r="104" spans="1:1" ht="34.799999999999997" x14ac:dyDescent="0.3">
      <c r="A104" s="144" t="s">
        <v>1314</v>
      </c>
    </row>
    <row r="105" spans="1:1" ht="17.399999999999999" x14ac:dyDescent="0.3">
      <c r="A105" s="141" t="s">
        <v>1315</v>
      </c>
    </row>
    <row r="106" spans="1:1" ht="17.399999999999999" x14ac:dyDescent="0.3">
      <c r="A106" s="144" t="s">
        <v>1316</v>
      </c>
    </row>
    <row r="107" spans="1:1" ht="17.399999999999999" x14ac:dyDescent="0.3">
      <c r="A107" s="144" t="s">
        <v>1317</v>
      </c>
    </row>
    <row r="108" spans="1:1" ht="17.399999999999999" x14ac:dyDescent="0.3">
      <c r="A108" s="144" t="s">
        <v>1318</v>
      </c>
    </row>
    <row r="109" spans="1:1" ht="17.399999999999999" x14ac:dyDescent="0.3">
      <c r="A109" s="144" t="s">
        <v>1319</v>
      </c>
    </row>
    <row r="110" spans="1:1" ht="17.399999999999999" x14ac:dyDescent="0.3">
      <c r="A110" s="144" t="s">
        <v>1320</v>
      </c>
    </row>
    <row r="111" spans="1:1" ht="17.399999999999999" x14ac:dyDescent="0.3">
      <c r="A111" s="144" t="s">
        <v>1321</v>
      </c>
    </row>
    <row r="112" spans="1:1" ht="17.399999999999999" x14ac:dyDescent="0.3">
      <c r="A112" s="149" t="s">
        <v>1322</v>
      </c>
    </row>
    <row r="113" spans="1:1" ht="17.399999999999999" x14ac:dyDescent="0.3">
      <c r="A113" s="144" t="s">
        <v>1323</v>
      </c>
    </row>
    <row r="114" spans="1:1" ht="17.399999999999999" x14ac:dyDescent="0.3">
      <c r="A114" s="141" t="s">
        <v>1324</v>
      </c>
    </row>
    <row r="115" spans="1:1" ht="17.399999999999999" x14ac:dyDescent="0.3">
      <c r="A115" s="144" t="s">
        <v>1325</v>
      </c>
    </row>
    <row r="116" spans="1:1" ht="17.399999999999999" x14ac:dyDescent="0.3">
      <c r="A116" s="144" t="s">
        <v>1326</v>
      </c>
    </row>
    <row r="117" spans="1:1" ht="17.399999999999999" x14ac:dyDescent="0.3">
      <c r="A117" s="141" t="s">
        <v>1327</v>
      </c>
    </row>
    <row r="118" spans="1:1" ht="17.399999999999999" x14ac:dyDescent="0.3">
      <c r="A118" s="144" t="s">
        <v>1328</v>
      </c>
    </row>
    <row r="119" spans="1:1" ht="17.399999999999999" x14ac:dyDescent="0.3">
      <c r="A119" s="144" t="s">
        <v>1329</v>
      </c>
    </row>
    <row r="120" spans="1:1" ht="17.399999999999999" x14ac:dyDescent="0.3">
      <c r="A120" s="144" t="s">
        <v>1330</v>
      </c>
    </row>
    <row r="121" spans="1:1" ht="17.399999999999999" x14ac:dyDescent="0.3">
      <c r="A121" s="149" t="s">
        <v>1331</v>
      </c>
    </row>
    <row r="122" spans="1:1" ht="17.399999999999999" x14ac:dyDescent="0.3">
      <c r="A122" s="141" t="s">
        <v>1332</v>
      </c>
    </row>
    <row r="123" spans="1:1" ht="17.399999999999999" x14ac:dyDescent="0.3">
      <c r="A123" s="141" t="s">
        <v>1333</v>
      </c>
    </row>
    <row r="124" spans="1:1" ht="17.399999999999999" x14ac:dyDescent="0.3">
      <c r="A124" s="144" t="s">
        <v>1334</v>
      </c>
    </row>
    <row r="125" spans="1:1" ht="17.399999999999999" x14ac:dyDescent="0.3">
      <c r="A125" s="144" t="s">
        <v>1335</v>
      </c>
    </row>
    <row r="126" spans="1:1" ht="17.399999999999999" x14ac:dyDescent="0.3">
      <c r="A126" s="144" t="s">
        <v>1336</v>
      </c>
    </row>
    <row r="127" spans="1:1" ht="17.399999999999999" x14ac:dyDescent="0.3">
      <c r="A127" s="144" t="s">
        <v>1337</v>
      </c>
    </row>
    <row r="128" spans="1:1" ht="17.399999999999999" x14ac:dyDescent="0.3">
      <c r="A128" s="144" t="s">
        <v>1338</v>
      </c>
    </row>
    <row r="129" spans="1:1" ht="17.399999999999999" x14ac:dyDescent="0.3">
      <c r="A129" s="149" t="s">
        <v>1339</v>
      </c>
    </row>
    <row r="130" spans="1:1" ht="34.799999999999997" x14ac:dyDescent="0.3">
      <c r="A130" s="144" t="s">
        <v>1340</v>
      </c>
    </row>
    <row r="131" spans="1:1" ht="69.599999999999994" x14ac:dyDescent="0.3">
      <c r="A131" s="144" t="s">
        <v>1341</v>
      </c>
    </row>
    <row r="132" spans="1:1" ht="34.799999999999997" x14ac:dyDescent="0.3">
      <c r="A132" s="144" t="s">
        <v>1342</v>
      </c>
    </row>
    <row r="133" spans="1:1" ht="17.399999999999999" x14ac:dyDescent="0.3">
      <c r="A133" s="149" t="s">
        <v>1343</v>
      </c>
    </row>
    <row r="134" spans="1:1" ht="34.799999999999997" x14ac:dyDescent="0.3">
      <c r="A134" s="141" t="s">
        <v>1344</v>
      </c>
    </row>
    <row r="135" spans="1:1" ht="17.399999999999999" x14ac:dyDescent="0.3">
      <c r="A135" s="141"/>
    </row>
    <row r="136" spans="1:1" ht="18" x14ac:dyDescent="0.3">
      <c r="A136" s="142" t="s">
        <v>1345</v>
      </c>
    </row>
    <row r="137" spans="1:1" ht="17.399999999999999" x14ac:dyDescent="0.3">
      <c r="A137" s="144" t="s">
        <v>1346</v>
      </c>
    </row>
    <row r="138" spans="1:1" ht="52.2" x14ac:dyDescent="0.3">
      <c r="A138" s="146" t="s">
        <v>1347</v>
      </c>
    </row>
    <row r="139" spans="1:1" ht="34.799999999999997" x14ac:dyDescent="0.3">
      <c r="A139" s="146" t="s">
        <v>1348</v>
      </c>
    </row>
    <row r="140" spans="1:1" ht="17.399999999999999" x14ac:dyDescent="0.3">
      <c r="A140" s="145" t="s">
        <v>1349</v>
      </c>
    </row>
    <row r="141" spans="1:1" ht="17.399999999999999" x14ac:dyDescent="0.3">
      <c r="A141" s="150" t="s">
        <v>1350</v>
      </c>
    </row>
    <row r="142" spans="1:1" ht="34.799999999999997" x14ac:dyDescent="0.35">
      <c r="A142" s="147" t="s">
        <v>1351</v>
      </c>
    </row>
    <row r="143" spans="1:1" ht="17.399999999999999" x14ac:dyDescent="0.3">
      <c r="A143" s="146" t="s">
        <v>1352</v>
      </c>
    </row>
    <row r="144" spans="1:1" ht="17.399999999999999" x14ac:dyDescent="0.3">
      <c r="A144" s="146" t="s">
        <v>1353</v>
      </c>
    </row>
    <row r="145" spans="1:1" ht="17.399999999999999" x14ac:dyDescent="0.3">
      <c r="A145" s="150" t="s">
        <v>1354</v>
      </c>
    </row>
    <row r="146" spans="1:1" ht="17.399999999999999" x14ac:dyDescent="0.3">
      <c r="A146" s="145" t="s">
        <v>1355</v>
      </c>
    </row>
    <row r="147" spans="1:1" ht="17.399999999999999" x14ac:dyDescent="0.3">
      <c r="A147" s="150" t="s">
        <v>1356</v>
      </c>
    </row>
    <row r="148" spans="1:1" ht="17.399999999999999" x14ac:dyDescent="0.3">
      <c r="A148" s="146" t="s">
        <v>1357</v>
      </c>
    </row>
    <row r="149" spans="1:1" ht="17.399999999999999" x14ac:dyDescent="0.3">
      <c r="A149" s="146" t="s">
        <v>1358</v>
      </c>
    </row>
    <row r="150" spans="1:1" ht="17.399999999999999" x14ac:dyDescent="0.3">
      <c r="A150" s="146" t="s">
        <v>1359</v>
      </c>
    </row>
    <row r="151" spans="1:1" ht="34.799999999999997" x14ac:dyDescent="0.3">
      <c r="A151" s="150" t="s">
        <v>1360</v>
      </c>
    </row>
    <row r="152" spans="1:1" ht="17.399999999999999" x14ac:dyDescent="0.3">
      <c r="A152" s="145" t="s">
        <v>1361</v>
      </c>
    </row>
    <row r="153" spans="1:1" ht="17.399999999999999" x14ac:dyDescent="0.3">
      <c r="A153" s="146" t="s">
        <v>1362</v>
      </c>
    </row>
    <row r="154" spans="1:1" ht="17.399999999999999" x14ac:dyDescent="0.3">
      <c r="A154" s="146" t="s">
        <v>1363</v>
      </c>
    </row>
    <row r="155" spans="1:1" ht="17.399999999999999" x14ac:dyDescent="0.3">
      <c r="A155" s="146" t="s">
        <v>1364</v>
      </c>
    </row>
    <row r="156" spans="1:1" ht="17.399999999999999" x14ac:dyDescent="0.3">
      <c r="A156" s="146" t="s">
        <v>1365</v>
      </c>
    </row>
    <row r="157" spans="1:1" ht="34.799999999999997" x14ac:dyDescent="0.3">
      <c r="A157" s="146" t="s">
        <v>1366</v>
      </c>
    </row>
    <row r="158" spans="1:1" ht="34.799999999999997" x14ac:dyDescent="0.3">
      <c r="A158" s="146" t="s">
        <v>1367</v>
      </c>
    </row>
    <row r="159" spans="1:1" ht="17.399999999999999" x14ac:dyDescent="0.3">
      <c r="A159" s="145" t="s">
        <v>1368</v>
      </c>
    </row>
    <row r="160" spans="1:1" ht="34.799999999999997" x14ac:dyDescent="0.3">
      <c r="A160" s="146" t="s">
        <v>1369</v>
      </c>
    </row>
    <row r="161" spans="1:1" ht="34.799999999999997" x14ac:dyDescent="0.3">
      <c r="A161" s="146" t="s">
        <v>1370</v>
      </c>
    </row>
    <row r="162" spans="1:1" ht="17.399999999999999" x14ac:dyDescent="0.3">
      <c r="A162" s="146" t="s">
        <v>1371</v>
      </c>
    </row>
    <row r="163" spans="1:1" ht="17.399999999999999" x14ac:dyDescent="0.3">
      <c r="A163" s="145" t="s">
        <v>1372</v>
      </c>
    </row>
    <row r="164" spans="1:1" ht="34.799999999999997" x14ac:dyDescent="0.35">
      <c r="A164" s="147" t="s">
        <v>1373</v>
      </c>
    </row>
    <row r="165" spans="1:1" ht="34.799999999999997" x14ac:dyDescent="0.3">
      <c r="A165" s="146" t="s">
        <v>1374</v>
      </c>
    </row>
    <row r="166" spans="1:1" ht="17.399999999999999" x14ac:dyDescent="0.3">
      <c r="A166" s="145" t="s">
        <v>1375</v>
      </c>
    </row>
    <row r="167" spans="1:1" ht="17.399999999999999" x14ac:dyDescent="0.3">
      <c r="A167" s="146" t="s">
        <v>1376</v>
      </c>
    </row>
    <row r="168" spans="1:1" ht="17.399999999999999" x14ac:dyDescent="0.3">
      <c r="A168" s="145" t="s">
        <v>1377</v>
      </c>
    </row>
    <row r="169" spans="1:1" ht="17.399999999999999" x14ac:dyDescent="0.35">
      <c r="A169" s="147" t="s">
        <v>1378</v>
      </c>
    </row>
    <row r="170" spans="1:1" ht="17.399999999999999" x14ac:dyDescent="0.35">
      <c r="A170" s="147"/>
    </row>
    <row r="171" spans="1:1" ht="17.399999999999999" x14ac:dyDescent="0.35">
      <c r="A171" s="147"/>
    </row>
    <row r="172" spans="1:1" ht="17.399999999999999" x14ac:dyDescent="0.35">
      <c r="A172" s="147"/>
    </row>
    <row r="173" spans="1:1" ht="17.399999999999999" x14ac:dyDescent="0.35">
      <c r="A173" s="147"/>
    </row>
    <row r="174" spans="1:1" ht="17.399999999999999" x14ac:dyDescent="0.35">
      <c r="A174" s="147"/>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&amp;R&amp;1#&amp;"Calibri"&amp;10&amp;K0078D7Classification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6AD9-5DF3-40F1-B3F3-810A93D9248F}">
  <sheetPr>
    <tabColor rgb="FF847A75"/>
  </sheetPr>
  <dimension ref="B1:J43"/>
  <sheetViews>
    <sheetView zoomScale="80" zoomScaleNormal="80" workbookViewId="0">
      <selection activeCell="D9" sqref="D9"/>
    </sheetView>
  </sheetViews>
  <sheetFormatPr defaultColWidth="9.109375" defaultRowHeight="14.4" x14ac:dyDescent="0.3"/>
  <cols>
    <col min="1" max="1" width="9.109375" style="139"/>
    <col min="2" max="10" width="12.44140625" style="139" customWidth="1"/>
    <col min="11" max="16384" width="9.109375" style="139"/>
  </cols>
  <sheetData>
    <row r="1" spans="2:10" ht="15" thickBot="1" x14ac:dyDescent="0.35"/>
    <row r="2" spans="2:10" x14ac:dyDescent="0.3">
      <c r="B2" s="151"/>
      <c r="C2" s="152"/>
      <c r="D2" s="152"/>
      <c r="E2" s="152"/>
      <c r="F2" s="152"/>
      <c r="G2" s="152"/>
      <c r="H2" s="152"/>
      <c r="I2" s="152"/>
      <c r="J2" s="153"/>
    </row>
    <row r="3" spans="2:10" x14ac:dyDescent="0.3">
      <c r="B3" s="154"/>
      <c r="C3" s="155"/>
      <c r="D3" s="155"/>
      <c r="E3" s="155"/>
      <c r="F3" s="155"/>
      <c r="G3" s="155"/>
      <c r="H3" s="155"/>
      <c r="I3" s="155"/>
      <c r="J3" s="156"/>
    </row>
    <row r="4" spans="2:10" x14ac:dyDescent="0.3">
      <c r="B4" s="154"/>
      <c r="C4" s="155"/>
      <c r="D4" s="155"/>
      <c r="E4" s="155"/>
      <c r="F4" s="155"/>
      <c r="G4" s="155"/>
      <c r="H4" s="155"/>
      <c r="I4" s="155"/>
      <c r="J4" s="156"/>
    </row>
    <row r="5" spans="2:10" ht="31.2" x14ac:dyDescent="0.35">
      <c r="B5" s="154"/>
      <c r="C5" s="155"/>
      <c r="D5" s="155"/>
      <c r="E5" s="157"/>
      <c r="F5" s="158" t="s">
        <v>1379</v>
      </c>
      <c r="G5" s="155"/>
      <c r="H5" s="155"/>
      <c r="I5" s="155"/>
      <c r="J5" s="156"/>
    </row>
    <row r="6" spans="2:10" ht="41.25" customHeight="1" x14ac:dyDescent="0.3">
      <c r="B6" s="154"/>
      <c r="C6" s="155"/>
      <c r="D6" s="159" t="s">
        <v>1380</v>
      </c>
      <c r="E6" s="159"/>
      <c r="F6" s="159"/>
      <c r="G6" s="159"/>
      <c r="H6" s="159"/>
      <c r="I6" s="155"/>
      <c r="J6" s="156"/>
    </row>
    <row r="7" spans="2:10" ht="25.8" x14ac:dyDescent="0.3">
      <c r="B7" s="154"/>
      <c r="C7" s="155"/>
      <c r="D7" s="155"/>
      <c r="E7" s="155"/>
      <c r="F7" s="160" t="s">
        <v>8</v>
      </c>
      <c r="G7" s="155"/>
      <c r="H7" s="155"/>
      <c r="I7" s="155"/>
      <c r="J7" s="156"/>
    </row>
    <row r="8" spans="2:10" ht="25.8" x14ac:dyDescent="0.3">
      <c r="B8" s="154"/>
      <c r="C8" s="155"/>
      <c r="D8" s="155"/>
      <c r="E8" s="155"/>
      <c r="F8" s="160" t="s">
        <v>773</v>
      </c>
      <c r="G8" s="155"/>
      <c r="H8" s="155"/>
      <c r="I8" s="155"/>
      <c r="J8" s="156"/>
    </row>
    <row r="9" spans="2:10" ht="21" x14ac:dyDescent="0.3">
      <c r="B9" s="154"/>
      <c r="C9" s="155"/>
      <c r="D9" s="155"/>
      <c r="E9" s="155"/>
      <c r="F9" s="161" t="s">
        <v>2051</v>
      </c>
      <c r="G9" s="155"/>
      <c r="H9" s="155"/>
      <c r="I9" s="155"/>
      <c r="J9" s="156"/>
    </row>
    <row r="10" spans="2:10" ht="21" x14ac:dyDescent="0.3">
      <c r="B10" s="154"/>
      <c r="C10" s="155"/>
      <c r="D10" s="155"/>
      <c r="E10" s="155"/>
      <c r="F10" s="161" t="s">
        <v>2052</v>
      </c>
      <c r="G10" s="155"/>
      <c r="H10" s="155"/>
      <c r="I10" s="155"/>
      <c r="J10" s="156"/>
    </row>
    <row r="11" spans="2:10" ht="21" x14ac:dyDescent="0.3">
      <c r="B11" s="154"/>
      <c r="C11" s="155"/>
      <c r="D11" s="155"/>
      <c r="E11" s="155"/>
      <c r="F11" s="161"/>
      <c r="G11" s="155"/>
      <c r="H11" s="155"/>
      <c r="I11" s="155"/>
      <c r="J11" s="156"/>
    </row>
    <row r="12" spans="2:10" x14ac:dyDescent="0.3">
      <c r="B12" s="154"/>
      <c r="C12" s="155"/>
      <c r="D12" s="155"/>
      <c r="E12" s="155"/>
      <c r="F12" s="155"/>
      <c r="G12" s="155"/>
      <c r="H12" s="155"/>
      <c r="I12" s="155"/>
      <c r="J12" s="156"/>
    </row>
    <row r="13" spans="2:10" x14ac:dyDescent="0.3">
      <c r="B13" s="154"/>
      <c r="C13" s="155"/>
      <c r="D13" s="155"/>
      <c r="E13" s="155"/>
      <c r="F13" s="155"/>
      <c r="G13" s="155"/>
      <c r="H13" s="155"/>
      <c r="I13" s="155"/>
      <c r="J13" s="156"/>
    </row>
    <row r="14" spans="2:10" x14ac:dyDescent="0.3">
      <c r="B14" s="154"/>
      <c r="C14" s="155"/>
      <c r="D14" s="155"/>
      <c r="E14" s="155"/>
      <c r="F14" s="155"/>
      <c r="G14" s="155"/>
      <c r="H14" s="155"/>
      <c r="I14" s="155"/>
      <c r="J14" s="156"/>
    </row>
    <row r="15" spans="2:10" x14ac:dyDescent="0.3">
      <c r="B15" s="154"/>
      <c r="C15" s="155"/>
      <c r="D15" s="155"/>
      <c r="E15" s="155"/>
      <c r="F15" s="155"/>
      <c r="G15" s="155"/>
      <c r="H15" s="155"/>
      <c r="I15" s="155"/>
      <c r="J15" s="156"/>
    </row>
    <row r="16" spans="2:10" x14ac:dyDescent="0.3">
      <c r="B16" s="154"/>
      <c r="C16" s="155"/>
      <c r="D16" s="155"/>
      <c r="E16" s="155"/>
      <c r="F16" s="155"/>
      <c r="G16" s="155"/>
      <c r="H16" s="155"/>
      <c r="I16" s="155"/>
      <c r="J16" s="156"/>
    </row>
    <row r="17" spans="2:10" x14ac:dyDescent="0.3">
      <c r="B17" s="154"/>
      <c r="C17" s="155"/>
      <c r="D17" s="155"/>
      <c r="E17" s="155"/>
      <c r="F17" s="155"/>
      <c r="G17" s="155"/>
      <c r="H17" s="155"/>
      <c r="I17" s="155"/>
      <c r="J17" s="156"/>
    </row>
    <row r="18" spans="2:10" x14ac:dyDescent="0.3">
      <c r="B18" s="154"/>
      <c r="C18" s="155"/>
      <c r="D18" s="155"/>
      <c r="E18" s="155"/>
      <c r="F18" s="155"/>
      <c r="G18" s="155"/>
      <c r="H18" s="155"/>
      <c r="I18" s="155"/>
      <c r="J18" s="156"/>
    </row>
    <row r="19" spans="2:10" x14ac:dyDescent="0.3">
      <c r="B19" s="154"/>
      <c r="C19" s="155"/>
      <c r="D19" s="155"/>
      <c r="E19" s="155"/>
      <c r="F19" s="155"/>
      <c r="G19" s="155"/>
      <c r="H19" s="155"/>
      <c r="I19" s="155"/>
      <c r="J19" s="156"/>
    </row>
    <row r="20" spans="2:10" x14ac:dyDescent="0.3">
      <c r="B20" s="154"/>
      <c r="C20" s="155"/>
      <c r="D20" s="155"/>
      <c r="E20" s="155"/>
      <c r="F20" s="155"/>
      <c r="G20" s="155"/>
      <c r="H20" s="155"/>
      <c r="I20" s="155"/>
      <c r="J20" s="156"/>
    </row>
    <row r="21" spans="2:10" x14ac:dyDescent="0.3">
      <c r="B21" s="154"/>
      <c r="C21" s="155"/>
      <c r="D21" s="155"/>
      <c r="E21" s="155"/>
      <c r="F21" s="155"/>
      <c r="G21" s="155"/>
      <c r="H21" s="155"/>
      <c r="I21" s="155"/>
      <c r="J21" s="156"/>
    </row>
    <row r="22" spans="2:10" x14ac:dyDescent="0.3">
      <c r="B22" s="154"/>
      <c r="C22" s="155"/>
      <c r="D22" s="155"/>
      <c r="E22" s="155"/>
      <c r="F22" s="162" t="s">
        <v>1381</v>
      </c>
      <c r="G22" s="155"/>
      <c r="H22" s="155"/>
      <c r="I22" s="155"/>
      <c r="J22" s="156"/>
    </row>
    <row r="23" spans="2:10" x14ac:dyDescent="0.3">
      <c r="B23" s="154"/>
      <c r="C23" s="155"/>
      <c r="D23" s="155"/>
      <c r="E23" s="155"/>
      <c r="F23" s="163"/>
      <c r="G23" s="155"/>
      <c r="H23" s="155"/>
      <c r="I23" s="155"/>
      <c r="J23" s="156"/>
    </row>
    <row r="24" spans="2:10" x14ac:dyDescent="0.3">
      <c r="B24" s="154"/>
      <c r="C24" s="155"/>
      <c r="D24" s="164" t="s">
        <v>1382</v>
      </c>
      <c r="E24" s="165" t="s">
        <v>1383</v>
      </c>
      <c r="F24" s="165"/>
      <c r="G24" s="165"/>
      <c r="H24" s="165"/>
      <c r="I24" s="155"/>
      <c r="J24" s="156"/>
    </row>
    <row r="25" spans="2:10" x14ac:dyDescent="0.3">
      <c r="B25" s="154"/>
      <c r="C25" s="155"/>
      <c r="D25" s="155"/>
      <c r="H25" s="155"/>
      <c r="I25" s="155"/>
      <c r="J25" s="156"/>
    </row>
    <row r="26" spans="2:10" x14ac:dyDescent="0.3">
      <c r="B26" s="154"/>
      <c r="C26" s="155"/>
      <c r="D26" s="164" t="s">
        <v>1384</v>
      </c>
      <c r="E26" s="165"/>
      <c r="F26" s="165"/>
      <c r="G26" s="165"/>
      <c r="H26" s="165"/>
      <c r="I26" s="155"/>
      <c r="J26" s="156"/>
    </row>
    <row r="27" spans="2:10" x14ac:dyDescent="0.3">
      <c r="B27" s="154"/>
      <c r="C27" s="155"/>
      <c r="D27" s="166"/>
      <c r="E27" s="166"/>
      <c r="F27" s="166"/>
      <c r="G27" s="166"/>
      <c r="H27" s="166"/>
      <c r="I27" s="155"/>
      <c r="J27" s="156"/>
    </row>
    <row r="28" spans="2:10" x14ac:dyDescent="0.3">
      <c r="B28" s="154"/>
      <c r="C28" s="155"/>
      <c r="D28" s="164" t="s">
        <v>1385</v>
      </c>
      <c r="E28" s="165" t="s">
        <v>1383</v>
      </c>
      <c r="F28" s="165"/>
      <c r="G28" s="165"/>
      <c r="H28" s="165"/>
      <c r="I28" s="155"/>
      <c r="J28" s="156"/>
    </row>
    <row r="29" spans="2:10" x14ac:dyDescent="0.3">
      <c r="B29" s="154"/>
      <c r="C29" s="155"/>
      <c r="D29" s="166"/>
      <c r="E29" s="166"/>
      <c r="F29" s="166"/>
      <c r="G29" s="166"/>
      <c r="H29" s="166"/>
      <c r="I29" s="155"/>
      <c r="J29" s="156"/>
    </row>
    <row r="30" spans="2:10" x14ac:dyDescent="0.3">
      <c r="B30" s="154"/>
      <c r="C30" s="155"/>
      <c r="D30" s="164" t="s">
        <v>1386</v>
      </c>
      <c r="E30" s="165" t="s">
        <v>1383</v>
      </c>
      <c r="F30" s="165"/>
      <c r="G30" s="165"/>
      <c r="H30" s="165"/>
      <c r="I30" s="155"/>
      <c r="J30" s="156"/>
    </row>
    <row r="31" spans="2:10" x14ac:dyDescent="0.3">
      <c r="B31" s="154"/>
      <c r="C31" s="155"/>
      <c r="D31" s="166"/>
      <c r="E31" s="166"/>
      <c r="F31" s="166"/>
      <c r="G31" s="166"/>
      <c r="H31" s="166"/>
      <c r="I31" s="155"/>
      <c r="J31" s="156"/>
    </row>
    <row r="32" spans="2:10" x14ac:dyDescent="0.3">
      <c r="B32" s="154"/>
      <c r="C32" s="155"/>
      <c r="D32" s="164" t="s">
        <v>1387</v>
      </c>
      <c r="E32" s="165" t="s">
        <v>1383</v>
      </c>
      <c r="F32" s="165"/>
      <c r="G32" s="165"/>
      <c r="H32" s="165"/>
      <c r="I32" s="155"/>
      <c r="J32" s="156"/>
    </row>
    <row r="33" spans="2:10" x14ac:dyDescent="0.3">
      <c r="B33" s="154"/>
      <c r="C33" s="155"/>
      <c r="I33" s="155"/>
      <c r="J33" s="156"/>
    </row>
    <row r="34" spans="2:10" x14ac:dyDescent="0.3">
      <c r="B34" s="154"/>
      <c r="C34" s="155"/>
      <c r="D34" s="164" t="s">
        <v>1388</v>
      </c>
      <c r="E34" s="165" t="s">
        <v>1383</v>
      </c>
      <c r="F34" s="165"/>
      <c r="G34" s="165"/>
      <c r="H34" s="165"/>
      <c r="I34" s="155"/>
      <c r="J34" s="156"/>
    </row>
    <row r="35" spans="2:10" x14ac:dyDescent="0.3">
      <c r="B35" s="154"/>
      <c r="C35" s="155"/>
      <c r="D35" s="155"/>
      <c r="E35" s="155"/>
      <c r="F35" s="155"/>
      <c r="G35" s="155"/>
      <c r="H35" s="155"/>
      <c r="I35" s="155"/>
      <c r="J35" s="156"/>
    </row>
    <row r="36" spans="2:10" x14ac:dyDescent="0.3">
      <c r="B36" s="154"/>
      <c r="C36" s="155"/>
      <c r="D36" s="167" t="s">
        <v>1389</v>
      </c>
      <c r="E36" s="168"/>
      <c r="F36" s="168"/>
      <c r="G36" s="168"/>
      <c r="H36" s="168"/>
      <c r="I36" s="155"/>
      <c r="J36" s="156"/>
    </row>
    <row r="37" spans="2:10" x14ac:dyDescent="0.3">
      <c r="B37" s="154"/>
      <c r="C37" s="155"/>
      <c r="D37" s="155"/>
      <c r="E37" s="155"/>
      <c r="F37" s="163"/>
      <c r="G37" s="155"/>
      <c r="H37" s="155"/>
      <c r="I37" s="155"/>
      <c r="J37" s="156"/>
    </row>
    <row r="38" spans="2:10" x14ac:dyDescent="0.3">
      <c r="B38" s="154"/>
      <c r="C38" s="155"/>
      <c r="D38" s="167" t="s">
        <v>1390</v>
      </c>
      <c r="E38" s="168"/>
      <c r="F38" s="168"/>
      <c r="G38" s="168"/>
      <c r="H38" s="168"/>
      <c r="I38" s="155"/>
      <c r="J38" s="156"/>
    </row>
    <row r="39" spans="2:10" x14ac:dyDescent="0.3">
      <c r="B39" s="154"/>
      <c r="C39" s="155"/>
      <c r="I39" s="155"/>
      <c r="J39" s="156"/>
    </row>
    <row r="40" spans="2:10" x14ac:dyDescent="0.3">
      <c r="B40" s="154"/>
      <c r="C40" s="155"/>
      <c r="D40" s="167" t="s">
        <v>1391</v>
      </c>
      <c r="E40" s="168" t="s">
        <v>1383</v>
      </c>
      <c r="F40" s="168"/>
      <c r="G40" s="168"/>
      <c r="H40" s="168"/>
      <c r="I40" s="155"/>
      <c r="J40" s="156"/>
    </row>
    <row r="41" spans="2:10" x14ac:dyDescent="0.3">
      <c r="B41" s="154"/>
      <c r="C41" s="155"/>
      <c r="D41" s="155"/>
      <c r="E41" s="166"/>
      <c r="F41" s="166"/>
      <c r="G41" s="166"/>
      <c r="H41" s="166"/>
      <c r="I41" s="155"/>
      <c r="J41" s="156"/>
    </row>
    <row r="42" spans="2:10" x14ac:dyDescent="0.3">
      <c r="B42" s="154"/>
      <c r="C42" s="155"/>
      <c r="D42" s="167" t="s">
        <v>1392</v>
      </c>
      <c r="E42" s="168"/>
      <c r="F42" s="168"/>
      <c r="G42" s="168"/>
      <c r="H42" s="168"/>
      <c r="I42" s="155"/>
      <c r="J42" s="156"/>
    </row>
    <row r="43" spans="2:10" ht="15" thickBot="1" x14ac:dyDescent="0.35">
      <c r="B43" s="169"/>
      <c r="C43" s="170"/>
      <c r="D43" s="170"/>
      <c r="E43" s="170"/>
      <c r="F43" s="170"/>
      <c r="G43" s="170"/>
      <c r="H43" s="170"/>
      <c r="I43" s="170"/>
      <c r="J43" s="171"/>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F9FB55C1-2891-4CAF-A79F-A4B9E0F9E8CF}"/>
    <hyperlink ref="D26:H26" location="'B1. HTT Mortgage Assets'!A1" display="Worksheet B1: HTT Mortgage Assets" xr:uid="{7EB9B87A-7EAB-4765-A5A4-F9C0816B7704}"/>
    <hyperlink ref="D28:H28" location="'B2. HTT Public Sector Assets'!A1" display="Worksheet C: HTT Public Sector Assets" xr:uid="{91D5A20B-30C3-45CF-8522-08EA1619CD24}"/>
    <hyperlink ref="D32:H32" location="'C. HTT Harmonised Glossary'!A1" display="Worksheet C: HTT Harmonised Glossary" xr:uid="{C01F0711-FB4B-49D6-8F50-F5C026DFFA6C}"/>
    <hyperlink ref="D30:H30" location="'B3. HTT Shipping Assets'!A1" display="Worksheet B3: HTT Shipping Assets" xr:uid="{A7F2EFBE-C417-4190-8919-893B8C46C6F7}"/>
    <hyperlink ref="D34:H34" location="Disclaimer!A1" display="Disclaimer" xr:uid="{DF210724-F430-4D36-BB11-B7492A0DF5D4}"/>
    <hyperlink ref="D40:H40" location="'F1. Sustainable M data'!A1" display="Worksheet F1: Sustainable M data" xr:uid="{08B5285E-28C3-4B84-8443-542FDB9D7F3B}"/>
    <hyperlink ref="D42:H42" location="'G1. Crisis M Payment Holidays'!A1" display="Worksheet G1. Crisis M Payment Holidays" xr:uid="{AB93364A-9D96-431F-8024-5708EF5A568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F7B7-D341-40F8-A7A1-3EF195297E54}">
  <sheetPr>
    <tabColor theme="9" tint="-0.249977111117893"/>
  </sheetPr>
  <dimension ref="A1:G413"/>
  <sheetViews>
    <sheetView zoomScale="70" zoomScaleNormal="70" workbookViewId="0"/>
  </sheetViews>
  <sheetFormatPr defaultRowHeight="14.4" x14ac:dyDescent="0.3"/>
  <cols>
    <col min="1" max="1" width="13.33203125" style="180" customWidth="1"/>
    <col min="2" max="2" width="60.6640625" style="180" customWidth="1"/>
    <col min="3" max="3" width="40.6640625" style="180" customWidth="1"/>
    <col min="4" max="4" width="35.109375" style="180" bestFit="1" customWidth="1"/>
    <col min="5" max="5" width="6.6640625" style="180" customWidth="1"/>
    <col min="6" max="6" width="41.6640625" style="180" customWidth="1"/>
    <col min="7" max="7" width="41.6640625" style="173" customWidth="1"/>
    <col min="8" max="16384" width="8.88671875" style="175"/>
  </cols>
  <sheetData>
    <row r="1" spans="1:7" ht="31.2" x14ac:dyDescent="0.3">
      <c r="A1" s="172" t="s">
        <v>1393</v>
      </c>
      <c r="B1" s="172"/>
      <c r="C1" s="173"/>
      <c r="D1" s="173"/>
      <c r="E1" s="173"/>
      <c r="F1" s="174" t="s">
        <v>1394</v>
      </c>
    </row>
    <row r="2" spans="1:7" thickBot="1" x14ac:dyDescent="0.35">
      <c r="A2" s="173"/>
      <c r="B2" s="176"/>
      <c r="C2" s="176"/>
      <c r="D2" s="173"/>
      <c r="E2" s="173"/>
      <c r="F2" s="173"/>
    </row>
    <row r="3" spans="1:7" ht="18.600000000000001" thickBot="1" x14ac:dyDescent="0.35">
      <c r="A3" s="177"/>
      <c r="B3" s="178" t="s">
        <v>0</v>
      </c>
      <c r="C3" s="179" t="s">
        <v>1</v>
      </c>
      <c r="D3" s="177"/>
      <c r="E3" s="177"/>
      <c r="F3" s="173"/>
      <c r="G3" s="177"/>
    </row>
    <row r="4" spans="1:7" ht="15" thickBot="1" x14ac:dyDescent="0.35"/>
    <row r="5" spans="1:7" ht="18" x14ac:dyDescent="0.3">
      <c r="A5" s="181"/>
      <c r="B5" s="182" t="s">
        <v>2</v>
      </c>
      <c r="C5" s="181"/>
      <c r="E5" s="183"/>
      <c r="F5" s="183"/>
    </row>
    <row r="6" spans="1:7" x14ac:dyDescent="0.3">
      <c r="B6" s="184" t="s">
        <v>3</v>
      </c>
      <c r="C6" s="183"/>
      <c r="D6" s="183"/>
    </row>
    <row r="7" spans="1:7" x14ac:dyDescent="0.3">
      <c r="B7" s="185" t="s">
        <v>1395</v>
      </c>
      <c r="C7" s="183"/>
      <c r="D7" s="183"/>
    </row>
    <row r="8" spans="1:7" x14ac:dyDescent="0.3">
      <c r="B8" s="185" t="s">
        <v>4</v>
      </c>
      <c r="C8" s="183"/>
      <c r="D8" s="183"/>
      <c r="F8" s="180" t="s">
        <v>1396</v>
      </c>
    </row>
    <row r="9" spans="1:7" x14ac:dyDescent="0.3">
      <c r="B9" s="184" t="s">
        <v>1397</v>
      </c>
    </row>
    <row r="10" spans="1:7" x14ac:dyDescent="0.3">
      <c r="B10" s="184" t="s">
        <v>338</v>
      </c>
    </row>
    <row r="11" spans="1:7" ht="15" thickBot="1" x14ac:dyDescent="0.35">
      <c r="B11" s="186" t="s">
        <v>349</v>
      </c>
    </row>
    <row r="12" spans="1:7" x14ac:dyDescent="0.3">
      <c r="B12" s="187"/>
    </row>
    <row r="13" spans="1:7" ht="36" x14ac:dyDescent="0.3">
      <c r="A13" s="188" t="s">
        <v>5</v>
      </c>
      <c r="B13" s="188" t="s">
        <v>3</v>
      </c>
      <c r="C13" s="189"/>
      <c r="D13" s="189"/>
      <c r="E13" s="189"/>
      <c r="F13" s="189"/>
      <c r="G13" s="190"/>
    </row>
    <row r="14" spans="1:7" x14ac:dyDescent="0.3">
      <c r="A14" s="180" t="s">
        <v>6</v>
      </c>
      <c r="B14" s="191" t="s">
        <v>7</v>
      </c>
      <c r="C14" s="180" t="s">
        <v>8</v>
      </c>
      <c r="E14" s="183"/>
      <c r="F14" s="183"/>
    </row>
    <row r="15" spans="1:7" x14ac:dyDescent="0.3">
      <c r="A15" s="180" t="s">
        <v>9</v>
      </c>
      <c r="B15" s="191" t="s">
        <v>10</v>
      </c>
      <c r="C15" s="180" t="s">
        <v>11</v>
      </c>
      <c r="E15" s="183"/>
      <c r="F15" s="183"/>
    </row>
    <row r="16" spans="1:7" ht="28.8" x14ac:dyDescent="0.3">
      <c r="A16" s="180" t="s">
        <v>12</v>
      </c>
      <c r="B16" s="191" t="s">
        <v>13</v>
      </c>
      <c r="C16" s="180" t="s">
        <v>14</v>
      </c>
      <c r="E16" s="183"/>
      <c r="F16" s="183"/>
    </row>
    <row r="17" spans="1:7" x14ac:dyDescent="0.3">
      <c r="A17" s="180" t="s">
        <v>15</v>
      </c>
      <c r="B17" s="191" t="s">
        <v>16</v>
      </c>
      <c r="C17" s="192">
        <v>45260</v>
      </c>
      <c r="E17" s="183"/>
      <c r="F17" s="183"/>
    </row>
    <row r="18" spans="1:7" x14ac:dyDescent="0.3">
      <c r="A18" s="180" t="s">
        <v>17</v>
      </c>
      <c r="B18" s="193" t="s">
        <v>1398</v>
      </c>
      <c r="E18" s="183"/>
      <c r="F18" s="183"/>
    </row>
    <row r="19" spans="1:7" x14ac:dyDescent="0.3">
      <c r="A19" s="180" t="s">
        <v>18</v>
      </c>
      <c r="B19" s="193" t="s">
        <v>1399</v>
      </c>
      <c r="E19" s="183"/>
      <c r="F19" s="183"/>
    </row>
    <row r="20" spans="1:7" x14ac:dyDescent="0.3">
      <c r="A20" s="180" t="s">
        <v>19</v>
      </c>
      <c r="B20" s="193"/>
      <c r="E20" s="183"/>
      <c r="F20" s="183"/>
    </row>
    <row r="21" spans="1:7" x14ac:dyDescent="0.3">
      <c r="A21" s="180" t="s">
        <v>20</v>
      </c>
      <c r="B21" s="193"/>
      <c r="E21" s="183"/>
      <c r="F21" s="183"/>
    </row>
    <row r="22" spans="1:7" x14ac:dyDescent="0.3">
      <c r="A22" s="180" t="s">
        <v>21</v>
      </c>
      <c r="B22" s="193"/>
      <c r="E22" s="183"/>
      <c r="F22" s="183"/>
    </row>
    <row r="23" spans="1:7" x14ac:dyDescent="0.3">
      <c r="A23" s="180" t="s">
        <v>22</v>
      </c>
      <c r="B23" s="193"/>
      <c r="E23" s="183"/>
      <c r="F23" s="183"/>
    </row>
    <row r="24" spans="1:7" x14ac:dyDescent="0.3">
      <c r="A24" s="180" t="s">
        <v>23</v>
      </c>
      <c r="B24" s="193"/>
      <c r="E24" s="183"/>
      <c r="F24" s="183"/>
    </row>
    <row r="25" spans="1:7" x14ac:dyDescent="0.3">
      <c r="A25" s="180" t="s">
        <v>24</v>
      </c>
      <c r="B25" s="193"/>
      <c r="E25" s="183"/>
      <c r="F25" s="183"/>
    </row>
    <row r="26" spans="1:7" ht="18" x14ac:dyDescent="0.3">
      <c r="A26" s="189"/>
      <c r="B26" s="188" t="s">
        <v>1395</v>
      </c>
      <c r="C26" s="189"/>
      <c r="D26" s="189"/>
      <c r="E26" s="189"/>
      <c r="F26" s="189"/>
      <c r="G26" s="190"/>
    </row>
    <row r="27" spans="1:7" x14ac:dyDescent="0.3">
      <c r="A27" s="180" t="s">
        <v>25</v>
      </c>
      <c r="B27" s="194" t="s">
        <v>1400</v>
      </c>
      <c r="C27" s="180" t="s">
        <v>26</v>
      </c>
      <c r="D27" s="195"/>
      <c r="E27" s="195"/>
      <c r="F27" s="195"/>
    </row>
    <row r="28" spans="1:7" x14ac:dyDescent="0.3">
      <c r="A28" s="180" t="s">
        <v>27</v>
      </c>
      <c r="B28" s="196" t="s">
        <v>1401</v>
      </c>
      <c r="C28" s="180" t="s">
        <v>26</v>
      </c>
      <c r="D28" s="195"/>
      <c r="E28" s="195"/>
      <c r="F28" s="195"/>
    </row>
    <row r="29" spans="1:7" x14ac:dyDescent="0.3">
      <c r="A29" s="180" t="s">
        <v>28</v>
      </c>
      <c r="B29" s="194" t="s">
        <v>29</v>
      </c>
      <c r="C29" s="180" t="s">
        <v>26</v>
      </c>
      <c r="E29" s="195"/>
      <c r="F29" s="195"/>
    </row>
    <row r="30" spans="1:7" x14ac:dyDescent="0.3">
      <c r="A30" s="180" t="s">
        <v>30</v>
      </c>
      <c r="B30" s="194" t="s">
        <v>31</v>
      </c>
      <c r="C30" s="180" t="s">
        <v>26</v>
      </c>
      <c r="E30" s="195"/>
      <c r="F30" s="195"/>
    </row>
    <row r="31" spans="1:7" x14ac:dyDescent="0.3">
      <c r="A31" s="180" t="s">
        <v>32</v>
      </c>
      <c r="B31" s="194"/>
      <c r="E31" s="195"/>
      <c r="F31" s="195"/>
    </row>
    <row r="32" spans="1:7" x14ac:dyDescent="0.3">
      <c r="A32" s="180" t="s">
        <v>33</v>
      </c>
      <c r="B32" s="194"/>
      <c r="E32" s="195"/>
      <c r="F32" s="195"/>
    </row>
    <row r="33" spans="1:7" x14ac:dyDescent="0.3">
      <c r="A33" s="180" t="s">
        <v>34</v>
      </c>
      <c r="B33" s="194"/>
      <c r="E33" s="195"/>
      <c r="F33" s="195"/>
    </row>
    <row r="34" spans="1:7" x14ac:dyDescent="0.3">
      <c r="A34" s="180" t="s">
        <v>35</v>
      </c>
      <c r="B34" s="194"/>
      <c r="E34" s="195"/>
      <c r="F34" s="195"/>
    </row>
    <row r="35" spans="1:7" x14ac:dyDescent="0.3">
      <c r="A35" s="180" t="s">
        <v>1402</v>
      </c>
      <c r="B35" s="197"/>
      <c r="E35" s="195"/>
      <c r="F35" s="195"/>
    </row>
    <row r="36" spans="1:7" ht="18" x14ac:dyDescent="0.3">
      <c r="A36" s="188"/>
      <c r="B36" s="188" t="s">
        <v>4</v>
      </c>
      <c r="C36" s="188"/>
      <c r="D36" s="189"/>
      <c r="E36" s="189"/>
      <c r="F36" s="189"/>
      <c r="G36" s="190"/>
    </row>
    <row r="37" spans="1:7" x14ac:dyDescent="0.3">
      <c r="A37" s="198"/>
      <c r="B37" s="199" t="s">
        <v>36</v>
      </c>
      <c r="C37" s="198" t="s">
        <v>55</v>
      </c>
      <c r="D37" s="200"/>
      <c r="E37" s="200"/>
      <c r="F37" s="200"/>
      <c r="G37" s="201"/>
    </row>
    <row r="38" spans="1:7" x14ac:dyDescent="0.3">
      <c r="A38" s="180" t="s">
        <v>37</v>
      </c>
      <c r="B38" s="195" t="s">
        <v>1403</v>
      </c>
      <c r="C38" s="202">
        <f>C58</f>
        <v>16002.00920778</v>
      </c>
      <c r="F38" s="195"/>
    </row>
    <row r="39" spans="1:7" x14ac:dyDescent="0.3">
      <c r="A39" s="180" t="s">
        <v>38</v>
      </c>
      <c r="B39" s="195" t="s">
        <v>39</v>
      </c>
      <c r="C39" s="202">
        <v>11500</v>
      </c>
      <c r="F39" s="195"/>
    </row>
    <row r="40" spans="1:7" x14ac:dyDescent="0.3">
      <c r="A40" s="180" t="s">
        <v>40</v>
      </c>
      <c r="B40" s="203" t="s">
        <v>41</v>
      </c>
      <c r="C40" s="202">
        <v>14359.7319680618</v>
      </c>
      <c r="F40" s="195"/>
    </row>
    <row r="41" spans="1:7" x14ac:dyDescent="0.3">
      <c r="A41" s="180" t="s">
        <v>42</v>
      </c>
      <c r="B41" s="203" t="s">
        <v>43</v>
      </c>
      <c r="C41" s="202">
        <v>10391.485225</v>
      </c>
      <c r="F41" s="195"/>
    </row>
    <row r="42" spans="1:7" x14ac:dyDescent="0.3">
      <c r="A42" s="180" t="s">
        <v>44</v>
      </c>
      <c r="B42" s="203"/>
      <c r="C42" s="204"/>
      <c r="F42" s="195"/>
    </row>
    <row r="43" spans="1:7" x14ac:dyDescent="0.3">
      <c r="A43" s="205" t="s">
        <v>1404</v>
      </c>
      <c r="B43" s="195"/>
      <c r="F43" s="195"/>
    </row>
    <row r="44" spans="1:7" x14ac:dyDescent="0.3">
      <c r="A44" s="198"/>
      <c r="B44" s="198" t="s">
        <v>1405</v>
      </c>
      <c r="C44" s="198" t="s">
        <v>1406</v>
      </c>
      <c r="D44" s="198" t="s">
        <v>45</v>
      </c>
      <c r="E44" s="198"/>
      <c r="F44" s="198" t="s">
        <v>46</v>
      </c>
      <c r="G44" s="198" t="s">
        <v>47</v>
      </c>
    </row>
    <row r="45" spans="1:7" x14ac:dyDescent="0.3">
      <c r="A45" s="180" t="s">
        <v>48</v>
      </c>
      <c r="B45" s="195" t="s">
        <v>49</v>
      </c>
      <c r="C45" s="206">
        <v>0.05</v>
      </c>
      <c r="D45" s="206">
        <f>IF(OR(C38="[For completion]",C39="[For completion]"),"Please complete G.3.1.1 and G.3.1.2",(C38/C39-1-MAX(C45,F45)))</f>
        <v>0.34147906154608704</v>
      </c>
      <c r="E45" s="206"/>
      <c r="F45" s="206">
        <v>0.05</v>
      </c>
      <c r="G45" s="180" t="s">
        <v>50</v>
      </c>
    </row>
    <row r="46" spans="1:7" x14ac:dyDescent="0.3">
      <c r="A46" s="180" t="s">
        <v>51</v>
      </c>
      <c r="B46" s="193" t="s">
        <v>1407</v>
      </c>
      <c r="C46" s="206"/>
      <c r="D46" s="206">
        <v>0.28756926427505702</v>
      </c>
      <c r="E46" s="206"/>
      <c r="F46" s="206"/>
      <c r="G46" s="207"/>
    </row>
    <row r="47" spans="1:7" x14ac:dyDescent="0.3">
      <c r="A47" s="180" t="s">
        <v>52</v>
      </c>
      <c r="B47" s="193" t="s">
        <v>1408</v>
      </c>
      <c r="C47" s="206"/>
      <c r="D47" s="206">
        <v>0.38187483859524701</v>
      </c>
      <c r="E47" s="206"/>
      <c r="F47" s="206"/>
      <c r="G47" s="207"/>
    </row>
    <row r="48" spans="1:7" x14ac:dyDescent="0.3">
      <c r="A48" s="180" t="s">
        <v>53</v>
      </c>
      <c r="B48" s="193"/>
      <c r="C48" s="207"/>
      <c r="D48" s="207"/>
      <c r="E48" s="207"/>
      <c r="F48" s="207"/>
      <c r="G48" s="207"/>
    </row>
    <row r="49" spans="1:7" x14ac:dyDescent="0.3">
      <c r="A49" s="180" t="s">
        <v>54</v>
      </c>
      <c r="B49" s="193"/>
      <c r="C49" s="207"/>
      <c r="D49" s="207"/>
      <c r="E49" s="207"/>
      <c r="F49" s="207"/>
      <c r="G49" s="207"/>
    </row>
    <row r="50" spans="1:7" x14ac:dyDescent="0.3">
      <c r="A50" s="180" t="s">
        <v>1409</v>
      </c>
      <c r="B50" s="193"/>
      <c r="C50" s="207"/>
      <c r="D50" s="207"/>
      <c r="E50" s="207"/>
      <c r="F50" s="207"/>
      <c r="G50" s="207"/>
    </row>
    <row r="51" spans="1:7" x14ac:dyDescent="0.3">
      <c r="A51" s="180" t="s">
        <v>1410</v>
      </c>
      <c r="B51" s="193"/>
      <c r="C51" s="207"/>
      <c r="D51" s="207"/>
      <c r="E51" s="207"/>
      <c r="F51" s="207"/>
      <c r="G51" s="207"/>
    </row>
    <row r="52" spans="1:7" x14ac:dyDescent="0.3">
      <c r="A52" s="198"/>
      <c r="B52" s="199" t="s">
        <v>1411</v>
      </c>
      <c r="C52" s="198" t="s">
        <v>55</v>
      </c>
      <c r="D52" s="198"/>
      <c r="E52" s="200"/>
      <c r="F52" s="201" t="s">
        <v>288</v>
      </c>
      <c r="G52" s="201"/>
    </row>
    <row r="53" spans="1:7" x14ac:dyDescent="0.3">
      <c r="A53" s="180" t="s">
        <v>56</v>
      </c>
      <c r="B53" s="195" t="s">
        <v>57</v>
      </c>
      <c r="C53" s="202">
        <v>15286.78466736</v>
      </c>
      <c r="E53" s="208"/>
      <c r="F53" s="206">
        <v>0.95530407893577096</v>
      </c>
      <c r="G53" s="209"/>
    </row>
    <row r="54" spans="1:7" x14ac:dyDescent="0.3">
      <c r="A54" s="180" t="s">
        <v>58</v>
      </c>
      <c r="B54" s="195" t="s">
        <v>59</v>
      </c>
      <c r="C54" s="202" t="s">
        <v>60</v>
      </c>
      <c r="E54" s="208"/>
      <c r="F54" s="206" t="s">
        <v>60</v>
      </c>
      <c r="G54" s="209"/>
    </row>
    <row r="55" spans="1:7" x14ac:dyDescent="0.3">
      <c r="A55" s="180" t="s">
        <v>61</v>
      </c>
      <c r="B55" s="195" t="s">
        <v>62</v>
      </c>
      <c r="C55" s="202" t="s">
        <v>60</v>
      </c>
      <c r="E55" s="208"/>
      <c r="F55" s="206" t="s">
        <v>60</v>
      </c>
      <c r="G55" s="209"/>
    </row>
    <row r="56" spans="1:7" x14ac:dyDescent="0.3">
      <c r="A56" s="180" t="s">
        <v>63</v>
      </c>
      <c r="B56" s="195" t="s">
        <v>64</v>
      </c>
      <c r="C56" s="202">
        <v>91.5</v>
      </c>
      <c r="E56" s="208"/>
      <c r="F56" s="206">
        <v>5.7180319553568303E-3</v>
      </c>
      <c r="G56" s="209"/>
    </row>
    <row r="57" spans="1:7" x14ac:dyDescent="0.3">
      <c r="A57" s="180" t="s">
        <v>65</v>
      </c>
      <c r="B57" s="180" t="s">
        <v>66</v>
      </c>
      <c r="C57" s="202">
        <v>623.72454042000004</v>
      </c>
      <c r="E57" s="208"/>
      <c r="F57" s="206">
        <v>3.8977889108872302E-2</v>
      </c>
      <c r="G57" s="209"/>
    </row>
    <row r="58" spans="1:7" x14ac:dyDescent="0.3">
      <c r="A58" s="180" t="s">
        <v>67</v>
      </c>
      <c r="B58" s="210" t="s">
        <v>68</v>
      </c>
      <c r="C58" s="211">
        <f>SUM(C53:C57)</f>
        <v>16002.00920778</v>
      </c>
      <c r="D58" s="208"/>
      <c r="E58" s="208"/>
      <c r="F58" s="212">
        <f>SUM(F53:F57)</f>
        <v>1</v>
      </c>
      <c r="G58" s="209"/>
    </row>
    <row r="59" spans="1:7" x14ac:dyDescent="0.3">
      <c r="A59" s="180" t="s">
        <v>69</v>
      </c>
      <c r="B59" s="213" t="s">
        <v>174</v>
      </c>
      <c r="C59" s="204"/>
      <c r="E59" s="208"/>
      <c r="F59" s="214" t="str">
        <f t="shared" ref="F59:F64" si="0">IF($D$58=0,"",IF(C59="[for completion]","",C59/$D$58))</f>
        <v/>
      </c>
      <c r="G59" s="209"/>
    </row>
    <row r="60" spans="1:7" x14ac:dyDescent="0.3">
      <c r="A60" s="180" t="s">
        <v>70</v>
      </c>
      <c r="B60" s="213" t="s">
        <v>174</v>
      </c>
      <c r="C60" s="204"/>
      <c r="E60" s="208"/>
      <c r="F60" s="214" t="str">
        <f t="shared" si="0"/>
        <v/>
      </c>
      <c r="G60" s="209"/>
    </row>
    <row r="61" spans="1:7" x14ac:dyDescent="0.3">
      <c r="A61" s="180" t="s">
        <v>71</v>
      </c>
      <c r="B61" s="213" t="s">
        <v>174</v>
      </c>
      <c r="C61" s="204"/>
      <c r="E61" s="208"/>
      <c r="F61" s="214" t="str">
        <f t="shared" si="0"/>
        <v/>
      </c>
      <c r="G61" s="209"/>
    </row>
    <row r="62" spans="1:7" x14ac:dyDescent="0.3">
      <c r="A62" s="180" t="s">
        <v>72</v>
      </c>
      <c r="B62" s="213" t="s">
        <v>174</v>
      </c>
      <c r="C62" s="204"/>
      <c r="E62" s="208"/>
      <c r="F62" s="214" t="str">
        <f t="shared" si="0"/>
        <v/>
      </c>
      <c r="G62" s="209"/>
    </row>
    <row r="63" spans="1:7" x14ac:dyDescent="0.3">
      <c r="A63" s="180" t="s">
        <v>73</v>
      </c>
      <c r="B63" s="213" t="s">
        <v>174</v>
      </c>
      <c r="C63" s="204"/>
      <c r="E63" s="208"/>
      <c r="F63" s="214" t="str">
        <f t="shared" si="0"/>
        <v/>
      </c>
      <c r="G63" s="209"/>
    </row>
    <row r="64" spans="1:7" x14ac:dyDescent="0.3">
      <c r="A64" s="180" t="s">
        <v>74</v>
      </c>
      <c r="B64" s="213" t="s">
        <v>174</v>
      </c>
      <c r="C64" s="215"/>
      <c r="D64" s="205"/>
      <c r="E64" s="205"/>
      <c r="F64" s="214" t="str">
        <f t="shared" si="0"/>
        <v/>
      </c>
      <c r="G64" s="216"/>
    </row>
    <row r="65" spans="1:7" x14ac:dyDescent="0.3">
      <c r="A65" s="198"/>
      <c r="B65" s="199" t="s">
        <v>75</v>
      </c>
      <c r="C65" s="217" t="s">
        <v>1412</v>
      </c>
      <c r="D65" s="217" t="s">
        <v>1413</v>
      </c>
      <c r="E65" s="200"/>
      <c r="F65" s="201" t="s">
        <v>76</v>
      </c>
      <c r="G65" s="218" t="s">
        <v>77</v>
      </c>
    </row>
    <row r="66" spans="1:7" x14ac:dyDescent="0.3">
      <c r="A66" s="180" t="s">
        <v>78</v>
      </c>
      <c r="B66" s="195" t="s">
        <v>1414</v>
      </c>
      <c r="C66" s="202">
        <v>7.6040071990967304</v>
      </c>
      <c r="D66" s="219" t="s">
        <v>50</v>
      </c>
      <c r="E66" s="191"/>
      <c r="F66" s="220"/>
      <c r="G66" s="221"/>
    </row>
    <row r="67" spans="1:7" x14ac:dyDescent="0.3">
      <c r="B67" s="195"/>
      <c r="C67" s="202"/>
      <c r="E67" s="191"/>
      <c r="F67" s="220"/>
      <c r="G67" s="221"/>
    </row>
    <row r="68" spans="1:7" x14ac:dyDescent="0.3">
      <c r="B68" s="195" t="s">
        <v>80</v>
      </c>
      <c r="C68" s="202"/>
      <c r="D68" s="191"/>
      <c r="E68" s="191"/>
      <c r="F68" s="221"/>
      <c r="G68" s="221"/>
    </row>
    <row r="69" spans="1:7" x14ac:dyDescent="0.3">
      <c r="B69" s="195" t="s">
        <v>81</v>
      </c>
      <c r="C69" s="202"/>
      <c r="E69" s="191"/>
      <c r="F69" s="221"/>
      <c r="G69" s="221"/>
    </row>
    <row r="70" spans="1:7" x14ac:dyDescent="0.3">
      <c r="A70" s="180" t="s">
        <v>82</v>
      </c>
      <c r="B70" s="222" t="s">
        <v>110</v>
      </c>
      <c r="C70" s="202">
        <v>365.40213694000198</v>
      </c>
      <c r="D70" s="219" t="s">
        <v>50</v>
      </c>
      <c r="E70" s="222"/>
      <c r="F70" s="223">
        <v>2.39031388804869E-2</v>
      </c>
      <c r="G70" s="214" t="str">
        <f>IF($E$77=0,"",IF(D70="[Mark as ND1 if not relevant]","",D70/$E$77))</f>
        <v/>
      </c>
    </row>
    <row r="71" spans="1:7" x14ac:dyDescent="0.3">
      <c r="A71" s="180" t="s">
        <v>83</v>
      </c>
      <c r="B71" s="222" t="s">
        <v>112</v>
      </c>
      <c r="C71" s="202">
        <v>495.593901319998</v>
      </c>
      <c r="D71" s="219" t="s">
        <v>50</v>
      </c>
      <c r="E71" s="222"/>
      <c r="F71" s="223">
        <v>3.2419760734785502E-2</v>
      </c>
      <c r="G71" s="214" t="str">
        <f t="shared" ref="G71:G76" si="1">IF($E$77=0,"",IF(D71="[Mark as ND1 if not relevant]","",D71/$E$77))</f>
        <v/>
      </c>
    </row>
    <row r="72" spans="1:7" x14ac:dyDescent="0.3">
      <c r="A72" s="180" t="s">
        <v>84</v>
      </c>
      <c r="B72" s="222" t="s">
        <v>114</v>
      </c>
      <c r="C72" s="202">
        <v>717.89989857999603</v>
      </c>
      <c r="D72" s="219" t="s">
        <v>50</v>
      </c>
      <c r="E72" s="222"/>
      <c r="F72" s="223">
        <v>4.6962125404490199E-2</v>
      </c>
      <c r="G72" s="214" t="str">
        <f t="shared" si="1"/>
        <v/>
      </c>
    </row>
    <row r="73" spans="1:7" x14ac:dyDescent="0.3">
      <c r="A73" s="180" t="s">
        <v>85</v>
      </c>
      <c r="B73" s="222" t="s">
        <v>116</v>
      </c>
      <c r="C73" s="202">
        <v>866.93030405999696</v>
      </c>
      <c r="D73" s="219" t="s">
        <v>50</v>
      </c>
      <c r="E73" s="222"/>
      <c r="F73" s="223">
        <v>5.6711095428134697E-2</v>
      </c>
      <c r="G73" s="214" t="str">
        <f t="shared" si="1"/>
        <v/>
      </c>
    </row>
    <row r="74" spans="1:7" x14ac:dyDescent="0.3">
      <c r="A74" s="180" t="s">
        <v>86</v>
      </c>
      <c r="B74" s="222" t="s">
        <v>118</v>
      </c>
      <c r="C74" s="202">
        <v>975.90597721999995</v>
      </c>
      <c r="D74" s="219" t="s">
        <v>50</v>
      </c>
      <c r="E74" s="222"/>
      <c r="F74" s="223">
        <v>6.3839845883597396E-2</v>
      </c>
      <c r="G74" s="214" t="str">
        <f t="shared" si="1"/>
        <v/>
      </c>
    </row>
    <row r="75" spans="1:7" x14ac:dyDescent="0.3">
      <c r="A75" s="180" t="s">
        <v>87</v>
      </c>
      <c r="B75" s="222" t="s">
        <v>120</v>
      </c>
      <c r="C75" s="202">
        <v>7737.2457349099705</v>
      </c>
      <c r="D75" s="219" t="s">
        <v>50</v>
      </c>
      <c r="E75" s="222"/>
      <c r="F75" s="223">
        <v>0.50613951221739795</v>
      </c>
      <c r="G75" s="214" t="str">
        <f t="shared" si="1"/>
        <v/>
      </c>
    </row>
    <row r="76" spans="1:7" x14ac:dyDescent="0.3">
      <c r="A76" s="180" t="s">
        <v>88</v>
      </c>
      <c r="B76" s="222" t="s">
        <v>122</v>
      </c>
      <c r="C76" s="202">
        <v>4127.8067143300004</v>
      </c>
      <c r="D76" s="219" t="s">
        <v>50</v>
      </c>
      <c r="E76" s="222"/>
      <c r="F76" s="223">
        <v>0.270024521451108</v>
      </c>
      <c r="G76" s="214" t="str">
        <f t="shared" si="1"/>
        <v/>
      </c>
    </row>
    <row r="77" spans="1:7" x14ac:dyDescent="0.3">
      <c r="A77" s="180" t="s">
        <v>89</v>
      </c>
      <c r="B77" s="224" t="s">
        <v>68</v>
      </c>
      <c r="C77" s="211">
        <f>SUM(C70:C76)</f>
        <v>15286.784667359963</v>
      </c>
      <c r="D77" s="211">
        <f>SUM(D70:D76)</f>
        <v>0</v>
      </c>
      <c r="E77" s="195"/>
      <c r="F77" s="212">
        <f>SUM(F70:F76)</f>
        <v>1.0000000000000007</v>
      </c>
      <c r="G77" s="212">
        <f>SUM(G70:G76)</f>
        <v>0</v>
      </c>
    </row>
    <row r="78" spans="1:7" x14ac:dyDescent="0.3">
      <c r="A78" s="180" t="s">
        <v>91</v>
      </c>
      <c r="B78" s="225" t="s">
        <v>92</v>
      </c>
      <c r="C78" s="202">
        <v>30.1653588</v>
      </c>
      <c r="D78" s="211"/>
      <c r="E78" s="195"/>
      <c r="F78" s="214" t="str">
        <f>IF($D$77=0,"",IF(C78="[for completion]","",C78/$D$77))</f>
        <v/>
      </c>
      <c r="G78" s="214" t="str">
        <f t="shared" ref="G78:G87" si="2">IF($E$77=0,"",IF(D78="[for completion]","",D78/$E$77))</f>
        <v/>
      </c>
    </row>
    <row r="79" spans="1:7" x14ac:dyDescent="0.3">
      <c r="A79" s="180" t="s">
        <v>93</v>
      </c>
      <c r="B79" s="225" t="s">
        <v>94</v>
      </c>
      <c r="C79" s="202">
        <v>137.97601818000001</v>
      </c>
      <c r="D79" s="211"/>
      <c r="E79" s="195"/>
      <c r="F79" s="214" t="str">
        <f t="shared" ref="F79:F87" si="3">IF($D$77=0,"",IF(C79="[for completion]","",C79/$D$77))</f>
        <v/>
      </c>
      <c r="G79" s="214" t="str">
        <f t="shared" si="2"/>
        <v/>
      </c>
    </row>
    <row r="80" spans="1:7" x14ac:dyDescent="0.3">
      <c r="A80" s="180" t="s">
        <v>95</v>
      </c>
      <c r="B80" s="225" t="s">
        <v>1415</v>
      </c>
      <c r="C80" s="202">
        <v>197.26075995999901</v>
      </c>
      <c r="D80" s="211"/>
      <c r="E80" s="195"/>
      <c r="F80" s="214" t="str">
        <f t="shared" si="3"/>
        <v/>
      </c>
      <c r="G80" s="214" t="str">
        <f t="shared" si="2"/>
        <v/>
      </c>
    </row>
    <row r="81" spans="1:7" x14ac:dyDescent="0.3">
      <c r="A81" s="180" t="s">
        <v>96</v>
      </c>
      <c r="B81" s="225" t="s">
        <v>97</v>
      </c>
      <c r="C81" s="202">
        <v>232.044200960002</v>
      </c>
      <c r="D81" s="211"/>
      <c r="E81" s="195"/>
      <c r="F81" s="214" t="str">
        <f t="shared" si="3"/>
        <v/>
      </c>
      <c r="G81" s="214" t="str">
        <f t="shared" si="2"/>
        <v/>
      </c>
    </row>
    <row r="82" spans="1:7" x14ac:dyDescent="0.3">
      <c r="A82" s="180" t="s">
        <v>98</v>
      </c>
      <c r="B82" s="225" t="s">
        <v>1416</v>
      </c>
      <c r="C82" s="202">
        <v>263.549700360001</v>
      </c>
      <c r="D82" s="211"/>
      <c r="E82" s="195"/>
      <c r="F82" s="214" t="str">
        <f t="shared" si="3"/>
        <v/>
      </c>
      <c r="G82" s="214" t="str">
        <f t="shared" si="2"/>
        <v/>
      </c>
    </row>
    <row r="83" spans="1:7" x14ac:dyDescent="0.3">
      <c r="A83" s="180" t="s">
        <v>99</v>
      </c>
      <c r="B83" s="225"/>
      <c r="C83" s="208"/>
      <c r="D83" s="208"/>
      <c r="E83" s="195"/>
      <c r="F83" s="209"/>
      <c r="G83" s="209"/>
    </row>
    <row r="84" spans="1:7" x14ac:dyDescent="0.3">
      <c r="A84" s="180" t="s">
        <v>100</v>
      </c>
      <c r="B84" s="225"/>
      <c r="C84" s="208"/>
      <c r="D84" s="208"/>
      <c r="E84" s="195"/>
      <c r="F84" s="209"/>
      <c r="G84" s="209"/>
    </row>
    <row r="85" spans="1:7" x14ac:dyDescent="0.3">
      <c r="A85" s="180" t="s">
        <v>101</v>
      </c>
      <c r="B85" s="225"/>
      <c r="C85" s="208"/>
      <c r="D85" s="208"/>
      <c r="E85" s="195"/>
      <c r="F85" s="209"/>
      <c r="G85" s="209"/>
    </row>
    <row r="86" spans="1:7" x14ac:dyDescent="0.3">
      <c r="A86" s="180" t="s">
        <v>102</v>
      </c>
      <c r="B86" s="224"/>
      <c r="C86" s="208"/>
      <c r="D86" s="208"/>
      <c r="E86" s="195"/>
      <c r="F86" s="209" t="str">
        <f t="shared" si="3"/>
        <v/>
      </c>
      <c r="G86" s="209" t="str">
        <f t="shared" si="2"/>
        <v/>
      </c>
    </row>
    <row r="87" spans="1:7" x14ac:dyDescent="0.3">
      <c r="A87" s="180" t="s">
        <v>1417</v>
      </c>
      <c r="B87" s="225"/>
      <c r="C87" s="208"/>
      <c r="D87" s="208"/>
      <c r="E87" s="195"/>
      <c r="F87" s="209" t="str">
        <f t="shared" si="3"/>
        <v/>
      </c>
      <c r="G87" s="209" t="str">
        <f t="shared" si="2"/>
        <v/>
      </c>
    </row>
    <row r="88" spans="1:7" x14ac:dyDescent="0.3">
      <c r="A88" s="198"/>
      <c r="B88" s="199" t="s">
        <v>103</v>
      </c>
      <c r="C88" s="217" t="s">
        <v>1418</v>
      </c>
      <c r="D88" s="217" t="s">
        <v>104</v>
      </c>
      <c r="E88" s="200"/>
      <c r="F88" s="201" t="s">
        <v>1419</v>
      </c>
      <c r="G88" s="198" t="s">
        <v>105</v>
      </c>
    </row>
    <row r="89" spans="1:7" x14ac:dyDescent="0.3">
      <c r="A89" s="180" t="s">
        <v>106</v>
      </c>
      <c r="B89" s="195" t="s">
        <v>79</v>
      </c>
      <c r="C89" s="202">
        <v>4.3148302561048197</v>
      </c>
      <c r="D89" s="202">
        <v>5.3148302561048304</v>
      </c>
      <c r="E89" s="191"/>
      <c r="F89" s="226"/>
      <c r="G89" s="227"/>
    </row>
    <row r="90" spans="1:7" x14ac:dyDescent="0.3">
      <c r="B90" s="195"/>
      <c r="C90" s="219"/>
      <c r="D90" s="219"/>
      <c r="E90" s="191"/>
      <c r="F90" s="226"/>
      <c r="G90" s="227"/>
    </row>
    <row r="91" spans="1:7" x14ac:dyDescent="0.3">
      <c r="B91" s="195" t="s">
        <v>107</v>
      </c>
      <c r="C91" s="228"/>
      <c r="D91" s="228"/>
      <c r="E91" s="191"/>
      <c r="F91" s="227"/>
      <c r="G91" s="227"/>
    </row>
    <row r="92" spans="1:7" x14ac:dyDescent="0.3">
      <c r="A92" s="180" t="s">
        <v>108</v>
      </c>
      <c r="B92" s="195" t="s">
        <v>81</v>
      </c>
      <c r="C92" s="219"/>
      <c r="D92" s="219"/>
      <c r="E92" s="191"/>
      <c r="F92" s="227"/>
      <c r="G92" s="227"/>
    </row>
    <row r="93" spans="1:7" x14ac:dyDescent="0.3">
      <c r="A93" s="180" t="s">
        <v>109</v>
      </c>
      <c r="B93" s="222" t="s">
        <v>110</v>
      </c>
      <c r="C93" s="202">
        <v>0</v>
      </c>
      <c r="D93" s="202">
        <v>0</v>
      </c>
      <c r="E93" s="222"/>
      <c r="F93" s="214">
        <f>IF($D$100=0,"",IF(C93="[for completion]","",IF(C93="","",C93/$D$100)))</f>
        <v>0</v>
      </c>
      <c r="G93" s="212">
        <v>0</v>
      </c>
    </row>
    <row r="94" spans="1:7" x14ac:dyDescent="0.3">
      <c r="A94" s="180" t="s">
        <v>111</v>
      </c>
      <c r="B94" s="222" t="s">
        <v>112</v>
      </c>
      <c r="C94" s="202">
        <v>0</v>
      </c>
      <c r="D94" s="202">
        <v>0</v>
      </c>
      <c r="E94" s="222"/>
      <c r="F94" s="214">
        <f t="shared" ref="F94:F99" si="4">IF($D$100=0,"",IF(C94="[for completion]","",IF(C94="","",C94/$D$100)))</f>
        <v>0</v>
      </c>
      <c r="G94" s="212">
        <v>0</v>
      </c>
    </row>
    <row r="95" spans="1:7" x14ac:dyDescent="0.3">
      <c r="A95" s="180" t="s">
        <v>113</v>
      </c>
      <c r="B95" s="222" t="s">
        <v>114</v>
      </c>
      <c r="C95" s="202">
        <v>2500</v>
      </c>
      <c r="D95" s="202">
        <v>0</v>
      </c>
      <c r="E95" s="222"/>
      <c r="F95" s="214">
        <f t="shared" si="4"/>
        <v>0.21739130434782608</v>
      </c>
      <c r="G95" s="212">
        <v>0</v>
      </c>
    </row>
    <row r="96" spans="1:7" x14ac:dyDescent="0.3">
      <c r="A96" s="180" t="s">
        <v>115</v>
      </c>
      <c r="B96" s="222" t="s">
        <v>116</v>
      </c>
      <c r="C96" s="202">
        <v>2500</v>
      </c>
      <c r="D96" s="202">
        <v>2500</v>
      </c>
      <c r="E96" s="222"/>
      <c r="F96" s="214">
        <f t="shared" si="4"/>
        <v>0.21739130434782608</v>
      </c>
      <c r="G96" s="212">
        <v>0.217391304347826</v>
      </c>
    </row>
    <row r="97" spans="1:7" x14ac:dyDescent="0.3">
      <c r="A97" s="180" t="s">
        <v>117</v>
      </c>
      <c r="B97" s="222" t="s">
        <v>118</v>
      </c>
      <c r="C97" s="202">
        <v>1500</v>
      </c>
      <c r="D97" s="202">
        <v>2500</v>
      </c>
      <c r="E97" s="222"/>
      <c r="F97" s="214">
        <f t="shared" si="4"/>
        <v>0.13043478260869565</v>
      </c>
      <c r="G97" s="212">
        <v>0.217391304347826</v>
      </c>
    </row>
    <row r="98" spans="1:7" x14ac:dyDescent="0.3">
      <c r="A98" s="180" t="s">
        <v>119</v>
      </c>
      <c r="B98" s="222" t="s">
        <v>120</v>
      </c>
      <c r="C98" s="202">
        <v>5000</v>
      </c>
      <c r="D98" s="202">
        <v>6500</v>
      </c>
      <c r="E98" s="222"/>
      <c r="F98" s="214">
        <f t="shared" si="4"/>
        <v>0.43478260869565216</v>
      </c>
      <c r="G98" s="212">
        <v>0.565217391304348</v>
      </c>
    </row>
    <row r="99" spans="1:7" x14ac:dyDescent="0.3">
      <c r="A99" s="180" t="s">
        <v>121</v>
      </c>
      <c r="B99" s="222" t="s">
        <v>122</v>
      </c>
      <c r="C99" s="202">
        <v>0</v>
      </c>
      <c r="D99" s="202">
        <v>0</v>
      </c>
      <c r="E99" s="222"/>
      <c r="F99" s="214">
        <f t="shared" si="4"/>
        <v>0</v>
      </c>
      <c r="G99" s="212">
        <v>0</v>
      </c>
    </row>
    <row r="100" spans="1:7" x14ac:dyDescent="0.3">
      <c r="A100" s="180" t="s">
        <v>123</v>
      </c>
      <c r="B100" s="224" t="s">
        <v>68</v>
      </c>
      <c r="C100" s="211">
        <f>SUM(C93:C99)</f>
        <v>11500</v>
      </c>
      <c r="D100" s="211">
        <f>SUM(D93:D99)</f>
        <v>11500</v>
      </c>
      <c r="E100" s="195"/>
      <c r="F100" s="212">
        <f>SUM(F93:F99)</f>
        <v>1</v>
      </c>
      <c r="G100" s="212">
        <f>SUM(G93:G99)</f>
        <v>1</v>
      </c>
    </row>
    <row r="101" spans="1:7" x14ac:dyDescent="0.3">
      <c r="A101" s="180" t="s">
        <v>124</v>
      </c>
      <c r="B101" s="225" t="s">
        <v>92</v>
      </c>
      <c r="C101" s="202">
        <v>0</v>
      </c>
      <c r="D101" s="211"/>
      <c r="E101" s="195"/>
      <c r="F101" s="214">
        <f>IF($D$100=0,"",IF(C101="[for completion]","",C101/$D$100))</f>
        <v>0</v>
      </c>
      <c r="G101" s="214" t="str">
        <f>IF($E$100=0,"",IF(D101="[for completion]","",D101/$E$100))</f>
        <v/>
      </c>
    </row>
    <row r="102" spans="1:7" x14ac:dyDescent="0.3">
      <c r="A102" s="180" t="s">
        <v>125</v>
      </c>
      <c r="B102" s="225" t="s">
        <v>94</v>
      </c>
      <c r="C102" s="202">
        <v>0</v>
      </c>
      <c r="D102" s="211"/>
      <c r="E102" s="195"/>
      <c r="F102" s="214">
        <f>IF($D$100=0,"",IF(C102="[for completion]","",C102/$D$100))</f>
        <v>0</v>
      </c>
      <c r="G102" s="214" t="str">
        <f>IF($E$100=0,"",IF(D102="[for completion]","",D102/$E$100))</f>
        <v/>
      </c>
    </row>
    <row r="103" spans="1:7" x14ac:dyDescent="0.3">
      <c r="A103" s="180" t="s">
        <v>126</v>
      </c>
      <c r="B103" s="225" t="s">
        <v>1415</v>
      </c>
      <c r="C103" s="202">
        <v>0</v>
      </c>
      <c r="D103" s="211"/>
      <c r="E103" s="195"/>
      <c r="F103" s="214">
        <f>IF($D$100=0,"",IF(C103="[for completion]","",C103/$D$100))</f>
        <v>0</v>
      </c>
      <c r="G103" s="214" t="str">
        <f>IF($E$100=0,"",IF(D103="[for completion]","",D103/$E$100))</f>
        <v/>
      </c>
    </row>
    <row r="104" spans="1:7" x14ac:dyDescent="0.3">
      <c r="A104" s="180" t="s">
        <v>127</v>
      </c>
      <c r="B104" s="225" t="s">
        <v>97</v>
      </c>
      <c r="C104" s="202">
        <v>0</v>
      </c>
      <c r="D104" s="211"/>
      <c r="E104" s="195"/>
      <c r="F104" s="214">
        <f>IF($D$100=0,"",IF(C104="[for completion]","",C104/$D$100))</f>
        <v>0</v>
      </c>
      <c r="G104" s="214" t="str">
        <f>IF($E$100=0,"",IF(D104="[for completion]","",D104/$E$100))</f>
        <v/>
      </c>
    </row>
    <row r="105" spans="1:7" x14ac:dyDescent="0.3">
      <c r="A105" s="180" t="s">
        <v>128</v>
      </c>
      <c r="B105" s="225" t="s">
        <v>1416</v>
      </c>
      <c r="C105" s="202">
        <v>0</v>
      </c>
      <c r="D105" s="211"/>
      <c r="E105" s="195"/>
      <c r="F105" s="214">
        <f>IF($D$100=0,"",IF(C105="[for completion]","",C105/$D$100))</f>
        <v>0</v>
      </c>
      <c r="G105" s="214" t="str">
        <f>IF($E$100=0,"",IF(D105="[for completion]","",D105/$E$100))</f>
        <v/>
      </c>
    </row>
    <row r="106" spans="1:7" x14ac:dyDescent="0.3">
      <c r="A106" s="180" t="s">
        <v>129</v>
      </c>
      <c r="B106" s="225"/>
      <c r="C106" s="208"/>
      <c r="D106" s="208"/>
      <c r="E106" s="195"/>
      <c r="F106" s="209"/>
      <c r="G106" s="209"/>
    </row>
    <row r="107" spans="1:7" x14ac:dyDescent="0.3">
      <c r="A107" s="180" t="s">
        <v>130</v>
      </c>
      <c r="B107" s="225"/>
      <c r="C107" s="208"/>
      <c r="D107" s="208"/>
      <c r="E107" s="195"/>
      <c r="F107" s="209"/>
      <c r="G107" s="209"/>
    </row>
    <row r="108" spans="1:7" x14ac:dyDescent="0.3">
      <c r="A108" s="180" t="s">
        <v>131</v>
      </c>
      <c r="B108" s="224"/>
      <c r="C108" s="208"/>
      <c r="D108" s="208"/>
      <c r="E108" s="195"/>
      <c r="F108" s="209"/>
      <c r="G108" s="209"/>
    </row>
    <row r="109" spans="1:7" x14ac:dyDescent="0.3">
      <c r="A109" s="180" t="s">
        <v>132</v>
      </c>
      <c r="B109" s="225"/>
      <c r="C109" s="208"/>
      <c r="D109" s="208"/>
      <c r="E109" s="195"/>
      <c r="F109" s="209"/>
      <c r="G109" s="209"/>
    </row>
    <row r="110" spans="1:7" x14ac:dyDescent="0.3">
      <c r="A110" s="180" t="s">
        <v>133</v>
      </c>
      <c r="B110" s="225"/>
      <c r="C110" s="208"/>
      <c r="D110" s="208"/>
      <c r="E110" s="195"/>
      <c r="F110" s="209"/>
      <c r="G110" s="209"/>
    </row>
    <row r="111" spans="1:7" x14ac:dyDescent="0.3">
      <c r="A111" s="198"/>
      <c r="B111" s="229" t="s">
        <v>1420</v>
      </c>
      <c r="C111" s="201" t="s">
        <v>134</v>
      </c>
      <c r="D111" s="201" t="s">
        <v>135</v>
      </c>
      <c r="E111" s="200"/>
      <c r="F111" s="201" t="s">
        <v>136</v>
      </c>
      <c r="G111" s="201" t="s">
        <v>137</v>
      </c>
    </row>
    <row r="112" spans="1:7" x14ac:dyDescent="0.3">
      <c r="A112" s="180" t="s">
        <v>138</v>
      </c>
      <c r="B112" s="195" t="s">
        <v>1</v>
      </c>
      <c r="C112" s="202">
        <f>C58</f>
        <v>16002.00920778</v>
      </c>
      <c r="D112" s="204"/>
      <c r="E112" s="209"/>
      <c r="F112" s="206">
        <v>1</v>
      </c>
      <c r="G112" s="214" t="str">
        <f t="shared" ref="G112:G129" si="5">IF($E$130=0,"",IF(D112="[for completion]","",IF(D112="","",D112/$E$130)))</f>
        <v/>
      </c>
    </row>
    <row r="113" spans="1:7" x14ac:dyDescent="0.3">
      <c r="A113" s="180" t="s">
        <v>139</v>
      </c>
      <c r="B113" s="195" t="s">
        <v>140</v>
      </c>
      <c r="C113" s="202"/>
      <c r="D113" s="204"/>
      <c r="E113" s="209"/>
      <c r="F113" s="214"/>
      <c r="G113" s="214" t="str">
        <f t="shared" si="5"/>
        <v/>
      </c>
    </row>
    <row r="114" spans="1:7" x14ac:dyDescent="0.3">
      <c r="A114" s="180" t="s">
        <v>141</v>
      </c>
      <c r="B114" s="195" t="s">
        <v>142</v>
      </c>
      <c r="C114" s="202"/>
      <c r="D114" s="204"/>
      <c r="E114" s="209"/>
      <c r="F114" s="214"/>
      <c r="G114" s="214" t="str">
        <f t="shared" si="5"/>
        <v/>
      </c>
    </row>
    <row r="115" spans="1:7" x14ac:dyDescent="0.3">
      <c r="A115" s="180" t="s">
        <v>143</v>
      </c>
      <c r="B115" s="195" t="s">
        <v>144</v>
      </c>
      <c r="C115" s="202"/>
      <c r="D115" s="204"/>
      <c r="E115" s="209"/>
      <c r="F115" s="214"/>
      <c r="G115" s="214" t="str">
        <f t="shared" si="5"/>
        <v/>
      </c>
    </row>
    <row r="116" spans="1:7" x14ac:dyDescent="0.3">
      <c r="A116" s="180" t="s">
        <v>145</v>
      </c>
      <c r="B116" s="195" t="s">
        <v>146</v>
      </c>
      <c r="C116" s="202"/>
      <c r="D116" s="204"/>
      <c r="E116" s="209"/>
      <c r="F116" s="214"/>
      <c r="G116" s="214" t="str">
        <f t="shared" si="5"/>
        <v/>
      </c>
    </row>
    <row r="117" spans="1:7" x14ac:dyDescent="0.3">
      <c r="A117" s="180" t="s">
        <v>147</v>
      </c>
      <c r="B117" s="195" t="s">
        <v>148</v>
      </c>
      <c r="C117" s="202"/>
      <c r="D117" s="204"/>
      <c r="E117" s="195"/>
      <c r="F117" s="214"/>
      <c r="G117" s="214" t="str">
        <f t="shared" si="5"/>
        <v/>
      </c>
    </row>
    <row r="118" spans="1:7" x14ac:dyDescent="0.3">
      <c r="A118" s="180" t="s">
        <v>149</v>
      </c>
      <c r="B118" s="195" t="s">
        <v>150</v>
      </c>
      <c r="C118" s="202"/>
      <c r="D118" s="204"/>
      <c r="E118" s="195"/>
      <c r="F118" s="214"/>
      <c r="G118" s="214" t="str">
        <f t="shared" si="5"/>
        <v/>
      </c>
    </row>
    <row r="119" spans="1:7" x14ac:dyDescent="0.3">
      <c r="A119" s="180" t="s">
        <v>151</v>
      </c>
      <c r="B119" s="195" t="s">
        <v>152</v>
      </c>
      <c r="C119" s="202"/>
      <c r="D119" s="204"/>
      <c r="E119" s="195"/>
      <c r="F119" s="214"/>
      <c r="G119" s="214" t="str">
        <f t="shared" si="5"/>
        <v/>
      </c>
    </row>
    <row r="120" spans="1:7" x14ac:dyDescent="0.3">
      <c r="A120" s="180" t="s">
        <v>153</v>
      </c>
      <c r="B120" s="195" t="s">
        <v>154</v>
      </c>
      <c r="C120" s="202"/>
      <c r="D120" s="204"/>
      <c r="E120" s="195"/>
      <c r="F120" s="214"/>
      <c r="G120" s="214" t="str">
        <f t="shared" si="5"/>
        <v/>
      </c>
    </row>
    <row r="121" spans="1:7" x14ac:dyDescent="0.3">
      <c r="A121" s="180" t="s">
        <v>155</v>
      </c>
      <c r="B121" s="195" t="s">
        <v>156</v>
      </c>
      <c r="C121" s="202"/>
      <c r="D121" s="204"/>
      <c r="F121" s="214"/>
      <c r="G121" s="214" t="str">
        <f t="shared" si="5"/>
        <v/>
      </c>
    </row>
    <row r="122" spans="1:7" x14ac:dyDescent="0.3">
      <c r="A122" s="180" t="s">
        <v>157</v>
      </c>
      <c r="B122" s="195" t="s">
        <v>158</v>
      </c>
      <c r="C122" s="202"/>
      <c r="D122" s="204"/>
      <c r="E122" s="195"/>
      <c r="F122" s="214"/>
      <c r="G122" s="214" t="str">
        <f t="shared" si="5"/>
        <v/>
      </c>
    </row>
    <row r="123" spans="1:7" x14ac:dyDescent="0.3">
      <c r="A123" s="180" t="s">
        <v>159</v>
      </c>
      <c r="B123" s="195" t="s">
        <v>160</v>
      </c>
      <c r="C123" s="202"/>
      <c r="D123" s="204"/>
      <c r="E123" s="195"/>
      <c r="F123" s="214"/>
      <c r="G123" s="214" t="str">
        <f t="shared" si="5"/>
        <v/>
      </c>
    </row>
    <row r="124" spans="1:7" x14ac:dyDescent="0.3">
      <c r="A124" s="180" t="s">
        <v>161</v>
      </c>
      <c r="B124" s="195" t="s">
        <v>162</v>
      </c>
      <c r="C124" s="202"/>
      <c r="D124" s="204"/>
      <c r="E124" s="195"/>
      <c r="F124" s="214"/>
      <c r="G124" s="214" t="str">
        <f t="shared" si="5"/>
        <v/>
      </c>
    </row>
    <row r="125" spans="1:7" x14ac:dyDescent="0.3">
      <c r="A125" s="180" t="s">
        <v>163</v>
      </c>
      <c r="B125" s="195" t="s">
        <v>164</v>
      </c>
      <c r="C125" s="202"/>
      <c r="D125" s="204"/>
      <c r="E125" s="195"/>
      <c r="F125" s="214"/>
      <c r="G125" s="214" t="str">
        <f t="shared" si="5"/>
        <v/>
      </c>
    </row>
    <row r="126" spans="1:7" x14ac:dyDescent="0.3">
      <c r="A126" s="180" t="s">
        <v>165</v>
      </c>
      <c r="B126" s="195" t="s">
        <v>166</v>
      </c>
      <c r="C126" s="202"/>
      <c r="D126" s="204"/>
      <c r="E126" s="195"/>
      <c r="F126" s="214"/>
      <c r="G126" s="214" t="str">
        <f t="shared" si="5"/>
        <v/>
      </c>
    </row>
    <row r="127" spans="1:7" x14ac:dyDescent="0.3">
      <c r="A127" s="180" t="s">
        <v>167</v>
      </c>
      <c r="B127" s="195" t="s">
        <v>168</v>
      </c>
      <c r="C127" s="202"/>
      <c r="D127" s="204"/>
      <c r="E127" s="195"/>
      <c r="F127" s="214"/>
      <c r="G127" s="214" t="str">
        <f t="shared" si="5"/>
        <v/>
      </c>
    </row>
    <row r="128" spans="1:7" x14ac:dyDescent="0.3">
      <c r="A128" s="180" t="s">
        <v>169</v>
      </c>
      <c r="B128" s="195" t="s">
        <v>170</v>
      </c>
      <c r="C128" s="202"/>
      <c r="D128" s="204"/>
      <c r="E128" s="195"/>
      <c r="F128" s="214"/>
      <c r="G128" s="214" t="str">
        <f t="shared" si="5"/>
        <v/>
      </c>
    </row>
    <row r="129" spans="1:7" x14ac:dyDescent="0.3">
      <c r="A129" s="180" t="s">
        <v>171</v>
      </c>
      <c r="B129" s="195" t="s">
        <v>66</v>
      </c>
      <c r="C129" s="202"/>
      <c r="D129" s="204"/>
      <c r="E129" s="195"/>
      <c r="F129" s="214"/>
      <c r="G129" s="214" t="str">
        <f t="shared" si="5"/>
        <v/>
      </c>
    </row>
    <row r="130" spans="1:7" x14ac:dyDescent="0.3">
      <c r="A130" s="180" t="s">
        <v>172</v>
      </c>
      <c r="B130" s="224" t="s">
        <v>68</v>
      </c>
      <c r="C130" s="204">
        <f>SUM(C112:C129)</f>
        <v>16002.00920778</v>
      </c>
      <c r="D130" s="204">
        <f>SUM(D112:D129)</f>
        <v>0</v>
      </c>
      <c r="E130" s="195"/>
      <c r="F130" s="206">
        <f>SUM(F112:F129)</f>
        <v>1</v>
      </c>
      <c r="G130" s="206"/>
    </row>
    <row r="131" spans="1:7" x14ac:dyDescent="0.3">
      <c r="A131" s="180" t="s">
        <v>173</v>
      </c>
      <c r="B131" s="213" t="s">
        <v>174</v>
      </c>
      <c r="C131" s="204"/>
      <c r="D131" s="204"/>
      <c r="E131" s="195"/>
      <c r="F131" s="214" t="str">
        <f t="shared" ref="F131:F136" si="6">IF($D$130=0,"",IF(C131="[for completion]","",C131/$D$130))</f>
        <v/>
      </c>
      <c r="G131" s="214" t="str">
        <f t="shared" ref="G131:G136" si="7">IF($E$130=0,"",IF(D131="[for completion]","",D131/$E$130))</f>
        <v/>
      </c>
    </row>
    <row r="132" spans="1:7" x14ac:dyDescent="0.3">
      <c r="A132" s="180" t="s">
        <v>175</v>
      </c>
      <c r="B132" s="213" t="s">
        <v>174</v>
      </c>
      <c r="C132" s="204"/>
      <c r="D132" s="204"/>
      <c r="E132" s="195"/>
      <c r="F132" s="214" t="str">
        <f t="shared" si="6"/>
        <v/>
      </c>
      <c r="G132" s="214" t="str">
        <f t="shared" si="7"/>
        <v/>
      </c>
    </row>
    <row r="133" spans="1:7" x14ac:dyDescent="0.3">
      <c r="A133" s="180" t="s">
        <v>176</v>
      </c>
      <c r="B133" s="213" t="s">
        <v>174</v>
      </c>
      <c r="C133" s="204"/>
      <c r="D133" s="204"/>
      <c r="E133" s="195"/>
      <c r="F133" s="214" t="str">
        <f t="shared" si="6"/>
        <v/>
      </c>
      <c r="G133" s="214" t="str">
        <f t="shared" si="7"/>
        <v/>
      </c>
    </row>
    <row r="134" spans="1:7" x14ac:dyDescent="0.3">
      <c r="A134" s="180" t="s">
        <v>177</v>
      </c>
      <c r="B134" s="213" t="s">
        <v>174</v>
      </c>
      <c r="C134" s="204"/>
      <c r="D134" s="204"/>
      <c r="E134" s="195"/>
      <c r="F134" s="214" t="str">
        <f t="shared" si="6"/>
        <v/>
      </c>
      <c r="G134" s="214" t="str">
        <f t="shared" si="7"/>
        <v/>
      </c>
    </row>
    <row r="135" spans="1:7" x14ac:dyDescent="0.3">
      <c r="A135" s="180" t="s">
        <v>178</v>
      </c>
      <c r="B135" s="213" t="s">
        <v>174</v>
      </c>
      <c r="C135" s="204"/>
      <c r="D135" s="204"/>
      <c r="E135" s="195"/>
      <c r="F135" s="214" t="str">
        <f t="shared" si="6"/>
        <v/>
      </c>
      <c r="G135" s="214" t="str">
        <f t="shared" si="7"/>
        <v/>
      </c>
    </row>
    <row r="136" spans="1:7" x14ac:dyDescent="0.3">
      <c r="A136" s="180" t="s">
        <v>179</v>
      </c>
      <c r="B136" s="213" t="s">
        <v>174</v>
      </c>
      <c r="C136" s="204"/>
      <c r="D136" s="204"/>
      <c r="E136" s="195"/>
      <c r="F136" s="214" t="str">
        <f t="shared" si="6"/>
        <v/>
      </c>
      <c r="G136" s="214" t="str">
        <f t="shared" si="7"/>
        <v/>
      </c>
    </row>
    <row r="137" spans="1:7" x14ac:dyDescent="0.3">
      <c r="A137" s="198"/>
      <c r="B137" s="199" t="s">
        <v>180</v>
      </c>
      <c r="C137" s="201" t="s">
        <v>134</v>
      </c>
      <c r="D137" s="201" t="s">
        <v>135</v>
      </c>
      <c r="E137" s="200"/>
      <c r="F137" s="201" t="s">
        <v>136</v>
      </c>
      <c r="G137" s="201" t="s">
        <v>137</v>
      </c>
    </row>
    <row r="138" spans="1:7" x14ac:dyDescent="0.3">
      <c r="A138" s="180" t="s">
        <v>181</v>
      </c>
      <c r="B138" s="195" t="s">
        <v>1</v>
      </c>
      <c r="C138" s="202">
        <v>11500</v>
      </c>
      <c r="D138" s="202"/>
      <c r="E138" s="209"/>
      <c r="F138" s="206">
        <v>1</v>
      </c>
      <c r="G138" s="214" t="str">
        <f t="shared" ref="G138:G155" si="8">IF($E$156=0,"",IF(D138="[for completion]","",IF(D138="","",D138/$E$156)))</f>
        <v/>
      </c>
    </row>
    <row r="139" spans="1:7" x14ac:dyDescent="0.3">
      <c r="A139" s="180" t="s">
        <v>182</v>
      </c>
      <c r="B139" s="195" t="s">
        <v>140</v>
      </c>
      <c r="C139" s="204"/>
      <c r="D139" s="204"/>
      <c r="E139" s="209"/>
      <c r="F139" s="214"/>
      <c r="G139" s="214" t="str">
        <f t="shared" si="8"/>
        <v/>
      </c>
    </row>
    <row r="140" spans="1:7" x14ac:dyDescent="0.3">
      <c r="A140" s="180" t="s">
        <v>183</v>
      </c>
      <c r="B140" s="195" t="s">
        <v>142</v>
      </c>
      <c r="C140" s="204"/>
      <c r="D140" s="204"/>
      <c r="E140" s="209"/>
      <c r="F140" s="214" t="str">
        <f t="shared" ref="F140:F155" si="9">IF($D$156=0,"",IF(C140="[for completion]","",IF(C140="","",C140/$D$156)))</f>
        <v/>
      </c>
      <c r="G140" s="214" t="str">
        <f t="shared" si="8"/>
        <v/>
      </c>
    </row>
    <row r="141" spans="1:7" x14ac:dyDescent="0.3">
      <c r="A141" s="180" t="s">
        <v>184</v>
      </c>
      <c r="B141" s="195" t="s">
        <v>185</v>
      </c>
      <c r="C141" s="204"/>
      <c r="D141" s="204"/>
      <c r="E141" s="209"/>
      <c r="F141" s="214" t="str">
        <f t="shared" si="9"/>
        <v/>
      </c>
      <c r="G141" s="214" t="str">
        <f t="shared" si="8"/>
        <v/>
      </c>
    </row>
    <row r="142" spans="1:7" x14ac:dyDescent="0.3">
      <c r="A142" s="180" t="s">
        <v>186</v>
      </c>
      <c r="B142" s="195" t="s">
        <v>146</v>
      </c>
      <c r="C142" s="204"/>
      <c r="D142" s="204"/>
      <c r="E142" s="209"/>
      <c r="F142" s="214" t="str">
        <f t="shared" si="9"/>
        <v/>
      </c>
      <c r="G142" s="214" t="str">
        <f t="shared" si="8"/>
        <v/>
      </c>
    </row>
    <row r="143" spans="1:7" x14ac:dyDescent="0.3">
      <c r="A143" s="180" t="s">
        <v>187</v>
      </c>
      <c r="B143" s="195" t="s">
        <v>148</v>
      </c>
      <c r="C143" s="204"/>
      <c r="D143" s="204"/>
      <c r="E143" s="195"/>
      <c r="F143" s="214" t="str">
        <f t="shared" si="9"/>
        <v/>
      </c>
      <c r="G143" s="214" t="str">
        <f t="shared" si="8"/>
        <v/>
      </c>
    </row>
    <row r="144" spans="1:7" x14ac:dyDescent="0.3">
      <c r="A144" s="180" t="s">
        <v>188</v>
      </c>
      <c r="B144" s="195" t="s">
        <v>150</v>
      </c>
      <c r="C144" s="204"/>
      <c r="D144" s="204"/>
      <c r="E144" s="195"/>
      <c r="F144" s="214" t="str">
        <f t="shared" si="9"/>
        <v/>
      </c>
      <c r="G144" s="214" t="str">
        <f t="shared" si="8"/>
        <v/>
      </c>
    </row>
    <row r="145" spans="1:7" x14ac:dyDescent="0.3">
      <c r="A145" s="180" t="s">
        <v>189</v>
      </c>
      <c r="B145" s="195" t="s">
        <v>152</v>
      </c>
      <c r="C145" s="204"/>
      <c r="D145" s="204"/>
      <c r="E145" s="195"/>
      <c r="F145" s="214" t="str">
        <f t="shared" si="9"/>
        <v/>
      </c>
      <c r="G145" s="214" t="str">
        <f t="shared" si="8"/>
        <v/>
      </c>
    </row>
    <row r="146" spans="1:7" x14ac:dyDescent="0.3">
      <c r="A146" s="180" t="s">
        <v>190</v>
      </c>
      <c r="B146" s="195" t="s">
        <v>154</v>
      </c>
      <c r="C146" s="204"/>
      <c r="D146" s="204"/>
      <c r="E146" s="195"/>
      <c r="F146" s="214" t="str">
        <f t="shared" si="9"/>
        <v/>
      </c>
      <c r="G146" s="214" t="str">
        <f t="shared" si="8"/>
        <v/>
      </c>
    </row>
    <row r="147" spans="1:7" x14ac:dyDescent="0.3">
      <c r="A147" s="180" t="s">
        <v>191</v>
      </c>
      <c r="B147" s="195" t="s">
        <v>156</v>
      </c>
      <c r="C147" s="204"/>
      <c r="D147" s="204"/>
      <c r="F147" s="214" t="str">
        <f t="shared" si="9"/>
        <v/>
      </c>
      <c r="G147" s="214" t="str">
        <f t="shared" si="8"/>
        <v/>
      </c>
    </row>
    <row r="148" spans="1:7" x14ac:dyDescent="0.3">
      <c r="A148" s="180" t="s">
        <v>192</v>
      </c>
      <c r="B148" s="195" t="s">
        <v>158</v>
      </c>
      <c r="C148" s="204"/>
      <c r="D148" s="204"/>
      <c r="E148" s="195"/>
      <c r="F148" s="214" t="str">
        <f t="shared" si="9"/>
        <v/>
      </c>
      <c r="G148" s="214" t="str">
        <f t="shared" si="8"/>
        <v/>
      </c>
    </row>
    <row r="149" spans="1:7" x14ac:dyDescent="0.3">
      <c r="A149" s="180" t="s">
        <v>193</v>
      </c>
      <c r="B149" s="195" t="s">
        <v>160</v>
      </c>
      <c r="C149" s="204"/>
      <c r="D149" s="204"/>
      <c r="E149" s="195"/>
      <c r="F149" s="214" t="str">
        <f t="shared" si="9"/>
        <v/>
      </c>
      <c r="G149" s="214" t="str">
        <f t="shared" si="8"/>
        <v/>
      </c>
    </row>
    <row r="150" spans="1:7" x14ac:dyDescent="0.3">
      <c r="A150" s="180" t="s">
        <v>194</v>
      </c>
      <c r="B150" s="195" t="s">
        <v>162</v>
      </c>
      <c r="C150" s="204"/>
      <c r="D150" s="204"/>
      <c r="E150" s="195"/>
      <c r="F150" s="214" t="str">
        <f t="shared" si="9"/>
        <v/>
      </c>
      <c r="G150" s="214" t="str">
        <f t="shared" si="8"/>
        <v/>
      </c>
    </row>
    <row r="151" spans="1:7" x14ac:dyDescent="0.3">
      <c r="A151" s="180" t="s">
        <v>195</v>
      </c>
      <c r="B151" s="195" t="s">
        <v>164</v>
      </c>
      <c r="C151" s="204"/>
      <c r="D151" s="204"/>
      <c r="E151" s="195"/>
      <c r="F151" s="214" t="str">
        <f t="shared" si="9"/>
        <v/>
      </c>
      <c r="G151" s="214" t="str">
        <f t="shared" si="8"/>
        <v/>
      </c>
    </row>
    <row r="152" spans="1:7" x14ac:dyDescent="0.3">
      <c r="A152" s="180" t="s">
        <v>196</v>
      </c>
      <c r="B152" s="195" t="s">
        <v>166</v>
      </c>
      <c r="C152" s="204"/>
      <c r="D152" s="204"/>
      <c r="E152" s="195"/>
      <c r="F152" s="214" t="str">
        <f t="shared" si="9"/>
        <v/>
      </c>
      <c r="G152" s="214" t="str">
        <f t="shared" si="8"/>
        <v/>
      </c>
    </row>
    <row r="153" spans="1:7" x14ac:dyDescent="0.3">
      <c r="A153" s="180" t="s">
        <v>197</v>
      </c>
      <c r="B153" s="195" t="s">
        <v>168</v>
      </c>
      <c r="C153" s="204"/>
      <c r="D153" s="204"/>
      <c r="E153" s="195"/>
      <c r="F153" s="214" t="str">
        <f t="shared" si="9"/>
        <v/>
      </c>
      <c r="G153" s="214" t="str">
        <f t="shared" si="8"/>
        <v/>
      </c>
    </row>
    <row r="154" spans="1:7" x14ac:dyDescent="0.3">
      <c r="A154" s="180" t="s">
        <v>198</v>
      </c>
      <c r="B154" s="195" t="s">
        <v>170</v>
      </c>
      <c r="C154" s="204"/>
      <c r="D154" s="204"/>
      <c r="E154" s="195"/>
      <c r="F154" s="214" t="str">
        <f t="shared" si="9"/>
        <v/>
      </c>
      <c r="G154" s="214" t="str">
        <f t="shared" si="8"/>
        <v/>
      </c>
    </row>
    <row r="155" spans="1:7" x14ac:dyDescent="0.3">
      <c r="A155" s="180" t="s">
        <v>199</v>
      </c>
      <c r="B155" s="195" t="s">
        <v>66</v>
      </c>
      <c r="C155" s="204"/>
      <c r="D155" s="204"/>
      <c r="E155" s="195"/>
      <c r="F155" s="214" t="str">
        <f t="shared" si="9"/>
        <v/>
      </c>
      <c r="G155" s="214" t="str">
        <f t="shared" si="8"/>
        <v/>
      </c>
    </row>
    <row r="156" spans="1:7" x14ac:dyDescent="0.3">
      <c r="A156" s="180" t="s">
        <v>200</v>
      </c>
      <c r="B156" s="224" t="s">
        <v>68</v>
      </c>
      <c r="C156" s="204">
        <f>SUM(C138:C155)</f>
        <v>11500</v>
      </c>
      <c r="D156" s="204"/>
      <c r="E156" s="195"/>
      <c r="F156" s="206">
        <f>SUM(F138:F155)</f>
        <v>1</v>
      </c>
      <c r="G156" s="206"/>
    </row>
    <row r="157" spans="1:7" x14ac:dyDescent="0.3">
      <c r="A157" s="180" t="s">
        <v>201</v>
      </c>
      <c r="B157" s="213" t="s">
        <v>174</v>
      </c>
      <c r="C157" s="204"/>
      <c r="D157" s="204"/>
      <c r="E157" s="195"/>
      <c r="F157" s="214" t="str">
        <f t="shared" ref="F157:F162" si="10">IF($D$156=0,"",IF(C157="[for completion]","",IF(C157="","",C157/$D$156)))</f>
        <v/>
      </c>
      <c r="G157" s="214" t="str">
        <f t="shared" ref="G157:G162" si="11">IF($E$156=0,"",IF(D157="[for completion]","",IF(D157="","",D157/$E$156)))</f>
        <v/>
      </c>
    </row>
    <row r="158" spans="1:7" x14ac:dyDescent="0.3">
      <c r="A158" s="180" t="s">
        <v>202</v>
      </c>
      <c r="B158" s="213" t="s">
        <v>174</v>
      </c>
      <c r="C158" s="204"/>
      <c r="D158" s="204"/>
      <c r="E158" s="195"/>
      <c r="F158" s="214" t="str">
        <f t="shared" si="10"/>
        <v/>
      </c>
      <c r="G158" s="214" t="str">
        <f t="shared" si="11"/>
        <v/>
      </c>
    </row>
    <row r="159" spans="1:7" x14ac:dyDescent="0.3">
      <c r="A159" s="180" t="s">
        <v>203</v>
      </c>
      <c r="B159" s="213" t="s">
        <v>174</v>
      </c>
      <c r="C159" s="204"/>
      <c r="D159" s="204"/>
      <c r="E159" s="195"/>
      <c r="F159" s="214" t="str">
        <f t="shared" si="10"/>
        <v/>
      </c>
      <c r="G159" s="214" t="str">
        <f t="shared" si="11"/>
        <v/>
      </c>
    </row>
    <row r="160" spans="1:7" x14ac:dyDescent="0.3">
      <c r="A160" s="180" t="s">
        <v>204</v>
      </c>
      <c r="B160" s="213" t="s">
        <v>174</v>
      </c>
      <c r="C160" s="204"/>
      <c r="D160" s="204"/>
      <c r="E160" s="195"/>
      <c r="F160" s="214" t="str">
        <f t="shared" si="10"/>
        <v/>
      </c>
      <c r="G160" s="214" t="str">
        <f t="shared" si="11"/>
        <v/>
      </c>
    </row>
    <row r="161" spans="1:7" x14ac:dyDescent="0.3">
      <c r="A161" s="180" t="s">
        <v>205</v>
      </c>
      <c r="B161" s="213" t="s">
        <v>174</v>
      </c>
      <c r="C161" s="204"/>
      <c r="D161" s="204"/>
      <c r="E161" s="195"/>
      <c r="F161" s="214" t="str">
        <f t="shared" si="10"/>
        <v/>
      </c>
      <c r="G161" s="214" t="str">
        <f t="shared" si="11"/>
        <v/>
      </c>
    </row>
    <row r="162" spans="1:7" x14ac:dyDescent="0.3">
      <c r="A162" s="180" t="s">
        <v>206</v>
      </c>
      <c r="B162" s="213" t="s">
        <v>174</v>
      </c>
      <c r="C162" s="204"/>
      <c r="D162" s="204"/>
      <c r="E162" s="195"/>
      <c r="F162" s="214" t="str">
        <f t="shared" si="10"/>
        <v/>
      </c>
      <c r="G162" s="214" t="str">
        <f t="shared" si="11"/>
        <v/>
      </c>
    </row>
    <row r="163" spans="1:7" x14ac:dyDescent="0.3">
      <c r="A163" s="198"/>
      <c r="B163" s="199" t="s">
        <v>207</v>
      </c>
      <c r="C163" s="217" t="s">
        <v>134</v>
      </c>
      <c r="D163" s="217" t="s">
        <v>135</v>
      </c>
      <c r="E163" s="200"/>
      <c r="F163" s="217" t="s">
        <v>136</v>
      </c>
      <c r="G163" s="217" t="s">
        <v>137</v>
      </c>
    </row>
    <row r="164" spans="1:7" x14ac:dyDescent="0.3">
      <c r="A164" s="180" t="s">
        <v>208</v>
      </c>
      <c r="B164" s="173" t="s">
        <v>209</v>
      </c>
      <c r="C164" s="202">
        <v>11500</v>
      </c>
      <c r="D164" s="204"/>
      <c r="E164" s="230"/>
      <c r="F164" s="206">
        <v>1</v>
      </c>
      <c r="G164" s="214" t="str">
        <f>IF($E$167=0,"",IF(D164="[for completion]","",IF(D164="","",D164/$E$167)))</f>
        <v/>
      </c>
    </row>
    <row r="165" spans="1:7" x14ac:dyDescent="0.3">
      <c r="A165" s="180" t="s">
        <v>210</v>
      </c>
      <c r="B165" s="173" t="s">
        <v>211</v>
      </c>
      <c r="C165" s="202">
        <v>0</v>
      </c>
      <c r="D165" s="204"/>
      <c r="E165" s="230"/>
      <c r="F165" s="214" t="str">
        <f>IF($D$167=0,"",IF(C165="[for completion]","",IF(C165="","",C165/$D$167)))</f>
        <v/>
      </c>
      <c r="G165" s="214" t="str">
        <f>IF($E$167=0,"",IF(D165="[for completion]","",IF(D165="","",D165/$E$167)))</f>
        <v/>
      </c>
    </row>
    <row r="166" spans="1:7" x14ac:dyDescent="0.3">
      <c r="A166" s="180" t="s">
        <v>212</v>
      </c>
      <c r="B166" s="173" t="s">
        <v>66</v>
      </c>
      <c r="C166" s="202">
        <v>0</v>
      </c>
      <c r="D166" s="204"/>
      <c r="E166" s="230"/>
      <c r="F166" s="214" t="str">
        <f>IF($D$167=0,"",IF(C166="[for completion]","",IF(C166="","",C166/$D$167)))</f>
        <v/>
      </c>
      <c r="G166" s="214" t="str">
        <f>IF($E$167=0,"",IF(D166="[for completion]","",IF(D166="","",D166/$E$167)))</f>
        <v/>
      </c>
    </row>
    <row r="167" spans="1:7" x14ac:dyDescent="0.3">
      <c r="A167" s="180" t="s">
        <v>213</v>
      </c>
      <c r="B167" s="231" t="s">
        <v>68</v>
      </c>
      <c r="C167" s="232">
        <f>SUM(C164:C166)</f>
        <v>11500</v>
      </c>
      <c r="D167" s="232"/>
      <c r="E167" s="230"/>
      <c r="F167" s="233">
        <f>SUM(F164:F166)</f>
        <v>1</v>
      </c>
      <c r="G167" s="233"/>
    </row>
    <row r="168" spans="1:7" x14ac:dyDescent="0.3">
      <c r="A168" s="180" t="s">
        <v>214</v>
      </c>
      <c r="B168" s="231"/>
      <c r="C168" s="232"/>
      <c r="D168" s="232"/>
      <c r="E168" s="230"/>
      <c r="F168" s="230"/>
      <c r="G168" s="222"/>
    </row>
    <row r="169" spans="1:7" x14ac:dyDescent="0.3">
      <c r="A169" s="180" t="s">
        <v>215</v>
      </c>
      <c r="B169" s="231"/>
      <c r="C169" s="232"/>
      <c r="D169" s="232"/>
      <c r="E169" s="230"/>
      <c r="F169" s="230"/>
      <c r="G169" s="222"/>
    </row>
    <row r="170" spans="1:7" x14ac:dyDescent="0.3">
      <c r="A170" s="180" t="s">
        <v>216</v>
      </c>
      <c r="B170" s="231"/>
      <c r="C170" s="232"/>
      <c r="D170" s="232"/>
      <c r="E170" s="230"/>
      <c r="F170" s="230"/>
      <c r="G170" s="222"/>
    </row>
    <row r="171" spans="1:7" x14ac:dyDescent="0.3">
      <c r="A171" s="180" t="s">
        <v>217</v>
      </c>
      <c r="B171" s="231"/>
      <c r="C171" s="232"/>
      <c r="D171" s="232"/>
      <c r="E171" s="230"/>
      <c r="F171" s="230"/>
      <c r="G171" s="222"/>
    </row>
    <row r="172" spans="1:7" x14ac:dyDescent="0.3">
      <c r="A172" s="180" t="s">
        <v>218</v>
      </c>
      <c r="B172" s="231"/>
      <c r="C172" s="232"/>
      <c r="D172" s="232"/>
      <c r="E172" s="230"/>
      <c r="F172" s="230"/>
      <c r="G172" s="222"/>
    </row>
    <row r="173" spans="1:7" x14ac:dyDescent="0.3">
      <c r="A173" s="198"/>
      <c r="B173" s="199" t="s">
        <v>219</v>
      </c>
      <c r="C173" s="198" t="s">
        <v>55</v>
      </c>
      <c r="D173" s="198"/>
      <c r="E173" s="200"/>
      <c r="F173" s="201" t="s">
        <v>220</v>
      </c>
      <c r="G173" s="201"/>
    </row>
    <row r="174" spans="1:7" x14ac:dyDescent="0.3">
      <c r="A174" s="180" t="s">
        <v>221</v>
      </c>
      <c r="B174" s="195" t="s">
        <v>222</v>
      </c>
      <c r="C174" s="202">
        <v>0</v>
      </c>
      <c r="D174" s="191"/>
      <c r="E174" s="183"/>
      <c r="F174" s="206">
        <v>0</v>
      </c>
      <c r="G174" s="209"/>
    </row>
    <row r="175" spans="1:7" x14ac:dyDescent="0.3">
      <c r="A175" s="180" t="s">
        <v>223</v>
      </c>
      <c r="B175" s="195" t="s">
        <v>224</v>
      </c>
      <c r="C175" s="202">
        <v>91.5</v>
      </c>
      <c r="E175" s="216"/>
      <c r="F175" s="206">
        <v>0.12793185192760401</v>
      </c>
      <c r="G175" s="209"/>
    </row>
    <row r="176" spans="1:7" x14ac:dyDescent="0.3">
      <c r="A176" s="180" t="s">
        <v>225</v>
      </c>
      <c r="B176" s="195" t="s">
        <v>226</v>
      </c>
      <c r="C176" s="202">
        <v>0</v>
      </c>
      <c r="E176" s="216"/>
      <c r="F176" s="206">
        <v>0</v>
      </c>
      <c r="G176" s="209"/>
    </row>
    <row r="177" spans="1:7" x14ac:dyDescent="0.3">
      <c r="A177" s="180" t="s">
        <v>227</v>
      </c>
      <c r="B177" s="195" t="s">
        <v>228</v>
      </c>
      <c r="C177" s="202">
        <v>623.72454042000004</v>
      </c>
      <c r="E177" s="216"/>
      <c r="F177" s="206">
        <v>0.87206814807239597</v>
      </c>
      <c r="G177" s="209"/>
    </row>
    <row r="178" spans="1:7" x14ac:dyDescent="0.3">
      <c r="A178" s="180" t="s">
        <v>229</v>
      </c>
      <c r="B178" s="195" t="s">
        <v>66</v>
      </c>
      <c r="C178" s="202">
        <v>0</v>
      </c>
      <c r="E178" s="216"/>
      <c r="F178" s="206">
        <v>0</v>
      </c>
      <c r="G178" s="209"/>
    </row>
    <row r="179" spans="1:7" x14ac:dyDescent="0.3">
      <c r="A179" s="180" t="s">
        <v>230</v>
      </c>
      <c r="B179" s="224" t="s">
        <v>68</v>
      </c>
      <c r="C179" s="234">
        <f>SUM(C174:C178)</f>
        <v>715.22454042000004</v>
      </c>
      <c r="E179" s="216"/>
      <c r="F179" s="212">
        <f>SUM(F174:F178)</f>
        <v>1</v>
      </c>
      <c r="G179" s="209"/>
    </row>
    <row r="180" spans="1:7" x14ac:dyDescent="0.3">
      <c r="A180" s="180" t="s">
        <v>231</v>
      </c>
      <c r="B180" s="235" t="s">
        <v>232</v>
      </c>
      <c r="C180" s="204"/>
      <c r="E180" s="216"/>
      <c r="F180" s="214" t="str">
        <f t="shared" ref="F180:F187" si="12">IF($D$179=0,"",IF(C180="[for completion]","",C180/$D$179))</f>
        <v/>
      </c>
      <c r="G180" s="209"/>
    </row>
    <row r="181" spans="1:7" ht="28.8" x14ac:dyDescent="0.3">
      <c r="A181" s="180" t="s">
        <v>233</v>
      </c>
      <c r="B181" s="235" t="s">
        <v>234</v>
      </c>
      <c r="C181" s="236"/>
      <c r="D181" s="235"/>
      <c r="E181" s="235"/>
      <c r="F181" s="214" t="str">
        <f t="shared" si="12"/>
        <v/>
      </c>
      <c r="G181" s="235"/>
    </row>
    <row r="182" spans="1:7" ht="28.8" x14ac:dyDescent="0.3">
      <c r="A182" s="180" t="s">
        <v>235</v>
      </c>
      <c r="B182" s="235" t="s">
        <v>236</v>
      </c>
      <c r="C182" s="204"/>
      <c r="E182" s="216"/>
      <c r="F182" s="214" t="str">
        <f t="shared" si="12"/>
        <v/>
      </c>
      <c r="G182" s="209"/>
    </row>
    <row r="183" spans="1:7" x14ac:dyDescent="0.3">
      <c r="A183" s="180" t="s">
        <v>237</v>
      </c>
      <c r="B183" s="235" t="s">
        <v>238</v>
      </c>
      <c r="C183" s="204"/>
      <c r="E183" s="216"/>
      <c r="F183" s="214" t="str">
        <f t="shared" si="12"/>
        <v/>
      </c>
      <c r="G183" s="209"/>
    </row>
    <row r="184" spans="1:7" x14ac:dyDescent="0.3">
      <c r="A184" s="180" t="s">
        <v>239</v>
      </c>
      <c r="B184" s="235" t="s">
        <v>240</v>
      </c>
      <c r="C184" s="236"/>
      <c r="D184" s="235"/>
      <c r="E184" s="235"/>
      <c r="F184" s="214" t="str">
        <f t="shared" si="12"/>
        <v/>
      </c>
      <c r="G184" s="235"/>
    </row>
    <row r="185" spans="1:7" x14ac:dyDescent="0.3">
      <c r="A185" s="180" t="s">
        <v>241</v>
      </c>
      <c r="B185" s="235" t="s">
        <v>242</v>
      </c>
      <c r="C185" s="204"/>
      <c r="E185" s="216"/>
      <c r="F185" s="214" t="str">
        <f t="shared" si="12"/>
        <v/>
      </c>
      <c r="G185" s="209"/>
    </row>
    <row r="186" spans="1:7" x14ac:dyDescent="0.3">
      <c r="A186" s="180" t="s">
        <v>243</v>
      </c>
      <c r="B186" s="235" t="s">
        <v>244</v>
      </c>
      <c r="C186" s="204"/>
      <c r="E186" s="216"/>
      <c r="F186" s="214" t="str">
        <f t="shared" si="12"/>
        <v/>
      </c>
      <c r="G186" s="209"/>
    </row>
    <row r="187" spans="1:7" x14ac:dyDescent="0.3">
      <c r="A187" s="180" t="s">
        <v>245</v>
      </c>
      <c r="B187" s="235" t="s">
        <v>246</v>
      </c>
      <c r="C187" s="204"/>
      <c r="E187" s="216"/>
      <c r="F187" s="214" t="str">
        <f t="shared" si="12"/>
        <v/>
      </c>
      <c r="G187" s="209"/>
    </row>
    <row r="188" spans="1:7" x14ac:dyDescent="0.3">
      <c r="A188" s="180" t="s">
        <v>247</v>
      </c>
      <c r="B188" s="235"/>
      <c r="E188" s="216"/>
      <c r="F188" s="209"/>
      <c r="G188" s="209"/>
    </row>
    <row r="189" spans="1:7" x14ac:dyDescent="0.3">
      <c r="A189" s="180" t="s">
        <v>248</v>
      </c>
      <c r="B189" s="235"/>
      <c r="E189" s="216"/>
      <c r="F189" s="209"/>
      <c r="G189" s="209"/>
    </row>
    <row r="190" spans="1:7" x14ac:dyDescent="0.3">
      <c r="A190" s="180" t="s">
        <v>249</v>
      </c>
      <c r="B190" s="235"/>
      <c r="E190" s="216"/>
      <c r="F190" s="209"/>
      <c r="G190" s="209"/>
    </row>
    <row r="191" spans="1:7" x14ac:dyDescent="0.3">
      <c r="A191" s="180" t="s">
        <v>250</v>
      </c>
      <c r="B191" s="213"/>
      <c r="E191" s="216"/>
      <c r="F191" s="209"/>
      <c r="G191" s="209"/>
    </row>
    <row r="192" spans="1:7" x14ac:dyDescent="0.3">
      <c r="A192" s="198"/>
      <c r="B192" s="199" t="s">
        <v>251</v>
      </c>
      <c r="C192" s="198" t="s">
        <v>55</v>
      </c>
      <c r="D192" s="198"/>
      <c r="E192" s="200"/>
      <c r="F192" s="201" t="s">
        <v>220</v>
      </c>
      <c r="G192" s="201"/>
    </row>
    <row r="193" spans="1:7" x14ac:dyDescent="0.3">
      <c r="A193" s="180" t="s">
        <v>252</v>
      </c>
      <c r="B193" s="195" t="s">
        <v>253</v>
      </c>
      <c r="C193" s="202">
        <v>91.5</v>
      </c>
      <c r="E193" s="208"/>
      <c r="F193" s="223">
        <v>1</v>
      </c>
      <c r="G193" s="209"/>
    </row>
    <row r="194" spans="1:7" x14ac:dyDescent="0.3">
      <c r="A194" s="180" t="s">
        <v>254</v>
      </c>
      <c r="B194" s="195" t="s">
        <v>255</v>
      </c>
      <c r="C194" s="202">
        <v>0</v>
      </c>
      <c r="E194" s="216"/>
      <c r="F194" s="223">
        <v>0</v>
      </c>
      <c r="G194" s="216"/>
    </row>
    <row r="195" spans="1:7" x14ac:dyDescent="0.3">
      <c r="A195" s="180" t="s">
        <v>256</v>
      </c>
      <c r="B195" s="195" t="s">
        <v>257</v>
      </c>
      <c r="C195" s="202">
        <v>0</v>
      </c>
      <c r="E195" s="216"/>
      <c r="F195" s="223">
        <v>0</v>
      </c>
      <c r="G195" s="216"/>
    </row>
    <row r="196" spans="1:7" x14ac:dyDescent="0.3">
      <c r="A196" s="180" t="s">
        <v>258</v>
      </c>
      <c r="B196" s="195" t="s">
        <v>259</v>
      </c>
      <c r="C196" s="202">
        <v>0</v>
      </c>
      <c r="E196" s="216"/>
      <c r="F196" s="223">
        <v>0</v>
      </c>
      <c r="G196" s="216"/>
    </row>
    <row r="197" spans="1:7" x14ac:dyDescent="0.3">
      <c r="A197" s="180" t="s">
        <v>260</v>
      </c>
      <c r="B197" s="195" t="s">
        <v>261</v>
      </c>
      <c r="C197" s="202">
        <v>0</v>
      </c>
      <c r="E197" s="216"/>
      <c r="F197" s="223">
        <v>0</v>
      </c>
      <c r="G197" s="216"/>
    </row>
    <row r="198" spans="1:7" x14ac:dyDescent="0.3">
      <c r="A198" s="180" t="s">
        <v>262</v>
      </c>
      <c r="B198" s="195" t="s">
        <v>263</v>
      </c>
      <c r="C198" s="202">
        <v>0</v>
      </c>
      <c r="E198" s="216"/>
      <c r="F198" s="223">
        <v>0</v>
      </c>
      <c r="G198" s="216"/>
    </row>
    <row r="199" spans="1:7" x14ac:dyDescent="0.3">
      <c r="A199" s="180" t="s">
        <v>264</v>
      </c>
      <c r="B199" s="195" t="s">
        <v>265</v>
      </c>
      <c r="C199" s="202">
        <v>0</v>
      </c>
      <c r="E199" s="216"/>
      <c r="F199" s="223">
        <v>0</v>
      </c>
      <c r="G199" s="216"/>
    </row>
    <row r="200" spans="1:7" x14ac:dyDescent="0.3">
      <c r="A200" s="180" t="s">
        <v>266</v>
      </c>
      <c r="B200" s="195" t="s">
        <v>267</v>
      </c>
      <c r="C200" s="202">
        <v>0</v>
      </c>
      <c r="E200" s="216"/>
      <c r="F200" s="223">
        <v>0</v>
      </c>
      <c r="G200" s="216"/>
    </row>
    <row r="201" spans="1:7" x14ac:dyDescent="0.3">
      <c r="A201" s="180" t="s">
        <v>268</v>
      </c>
      <c r="B201" s="195" t="s">
        <v>269</v>
      </c>
      <c r="C201" s="202">
        <v>0</v>
      </c>
      <c r="E201" s="216"/>
      <c r="F201" s="223">
        <v>0</v>
      </c>
      <c r="G201" s="216"/>
    </row>
    <row r="202" spans="1:7" x14ac:dyDescent="0.3">
      <c r="A202" s="180" t="s">
        <v>270</v>
      </c>
      <c r="B202" s="195" t="s">
        <v>271</v>
      </c>
      <c r="C202" s="202">
        <v>0</v>
      </c>
      <c r="E202" s="216"/>
      <c r="F202" s="223">
        <v>0</v>
      </c>
      <c r="G202" s="216"/>
    </row>
    <row r="203" spans="1:7" x14ac:dyDescent="0.3">
      <c r="A203" s="180" t="s">
        <v>272</v>
      </c>
      <c r="B203" s="195" t="s">
        <v>273</v>
      </c>
      <c r="C203" s="202">
        <v>0</v>
      </c>
      <c r="E203" s="216"/>
      <c r="F203" s="223">
        <v>0</v>
      </c>
      <c r="G203" s="216"/>
    </row>
    <row r="204" spans="1:7" x14ac:dyDescent="0.3">
      <c r="A204" s="180" t="s">
        <v>274</v>
      </c>
      <c r="B204" s="195" t="s">
        <v>275</v>
      </c>
      <c r="C204" s="202">
        <v>0</v>
      </c>
      <c r="E204" s="216"/>
      <c r="F204" s="223">
        <v>0</v>
      </c>
      <c r="G204" s="216"/>
    </row>
    <row r="205" spans="1:7" x14ac:dyDescent="0.3">
      <c r="A205" s="180" t="s">
        <v>276</v>
      </c>
      <c r="B205" s="195" t="s">
        <v>277</v>
      </c>
      <c r="C205" s="202">
        <v>0</v>
      </c>
      <c r="E205" s="216"/>
      <c r="F205" s="223">
        <v>0</v>
      </c>
      <c r="G205" s="216"/>
    </row>
    <row r="206" spans="1:7" x14ac:dyDescent="0.3">
      <c r="A206" s="180" t="s">
        <v>278</v>
      </c>
      <c r="B206" s="195" t="s">
        <v>66</v>
      </c>
      <c r="C206" s="202">
        <v>0</v>
      </c>
      <c r="E206" s="216"/>
      <c r="F206" s="223">
        <v>0</v>
      </c>
      <c r="G206" s="216"/>
    </row>
    <row r="207" spans="1:7" x14ac:dyDescent="0.3">
      <c r="A207" s="180" t="s">
        <v>279</v>
      </c>
      <c r="B207" s="210" t="s">
        <v>280</v>
      </c>
      <c r="C207" s="234">
        <v>91.5</v>
      </c>
      <c r="E207" s="216"/>
      <c r="F207" s="223">
        <v>1</v>
      </c>
      <c r="G207" s="216"/>
    </row>
    <row r="208" spans="1:7" x14ac:dyDescent="0.3">
      <c r="A208" s="180" t="s">
        <v>281</v>
      </c>
      <c r="B208" s="224" t="s">
        <v>68</v>
      </c>
      <c r="C208" s="234">
        <f>SUM(C193:C206)</f>
        <v>91.5</v>
      </c>
      <c r="D208" s="195"/>
      <c r="E208" s="216"/>
      <c r="F208" s="223">
        <f>SUM(F193:F206)</f>
        <v>1</v>
      </c>
      <c r="G208" s="216"/>
    </row>
    <row r="209" spans="1:7" x14ac:dyDescent="0.3">
      <c r="A209" s="180" t="s">
        <v>282</v>
      </c>
      <c r="B209" s="213" t="s">
        <v>174</v>
      </c>
      <c r="C209" s="204"/>
      <c r="E209" s="216"/>
      <c r="F209" s="214" t="str">
        <f>IF($D$208=0,"",IF(C209="[for completion]","",C209/$D$208))</f>
        <v/>
      </c>
      <c r="G209" s="216"/>
    </row>
    <row r="210" spans="1:7" x14ac:dyDescent="0.3">
      <c r="A210" s="180" t="s">
        <v>1421</v>
      </c>
      <c r="B210" s="213" t="s">
        <v>174</v>
      </c>
      <c r="C210" s="204"/>
      <c r="E210" s="216"/>
      <c r="F210" s="214" t="str">
        <f t="shared" ref="F210:F215" si="13">IF($D$208=0,"",IF(C210="[for completion]","",C210/$D$208))</f>
        <v/>
      </c>
      <c r="G210" s="216"/>
    </row>
    <row r="211" spans="1:7" x14ac:dyDescent="0.3">
      <c r="A211" s="180" t="s">
        <v>283</v>
      </c>
      <c r="B211" s="213" t="s">
        <v>174</v>
      </c>
      <c r="C211" s="204"/>
      <c r="E211" s="216"/>
      <c r="F211" s="214" t="str">
        <f t="shared" si="13"/>
        <v/>
      </c>
      <c r="G211" s="216"/>
    </row>
    <row r="212" spans="1:7" x14ac:dyDescent="0.3">
      <c r="A212" s="180" t="s">
        <v>284</v>
      </c>
      <c r="B212" s="213" t="s">
        <v>174</v>
      </c>
      <c r="C212" s="204"/>
      <c r="E212" s="216"/>
      <c r="F212" s="214" t="str">
        <f t="shared" si="13"/>
        <v/>
      </c>
      <c r="G212" s="216"/>
    </row>
    <row r="213" spans="1:7" x14ac:dyDescent="0.3">
      <c r="A213" s="180" t="s">
        <v>285</v>
      </c>
      <c r="B213" s="213" t="s">
        <v>174</v>
      </c>
      <c r="C213" s="204"/>
      <c r="E213" s="216"/>
      <c r="F213" s="214" t="str">
        <f t="shared" si="13"/>
        <v/>
      </c>
      <c r="G213" s="216"/>
    </row>
    <row r="214" spans="1:7" x14ac:dyDescent="0.3">
      <c r="A214" s="180" t="s">
        <v>286</v>
      </c>
      <c r="B214" s="213" t="s">
        <v>174</v>
      </c>
      <c r="C214" s="204"/>
      <c r="E214" s="216"/>
      <c r="F214" s="214" t="str">
        <f t="shared" si="13"/>
        <v/>
      </c>
      <c r="G214" s="216"/>
    </row>
    <row r="215" spans="1:7" x14ac:dyDescent="0.3">
      <c r="A215" s="180" t="s">
        <v>287</v>
      </c>
      <c r="B215" s="213" t="s">
        <v>174</v>
      </c>
      <c r="C215" s="204"/>
      <c r="E215" s="216"/>
      <c r="F215" s="214" t="str">
        <f t="shared" si="13"/>
        <v/>
      </c>
      <c r="G215" s="216"/>
    </row>
    <row r="216" spans="1:7" x14ac:dyDescent="0.3">
      <c r="A216" s="198"/>
      <c r="B216" s="199" t="s">
        <v>1422</v>
      </c>
      <c r="C216" s="198" t="s">
        <v>55</v>
      </c>
      <c r="D216" s="198"/>
      <c r="E216" s="200"/>
      <c r="F216" s="201" t="s">
        <v>288</v>
      </c>
      <c r="G216" s="201" t="s">
        <v>289</v>
      </c>
    </row>
    <row r="217" spans="1:7" x14ac:dyDescent="0.3">
      <c r="A217" s="180" t="s">
        <v>290</v>
      </c>
      <c r="B217" s="222" t="s">
        <v>291</v>
      </c>
      <c r="C217" s="234">
        <v>91.5</v>
      </c>
      <c r="E217" s="230"/>
      <c r="F217" s="237">
        <v>5.9855621696149799E-3</v>
      </c>
      <c r="G217" s="237">
        <v>7.9565217391304403E-3</v>
      </c>
    </row>
    <row r="218" spans="1:7" x14ac:dyDescent="0.3">
      <c r="A218" s="180" t="s">
        <v>292</v>
      </c>
      <c r="B218" s="222" t="s">
        <v>293</v>
      </c>
      <c r="C218" s="234">
        <v>0</v>
      </c>
      <c r="E218" s="230"/>
      <c r="F218" s="209" t="str">
        <f>IF($D$38=0,"",IF(C218="[for completion]","",IF(C218="","",C218/$D$38)))</f>
        <v/>
      </c>
      <c r="G218" s="209" t="str">
        <f>IF($D$39=0,"",IF(C218="[for completion]","",IF(C218="","",C218/$D$39)))</f>
        <v/>
      </c>
    </row>
    <row r="219" spans="1:7" x14ac:dyDescent="0.3">
      <c r="A219" s="180" t="s">
        <v>294</v>
      </c>
      <c r="B219" s="222" t="s">
        <v>66</v>
      </c>
      <c r="C219" s="234">
        <v>0</v>
      </c>
      <c r="E219" s="230"/>
      <c r="F219" s="209" t="str">
        <f>IF($D$38=0,"",IF(C219="[for completion]","",IF(C219="","",C219/$D$38)))</f>
        <v/>
      </c>
      <c r="G219" s="209" t="str">
        <f>IF($D$39=0,"",IF(C219="[for completion]","",IF(C219="","",C219/$D$39)))</f>
        <v/>
      </c>
    </row>
    <row r="220" spans="1:7" x14ac:dyDescent="0.3">
      <c r="A220" s="180" t="s">
        <v>295</v>
      </c>
      <c r="B220" s="224" t="s">
        <v>68</v>
      </c>
      <c r="C220" s="202">
        <f>SUM(C217:C219)</f>
        <v>91.5</v>
      </c>
      <c r="E220" s="230"/>
      <c r="F220" s="237">
        <f>SUM(F217:F219)</f>
        <v>5.9855621696149799E-3</v>
      </c>
      <c r="G220" s="237">
        <f>SUM(G217:G219)</f>
        <v>7.9565217391304403E-3</v>
      </c>
    </row>
    <row r="221" spans="1:7" x14ac:dyDescent="0.3">
      <c r="A221" s="180" t="s">
        <v>296</v>
      </c>
      <c r="B221" s="213" t="s">
        <v>174</v>
      </c>
      <c r="C221" s="204"/>
      <c r="E221" s="230"/>
      <c r="F221" s="214" t="str">
        <f t="shared" ref="F221:F227" si="14">IF($D$38=0,"",IF(C221="[for completion]","",IF(C221="","",C221/$D$38)))</f>
        <v/>
      </c>
      <c r="G221" s="214" t="str">
        <f t="shared" ref="G221:G227" si="15">IF($D$39=0,"",IF(C221="[for completion]","",IF(C221="","",C221/$D$39)))</f>
        <v/>
      </c>
    </row>
    <row r="222" spans="1:7" x14ac:dyDescent="0.3">
      <c r="A222" s="180" t="s">
        <v>297</v>
      </c>
      <c r="B222" s="213" t="s">
        <v>174</v>
      </c>
      <c r="C222" s="204"/>
      <c r="E222" s="230"/>
      <c r="F222" s="214" t="str">
        <f t="shared" si="14"/>
        <v/>
      </c>
      <c r="G222" s="214" t="str">
        <f t="shared" si="15"/>
        <v/>
      </c>
    </row>
    <row r="223" spans="1:7" x14ac:dyDescent="0.3">
      <c r="A223" s="180" t="s">
        <v>298</v>
      </c>
      <c r="B223" s="213" t="s">
        <v>174</v>
      </c>
      <c r="C223" s="204"/>
      <c r="E223" s="230"/>
      <c r="F223" s="214" t="str">
        <f t="shared" si="14"/>
        <v/>
      </c>
      <c r="G223" s="214" t="str">
        <f t="shared" si="15"/>
        <v/>
      </c>
    </row>
    <row r="224" spans="1:7" x14ac:dyDescent="0.3">
      <c r="A224" s="180" t="s">
        <v>299</v>
      </c>
      <c r="B224" s="213" t="s">
        <v>174</v>
      </c>
      <c r="C224" s="204"/>
      <c r="E224" s="230"/>
      <c r="F224" s="214" t="str">
        <f t="shared" si="14"/>
        <v/>
      </c>
      <c r="G224" s="214" t="str">
        <f t="shared" si="15"/>
        <v/>
      </c>
    </row>
    <row r="225" spans="1:7" x14ac:dyDescent="0.3">
      <c r="A225" s="180" t="s">
        <v>300</v>
      </c>
      <c r="B225" s="213" t="s">
        <v>174</v>
      </c>
      <c r="C225" s="204"/>
      <c r="E225" s="230"/>
      <c r="F225" s="214" t="str">
        <f t="shared" si="14"/>
        <v/>
      </c>
      <c r="G225" s="214" t="str">
        <f t="shared" si="15"/>
        <v/>
      </c>
    </row>
    <row r="226" spans="1:7" x14ac:dyDescent="0.3">
      <c r="A226" s="180" t="s">
        <v>301</v>
      </c>
      <c r="B226" s="213" t="s">
        <v>174</v>
      </c>
      <c r="C226" s="204"/>
      <c r="E226" s="195"/>
      <c r="F226" s="214" t="str">
        <f t="shared" si="14"/>
        <v/>
      </c>
      <c r="G226" s="214" t="str">
        <f t="shared" si="15"/>
        <v/>
      </c>
    </row>
    <row r="227" spans="1:7" x14ac:dyDescent="0.3">
      <c r="A227" s="180" t="s">
        <v>302</v>
      </c>
      <c r="B227" s="213" t="s">
        <v>174</v>
      </c>
      <c r="C227" s="204"/>
      <c r="E227" s="230"/>
      <c r="F227" s="214" t="str">
        <f t="shared" si="14"/>
        <v/>
      </c>
      <c r="G227" s="214" t="str">
        <f t="shared" si="15"/>
        <v/>
      </c>
    </row>
    <row r="228" spans="1:7" x14ac:dyDescent="0.3">
      <c r="A228" s="198"/>
      <c r="B228" s="199" t="s">
        <v>1423</v>
      </c>
      <c r="C228" s="198"/>
      <c r="D228" s="198"/>
      <c r="E228" s="200"/>
      <c r="F228" s="201"/>
      <c r="G228" s="201"/>
    </row>
    <row r="229" spans="1:7" x14ac:dyDescent="0.3">
      <c r="A229" s="180" t="s">
        <v>303</v>
      </c>
      <c r="B229" s="195" t="s">
        <v>1424</v>
      </c>
      <c r="C229" s="238" t="s">
        <v>304</v>
      </c>
    </row>
    <row r="230" spans="1:7" x14ac:dyDescent="0.3">
      <c r="A230" s="198"/>
      <c r="B230" s="199" t="s">
        <v>305</v>
      </c>
      <c r="C230" s="198"/>
      <c r="D230" s="198"/>
      <c r="E230" s="200"/>
      <c r="F230" s="201"/>
      <c r="G230" s="201"/>
    </row>
    <row r="231" spans="1:7" x14ac:dyDescent="0.3">
      <c r="A231" s="180" t="s">
        <v>306</v>
      </c>
      <c r="B231" s="180" t="s">
        <v>307</v>
      </c>
      <c r="C231" s="204"/>
      <c r="E231" s="195"/>
    </row>
    <row r="232" spans="1:7" x14ac:dyDescent="0.3">
      <c r="A232" s="180" t="s">
        <v>308</v>
      </c>
      <c r="B232" s="239" t="s">
        <v>309</v>
      </c>
      <c r="C232" s="204"/>
      <c r="E232" s="195"/>
    </row>
    <row r="233" spans="1:7" x14ac:dyDescent="0.3">
      <c r="A233" s="180" t="s">
        <v>310</v>
      </c>
      <c r="B233" s="239" t="s">
        <v>311</v>
      </c>
      <c r="C233" s="204"/>
      <c r="E233" s="195"/>
    </row>
    <row r="234" spans="1:7" x14ac:dyDescent="0.3">
      <c r="A234" s="180" t="s">
        <v>312</v>
      </c>
      <c r="B234" s="193" t="s">
        <v>313</v>
      </c>
      <c r="C234" s="211"/>
      <c r="D234" s="195"/>
      <c r="E234" s="195"/>
    </row>
    <row r="235" spans="1:7" x14ac:dyDescent="0.3">
      <c r="A235" s="180" t="s">
        <v>314</v>
      </c>
      <c r="B235" s="193" t="s">
        <v>315</v>
      </c>
      <c r="C235" s="211"/>
      <c r="D235" s="195"/>
      <c r="E235" s="195"/>
    </row>
    <row r="236" spans="1:7" x14ac:dyDescent="0.3">
      <c r="A236" s="180" t="s">
        <v>316</v>
      </c>
      <c r="B236" s="193" t="s">
        <v>317</v>
      </c>
      <c r="C236" s="195"/>
      <c r="D236" s="195"/>
      <c r="E236" s="195"/>
    </row>
    <row r="237" spans="1:7" x14ac:dyDescent="0.3">
      <c r="A237" s="180" t="s">
        <v>318</v>
      </c>
      <c r="C237" s="195"/>
      <c r="D237" s="195"/>
      <c r="E237" s="195"/>
    </row>
    <row r="238" spans="1:7" x14ac:dyDescent="0.3">
      <c r="A238" s="180" t="s">
        <v>319</v>
      </c>
      <c r="C238" s="195"/>
      <c r="D238" s="195"/>
      <c r="E238" s="195"/>
    </row>
    <row r="239" spans="1:7" x14ac:dyDescent="0.3">
      <c r="A239" s="198"/>
      <c r="B239" s="199" t="s">
        <v>1425</v>
      </c>
      <c r="C239" s="198"/>
      <c r="D239" s="198"/>
      <c r="E239" s="200"/>
      <c r="F239" s="201"/>
      <c r="G239" s="201"/>
    </row>
    <row r="240" spans="1:7" x14ac:dyDescent="0.3">
      <c r="A240" s="180" t="s">
        <v>1426</v>
      </c>
      <c r="B240" s="180" t="s">
        <v>1427</v>
      </c>
      <c r="D240" s="175"/>
      <c r="E240" s="175"/>
      <c r="F240" s="175"/>
      <c r="G240" s="175"/>
    </row>
    <row r="241" spans="1:7" ht="28.8" x14ac:dyDescent="0.3">
      <c r="A241" s="180" t="s">
        <v>1428</v>
      </c>
      <c r="B241" s="180" t="s">
        <v>1429</v>
      </c>
      <c r="C241" s="240"/>
      <c r="D241" s="175"/>
      <c r="E241" s="175"/>
      <c r="F241" s="175"/>
      <c r="G241" s="175"/>
    </row>
    <row r="242" spans="1:7" x14ac:dyDescent="0.3">
      <c r="A242" s="180" t="s">
        <v>1430</v>
      </c>
      <c r="B242" s="180" t="s">
        <v>1431</v>
      </c>
      <c r="C242" s="240"/>
      <c r="D242" s="175"/>
      <c r="E242" s="175"/>
      <c r="F242" s="175"/>
      <c r="G242" s="175"/>
    </row>
    <row r="243" spans="1:7" x14ac:dyDescent="0.3">
      <c r="A243" s="180" t="s">
        <v>1432</v>
      </c>
      <c r="B243" s="180" t="s">
        <v>1433</v>
      </c>
      <c r="D243" s="175"/>
      <c r="E243" s="175"/>
      <c r="F243" s="175"/>
      <c r="G243" s="175"/>
    </row>
    <row r="244" spans="1:7" hidden="1" x14ac:dyDescent="0.3">
      <c r="A244" s="180" t="s">
        <v>1434</v>
      </c>
      <c r="D244" s="175"/>
      <c r="E244" s="175"/>
      <c r="F244" s="175"/>
      <c r="G244" s="175"/>
    </row>
    <row r="245" spans="1:7" hidden="1" x14ac:dyDescent="0.3">
      <c r="A245" s="180" t="s">
        <v>1435</v>
      </c>
      <c r="D245" s="175"/>
      <c r="E245" s="175"/>
      <c r="F245" s="175"/>
      <c r="G245" s="175"/>
    </row>
    <row r="246" spans="1:7" hidden="1" x14ac:dyDescent="0.3">
      <c r="A246" s="180" t="s">
        <v>1436</v>
      </c>
      <c r="D246" s="175"/>
      <c r="E246" s="175"/>
      <c r="F246" s="175"/>
      <c r="G246" s="175"/>
    </row>
    <row r="247" spans="1:7" hidden="1" x14ac:dyDescent="0.3">
      <c r="A247" s="180" t="s">
        <v>1437</v>
      </c>
      <c r="D247" s="175"/>
      <c r="E247" s="175"/>
      <c r="F247" s="175"/>
      <c r="G247" s="175"/>
    </row>
    <row r="248" spans="1:7" hidden="1" x14ac:dyDescent="0.3">
      <c r="A248" s="180" t="s">
        <v>1438</v>
      </c>
      <c r="D248" s="175"/>
      <c r="E248" s="175"/>
      <c r="F248" s="175"/>
      <c r="G248" s="175"/>
    </row>
    <row r="249" spans="1:7" hidden="1" x14ac:dyDescent="0.3">
      <c r="A249" s="180" t="s">
        <v>1439</v>
      </c>
      <c r="D249" s="175"/>
      <c r="E249" s="175"/>
      <c r="F249" s="175"/>
      <c r="G249" s="175"/>
    </row>
    <row r="250" spans="1:7" hidden="1" x14ac:dyDescent="0.3">
      <c r="A250" s="180" t="s">
        <v>1440</v>
      </c>
      <c r="D250" s="175"/>
      <c r="E250" s="175"/>
      <c r="F250" s="175"/>
      <c r="G250" s="175"/>
    </row>
    <row r="251" spans="1:7" hidden="1" x14ac:dyDescent="0.3">
      <c r="A251" s="180" t="s">
        <v>1441</v>
      </c>
      <c r="D251" s="175"/>
      <c r="E251" s="175"/>
      <c r="F251" s="175"/>
      <c r="G251" s="175"/>
    </row>
    <row r="252" spans="1:7" hidden="1" x14ac:dyDescent="0.3">
      <c r="A252" s="180" t="s">
        <v>1442</v>
      </c>
      <c r="D252" s="175"/>
      <c r="E252" s="175"/>
      <c r="F252" s="175"/>
      <c r="G252" s="175"/>
    </row>
    <row r="253" spans="1:7" hidden="1" x14ac:dyDescent="0.3">
      <c r="A253" s="180" t="s">
        <v>1443</v>
      </c>
      <c r="D253" s="175"/>
      <c r="E253" s="175"/>
      <c r="F253" s="175"/>
      <c r="G253" s="175"/>
    </row>
    <row r="254" spans="1:7" hidden="1" x14ac:dyDescent="0.3">
      <c r="A254" s="180" t="s">
        <v>1444</v>
      </c>
      <c r="D254" s="175"/>
      <c r="E254" s="175"/>
      <c r="F254" s="175"/>
      <c r="G254" s="175"/>
    </row>
    <row r="255" spans="1:7" hidden="1" x14ac:dyDescent="0.3">
      <c r="A255" s="180" t="s">
        <v>1445</v>
      </c>
      <c r="D255" s="175"/>
      <c r="E255" s="175"/>
      <c r="F255" s="175"/>
      <c r="G255" s="175"/>
    </row>
    <row r="256" spans="1:7" hidden="1" x14ac:dyDescent="0.3">
      <c r="A256" s="180" t="s">
        <v>1446</v>
      </c>
      <c r="D256" s="175"/>
      <c r="E256" s="175"/>
      <c r="F256" s="175"/>
      <c r="G256" s="175"/>
    </row>
    <row r="257" spans="1:7" hidden="1" x14ac:dyDescent="0.3">
      <c r="A257" s="180" t="s">
        <v>1447</v>
      </c>
      <c r="D257" s="175"/>
      <c r="E257" s="175"/>
      <c r="F257" s="175"/>
      <c r="G257" s="175"/>
    </row>
    <row r="258" spans="1:7" hidden="1" x14ac:dyDescent="0.3">
      <c r="A258" s="180" t="s">
        <v>1448</v>
      </c>
      <c r="D258" s="175"/>
      <c r="E258" s="175"/>
      <c r="F258" s="175"/>
      <c r="G258" s="175"/>
    </row>
    <row r="259" spans="1:7" hidden="1" x14ac:dyDescent="0.3">
      <c r="A259" s="180" t="s">
        <v>1449</v>
      </c>
      <c r="D259" s="175"/>
      <c r="E259" s="175"/>
      <c r="F259" s="175"/>
      <c r="G259" s="175"/>
    </row>
    <row r="260" spans="1:7" hidden="1" x14ac:dyDescent="0.3">
      <c r="A260" s="180" t="s">
        <v>1450</v>
      </c>
      <c r="D260" s="175"/>
      <c r="E260" s="175"/>
      <c r="F260" s="175"/>
      <c r="G260" s="175"/>
    </row>
    <row r="261" spans="1:7" hidden="1" x14ac:dyDescent="0.3">
      <c r="A261" s="180" t="s">
        <v>1451</v>
      </c>
      <c r="D261" s="175"/>
      <c r="E261" s="175"/>
      <c r="F261" s="175"/>
      <c r="G261" s="175"/>
    </row>
    <row r="262" spans="1:7" hidden="1" x14ac:dyDescent="0.3">
      <c r="A262" s="180" t="s">
        <v>1452</v>
      </c>
      <c r="D262" s="175"/>
      <c r="E262" s="175"/>
      <c r="F262" s="175"/>
      <c r="G262" s="175"/>
    </row>
    <row r="263" spans="1:7" hidden="1" x14ac:dyDescent="0.3">
      <c r="A263" s="180" t="s">
        <v>1453</v>
      </c>
      <c r="D263" s="175"/>
      <c r="E263" s="175"/>
      <c r="F263" s="175"/>
      <c r="G263" s="175"/>
    </row>
    <row r="264" spans="1:7" hidden="1" x14ac:dyDescent="0.3">
      <c r="A264" s="180" t="s">
        <v>1454</v>
      </c>
      <c r="D264" s="175"/>
      <c r="E264" s="175"/>
      <c r="F264" s="175"/>
      <c r="G264" s="175"/>
    </row>
    <row r="265" spans="1:7" hidden="1" x14ac:dyDescent="0.3">
      <c r="A265" s="180" t="s">
        <v>1455</v>
      </c>
      <c r="D265" s="175"/>
      <c r="E265" s="175"/>
      <c r="F265" s="175"/>
      <c r="G265" s="175"/>
    </row>
    <row r="266" spans="1:7" hidden="1" x14ac:dyDescent="0.3">
      <c r="A266" s="180" t="s">
        <v>1456</v>
      </c>
      <c r="D266" s="175"/>
      <c r="E266" s="175"/>
      <c r="F266" s="175"/>
      <c r="G266" s="175"/>
    </row>
    <row r="267" spans="1:7" hidden="1" x14ac:dyDescent="0.3">
      <c r="A267" s="180" t="s">
        <v>1457</v>
      </c>
      <c r="D267" s="175"/>
      <c r="E267" s="175"/>
      <c r="F267" s="175"/>
      <c r="G267" s="175"/>
    </row>
    <row r="268" spans="1:7" hidden="1" x14ac:dyDescent="0.3">
      <c r="A268" s="180" t="s">
        <v>1458</v>
      </c>
      <c r="D268" s="175"/>
      <c r="E268" s="175"/>
      <c r="F268" s="175"/>
      <c r="G268" s="175"/>
    </row>
    <row r="269" spans="1:7" hidden="1" x14ac:dyDescent="0.3">
      <c r="A269" s="180" t="s">
        <v>1459</v>
      </c>
      <c r="D269" s="175"/>
      <c r="E269" s="175"/>
      <c r="F269" s="175"/>
      <c r="G269" s="175"/>
    </row>
    <row r="270" spans="1:7" hidden="1" x14ac:dyDescent="0.3">
      <c r="A270" s="180" t="s">
        <v>1460</v>
      </c>
      <c r="D270" s="175"/>
      <c r="E270" s="175"/>
      <c r="F270" s="175"/>
      <c r="G270" s="175"/>
    </row>
    <row r="271" spans="1:7" hidden="1" x14ac:dyDescent="0.3">
      <c r="A271" s="180" t="s">
        <v>1461</v>
      </c>
      <c r="D271" s="175"/>
      <c r="E271" s="175"/>
      <c r="F271" s="175"/>
      <c r="G271" s="175"/>
    </row>
    <row r="272" spans="1:7" hidden="1" x14ac:dyDescent="0.3">
      <c r="A272" s="180" t="s">
        <v>1462</v>
      </c>
      <c r="D272" s="175"/>
      <c r="E272" s="175"/>
      <c r="F272" s="175"/>
      <c r="G272" s="175"/>
    </row>
    <row r="273" spans="1:7" hidden="1" x14ac:dyDescent="0.3">
      <c r="A273" s="180" t="s">
        <v>1463</v>
      </c>
      <c r="D273" s="175"/>
      <c r="E273" s="175"/>
      <c r="F273" s="175"/>
      <c r="G273" s="175"/>
    </row>
    <row r="274" spans="1:7" hidden="1" x14ac:dyDescent="0.3">
      <c r="A274" s="180" t="s">
        <v>1464</v>
      </c>
      <c r="D274" s="175"/>
      <c r="E274" s="175"/>
      <c r="F274" s="175"/>
      <c r="G274" s="175"/>
    </row>
    <row r="275" spans="1:7" hidden="1" x14ac:dyDescent="0.3">
      <c r="A275" s="180" t="s">
        <v>1465</v>
      </c>
      <c r="D275" s="175"/>
      <c r="E275" s="175"/>
      <c r="F275" s="175"/>
      <c r="G275" s="175"/>
    </row>
    <row r="276" spans="1:7" hidden="1" x14ac:dyDescent="0.3">
      <c r="A276" s="180" t="s">
        <v>1466</v>
      </c>
      <c r="D276" s="175"/>
      <c r="E276" s="175"/>
      <c r="F276" s="175"/>
      <c r="G276" s="175"/>
    </row>
    <row r="277" spans="1:7" hidden="1" x14ac:dyDescent="0.3">
      <c r="A277" s="180" t="s">
        <v>1467</v>
      </c>
      <c r="D277" s="175"/>
      <c r="E277" s="175"/>
      <c r="F277" s="175"/>
      <c r="G277" s="175"/>
    </row>
    <row r="278" spans="1:7" hidden="1" x14ac:dyDescent="0.3">
      <c r="A278" s="180" t="s">
        <v>1468</v>
      </c>
      <c r="D278" s="175"/>
      <c r="E278" s="175"/>
      <c r="F278" s="175"/>
      <c r="G278" s="175"/>
    </row>
    <row r="279" spans="1:7" hidden="1" x14ac:dyDescent="0.3">
      <c r="A279" s="180" t="s">
        <v>1469</v>
      </c>
      <c r="D279" s="175"/>
      <c r="E279" s="175"/>
      <c r="F279" s="175"/>
      <c r="G279" s="175"/>
    </row>
    <row r="280" spans="1:7" hidden="1" x14ac:dyDescent="0.3">
      <c r="A280" s="180" t="s">
        <v>1470</v>
      </c>
      <c r="D280" s="175"/>
      <c r="E280" s="175"/>
      <c r="F280" s="175"/>
      <c r="G280" s="175"/>
    </row>
    <row r="281" spans="1:7" hidden="1" x14ac:dyDescent="0.3">
      <c r="A281" s="180" t="s">
        <v>1471</v>
      </c>
      <c r="D281" s="175"/>
      <c r="E281" s="175"/>
      <c r="F281" s="175"/>
      <c r="G281" s="175"/>
    </row>
    <row r="282" spans="1:7" hidden="1" x14ac:dyDescent="0.3">
      <c r="A282" s="180" t="s">
        <v>1472</v>
      </c>
      <c r="D282" s="175"/>
      <c r="E282" s="175"/>
      <c r="F282" s="175"/>
      <c r="G282" s="175"/>
    </row>
    <row r="283" spans="1:7" hidden="1" x14ac:dyDescent="0.3">
      <c r="A283" s="180" t="s">
        <v>1473</v>
      </c>
      <c r="D283" s="175"/>
      <c r="E283" s="175"/>
      <c r="F283" s="175"/>
      <c r="G283" s="175"/>
    </row>
    <row r="284" spans="1:7" hidden="1" x14ac:dyDescent="0.3">
      <c r="A284" s="180" t="s">
        <v>1474</v>
      </c>
      <c r="D284" s="175"/>
      <c r="E284" s="175"/>
      <c r="F284" s="175"/>
      <c r="G284" s="175"/>
    </row>
    <row r="285" spans="1:7" ht="18" x14ac:dyDescent="0.3">
      <c r="A285" s="188"/>
      <c r="B285" s="188" t="s">
        <v>1475</v>
      </c>
      <c r="C285" s="188" t="s">
        <v>320</v>
      </c>
      <c r="D285" s="188" t="s">
        <v>320</v>
      </c>
      <c r="E285" s="188"/>
      <c r="F285" s="189"/>
      <c r="G285" s="190"/>
    </row>
    <row r="286" spans="1:7" ht="13.8" x14ac:dyDescent="0.3">
      <c r="A286" s="241" t="s">
        <v>1476</v>
      </c>
      <c r="B286" s="242"/>
      <c r="C286" s="242"/>
      <c r="D286" s="242"/>
      <c r="E286" s="242"/>
      <c r="F286" s="243"/>
      <c r="G286" s="242"/>
    </row>
    <row r="287" spans="1:7" ht="13.8" x14ac:dyDescent="0.3">
      <c r="A287" s="241" t="s">
        <v>1477</v>
      </c>
      <c r="B287" s="242"/>
      <c r="C287" s="242"/>
      <c r="D287" s="242"/>
      <c r="E287" s="242"/>
      <c r="F287" s="243"/>
      <c r="G287" s="242"/>
    </row>
    <row r="288" spans="1:7" x14ac:dyDescent="0.3">
      <c r="A288" s="180" t="s">
        <v>321</v>
      </c>
      <c r="B288" s="193" t="s">
        <v>1478</v>
      </c>
      <c r="C288" s="244">
        <f>ROW(B38)</f>
        <v>38</v>
      </c>
      <c r="D288" s="207"/>
      <c r="E288" s="207"/>
      <c r="F288" s="207"/>
      <c r="G288" s="207"/>
    </row>
    <row r="289" spans="1:7" x14ac:dyDescent="0.3">
      <c r="A289" s="180" t="s">
        <v>322</v>
      </c>
      <c r="B289" s="193" t="s">
        <v>1479</v>
      </c>
      <c r="C289" s="244">
        <f>ROW(B39)</f>
        <v>39</v>
      </c>
      <c r="E289" s="207"/>
      <c r="F289" s="207"/>
    </row>
    <row r="290" spans="1:7" ht="28.8" x14ac:dyDescent="0.3">
      <c r="A290" s="180" t="s">
        <v>323</v>
      </c>
      <c r="B290" s="193" t="s">
        <v>1480</v>
      </c>
      <c r="C290" s="240" t="s">
        <v>1481</v>
      </c>
      <c r="G290" s="245"/>
    </row>
    <row r="291" spans="1:7" x14ac:dyDescent="0.3">
      <c r="A291" s="180" t="s">
        <v>325</v>
      </c>
      <c r="B291" s="193" t="s">
        <v>1482</v>
      </c>
      <c r="C291" s="244" t="s">
        <v>324</v>
      </c>
      <c r="D291" s="244" t="s">
        <v>1483</v>
      </c>
      <c r="E291" s="245"/>
      <c r="F291" s="207"/>
    </row>
    <row r="292" spans="1:7" x14ac:dyDescent="0.3">
      <c r="A292" s="180" t="s">
        <v>326</v>
      </c>
      <c r="B292" s="193" t="s">
        <v>1484</v>
      </c>
      <c r="C292" s="244">
        <f>ROW(B52)</f>
        <v>52</v>
      </c>
      <c r="G292" s="245"/>
    </row>
    <row r="293" spans="1:7" x14ac:dyDescent="0.3">
      <c r="A293" s="180" t="s">
        <v>327</v>
      </c>
      <c r="B293" s="193" t="s">
        <v>1485</v>
      </c>
      <c r="C293" s="246" t="s">
        <v>1486</v>
      </c>
      <c r="D293" s="244" t="s">
        <v>1487</v>
      </c>
      <c r="E293" s="245"/>
      <c r="F293" s="244" t="s">
        <v>1483</v>
      </c>
      <c r="G293" s="244" t="s">
        <v>1483</v>
      </c>
    </row>
    <row r="294" spans="1:7" x14ac:dyDescent="0.3">
      <c r="A294" s="180" t="s">
        <v>328</v>
      </c>
      <c r="B294" s="193" t="s">
        <v>1488</v>
      </c>
      <c r="C294" s="246" t="s">
        <v>1489</v>
      </c>
    </row>
    <row r="295" spans="1:7" x14ac:dyDescent="0.3">
      <c r="A295" s="180" t="s">
        <v>329</v>
      </c>
      <c r="B295" s="193" t="s">
        <v>1490</v>
      </c>
      <c r="C295" s="244" t="s">
        <v>1491</v>
      </c>
      <c r="D295" s="244" t="s">
        <v>1483</v>
      </c>
      <c r="F295" s="244" t="s">
        <v>1483</v>
      </c>
    </row>
    <row r="296" spans="1:7" x14ac:dyDescent="0.3">
      <c r="A296" s="180" t="s">
        <v>330</v>
      </c>
      <c r="B296" s="193" t="s">
        <v>1492</v>
      </c>
      <c r="C296" s="244">
        <f>ROW(B111)</f>
        <v>111</v>
      </c>
      <c r="F296" s="245"/>
    </row>
    <row r="297" spans="1:7" x14ac:dyDescent="0.3">
      <c r="A297" s="180" t="s">
        <v>331</v>
      </c>
      <c r="B297" s="193" t="s">
        <v>1493</v>
      </c>
      <c r="C297" s="244">
        <f>ROW(B163)</f>
        <v>163</v>
      </c>
      <c r="E297" s="245"/>
      <c r="F297" s="245"/>
    </row>
    <row r="298" spans="1:7" x14ac:dyDescent="0.3">
      <c r="A298" s="180" t="s">
        <v>332</v>
      </c>
      <c r="B298" s="193" t="s">
        <v>1494</v>
      </c>
      <c r="C298" s="244">
        <f>ROW(B137)</f>
        <v>137</v>
      </c>
      <c r="E298" s="245"/>
      <c r="F298" s="245"/>
    </row>
    <row r="299" spans="1:7" x14ac:dyDescent="0.3">
      <c r="A299" s="180" t="s">
        <v>333</v>
      </c>
      <c r="B299" s="193" t="s">
        <v>1495</v>
      </c>
      <c r="C299" s="240"/>
      <c r="E299" s="245"/>
    </row>
    <row r="300" spans="1:7" x14ac:dyDescent="0.3">
      <c r="A300" s="180" t="s">
        <v>334</v>
      </c>
      <c r="B300" s="193" t="s">
        <v>1496</v>
      </c>
      <c r="C300" s="244" t="s">
        <v>1497</v>
      </c>
      <c r="D300" s="244" t="s">
        <v>1498</v>
      </c>
      <c r="E300" s="245"/>
    </row>
    <row r="301" spans="1:7" x14ac:dyDescent="0.3">
      <c r="A301" s="180" t="s">
        <v>1499</v>
      </c>
      <c r="B301" s="193" t="s">
        <v>1500</v>
      </c>
      <c r="C301" s="244" t="s">
        <v>1501</v>
      </c>
    </row>
    <row r="302" spans="1:7" x14ac:dyDescent="0.3">
      <c r="A302" s="180" t="s">
        <v>1502</v>
      </c>
      <c r="B302" s="193" t="s">
        <v>1503</v>
      </c>
      <c r="C302" s="244" t="s">
        <v>1504</v>
      </c>
    </row>
    <row r="303" spans="1:7" x14ac:dyDescent="0.3">
      <c r="A303" s="180" t="s">
        <v>1505</v>
      </c>
      <c r="B303" s="193" t="s">
        <v>1506</v>
      </c>
      <c r="C303" s="244">
        <f>ROW(B65)</f>
        <v>65</v>
      </c>
    </row>
    <row r="304" spans="1:7" x14ac:dyDescent="0.3">
      <c r="A304" s="180" t="s">
        <v>1507</v>
      </c>
      <c r="B304" s="193" t="s">
        <v>1508</v>
      </c>
      <c r="C304" s="244">
        <f>ROW(B88)</f>
        <v>88</v>
      </c>
    </row>
    <row r="305" spans="1:7" x14ac:dyDescent="0.3">
      <c r="A305" s="180" t="s">
        <v>1509</v>
      </c>
      <c r="B305" s="193" t="s">
        <v>1510</v>
      </c>
      <c r="C305" s="244" t="s">
        <v>1511</v>
      </c>
      <c r="E305" s="245"/>
    </row>
    <row r="306" spans="1:7" x14ac:dyDescent="0.3">
      <c r="A306" s="180" t="s">
        <v>1512</v>
      </c>
      <c r="B306" s="193" t="s">
        <v>1513</v>
      </c>
      <c r="C306" s="244">
        <v>44</v>
      </c>
      <c r="E306" s="245"/>
    </row>
    <row r="307" spans="1:7" x14ac:dyDescent="0.3">
      <c r="A307" s="180" t="s">
        <v>1514</v>
      </c>
      <c r="B307" s="193" t="s">
        <v>1515</v>
      </c>
      <c r="C307" s="244" t="s">
        <v>1516</v>
      </c>
      <c r="D307" s="244" t="s">
        <v>1483</v>
      </c>
      <c r="E307" s="245"/>
      <c r="F307" s="244" t="s">
        <v>1483</v>
      </c>
    </row>
    <row r="308" spans="1:7" x14ac:dyDescent="0.3">
      <c r="A308" s="180" t="s">
        <v>335</v>
      </c>
      <c r="B308" s="193"/>
      <c r="E308" s="245"/>
    </row>
    <row r="309" spans="1:7" x14ac:dyDescent="0.3">
      <c r="A309" s="180" t="s">
        <v>336</v>
      </c>
      <c r="E309" s="245"/>
    </row>
    <row r="310" spans="1:7" x14ac:dyDescent="0.3">
      <c r="A310" s="180" t="s">
        <v>337</v>
      </c>
    </row>
    <row r="311" spans="1:7" ht="36" x14ac:dyDescent="0.3">
      <c r="A311" s="189"/>
      <c r="B311" s="188" t="s">
        <v>338</v>
      </c>
      <c r="C311" s="189"/>
      <c r="D311" s="189"/>
      <c r="E311" s="189"/>
      <c r="F311" s="189"/>
      <c r="G311" s="190"/>
    </row>
    <row r="312" spans="1:7" x14ac:dyDescent="0.3">
      <c r="A312" s="180" t="s">
        <v>339</v>
      </c>
      <c r="B312" s="203" t="s">
        <v>340</v>
      </c>
      <c r="C312" s="247">
        <v>623.72454042000004</v>
      </c>
    </row>
    <row r="313" spans="1:7" x14ac:dyDescent="0.3">
      <c r="A313" s="180" t="s">
        <v>341</v>
      </c>
      <c r="B313" s="203" t="s">
        <v>342</v>
      </c>
    </row>
    <row r="314" spans="1:7" x14ac:dyDescent="0.3">
      <c r="A314" s="180" t="s">
        <v>343</v>
      </c>
      <c r="B314" s="203" t="s">
        <v>344</v>
      </c>
    </row>
    <row r="315" spans="1:7" x14ac:dyDescent="0.3">
      <c r="A315" s="180" t="s">
        <v>345</v>
      </c>
      <c r="B315" s="203"/>
      <c r="C315" s="244"/>
    </row>
    <row r="316" spans="1:7" x14ac:dyDescent="0.3">
      <c r="A316" s="180" t="s">
        <v>346</v>
      </c>
      <c r="B316" s="203"/>
      <c r="C316" s="244"/>
    </row>
    <row r="317" spans="1:7" x14ac:dyDescent="0.3">
      <c r="A317" s="180" t="s">
        <v>347</v>
      </c>
      <c r="B317" s="203"/>
      <c r="C317" s="244"/>
    </row>
    <row r="318" spans="1:7" x14ac:dyDescent="0.3">
      <c r="A318" s="180" t="s">
        <v>348</v>
      </c>
      <c r="B318" s="203"/>
      <c r="C318" s="244"/>
    </row>
    <row r="319" spans="1:7" ht="18" x14ac:dyDescent="0.3">
      <c r="A319" s="189"/>
      <c r="B319" s="188" t="s">
        <v>349</v>
      </c>
      <c r="C319" s="189"/>
      <c r="D319" s="189"/>
      <c r="E319" s="189"/>
      <c r="F319" s="189"/>
      <c r="G319" s="190"/>
    </row>
    <row r="320" spans="1:7" x14ac:dyDescent="0.3">
      <c r="A320" s="198"/>
      <c r="B320" s="199" t="s">
        <v>350</v>
      </c>
      <c r="C320" s="198"/>
      <c r="D320" s="198"/>
      <c r="E320" s="200"/>
      <c r="F320" s="201"/>
      <c r="G320" s="201"/>
    </row>
    <row r="321" spans="1:3" x14ac:dyDescent="0.3">
      <c r="A321" s="180" t="s">
        <v>351</v>
      </c>
      <c r="B321" s="193" t="s">
        <v>1517</v>
      </c>
      <c r="C321" s="193"/>
    </row>
    <row r="322" spans="1:3" x14ac:dyDescent="0.3">
      <c r="A322" s="180" t="s">
        <v>352</v>
      </c>
      <c r="B322" s="193" t="s">
        <v>1518</v>
      </c>
      <c r="C322" s="193"/>
    </row>
    <row r="323" spans="1:3" x14ac:dyDescent="0.3">
      <c r="A323" s="180" t="s">
        <v>353</v>
      </c>
      <c r="B323" s="193" t="s">
        <v>354</v>
      </c>
      <c r="C323" s="193"/>
    </row>
    <row r="324" spans="1:3" x14ac:dyDescent="0.3">
      <c r="A324" s="180" t="s">
        <v>355</v>
      </c>
      <c r="B324" s="193" t="s">
        <v>356</v>
      </c>
    </row>
    <row r="325" spans="1:3" x14ac:dyDescent="0.3">
      <c r="A325" s="180" t="s">
        <v>357</v>
      </c>
      <c r="B325" s="193" t="s">
        <v>358</v>
      </c>
    </row>
    <row r="326" spans="1:3" x14ac:dyDescent="0.3">
      <c r="A326" s="180" t="s">
        <v>359</v>
      </c>
      <c r="B326" s="193" t="s">
        <v>772</v>
      </c>
    </row>
    <row r="327" spans="1:3" x14ac:dyDescent="0.3">
      <c r="A327" s="180" t="s">
        <v>360</v>
      </c>
      <c r="B327" s="193" t="s">
        <v>361</v>
      </c>
    </row>
    <row r="328" spans="1:3" x14ac:dyDescent="0.3">
      <c r="A328" s="180" t="s">
        <v>362</v>
      </c>
      <c r="B328" s="193" t="s">
        <v>363</v>
      </c>
    </row>
    <row r="329" spans="1:3" x14ac:dyDescent="0.3">
      <c r="A329" s="180" t="s">
        <v>364</v>
      </c>
      <c r="B329" s="193" t="s">
        <v>1519</v>
      </c>
    </row>
    <row r="330" spans="1:3" hidden="1" x14ac:dyDescent="0.3">
      <c r="A330" s="180" t="s">
        <v>365</v>
      </c>
      <c r="B330" s="213" t="s">
        <v>366</v>
      </c>
    </row>
    <row r="331" spans="1:3" hidden="1" x14ac:dyDescent="0.3">
      <c r="A331" s="180" t="s">
        <v>367</v>
      </c>
      <c r="B331" s="213" t="s">
        <v>366</v>
      </c>
    </row>
    <row r="332" spans="1:3" hidden="1" x14ac:dyDescent="0.3">
      <c r="A332" s="180" t="s">
        <v>368</v>
      </c>
      <c r="B332" s="213" t="s">
        <v>366</v>
      </c>
    </row>
    <row r="333" spans="1:3" hidden="1" x14ac:dyDescent="0.3">
      <c r="A333" s="180" t="s">
        <v>369</v>
      </c>
      <c r="B333" s="213" t="s">
        <v>366</v>
      </c>
    </row>
    <row r="334" spans="1:3" hidden="1" x14ac:dyDescent="0.3">
      <c r="A334" s="180" t="s">
        <v>370</v>
      </c>
      <c r="B334" s="213" t="s">
        <v>366</v>
      </c>
    </row>
    <row r="335" spans="1:3" hidden="1" x14ac:dyDescent="0.3">
      <c r="A335" s="180" t="s">
        <v>371</v>
      </c>
      <c r="B335" s="213" t="s">
        <v>366</v>
      </c>
    </row>
    <row r="336" spans="1:3" hidden="1" x14ac:dyDescent="0.3">
      <c r="A336" s="180" t="s">
        <v>372</v>
      </c>
      <c r="B336" s="213" t="s">
        <v>366</v>
      </c>
    </row>
    <row r="337" spans="1:2" hidden="1" x14ac:dyDescent="0.3">
      <c r="A337" s="180" t="s">
        <v>373</v>
      </c>
      <c r="B337" s="213" t="s">
        <v>366</v>
      </c>
    </row>
    <row r="338" spans="1:2" hidden="1" x14ac:dyDescent="0.3">
      <c r="A338" s="180" t="s">
        <v>374</v>
      </c>
      <c r="B338" s="213" t="s">
        <v>366</v>
      </c>
    </row>
    <row r="339" spans="1:2" hidden="1" x14ac:dyDescent="0.3">
      <c r="A339" s="180" t="s">
        <v>375</v>
      </c>
      <c r="B339" s="213" t="s">
        <v>366</v>
      </c>
    </row>
    <row r="340" spans="1:2" hidden="1" x14ac:dyDescent="0.3">
      <c r="A340" s="180" t="s">
        <v>376</v>
      </c>
      <c r="B340" s="213" t="s">
        <v>366</v>
      </c>
    </row>
    <row r="341" spans="1:2" hidden="1" x14ac:dyDescent="0.3">
      <c r="A341" s="180" t="s">
        <v>377</v>
      </c>
      <c r="B341" s="213" t="s">
        <v>366</v>
      </c>
    </row>
    <row r="342" spans="1:2" hidden="1" x14ac:dyDescent="0.3">
      <c r="A342" s="180" t="s">
        <v>378</v>
      </c>
      <c r="B342" s="213" t="s">
        <v>366</v>
      </c>
    </row>
    <row r="343" spans="1:2" hidden="1" x14ac:dyDescent="0.3">
      <c r="A343" s="180" t="s">
        <v>379</v>
      </c>
      <c r="B343" s="213" t="s">
        <v>366</v>
      </c>
    </row>
    <row r="344" spans="1:2" hidden="1" x14ac:dyDescent="0.3">
      <c r="A344" s="180" t="s">
        <v>380</v>
      </c>
      <c r="B344" s="213" t="s">
        <v>366</v>
      </c>
    </row>
    <row r="345" spans="1:2" hidden="1" x14ac:dyDescent="0.3">
      <c r="A345" s="180" t="s">
        <v>381</v>
      </c>
      <c r="B345" s="213" t="s">
        <v>366</v>
      </c>
    </row>
    <row r="346" spans="1:2" hidden="1" x14ac:dyDescent="0.3">
      <c r="A346" s="180" t="s">
        <v>382</v>
      </c>
      <c r="B346" s="213" t="s">
        <v>366</v>
      </c>
    </row>
    <row r="347" spans="1:2" hidden="1" x14ac:dyDescent="0.3">
      <c r="A347" s="180" t="s">
        <v>383</v>
      </c>
      <c r="B347" s="213" t="s">
        <v>366</v>
      </c>
    </row>
    <row r="348" spans="1:2" hidden="1" x14ac:dyDescent="0.3">
      <c r="A348" s="180" t="s">
        <v>384</v>
      </c>
      <c r="B348" s="213" t="s">
        <v>366</v>
      </c>
    </row>
    <row r="349" spans="1:2" hidden="1" x14ac:dyDescent="0.3">
      <c r="A349" s="180" t="s">
        <v>385</v>
      </c>
      <c r="B349" s="213" t="s">
        <v>366</v>
      </c>
    </row>
    <row r="350" spans="1:2" hidden="1" x14ac:dyDescent="0.3">
      <c r="A350" s="180" t="s">
        <v>386</v>
      </c>
      <c r="B350" s="213" t="s">
        <v>366</v>
      </c>
    </row>
    <row r="351" spans="1:2" hidden="1" x14ac:dyDescent="0.3">
      <c r="A351" s="180" t="s">
        <v>387</v>
      </c>
      <c r="B351" s="213" t="s">
        <v>366</v>
      </c>
    </row>
    <row r="352" spans="1:2" hidden="1" x14ac:dyDescent="0.3">
      <c r="A352" s="180" t="s">
        <v>388</v>
      </c>
      <c r="B352" s="213" t="s">
        <v>366</v>
      </c>
    </row>
    <row r="353" spans="1:2" hidden="1" x14ac:dyDescent="0.3">
      <c r="A353" s="180" t="s">
        <v>389</v>
      </c>
      <c r="B353" s="213" t="s">
        <v>366</v>
      </c>
    </row>
    <row r="354" spans="1:2" hidden="1" x14ac:dyDescent="0.3">
      <c r="A354" s="180" t="s">
        <v>390</v>
      </c>
      <c r="B354" s="213" t="s">
        <v>366</v>
      </c>
    </row>
    <row r="355" spans="1:2" hidden="1" x14ac:dyDescent="0.3">
      <c r="A355" s="180" t="s">
        <v>391</v>
      </c>
      <c r="B355" s="213" t="s">
        <v>366</v>
      </c>
    </row>
    <row r="356" spans="1:2" hidden="1" x14ac:dyDescent="0.3">
      <c r="A356" s="180" t="s">
        <v>392</v>
      </c>
      <c r="B356" s="213" t="s">
        <v>366</v>
      </c>
    </row>
    <row r="357" spans="1:2" hidden="1" x14ac:dyDescent="0.3">
      <c r="A357" s="180" t="s">
        <v>393</v>
      </c>
      <c r="B357" s="213" t="s">
        <v>366</v>
      </c>
    </row>
    <row r="358" spans="1:2" hidden="1" x14ac:dyDescent="0.3">
      <c r="A358" s="180" t="s">
        <v>394</v>
      </c>
      <c r="B358" s="213" t="s">
        <v>366</v>
      </c>
    </row>
    <row r="359" spans="1:2" hidden="1" x14ac:dyDescent="0.3">
      <c r="A359" s="180" t="s">
        <v>395</v>
      </c>
      <c r="B359" s="213" t="s">
        <v>366</v>
      </c>
    </row>
    <row r="360" spans="1:2" hidden="1" x14ac:dyDescent="0.3">
      <c r="A360" s="180" t="s">
        <v>396</v>
      </c>
      <c r="B360" s="213" t="s">
        <v>366</v>
      </c>
    </row>
    <row r="361" spans="1:2" hidden="1" x14ac:dyDescent="0.3">
      <c r="A361" s="180" t="s">
        <v>397</v>
      </c>
      <c r="B361" s="213" t="s">
        <v>366</v>
      </c>
    </row>
    <row r="362" spans="1:2" hidden="1" x14ac:dyDescent="0.3">
      <c r="A362" s="180" t="s">
        <v>398</v>
      </c>
      <c r="B362" s="213" t="s">
        <v>366</v>
      </c>
    </row>
    <row r="363" spans="1:2" hidden="1" x14ac:dyDescent="0.3">
      <c r="A363" s="180" t="s">
        <v>399</v>
      </c>
      <c r="B363" s="213" t="s">
        <v>366</v>
      </c>
    </row>
    <row r="364" spans="1:2" hidden="1" x14ac:dyDescent="0.3">
      <c r="A364" s="180" t="s">
        <v>400</v>
      </c>
      <c r="B364" s="213" t="s">
        <v>366</v>
      </c>
    </row>
    <row r="365" spans="1:2" hidden="1" x14ac:dyDescent="0.3">
      <c r="A365" s="180" t="s">
        <v>401</v>
      </c>
      <c r="B365" s="213" t="s">
        <v>366</v>
      </c>
    </row>
    <row r="369" spans="1:7" ht="13.8" x14ac:dyDescent="0.3">
      <c r="A369" s="205"/>
      <c r="B369" s="205"/>
      <c r="C369" s="205"/>
      <c r="D369" s="205"/>
      <c r="E369" s="205"/>
      <c r="F369" s="205"/>
      <c r="G369" s="205"/>
    </row>
    <row r="370" spans="1:7" ht="13.8" x14ac:dyDescent="0.3">
      <c r="A370" s="205"/>
      <c r="B370" s="205"/>
      <c r="C370" s="205"/>
      <c r="D370" s="205"/>
      <c r="E370" s="205"/>
      <c r="F370" s="205"/>
      <c r="G370" s="205"/>
    </row>
    <row r="371" spans="1:7" ht="13.8" x14ac:dyDescent="0.3">
      <c r="A371" s="205"/>
      <c r="B371" s="205"/>
      <c r="C371" s="205"/>
      <c r="D371" s="205"/>
      <c r="E371" s="205"/>
      <c r="F371" s="205"/>
      <c r="G371" s="205"/>
    </row>
    <row r="372" spans="1:7" ht="13.8" x14ac:dyDescent="0.3">
      <c r="A372" s="205"/>
      <c r="B372" s="205"/>
      <c r="C372" s="205"/>
      <c r="D372" s="205"/>
      <c r="E372" s="205"/>
      <c r="F372" s="205"/>
      <c r="G372" s="205"/>
    </row>
    <row r="373" spans="1:7" ht="13.8" x14ac:dyDescent="0.3">
      <c r="A373" s="205"/>
      <c r="B373" s="205"/>
      <c r="C373" s="205"/>
      <c r="D373" s="205"/>
      <c r="E373" s="205"/>
      <c r="F373" s="205"/>
      <c r="G373" s="205"/>
    </row>
    <row r="374" spans="1:7" ht="13.8" x14ac:dyDescent="0.3">
      <c r="A374" s="205"/>
      <c r="B374" s="205"/>
      <c r="C374" s="205"/>
      <c r="D374" s="205"/>
      <c r="E374" s="205"/>
      <c r="F374" s="205"/>
      <c r="G374" s="205"/>
    </row>
    <row r="375" spans="1:7" ht="13.8" x14ac:dyDescent="0.3">
      <c r="A375" s="205"/>
      <c r="B375" s="205"/>
      <c r="C375" s="205"/>
      <c r="D375" s="205"/>
      <c r="E375" s="205"/>
      <c r="F375" s="205"/>
      <c r="G375" s="205"/>
    </row>
    <row r="376" spans="1:7" ht="13.8" x14ac:dyDescent="0.3">
      <c r="A376" s="205"/>
      <c r="B376" s="205"/>
      <c r="C376" s="205"/>
      <c r="D376" s="205"/>
      <c r="E376" s="205"/>
      <c r="F376" s="205"/>
      <c r="G376" s="205"/>
    </row>
    <row r="377" spans="1:7" ht="13.8" x14ac:dyDescent="0.3">
      <c r="A377" s="205"/>
      <c r="B377" s="205"/>
      <c r="C377" s="205"/>
      <c r="D377" s="205"/>
      <c r="E377" s="205"/>
      <c r="F377" s="205"/>
      <c r="G377" s="205"/>
    </row>
    <row r="378" spans="1:7" ht="13.8" x14ac:dyDescent="0.3">
      <c r="A378" s="205"/>
      <c r="B378" s="205"/>
      <c r="C378" s="205"/>
      <c r="D378" s="205"/>
      <c r="E378" s="205"/>
      <c r="F378" s="205"/>
      <c r="G378" s="205"/>
    </row>
    <row r="379" spans="1:7" ht="13.8" x14ac:dyDescent="0.3">
      <c r="A379" s="205"/>
      <c r="B379" s="205"/>
      <c r="C379" s="205"/>
      <c r="D379" s="205"/>
      <c r="E379" s="205"/>
      <c r="F379" s="205"/>
      <c r="G379" s="205"/>
    </row>
    <row r="380" spans="1:7" ht="13.8" x14ac:dyDescent="0.3">
      <c r="A380" s="205"/>
      <c r="B380" s="205"/>
      <c r="C380" s="205"/>
      <c r="D380" s="205"/>
      <c r="E380" s="205"/>
      <c r="F380" s="205"/>
      <c r="G380" s="205"/>
    </row>
    <row r="381" spans="1:7" ht="13.8" x14ac:dyDescent="0.3">
      <c r="A381" s="205"/>
      <c r="B381" s="205"/>
      <c r="C381" s="205"/>
      <c r="D381" s="205"/>
      <c r="E381" s="205"/>
      <c r="F381" s="205"/>
      <c r="G381" s="205"/>
    </row>
    <row r="382" spans="1:7" ht="13.8" x14ac:dyDescent="0.3">
      <c r="A382" s="205"/>
      <c r="B382" s="205"/>
      <c r="C382" s="205"/>
      <c r="D382" s="205"/>
      <c r="E382" s="205"/>
      <c r="F382" s="205"/>
      <c r="G382" s="205"/>
    </row>
    <row r="383" spans="1:7" ht="13.8" x14ac:dyDescent="0.3">
      <c r="A383" s="205"/>
      <c r="B383" s="205"/>
      <c r="C383" s="205"/>
      <c r="D383" s="205"/>
      <c r="E383" s="205"/>
      <c r="F383" s="205"/>
      <c r="G383" s="205"/>
    </row>
    <row r="384" spans="1:7" ht="13.8" x14ac:dyDescent="0.3">
      <c r="A384" s="205"/>
      <c r="B384" s="205"/>
      <c r="C384" s="205"/>
      <c r="D384" s="205"/>
      <c r="E384" s="205"/>
      <c r="F384" s="205"/>
      <c r="G384" s="205"/>
    </row>
    <row r="385" spans="1:7" ht="13.8" x14ac:dyDescent="0.3">
      <c r="A385" s="205"/>
      <c r="B385" s="205"/>
      <c r="C385" s="205"/>
      <c r="D385" s="205"/>
      <c r="E385" s="205"/>
      <c r="F385" s="205"/>
      <c r="G385" s="205"/>
    </row>
    <row r="386" spans="1:7" ht="13.8" x14ac:dyDescent="0.3">
      <c r="A386" s="205"/>
      <c r="B386" s="205"/>
      <c r="C386" s="205"/>
      <c r="D386" s="205"/>
      <c r="E386" s="205"/>
      <c r="F386" s="205"/>
      <c r="G386" s="205"/>
    </row>
    <row r="387" spans="1:7" ht="13.8" x14ac:dyDescent="0.3">
      <c r="A387" s="205"/>
      <c r="B387" s="205"/>
      <c r="C387" s="205"/>
      <c r="D387" s="205"/>
      <c r="E387" s="205"/>
      <c r="F387" s="205"/>
      <c r="G387" s="205"/>
    </row>
    <row r="388" spans="1:7" ht="13.8" x14ac:dyDescent="0.3">
      <c r="A388" s="205"/>
      <c r="B388" s="205"/>
      <c r="C388" s="205"/>
      <c r="D388" s="205"/>
      <c r="E388" s="205"/>
      <c r="F388" s="205"/>
      <c r="G388" s="205"/>
    </row>
    <row r="389" spans="1:7" ht="13.8" x14ac:dyDescent="0.3">
      <c r="A389" s="205"/>
      <c r="B389" s="205"/>
      <c r="C389" s="205"/>
      <c r="D389" s="205"/>
      <c r="E389" s="205"/>
      <c r="F389" s="205"/>
      <c r="G389" s="205"/>
    </row>
    <row r="390" spans="1:7" ht="13.8" x14ac:dyDescent="0.3">
      <c r="A390" s="205"/>
      <c r="B390" s="205"/>
      <c r="C390" s="205"/>
      <c r="D390" s="205"/>
      <c r="E390" s="205"/>
      <c r="F390" s="205"/>
      <c r="G390" s="205"/>
    </row>
    <row r="391" spans="1:7" ht="13.8" x14ac:dyDescent="0.3">
      <c r="A391" s="205"/>
      <c r="B391" s="205"/>
      <c r="C391" s="205"/>
      <c r="D391" s="205"/>
      <c r="E391" s="205"/>
      <c r="F391" s="205"/>
      <c r="G391" s="205"/>
    </row>
    <row r="392" spans="1:7" ht="13.8" x14ac:dyDescent="0.3">
      <c r="A392" s="205"/>
      <c r="B392" s="205"/>
      <c r="C392" s="205"/>
      <c r="D392" s="205"/>
      <c r="E392" s="205"/>
      <c r="F392" s="205"/>
      <c r="G392" s="205"/>
    </row>
    <row r="393" spans="1:7" ht="13.8" x14ac:dyDescent="0.3">
      <c r="A393" s="205"/>
      <c r="B393" s="205"/>
      <c r="C393" s="205"/>
      <c r="D393" s="205"/>
      <c r="E393" s="205"/>
      <c r="F393" s="205"/>
      <c r="G393" s="205"/>
    </row>
    <row r="394" spans="1:7" ht="13.8" x14ac:dyDescent="0.3">
      <c r="A394" s="205"/>
      <c r="B394" s="205"/>
      <c r="C394" s="205"/>
      <c r="D394" s="205"/>
      <c r="E394" s="205"/>
      <c r="F394" s="205"/>
      <c r="G394" s="205"/>
    </row>
    <row r="395" spans="1:7" ht="13.8" x14ac:dyDescent="0.3">
      <c r="A395" s="205"/>
      <c r="B395" s="205"/>
      <c r="C395" s="205"/>
      <c r="D395" s="205"/>
      <c r="E395" s="205"/>
      <c r="F395" s="205"/>
      <c r="G395" s="205"/>
    </row>
    <row r="396" spans="1:7" ht="13.8" x14ac:dyDescent="0.3">
      <c r="A396" s="205"/>
      <c r="B396" s="205"/>
      <c r="C396" s="205"/>
      <c r="D396" s="205"/>
      <c r="E396" s="205"/>
      <c r="F396" s="205"/>
      <c r="G396" s="205"/>
    </row>
    <row r="397" spans="1:7" ht="13.8" x14ac:dyDescent="0.3">
      <c r="A397" s="205"/>
      <c r="B397" s="205"/>
      <c r="C397" s="205"/>
      <c r="D397" s="205"/>
      <c r="E397" s="205"/>
      <c r="F397" s="205"/>
      <c r="G397" s="205"/>
    </row>
    <row r="398" spans="1:7" ht="13.8" x14ac:dyDescent="0.3">
      <c r="A398" s="205"/>
      <c r="B398" s="205"/>
      <c r="C398" s="205"/>
      <c r="D398" s="205"/>
      <c r="E398" s="205"/>
      <c r="F398" s="205"/>
      <c r="G398" s="205"/>
    </row>
    <row r="399" spans="1:7" ht="13.8" x14ac:dyDescent="0.3">
      <c r="A399" s="205"/>
      <c r="B399" s="205"/>
      <c r="C399" s="205"/>
      <c r="D399" s="205"/>
      <c r="E399" s="205"/>
      <c r="F399" s="205"/>
      <c r="G399" s="205"/>
    </row>
    <row r="400" spans="1:7" ht="13.8" x14ac:dyDescent="0.3">
      <c r="A400" s="205"/>
      <c r="B400" s="205"/>
      <c r="C400" s="205"/>
      <c r="D400" s="205"/>
      <c r="E400" s="205"/>
      <c r="F400" s="205"/>
      <c r="G400" s="205"/>
    </row>
    <row r="401" spans="1:7" ht="13.8" x14ac:dyDescent="0.3">
      <c r="A401" s="205"/>
      <c r="B401" s="205"/>
      <c r="C401" s="205"/>
      <c r="D401" s="205"/>
      <c r="E401" s="205"/>
      <c r="F401" s="205"/>
      <c r="G401" s="205"/>
    </row>
    <row r="402" spans="1:7" ht="13.8" x14ac:dyDescent="0.3">
      <c r="A402" s="205"/>
      <c r="B402" s="205"/>
      <c r="C402" s="205"/>
      <c r="D402" s="205"/>
      <c r="E402" s="205"/>
      <c r="F402" s="205"/>
      <c r="G402" s="205"/>
    </row>
    <row r="403" spans="1:7" ht="13.8" x14ac:dyDescent="0.3">
      <c r="A403" s="205"/>
      <c r="B403" s="205"/>
      <c r="C403" s="205"/>
      <c r="D403" s="205"/>
      <c r="E403" s="205"/>
      <c r="F403" s="205"/>
      <c r="G403" s="205"/>
    </row>
    <row r="404" spans="1:7" ht="13.8" x14ac:dyDescent="0.3">
      <c r="A404" s="205"/>
      <c r="B404" s="205"/>
      <c r="C404" s="205"/>
      <c r="D404" s="205"/>
      <c r="E404" s="205"/>
      <c r="F404" s="205"/>
      <c r="G404" s="205"/>
    </row>
    <row r="405" spans="1:7" ht="13.8" x14ac:dyDescent="0.3">
      <c r="A405" s="205"/>
      <c r="B405" s="205"/>
      <c r="C405" s="205"/>
      <c r="D405" s="205"/>
      <c r="E405" s="205"/>
      <c r="F405" s="205"/>
      <c r="G405" s="205"/>
    </row>
    <row r="406" spans="1:7" ht="13.8" x14ac:dyDescent="0.3">
      <c r="A406" s="205"/>
      <c r="B406" s="205"/>
      <c r="C406" s="205"/>
      <c r="D406" s="205"/>
      <c r="E406" s="205"/>
      <c r="F406" s="205"/>
      <c r="G406" s="205"/>
    </row>
    <row r="407" spans="1:7" ht="13.8" x14ac:dyDescent="0.3">
      <c r="A407" s="205"/>
      <c r="B407" s="205"/>
      <c r="C407" s="205"/>
      <c r="D407" s="205"/>
      <c r="E407" s="205"/>
      <c r="F407" s="205"/>
      <c r="G407" s="205"/>
    </row>
    <row r="408" spans="1:7" ht="13.8" x14ac:dyDescent="0.3">
      <c r="A408" s="205"/>
      <c r="B408" s="205"/>
      <c r="C408" s="205"/>
      <c r="D408" s="205"/>
      <c r="E408" s="205"/>
      <c r="F408" s="205"/>
      <c r="G408" s="205"/>
    </row>
    <row r="409" spans="1:7" ht="13.8" x14ac:dyDescent="0.3">
      <c r="A409" s="205"/>
      <c r="B409" s="205"/>
      <c r="C409" s="205"/>
      <c r="D409" s="205"/>
      <c r="E409" s="205"/>
      <c r="F409" s="205"/>
      <c r="G409" s="205"/>
    </row>
    <row r="410" spans="1:7" ht="13.8" x14ac:dyDescent="0.3">
      <c r="A410" s="205"/>
      <c r="B410" s="205"/>
      <c r="C410" s="205"/>
      <c r="D410" s="205"/>
      <c r="E410" s="205"/>
      <c r="F410" s="205"/>
      <c r="G410" s="205"/>
    </row>
    <row r="411" spans="1:7" ht="13.8" x14ac:dyDescent="0.3">
      <c r="A411" s="205"/>
      <c r="B411" s="205"/>
      <c r="C411" s="205"/>
      <c r="D411" s="205"/>
      <c r="E411" s="205"/>
      <c r="F411" s="205"/>
      <c r="G411" s="205"/>
    </row>
    <row r="412" spans="1:7" ht="13.8" x14ac:dyDescent="0.3">
      <c r="A412" s="205"/>
      <c r="B412" s="205"/>
      <c r="C412" s="205"/>
      <c r="D412" s="205"/>
      <c r="E412" s="205"/>
      <c r="F412" s="205"/>
      <c r="G412" s="205"/>
    </row>
    <row r="413" spans="1:7" ht="13.8" x14ac:dyDescent="0.3">
      <c r="A413" s="205"/>
      <c r="B413" s="205"/>
      <c r="C413" s="205"/>
      <c r="D413" s="205"/>
      <c r="E413" s="205"/>
      <c r="F413" s="205"/>
      <c r="G413" s="205"/>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6F347170-D064-4C28-81C0-C7AA0CDF46DC}">
      <formula1>J299:J302</formula1>
    </dataValidation>
  </dataValidations>
  <hyperlinks>
    <hyperlink ref="B6" location="'A. HTT General'!B13" display="1. Basic Facts" xr:uid="{5F7D2587-17A5-48D0-9251-2EFC37FE7776}"/>
    <hyperlink ref="B7" location="'A. HTT General'!B26" display="2. Regulatory Summary" xr:uid="{6092687C-0950-4DD8-932F-84C6D5C9BACD}"/>
    <hyperlink ref="B8" location="'A. HTT General'!B36" display="3. General Cover Pool / Covered Bond Information" xr:uid="{98106AA9-5206-4279-AC54-60D16D4910F1}"/>
    <hyperlink ref="B9" location="'A. HTT General'!B285" display="4. References to Capital Requirements Regulation (CRR) 129(7)" xr:uid="{9252C933-7FFC-47B2-9259-02C9778ADF11}"/>
    <hyperlink ref="B11" location="'A. HTT General'!B319" display="6. Other relevant information" xr:uid="{ED4F1E31-6FB2-4394-A6B2-4260B3C497D3}"/>
    <hyperlink ref="C289" location="'A. HTT General'!A39" display="'A. HTT General'!A39" xr:uid="{7AEC2C52-1504-4697-832D-A6C42AE5D4E3}"/>
    <hyperlink ref="C291" location="'B1. HTT Mortgage Assets'!B43" display="'B1. HTT Mortgage Assets'!B43" xr:uid="{FF97D2E8-A56D-4E38-9ED8-93D9CAE4B6F8}"/>
    <hyperlink ref="D291" location="'B2. HTT Public Sector Assets'!B48" display="'B2. HTT Public Sector Assets'!B48" xr:uid="{369CF0FF-9206-44AB-8F5D-50D89FA93B82}"/>
    <hyperlink ref="C292" location="'A. HTT General'!A52" display="'A. HTT General'!A52" xr:uid="{FBEB75DA-8F09-41C3-839A-5DA49CB43018}"/>
    <hyperlink ref="C297" location="'A. HTT General'!B163" display="'A. HTT General'!B163" xr:uid="{03CD0B6F-FFFF-4C3E-AB95-2EB343CF5DE0}"/>
    <hyperlink ref="C298" location="'A. HTT General'!B137" display="'A. HTT General'!B137" xr:uid="{155089C0-490E-4AA0-8F75-1CE84CC4EE04}"/>
    <hyperlink ref="C302" location="'C. HTT Harmonised Glossary'!B18" display="'C. HTT Harmonised Glossary'!B18" xr:uid="{8D1EDBEA-F793-48FD-B315-7D5878317C26}"/>
    <hyperlink ref="C303" location="'A. HTT General'!B65" display="'A. HTT General'!B65" xr:uid="{813E88C5-FA55-464C-A6BC-E521C4E97B0C}"/>
    <hyperlink ref="C304" location="'A. HTT General'!B88" display="'A. HTT General'!B88" xr:uid="{A3701353-1D5B-430B-A3A4-4232FB2F3426}"/>
    <hyperlink ref="C307" location="'B1. HTT Mortgage Assets'!B179" display="'B1. HTT Mortgage Assets'!B179" xr:uid="{A2A7B7D3-D2FB-47C7-AC3A-861680625029}"/>
    <hyperlink ref="D307" location="'B2. HTT Public Sector Assets'!B166" display="'B2. HTT Public Sector Assets'!B166" xr:uid="{AB5CE45F-4642-4781-B3AA-9C1C494EB8D8}"/>
    <hyperlink ref="B27" r:id="rId1" display="Basel Compliance (Y/N)" xr:uid="{4B2A8D60-B7EC-4711-BBCD-C239E2B6273F}"/>
    <hyperlink ref="B29" r:id="rId2" xr:uid="{99B06536-3B75-4C3C-B63F-468C82C62848}"/>
    <hyperlink ref="B30" r:id="rId3" xr:uid="{C64F6240-8F4A-40A3-A78C-ABF82BE2FF35}"/>
    <hyperlink ref="B10" location="'A. HTT General'!B311" display="5. References to Capital Requirements Regulation (CRR) 129(1)" xr:uid="{0866ABC8-B88C-417C-BC92-49736C6F68C1}"/>
    <hyperlink ref="D293" location="'B1. HTT Mortgage Assets'!B424" display="'B1. HTT Mortgage Assets'!B424" xr:uid="{8E2B6CA0-A02F-4D4D-A6CE-5F2EEED21DA0}"/>
    <hyperlink ref="C293" location="'B1. HTT Mortgage Assets'!B186" display="'B1. HTT Mortgage Assets'!B186" xr:uid="{21403899-9AD7-48F1-829E-D33B730CD8D5}"/>
    <hyperlink ref="C288" location="'A. HTT General'!A38" display="'A. HTT General'!A38" xr:uid="{4552286C-B5B8-4F63-8F8C-B1B203251552}"/>
    <hyperlink ref="C296" location="'A. HTT General'!B111" display="'A. HTT General'!B111" xr:uid="{1F0A9BC3-80BA-4F07-AB2F-224B272FADB7}"/>
    <hyperlink ref="D295" location="'B2. HTT Public Sector Assets'!B129" display="'B2. HTT Public Sector Assets'!B129" xr:uid="{287A6E23-59DA-47DF-8D37-6BB6795EC65E}"/>
    <hyperlink ref="C295" location="'B1. HTT Mortgage Assets'!B149" display="'B1. HTT Mortgage Assets'!B149" xr:uid="{735F79C4-9226-48AF-A6F9-5E0F248653B4}"/>
    <hyperlink ref="C294" location="'C. HTT Harmonised Glossary'!B20" display="link to Glossary HG.1.15" xr:uid="{931DCB4E-BF57-424D-BE8E-57A3D8B43AC5}"/>
    <hyperlink ref="C306" location="'A. HTT General'!B44" display="'A. HTT General'!B44" xr:uid="{33524572-27F9-4800-9BD7-578A7C997C5C}"/>
    <hyperlink ref="C300" location="'B1. HTT Mortgage Assets'!B215" display="215 LTV residential mortgage" xr:uid="{F7B98DFA-CD5F-41D0-A4EF-867D34F9E93F}"/>
    <hyperlink ref="D300" location="'B1. HTT Mortgage Assets'!B453" display="441 LTV Commercial Mortgage" xr:uid="{A0807799-5977-459D-B199-7F24F52EAEA2}"/>
    <hyperlink ref="C301" location="'A. HTT General'!B230" display="230 Derivatives and Swaps" xr:uid="{64EC2B50-E6EB-4722-B8D3-192CB7E04301}"/>
    <hyperlink ref="B28" r:id="rId4" display="CBD Compliance (Y/N)" xr:uid="{5CEC6766-76D4-442C-8179-5A49DDF856E8}"/>
    <hyperlink ref="F293" location="'B2. HTT Public Sector Assets'!A18" display="'B2. HTT Public Sector Assets'!A18" xr:uid="{AEC369FA-3F9F-43CF-9F16-7E6082D4958C}"/>
    <hyperlink ref="G293" location="'B3. HTT Shipping Assets'!B116" display="'B3. HTT Shipping Assets'!B116" xr:uid="{F4B120D7-AA48-4B97-99B3-6C3705EE85E6}"/>
    <hyperlink ref="F295" location="'B3. HTT Shipping Assets'!B80" display="'B3. HTT Shipping Assets'!B80" xr:uid="{3FA73590-D08D-415D-B040-DADCDBD60816}"/>
    <hyperlink ref="C305" location="'C. HTT Harmonised Glossary'!B12" display="link to Glossary HG 1.7" xr:uid="{BE7AC325-576E-4C03-8929-C18D495D83DE}"/>
    <hyperlink ref="F307" location="'B3. HTT Shipping Assets'!B110" display="'B3. HTT Shipping Assets'!B110" xr:uid="{7FC93A5B-4808-4B8C-92A9-EAA2AED6A74C}"/>
    <hyperlink ref="B44" location="'C. HTT Harmonised Glossary'!B6" display="2. Over-collateralisation (OC) " xr:uid="{8DECBC6A-C66F-4250-888D-4A31908E9535}"/>
  </hyperlinks>
  <pageMargins left="0.7" right="0.7" top="0.75" bottom="0.75" header="0.3" footer="0.3"/>
  <pageSetup paperSize="9" scale="35" orientation="portrait" r:id="rId5"/>
  <headerFooter>
    <oddFooter>&amp;R&amp;1#&amp;"Calibri"&amp;10&amp;K0078D7Classification : Internal</oddFooter>
  </headerFooter>
  <rowBreaks count="2" manualBreakCount="2">
    <brk id="136"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6D45-5D36-47D6-9191-3CBBA84BA930}">
  <sheetPr>
    <tabColor theme="9" tint="-0.249977111117893"/>
  </sheetPr>
  <dimension ref="A1:I622"/>
  <sheetViews>
    <sheetView topLeftCell="A424" zoomScaleNormal="100" workbookViewId="0">
      <selection activeCell="D448" sqref="D448"/>
    </sheetView>
  </sheetViews>
  <sheetFormatPr defaultRowHeight="14.4" x14ac:dyDescent="0.3"/>
  <cols>
    <col min="1" max="1" width="13.88671875" style="180" customWidth="1"/>
    <col min="2" max="2" width="60.88671875" style="180" customWidth="1"/>
    <col min="3" max="3" width="41" style="180" customWidth="1"/>
    <col min="4" max="4" width="40.88671875" style="180" customWidth="1"/>
    <col min="5" max="5" width="6.6640625" style="180" customWidth="1"/>
    <col min="6" max="6" width="41.5546875" style="180" customWidth="1"/>
    <col min="7" max="7" width="41.5546875" style="173" customWidth="1"/>
    <col min="8" max="16384" width="8.88671875" style="175"/>
  </cols>
  <sheetData>
    <row r="1" spans="1:7" ht="31.2" x14ac:dyDescent="0.3">
      <c r="A1" s="172" t="s">
        <v>762</v>
      </c>
      <c r="B1" s="172"/>
      <c r="C1" s="173"/>
      <c r="D1" s="173"/>
      <c r="E1" s="173"/>
      <c r="F1" s="174" t="s">
        <v>1394</v>
      </c>
    </row>
    <row r="2" spans="1:7" thickBot="1" x14ac:dyDescent="0.35">
      <c r="A2" s="173"/>
      <c r="B2" s="173"/>
      <c r="C2" s="173"/>
      <c r="D2" s="173"/>
      <c r="E2" s="173"/>
      <c r="F2" s="173"/>
    </row>
    <row r="3" spans="1:7" ht="18.600000000000001" thickBot="1" x14ac:dyDescent="0.35">
      <c r="A3" s="177"/>
      <c r="B3" s="178" t="s">
        <v>0</v>
      </c>
      <c r="C3" s="248" t="s">
        <v>1</v>
      </c>
      <c r="D3" s="177"/>
      <c r="E3" s="177"/>
      <c r="F3" s="173"/>
      <c r="G3" s="177"/>
    </row>
    <row r="4" spans="1:7" ht="15" thickBot="1" x14ac:dyDescent="0.35"/>
    <row r="5" spans="1:7" ht="18" x14ac:dyDescent="0.3">
      <c r="A5" s="181"/>
      <c r="B5" s="182" t="s">
        <v>402</v>
      </c>
      <c r="C5" s="181"/>
      <c r="E5" s="183"/>
      <c r="F5" s="183"/>
    </row>
    <row r="6" spans="1:7" x14ac:dyDescent="0.3">
      <c r="B6" s="249" t="s">
        <v>403</v>
      </c>
    </row>
    <row r="7" spans="1:7" x14ac:dyDescent="0.3">
      <c r="B7" s="250" t="s">
        <v>404</v>
      </c>
    </row>
    <row r="8" spans="1:7" ht="15" thickBot="1" x14ac:dyDescent="0.35">
      <c r="B8" s="251" t="s">
        <v>405</v>
      </c>
    </row>
    <row r="9" spans="1:7" x14ac:dyDescent="0.3">
      <c r="B9" s="252"/>
    </row>
    <row r="10" spans="1:7" ht="36" x14ac:dyDescent="0.3">
      <c r="A10" s="188" t="s">
        <v>5</v>
      </c>
      <c r="B10" s="188" t="s">
        <v>403</v>
      </c>
      <c r="C10" s="189"/>
      <c r="D10" s="189"/>
      <c r="E10" s="189"/>
      <c r="F10" s="189"/>
      <c r="G10" s="190"/>
    </row>
    <row r="11" spans="1:7" x14ac:dyDescent="0.3">
      <c r="A11" s="198"/>
      <c r="B11" s="199" t="s">
        <v>406</v>
      </c>
      <c r="C11" s="198" t="s">
        <v>55</v>
      </c>
      <c r="D11" s="198"/>
      <c r="E11" s="198"/>
      <c r="F11" s="201" t="s">
        <v>407</v>
      </c>
      <c r="G11" s="201"/>
    </row>
    <row r="12" spans="1:7" x14ac:dyDescent="0.3">
      <c r="A12" s="180" t="s">
        <v>408</v>
      </c>
      <c r="B12" s="180" t="s">
        <v>409</v>
      </c>
      <c r="C12" s="202">
        <v>15286.78466736</v>
      </c>
      <c r="F12" s="209">
        <f>IF($C$15=0,"",IF(C12="[for completion]","",C12/$C$15))</f>
        <v>1</v>
      </c>
    </row>
    <row r="13" spans="1:7" x14ac:dyDescent="0.3">
      <c r="A13" s="180" t="s">
        <v>410</v>
      </c>
      <c r="B13" s="180" t="s">
        <v>411</v>
      </c>
      <c r="C13" s="202">
        <v>0</v>
      </c>
      <c r="F13" s="209">
        <f>IF($C$15=0,"",IF(C13="[for completion]","",C13/$C$15))</f>
        <v>0</v>
      </c>
    </row>
    <row r="14" spans="1:7" x14ac:dyDescent="0.3">
      <c r="A14" s="180" t="s">
        <v>412</v>
      </c>
      <c r="B14" s="180" t="s">
        <v>66</v>
      </c>
      <c r="C14" s="202">
        <v>0</v>
      </c>
      <c r="F14" s="209">
        <f>IF($C$15=0,"",IF(C14="[for completion]","",C14/$C$15))</f>
        <v>0</v>
      </c>
    </row>
    <row r="15" spans="1:7" x14ac:dyDescent="0.3">
      <c r="A15" s="180" t="s">
        <v>413</v>
      </c>
      <c r="B15" s="253" t="s">
        <v>68</v>
      </c>
      <c r="C15" s="202">
        <v>15286.78466736</v>
      </c>
      <c r="F15" s="254">
        <f>SUM(F12:F14)</f>
        <v>1</v>
      </c>
    </row>
    <row r="16" spans="1:7" x14ac:dyDescent="0.3">
      <c r="A16" s="180" t="s">
        <v>414</v>
      </c>
      <c r="B16" s="213" t="s">
        <v>415</v>
      </c>
      <c r="C16" s="204"/>
      <c r="F16" s="214">
        <f t="shared" ref="F16:F26" si="0">IF($C$15=0,"",IF(C16="[for completion]","",C16/$C$15))</f>
        <v>0</v>
      </c>
    </row>
    <row r="17" spans="1:7" x14ac:dyDescent="0.3">
      <c r="A17" s="180" t="s">
        <v>416</v>
      </c>
      <c r="B17" s="213" t="s">
        <v>417</v>
      </c>
      <c r="C17" s="204"/>
      <c r="F17" s="214">
        <f t="shared" si="0"/>
        <v>0</v>
      </c>
    </row>
    <row r="18" spans="1:7" x14ac:dyDescent="0.3">
      <c r="A18" s="180" t="s">
        <v>418</v>
      </c>
      <c r="B18" s="213" t="s">
        <v>174</v>
      </c>
      <c r="C18" s="204"/>
      <c r="F18" s="214">
        <f t="shared" si="0"/>
        <v>0</v>
      </c>
    </row>
    <row r="19" spans="1:7" x14ac:dyDescent="0.3">
      <c r="A19" s="180" t="s">
        <v>419</v>
      </c>
      <c r="B19" s="213" t="s">
        <v>174</v>
      </c>
      <c r="C19" s="204"/>
      <c r="F19" s="214">
        <f t="shared" si="0"/>
        <v>0</v>
      </c>
    </row>
    <row r="20" spans="1:7" x14ac:dyDescent="0.3">
      <c r="A20" s="180" t="s">
        <v>420</v>
      </c>
      <c r="B20" s="213" t="s">
        <v>174</v>
      </c>
      <c r="C20" s="204"/>
      <c r="F20" s="214">
        <f t="shared" si="0"/>
        <v>0</v>
      </c>
    </row>
    <row r="21" spans="1:7" x14ac:dyDescent="0.3">
      <c r="A21" s="180" t="s">
        <v>421</v>
      </c>
      <c r="B21" s="213" t="s">
        <v>174</v>
      </c>
      <c r="C21" s="204"/>
      <c r="F21" s="214">
        <f t="shared" si="0"/>
        <v>0</v>
      </c>
    </row>
    <row r="22" spans="1:7" x14ac:dyDescent="0.3">
      <c r="A22" s="180" t="s">
        <v>422</v>
      </c>
      <c r="B22" s="213" t="s">
        <v>174</v>
      </c>
      <c r="C22" s="204"/>
      <c r="F22" s="214">
        <f t="shared" si="0"/>
        <v>0</v>
      </c>
    </row>
    <row r="23" spans="1:7" x14ac:dyDescent="0.3">
      <c r="A23" s="180" t="s">
        <v>423</v>
      </c>
      <c r="B23" s="213" t="s">
        <v>174</v>
      </c>
      <c r="C23" s="204"/>
      <c r="F23" s="214">
        <f t="shared" si="0"/>
        <v>0</v>
      </c>
    </row>
    <row r="24" spans="1:7" x14ac:dyDescent="0.3">
      <c r="A24" s="180" t="s">
        <v>424</v>
      </c>
      <c r="B24" s="213" t="s">
        <v>174</v>
      </c>
      <c r="C24" s="204"/>
      <c r="F24" s="214">
        <f t="shared" si="0"/>
        <v>0</v>
      </c>
    </row>
    <row r="25" spans="1:7" x14ac:dyDescent="0.3">
      <c r="A25" s="180" t="s">
        <v>425</v>
      </c>
      <c r="B25" s="213" t="s">
        <v>174</v>
      </c>
      <c r="C25" s="204"/>
      <c r="F25" s="214">
        <f t="shared" si="0"/>
        <v>0</v>
      </c>
    </row>
    <row r="26" spans="1:7" x14ac:dyDescent="0.3">
      <c r="A26" s="180" t="s">
        <v>1520</v>
      </c>
      <c r="B26" s="213" t="s">
        <v>174</v>
      </c>
      <c r="C26" s="215"/>
      <c r="D26" s="205"/>
      <c r="E26" s="205"/>
      <c r="F26" s="214">
        <f t="shared" si="0"/>
        <v>0</v>
      </c>
    </row>
    <row r="27" spans="1:7" x14ac:dyDescent="0.3">
      <c r="A27" s="198"/>
      <c r="B27" s="199" t="s">
        <v>426</v>
      </c>
      <c r="C27" s="198" t="s">
        <v>427</v>
      </c>
      <c r="D27" s="198" t="s">
        <v>428</v>
      </c>
      <c r="E27" s="200"/>
      <c r="F27" s="198" t="s">
        <v>429</v>
      </c>
      <c r="G27" s="201"/>
    </row>
    <row r="28" spans="1:7" x14ac:dyDescent="0.3">
      <c r="A28" s="180" t="s">
        <v>430</v>
      </c>
      <c r="B28" s="180" t="s">
        <v>431</v>
      </c>
      <c r="C28" s="255">
        <v>230313</v>
      </c>
      <c r="D28" s="255">
        <v>0</v>
      </c>
      <c r="F28" s="255">
        <f>IF(AND(C28="[For completion]",D28="[For completion]"),"[For completion]",SUM(C28:D28))</f>
        <v>230313</v>
      </c>
    </row>
    <row r="29" spans="1:7" x14ac:dyDescent="0.3">
      <c r="A29" s="180" t="s">
        <v>432</v>
      </c>
      <c r="B29" s="193" t="s">
        <v>1521</v>
      </c>
      <c r="C29" s="255">
        <v>106422</v>
      </c>
      <c r="D29" s="255">
        <v>0</v>
      </c>
      <c r="F29" s="255">
        <f>IF(AND(C29="[For completion]",D29="[For completion]"),"[For completion]",SUM(C29:D29))</f>
        <v>106422</v>
      </c>
    </row>
    <row r="30" spans="1:7" x14ac:dyDescent="0.3">
      <c r="A30" s="180" t="s">
        <v>434</v>
      </c>
      <c r="B30" s="193" t="s">
        <v>435</v>
      </c>
      <c r="C30" s="255">
        <v>0</v>
      </c>
      <c r="D30" s="255">
        <v>0</v>
      </c>
    </row>
    <row r="31" spans="1:7" x14ac:dyDescent="0.3">
      <c r="A31" s="180" t="s">
        <v>436</v>
      </c>
      <c r="B31" s="193"/>
    </row>
    <row r="32" spans="1:7" x14ac:dyDescent="0.3">
      <c r="A32" s="180" t="s">
        <v>437</v>
      </c>
      <c r="B32" s="193"/>
    </row>
    <row r="33" spans="1:7" x14ac:dyDescent="0.3">
      <c r="A33" s="180" t="s">
        <v>438</v>
      </c>
      <c r="B33" s="193"/>
    </row>
    <row r="34" spans="1:7" x14ac:dyDescent="0.3">
      <c r="A34" s="180" t="s">
        <v>439</v>
      </c>
      <c r="B34" s="193"/>
    </row>
    <row r="35" spans="1:7" x14ac:dyDescent="0.3">
      <c r="A35" s="198"/>
      <c r="B35" s="199" t="s">
        <v>440</v>
      </c>
      <c r="C35" s="198" t="s">
        <v>441</v>
      </c>
      <c r="D35" s="198" t="s">
        <v>442</v>
      </c>
      <c r="E35" s="200"/>
      <c r="F35" s="201" t="s">
        <v>407</v>
      </c>
      <c r="G35" s="201"/>
    </row>
    <row r="36" spans="1:7" x14ac:dyDescent="0.3">
      <c r="A36" s="180" t="s">
        <v>443</v>
      </c>
      <c r="B36" s="180" t="s">
        <v>444</v>
      </c>
      <c r="C36" s="256">
        <v>4.7773031856680002E-3</v>
      </c>
      <c r="D36" s="256">
        <v>0</v>
      </c>
      <c r="E36" s="257"/>
      <c r="F36" s="256">
        <v>4.7773031856680002E-3</v>
      </c>
    </row>
    <row r="37" spans="1:7" x14ac:dyDescent="0.3">
      <c r="A37" s="180" t="s">
        <v>445</v>
      </c>
      <c r="C37" s="256"/>
      <c r="D37" s="256"/>
      <c r="E37" s="257"/>
      <c r="F37" s="256"/>
    </row>
    <row r="38" spans="1:7" x14ac:dyDescent="0.3">
      <c r="A38" s="180" t="s">
        <v>446</v>
      </c>
      <c r="C38" s="256"/>
      <c r="D38" s="256"/>
      <c r="E38" s="257"/>
      <c r="F38" s="256"/>
    </row>
    <row r="39" spans="1:7" x14ac:dyDescent="0.3">
      <c r="A39" s="180" t="s">
        <v>447</v>
      </c>
      <c r="C39" s="256"/>
      <c r="D39" s="256"/>
      <c r="E39" s="257"/>
      <c r="F39" s="256"/>
    </row>
    <row r="40" spans="1:7" x14ac:dyDescent="0.3">
      <c r="A40" s="180" t="s">
        <v>448</v>
      </c>
      <c r="C40" s="256"/>
      <c r="D40" s="256"/>
      <c r="E40" s="257"/>
      <c r="F40" s="256"/>
    </row>
    <row r="41" spans="1:7" x14ac:dyDescent="0.3">
      <c r="A41" s="180" t="s">
        <v>449</v>
      </c>
      <c r="C41" s="256"/>
      <c r="D41" s="256"/>
      <c r="E41" s="257"/>
      <c r="F41" s="256"/>
    </row>
    <row r="42" spans="1:7" x14ac:dyDescent="0.3">
      <c r="A42" s="180" t="s">
        <v>450</v>
      </c>
      <c r="C42" s="256"/>
      <c r="D42" s="256"/>
      <c r="E42" s="257"/>
      <c r="F42" s="256"/>
    </row>
    <row r="43" spans="1:7" x14ac:dyDescent="0.3">
      <c r="A43" s="198"/>
      <c r="B43" s="199" t="s">
        <v>451</v>
      </c>
      <c r="C43" s="198" t="s">
        <v>441</v>
      </c>
      <c r="D43" s="198" t="s">
        <v>442</v>
      </c>
      <c r="E43" s="200"/>
      <c r="F43" s="201" t="s">
        <v>407</v>
      </c>
      <c r="G43" s="201"/>
    </row>
    <row r="44" spans="1:7" x14ac:dyDescent="0.3">
      <c r="A44" s="180" t="s">
        <v>452</v>
      </c>
      <c r="B44" s="258" t="s">
        <v>453</v>
      </c>
      <c r="C44" s="259">
        <f>SUM(C45:C71)</f>
        <v>1</v>
      </c>
      <c r="D44" s="260">
        <f>SUM(D45:D71)</f>
        <v>0</v>
      </c>
      <c r="E44" s="256"/>
      <c r="F44" s="259">
        <f>SUM(F45:F71)</f>
        <v>1</v>
      </c>
      <c r="G44" s="180"/>
    </row>
    <row r="45" spans="1:7" x14ac:dyDescent="0.3">
      <c r="A45" s="180" t="s">
        <v>454</v>
      </c>
      <c r="B45" s="180" t="s">
        <v>455</v>
      </c>
      <c r="C45" s="254">
        <v>0</v>
      </c>
      <c r="D45" s="256">
        <v>0</v>
      </c>
      <c r="E45" s="256"/>
      <c r="F45" s="254">
        <v>0</v>
      </c>
      <c r="G45" s="180"/>
    </row>
    <row r="46" spans="1:7" x14ac:dyDescent="0.3">
      <c r="A46" s="180" t="s">
        <v>456</v>
      </c>
      <c r="B46" s="180" t="s">
        <v>8</v>
      </c>
      <c r="C46" s="254">
        <v>1</v>
      </c>
      <c r="D46" s="256">
        <v>0</v>
      </c>
      <c r="E46" s="256"/>
      <c r="F46" s="254">
        <v>1</v>
      </c>
      <c r="G46" s="180"/>
    </row>
    <row r="47" spans="1:7" x14ac:dyDescent="0.3">
      <c r="A47" s="180" t="s">
        <v>457</v>
      </c>
      <c r="B47" s="180" t="s">
        <v>458</v>
      </c>
      <c r="C47" s="254">
        <v>0</v>
      </c>
      <c r="D47" s="256">
        <v>0</v>
      </c>
      <c r="E47" s="256"/>
      <c r="F47" s="254">
        <v>0</v>
      </c>
      <c r="G47" s="180"/>
    </row>
    <row r="48" spans="1:7" x14ac:dyDescent="0.3">
      <c r="A48" s="180" t="s">
        <v>459</v>
      </c>
      <c r="B48" s="180" t="s">
        <v>460</v>
      </c>
      <c r="C48" s="254">
        <v>0</v>
      </c>
      <c r="D48" s="256">
        <v>0</v>
      </c>
      <c r="E48" s="256"/>
      <c r="F48" s="254">
        <v>0</v>
      </c>
      <c r="G48" s="180"/>
    </row>
    <row r="49" spans="1:7" x14ac:dyDescent="0.3">
      <c r="A49" s="180" t="s">
        <v>461</v>
      </c>
      <c r="B49" s="180" t="s">
        <v>462</v>
      </c>
      <c r="C49" s="254">
        <v>0</v>
      </c>
      <c r="D49" s="256">
        <v>0</v>
      </c>
      <c r="E49" s="256"/>
      <c r="F49" s="254">
        <v>0</v>
      </c>
      <c r="G49" s="180"/>
    </row>
    <row r="50" spans="1:7" x14ac:dyDescent="0.3">
      <c r="A50" s="180" t="s">
        <v>463</v>
      </c>
      <c r="B50" s="180" t="s">
        <v>1522</v>
      </c>
      <c r="C50" s="254">
        <v>0</v>
      </c>
      <c r="D50" s="256">
        <v>0</v>
      </c>
      <c r="E50" s="256"/>
      <c r="F50" s="254">
        <v>0</v>
      </c>
      <c r="G50" s="180"/>
    </row>
    <row r="51" spans="1:7" x14ac:dyDescent="0.3">
      <c r="A51" s="180" t="s">
        <v>464</v>
      </c>
      <c r="B51" s="180" t="s">
        <v>465</v>
      </c>
      <c r="C51" s="254">
        <v>0</v>
      </c>
      <c r="D51" s="256">
        <v>0</v>
      </c>
      <c r="E51" s="256"/>
      <c r="F51" s="254">
        <v>0</v>
      </c>
      <c r="G51" s="180"/>
    </row>
    <row r="52" spans="1:7" x14ac:dyDescent="0.3">
      <c r="A52" s="180" t="s">
        <v>466</v>
      </c>
      <c r="B52" s="180" t="s">
        <v>467</v>
      </c>
      <c r="C52" s="254">
        <v>0</v>
      </c>
      <c r="D52" s="256">
        <v>0</v>
      </c>
      <c r="E52" s="256"/>
      <c r="F52" s="254">
        <v>0</v>
      </c>
      <c r="G52" s="180"/>
    </row>
    <row r="53" spans="1:7" x14ac:dyDescent="0.3">
      <c r="A53" s="180" t="s">
        <v>468</v>
      </c>
      <c r="B53" s="180" t="s">
        <v>469</v>
      </c>
      <c r="C53" s="254">
        <v>0</v>
      </c>
      <c r="D53" s="256">
        <v>0</v>
      </c>
      <c r="E53" s="256"/>
      <c r="F53" s="254">
        <v>0</v>
      </c>
      <c r="G53" s="180"/>
    </row>
    <row r="54" spans="1:7" x14ac:dyDescent="0.3">
      <c r="A54" s="180" t="s">
        <v>470</v>
      </c>
      <c r="B54" s="180" t="s">
        <v>471</v>
      </c>
      <c r="C54" s="254">
        <v>0</v>
      </c>
      <c r="D54" s="256">
        <v>0</v>
      </c>
      <c r="E54" s="256"/>
      <c r="F54" s="254">
        <v>0</v>
      </c>
      <c r="G54" s="180"/>
    </row>
    <row r="55" spans="1:7" x14ac:dyDescent="0.3">
      <c r="A55" s="180" t="s">
        <v>472</v>
      </c>
      <c r="B55" s="180" t="s">
        <v>473</v>
      </c>
      <c r="C55" s="254">
        <v>0</v>
      </c>
      <c r="D55" s="256">
        <v>0</v>
      </c>
      <c r="E55" s="256"/>
      <c r="F55" s="254">
        <v>0</v>
      </c>
      <c r="G55" s="180"/>
    </row>
    <row r="56" spans="1:7" x14ac:dyDescent="0.3">
      <c r="A56" s="180" t="s">
        <v>474</v>
      </c>
      <c r="B56" s="180" t="s">
        <v>475</v>
      </c>
      <c r="C56" s="254">
        <v>0</v>
      </c>
      <c r="D56" s="256">
        <v>0</v>
      </c>
      <c r="E56" s="256"/>
      <c r="F56" s="254">
        <v>0</v>
      </c>
      <c r="G56" s="180"/>
    </row>
    <row r="57" spans="1:7" x14ac:dyDescent="0.3">
      <c r="A57" s="180" t="s">
        <v>476</v>
      </c>
      <c r="B57" s="180" t="s">
        <v>477</v>
      </c>
      <c r="C57" s="254">
        <v>0</v>
      </c>
      <c r="D57" s="256">
        <v>0</v>
      </c>
      <c r="E57" s="256"/>
      <c r="F57" s="254">
        <v>0</v>
      </c>
      <c r="G57" s="180"/>
    </row>
    <row r="58" spans="1:7" x14ac:dyDescent="0.3">
      <c r="A58" s="180" t="s">
        <v>478</v>
      </c>
      <c r="B58" s="180" t="s">
        <v>479</v>
      </c>
      <c r="C58" s="254">
        <v>0</v>
      </c>
      <c r="D58" s="256">
        <v>0</v>
      </c>
      <c r="E58" s="256"/>
      <c r="F58" s="254">
        <v>0</v>
      </c>
      <c r="G58" s="180"/>
    </row>
    <row r="59" spans="1:7" x14ac:dyDescent="0.3">
      <c r="A59" s="180" t="s">
        <v>480</v>
      </c>
      <c r="B59" s="180" t="s">
        <v>481</v>
      </c>
      <c r="C59" s="254">
        <v>0</v>
      </c>
      <c r="D59" s="256">
        <v>0</v>
      </c>
      <c r="E59" s="256"/>
      <c r="F59" s="254">
        <v>0</v>
      </c>
      <c r="G59" s="180"/>
    </row>
    <row r="60" spans="1:7" x14ac:dyDescent="0.3">
      <c r="A60" s="180" t="s">
        <v>482</v>
      </c>
      <c r="B60" s="180" t="s">
        <v>483</v>
      </c>
      <c r="C60" s="254">
        <v>0</v>
      </c>
      <c r="D60" s="256">
        <v>0</v>
      </c>
      <c r="E60" s="256"/>
      <c r="F60" s="254">
        <v>0</v>
      </c>
      <c r="G60" s="180"/>
    </row>
    <row r="61" spans="1:7" x14ac:dyDescent="0.3">
      <c r="A61" s="180" t="s">
        <v>484</v>
      </c>
      <c r="B61" s="180" t="s">
        <v>485</v>
      </c>
      <c r="C61" s="254">
        <v>0</v>
      </c>
      <c r="D61" s="256">
        <v>0</v>
      </c>
      <c r="E61" s="256"/>
      <c r="F61" s="254">
        <v>0</v>
      </c>
      <c r="G61" s="180"/>
    </row>
    <row r="62" spans="1:7" x14ac:dyDescent="0.3">
      <c r="A62" s="180" t="s">
        <v>486</v>
      </c>
      <c r="B62" s="180" t="s">
        <v>487</v>
      </c>
      <c r="C62" s="254">
        <v>0</v>
      </c>
      <c r="D62" s="256">
        <v>0</v>
      </c>
      <c r="E62" s="256"/>
      <c r="F62" s="254">
        <v>0</v>
      </c>
      <c r="G62" s="180"/>
    </row>
    <row r="63" spans="1:7" x14ac:dyDescent="0.3">
      <c r="A63" s="180" t="s">
        <v>488</v>
      </c>
      <c r="B63" s="180" t="s">
        <v>489</v>
      </c>
      <c r="C63" s="254">
        <v>0</v>
      </c>
      <c r="D63" s="256">
        <v>0</v>
      </c>
      <c r="E63" s="256"/>
      <c r="F63" s="254">
        <v>0</v>
      </c>
      <c r="G63" s="180"/>
    </row>
    <row r="64" spans="1:7" x14ac:dyDescent="0.3">
      <c r="A64" s="180" t="s">
        <v>490</v>
      </c>
      <c r="B64" s="180" t="s">
        <v>491</v>
      </c>
      <c r="C64" s="254">
        <v>0</v>
      </c>
      <c r="D64" s="256">
        <v>0</v>
      </c>
      <c r="E64" s="256"/>
      <c r="F64" s="254">
        <v>0</v>
      </c>
      <c r="G64" s="180"/>
    </row>
    <row r="65" spans="1:7" x14ac:dyDescent="0.3">
      <c r="A65" s="180" t="s">
        <v>492</v>
      </c>
      <c r="B65" s="180" t="s">
        <v>493</v>
      </c>
      <c r="C65" s="254">
        <v>0</v>
      </c>
      <c r="D65" s="256">
        <v>0</v>
      </c>
      <c r="E65" s="256"/>
      <c r="F65" s="254">
        <v>0</v>
      </c>
      <c r="G65" s="180"/>
    </row>
    <row r="66" spans="1:7" x14ac:dyDescent="0.3">
      <c r="A66" s="180" t="s">
        <v>494</v>
      </c>
      <c r="B66" s="180" t="s">
        <v>495</v>
      </c>
      <c r="C66" s="254">
        <v>0</v>
      </c>
      <c r="D66" s="256">
        <v>0</v>
      </c>
      <c r="E66" s="256"/>
      <c r="F66" s="254">
        <v>0</v>
      </c>
      <c r="G66" s="180"/>
    </row>
    <row r="67" spans="1:7" x14ac:dyDescent="0.3">
      <c r="A67" s="180" t="s">
        <v>496</v>
      </c>
      <c r="B67" s="180" t="s">
        <v>497</v>
      </c>
      <c r="C67" s="254">
        <v>0</v>
      </c>
      <c r="D67" s="256">
        <v>0</v>
      </c>
      <c r="E67" s="256"/>
      <c r="F67" s="254">
        <v>0</v>
      </c>
      <c r="G67" s="180"/>
    </row>
    <row r="68" spans="1:7" x14ac:dyDescent="0.3">
      <c r="A68" s="180" t="s">
        <v>498</v>
      </c>
      <c r="B68" s="180" t="s">
        <v>499</v>
      </c>
      <c r="C68" s="254">
        <v>0</v>
      </c>
      <c r="D68" s="256">
        <v>0</v>
      </c>
      <c r="E68" s="256"/>
      <c r="F68" s="254">
        <v>0</v>
      </c>
      <c r="G68" s="180"/>
    </row>
    <row r="69" spans="1:7" x14ac:dyDescent="0.3">
      <c r="A69" s="180" t="s">
        <v>500</v>
      </c>
      <c r="B69" s="180" t="s">
        <v>501</v>
      </c>
      <c r="C69" s="254">
        <v>0</v>
      </c>
      <c r="D69" s="256">
        <v>0</v>
      </c>
      <c r="E69" s="256"/>
      <c r="F69" s="254">
        <v>0</v>
      </c>
      <c r="G69" s="180"/>
    </row>
    <row r="70" spans="1:7" x14ac:dyDescent="0.3">
      <c r="A70" s="180" t="s">
        <v>502</v>
      </c>
      <c r="B70" s="180" t="s">
        <v>503</v>
      </c>
      <c r="C70" s="254">
        <v>0</v>
      </c>
      <c r="D70" s="256">
        <v>0</v>
      </c>
      <c r="E70" s="256"/>
      <c r="F70" s="254">
        <v>0</v>
      </c>
      <c r="G70" s="180"/>
    </row>
    <row r="71" spans="1:7" x14ac:dyDescent="0.3">
      <c r="A71" s="180" t="s">
        <v>504</v>
      </c>
      <c r="B71" s="180" t="s">
        <v>505</v>
      </c>
      <c r="C71" s="254">
        <v>0</v>
      </c>
      <c r="D71" s="256">
        <v>0</v>
      </c>
      <c r="E71" s="256"/>
      <c r="F71" s="254">
        <v>0</v>
      </c>
      <c r="G71" s="180"/>
    </row>
    <row r="72" spans="1:7" x14ac:dyDescent="0.3">
      <c r="A72" s="180" t="s">
        <v>506</v>
      </c>
      <c r="B72" s="258" t="s">
        <v>259</v>
      </c>
      <c r="C72" s="259">
        <f>SUM(C73:C75)</f>
        <v>0</v>
      </c>
      <c r="D72" s="260">
        <f>SUM(D73:D75)</f>
        <v>0</v>
      </c>
      <c r="E72" s="256"/>
      <c r="F72" s="259">
        <f>SUM(F73:F75)</f>
        <v>0</v>
      </c>
      <c r="G72" s="180"/>
    </row>
    <row r="73" spans="1:7" x14ac:dyDescent="0.3">
      <c r="A73" s="180" t="s">
        <v>507</v>
      </c>
      <c r="B73" s="180" t="s">
        <v>508</v>
      </c>
      <c r="C73" s="256"/>
      <c r="D73" s="256"/>
      <c r="E73" s="256"/>
      <c r="F73" s="256"/>
      <c r="G73" s="180"/>
    </row>
    <row r="74" spans="1:7" x14ac:dyDescent="0.3">
      <c r="A74" s="180" t="s">
        <v>509</v>
      </c>
      <c r="B74" s="180" t="s">
        <v>510</v>
      </c>
      <c r="C74" s="256"/>
      <c r="D74" s="256"/>
      <c r="E74" s="256"/>
      <c r="F74" s="256"/>
      <c r="G74" s="180"/>
    </row>
    <row r="75" spans="1:7" x14ac:dyDescent="0.3">
      <c r="A75" s="180" t="s">
        <v>511</v>
      </c>
      <c r="B75" s="180" t="s">
        <v>512</v>
      </c>
      <c r="C75" s="256"/>
      <c r="D75" s="256"/>
      <c r="E75" s="256"/>
      <c r="F75" s="256"/>
      <c r="G75" s="180"/>
    </row>
    <row r="76" spans="1:7" x14ac:dyDescent="0.3">
      <c r="A76" s="180" t="s">
        <v>513</v>
      </c>
      <c r="B76" s="258" t="s">
        <v>66</v>
      </c>
      <c r="C76" s="259">
        <f>SUM(C77:C87)</f>
        <v>0</v>
      </c>
      <c r="D76" s="259">
        <f>SUM(D77:D87)</f>
        <v>0</v>
      </c>
      <c r="E76" s="254"/>
      <c r="F76" s="259">
        <f>SUM(F77:F87)</f>
        <v>0</v>
      </c>
      <c r="G76" s="180"/>
    </row>
    <row r="77" spans="1:7" hidden="1" x14ac:dyDescent="0.3">
      <c r="A77" s="180" t="s">
        <v>514</v>
      </c>
      <c r="B77" s="195" t="s">
        <v>261</v>
      </c>
      <c r="C77" s="256"/>
      <c r="D77" s="256"/>
      <c r="E77" s="256"/>
      <c r="F77" s="256"/>
      <c r="G77" s="180"/>
    </row>
    <row r="78" spans="1:7" hidden="1" x14ac:dyDescent="0.3">
      <c r="A78" s="180" t="s">
        <v>515</v>
      </c>
      <c r="B78" s="180" t="s">
        <v>516</v>
      </c>
      <c r="C78" s="256"/>
      <c r="D78" s="256"/>
      <c r="E78" s="256"/>
      <c r="F78" s="256"/>
      <c r="G78" s="180"/>
    </row>
    <row r="79" spans="1:7" hidden="1" x14ac:dyDescent="0.3">
      <c r="A79" s="180" t="s">
        <v>517</v>
      </c>
      <c r="B79" s="195" t="s">
        <v>263</v>
      </c>
      <c r="C79" s="256"/>
      <c r="D79" s="256"/>
      <c r="E79" s="256"/>
      <c r="F79" s="256"/>
      <c r="G79" s="180"/>
    </row>
    <row r="80" spans="1:7" hidden="1" x14ac:dyDescent="0.3">
      <c r="A80" s="180" t="s">
        <v>518</v>
      </c>
      <c r="B80" s="195" t="s">
        <v>265</v>
      </c>
      <c r="C80" s="256"/>
      <c r="D80" s="256"/>
      <c r="E80" s="256"/>
      <c r="F80" s="256"/>
      <c r="G80" s="180"/>
    </row>
    <row r="81" spans="1:7" hidden="1" x14ac:dyDescent="0.3">
      <c r="A81" s="180" t="s">
        <v>519</v>
      </c>
      <c r="B81" s="195" t="s">
        <v>267</v>
      </c>
      <c r="C81" s="256"/>
      <c r="D81" s="256"/>
      <c r="E81" s="256"/>
      <c r="F81" s="256"/>
      <c r="G81" s="180"/>
    </row>
    <row r="82" spans="1:7" hidden="1" x14ac:dyDescent="0.3">
      <c r="A82" s="180" t="s">
        <v>520</v>
      </c>
      <c r="B82" s="195" t="s">
        <v>269</v>
      </c>
      <c r="C82" s="256"/>
      <c r="D82" s="256"/>
      <c r="E82" s="256"/>
      <c r="F82" s="256"/>
      <c r="G82" s="180"/>
    </row>
    <row r="83" spans="1:7" hidden="1" x14ac:dyDescent="0.3">
      <c r="A83" s="180" t="s">
        <v>521</v>
      </c>
      <c r="B83" s="195" t="s">
        <v>271</v>
      </c>
      <c r="C83" s="256"/>
      <c r="D83" s="256"/>
      <c r="E83" s="256"/>
      <c r="F83" s="256"/>
      <c r="G83" s="180"/>
    </row>
    <row r="84" spans="1:7" hidden="1" x14ac:dyDescent="0.3">
      <c r="A84" s="180" t="s">
        <v>522</v>
      </c>
      <c r="B84" s="195" t="s">
        <v>273</v>
      </c>
      <c r="C84" s="256"/>
      <c r="D84" s="256"/>
      <c r="E84" s="256"/>
      <c r="F84" s="256"/>
      <c r="G84" s="180"/>
    </row>
    <row r="85" spans="1:7" hidden="1" x14ac:dyDescent="0.3">
      <c r="A85" s="180" t="s">
        <v>523</v>
      </c>
      <c r="B85" s="195" t="s">
        <v>275</v>
      </c>
      <c r="C85" s="256"/>
      <c r="D85" s="256"/>
      <c r="E85" s="256"/>
      <c r="F85" s="256"/>
      <c r="G85" s="180"/>
    </row>
    <row r="86" spans="1:7" hidden="1" x14ac:dyDescent="0.3">
      <c r="A86" s="180" t="s">
        <v>524</v>
      </c>
      <c r="B86" s="195" t="s">
        <v>277</v>
      </c>
      <c r="C86" s="256"/>
      <c r="D86" s="256"/>
      <c r="E86" s="256"/>
      <c r="F86" s="256"/>
      <c r="G86" s="180"/>
    </row>
    <row r="87" spans="1:7" hidden="1" x14ac:dyDescent="0.3">
      <c r="A87" s="180" t="s">
        <v>525</v>
      </c>
      <c r="B87" s="195" t="s">
        <v>66</v>
      </c>
      <c r="C87" s="256"/>
      <c r="D87" s="256"/>
      <c r="E87" s="256"/>
      <c r="F87" s="256"/>
      <c r="G87" s="180"/>
    </row>
    <row r="88" spans="1:7" hidden="1" x14ac:dyDescent="0.3">
      <c r="A88" s="180" t="s">
        <v>526</v>
      </c>
      <c r="B88" s="213" t="s">
        <v>174</v>
      </c>
      <c r="C88" s="256"/>
      <c r="D88" s="256"/>
      <c r="E88" s="256"/>
      <c r="F88" s="256"/>
      <c r="G88" s="180"/>
    </row>
    <row r="89" spans="1:7" hidden="1" x14ac:dyDescent="0.3">
      <c r="A89" s="180" t="s">
        <v>527</v>
      </c>
      <c r="B89" s="213" t="s">
        <v>174</v>
      </c>
      <c r="C89" s="256"/>
      <c r="D89" s="256"/>
      <c r="E89" s="256"/>
      <c r="F89" s="256"/>
      <c r="G89" s="180"/>
    </row>
    <row r="90" spans="1:7" hidden="1" x14ac:dyDescent="0.3">
      <c r="A90" s="180" t="s">
        <v>528</v>
      </c>
      <c r="B90" s="213" t="s">
        <v>174</v>
      </c>
      <c r="C90" s="256"/>
      <c r="D90" s="256"/>
      <c r="E90" s="256"/>
      <c r="F90" s="256"/>
      <c r="G90" s="180"/>
    </row>
    <row r="91" spans="1:7" hidden="1" x14ac:dyDescent="0.3">
      <c r="A91" s="180" t="s">
        <v>529</v>
      </c>
      <c r="B91" s="213" t="s">
        <v>174</v>
      </c>
      <c r="C91" s="256"/>
      <c r="D91" s="256"/>
      <c r="E91" s="256"/>
      <c r="F91" s="256"/>
      <c r="G91" s="180"/>
    </row>
    <row r="92" spans="1:7" hidden="1" x14ac:dyDescent="0.3">
      <c r="A92" s="180" t="s">
        <v>530</v>
      </c>
      <c r="B92" s="213" t="s">
        <v>174</v>
      </c>
      <c r="C92" s="256"/>
      <c r="D92" s="256"/>
      <c r="E92" s="256"/>
      <c r="F92" s="256"/>
      <c r="G92" s="180"/>
    </row>
    <row r="93" spans="1:7" hidden="1" x14ac:dyDescent="0.3">
      <c r="A93" s="180" t="s">
        <v>531</v>
      </c>
      <c r="B93" s="213" t="s">
        <v>174</v>
      </c>
      <c r="C93" s="256"/>
      <c r="D93" s="256"/>
      <c r="E93" s="256"/>
      <c r="F93" s="256"/>
      <c r="G93" s="180"/>
    </row>
    <row r="94" spans="1:7" hidden="1" x14ac:dyDescent="0.3">
      <c r="A94" s="180" t="s">
        <v>532</v>
      </c>
      <c r="B94" s="213" t="s">
        <v>174</v>
      </c>
      <c r="C94" s="256"/>
      <c r="D94" s="256"/>
      <c r="E94" s="256"/>
      <c r="F94" s="256"/>
      <c r="G94" s="180"/>
    </row>
    <row r="95" spans="1:7" hidden="1" x14ac:dyDescent="0.3">
      <c r="A95" s="180" t="s">
        <v>533</v>
      </c>
      <c r="B95" s="213" t="s">
        <v>174</v>
      </c>
      <c r="C95" s="256"/>
      <c r="D95" s="256"/>
      <c r="E95" s="256"/>
      <c r="F95" s="256"/>
      <c r="G95" s="180"/>
    </row>
    <row r="96" spans="1:7" hidden="1" x14ac:dyDescent="0.3">
      <c r="A96" s="180" t="s">
        <v>534</v>
      </c>
      <c r="B96" s="213" t="s">
        <v>174</v>
      </c>
      <c r="C96" s="256"/>
      <c r="D96" s="256"/>
      <c r="E96" s="256"/>
      <c r="F96" s="256"/>
      <c r="G96" s="180"/>
    </row>
    <row r="97" spans="1:7" hidden="1" x14ac:dyDescent="0.3">
      <c r="A97" s="180" t="s">
        <v>535</v>
      </c>
      <c r="B97" s="213" t="s">
        <v>174</v>
      </c>
      <c r="C97" s="256"/>
      <c r="D97" s="256"/>
      <c r="E97" s="256"/>
      <c r="F97" s="256"/>
      <c r="G97" s="180"/>
    </row>
    <row r="98" spans="1:7" x14ac:dyDescent="0.3">
      <c r="A98" s="198"/>
      <c r="B98" s="229" t="s">
        <v>1523</v>
      </c>
      <c r="C98" s="198" t="s">
        <v>441</v>
      </c>
      <c r="D98" s="198" t="s">
        <v>442</v>
      </c>
      <c r="E98" s="200"/>
      <c r="F98" s="201" t="s">
        <v>407</v>
      </c>
      <c r="G98" s="201"/>
    </row>
    <row r="99" spans="1:7" x14ac:dyDescent="0.3">
      <c r="A99" s="180" t="s">
        <v>536</v>
      </c>
      <c r="B99" s="256" t="s">
        <v>537</v>
      </c>
      <c r="C99" s="254">
        <v>0.15722381071618</v>
      </c>
      <c r="D99" s="254"/>
      <c r="E99" s="254"/>
      <c r="F99" s="254">
        <v>0.15722381071618</v>
      </c>
      <c r="G99" s="180"/>
    </row>
    <row r="100" spans="1:7" x14ac:dyDescent="0.3">
      <c r="A100" s="180" t="s">
        <v>538</v>
      </c>
      <c r="B100" s="256" t="s">
        <v>539</v>
      </c>
      <c r="C100" s="254">
        <v>0.14657784769443999</v>
      </c>
      <c r="D100" s="254"/>
      <c r="E100" s="254"/>
      <c r="F100" s="254">
        <v>0.14657784769443999</v>
      </c>
      <c r="G100" s="180"/>
    </row>
    <row r="101" spans="1:7" x14ac:dyDescent="0.3">
      <c r="A101" s="180" t="s">
        <v>540</v>
      </c>
      <c r="B101" s="256" t="s">
        <v>541</v>
      </c>
      <c r="C101" s="254">
        <v>0.15241367132126701</v>
      </c>
      <c r="D101" s="254"/>
      <c r="E101" s="254"/>
      <c r="F101" s="254">
        <v>0.15241367132126701</v>
      </c>
      <c r="G101" s="180"/>
    </row>
    <row r="102" spans="1:7" x14ac:dyDescent="0.3">
      <c r="A102" s="180" t="s">
        <v>542</v>
      </c>
      <c r="B102" s="256" t="s">
        <v>543</v>
      </c>
      <c r="C102" s="254">
        <v>8.3568834427797695E-2</v>
      </c>
      <c r="D102" s="254"/>
      <c r="E102" s="254"/>
      <c r="F102" s="254">
        <v>8.3568834427797695E-2</v>
      </c>
      <c r="G102" s="180"/>
    </row>
    <row r="103" spans="1:7" x14ac:dyDescent="0.3">
      <c r="A103" s="180" t="s">
        <v>544</v>
      </c>
      <c r="B103" s="256" t="s">
        <v>545</v>
      </c>
      <c r="C103" s="254">
        <v>0.107673929263521</v>
      </c>
      <c r="D103" s="254"/>
      <c r="E103" s="254"/>
      <c r="F103" s="254">
        <v>0.107673929263521</v>
      </c>
      <c r="G103" s="180"/>
    </row>
    <row r="104" spans="1:7" x14ac:dyDescent="0.3">
      <c r="A104" s="180" t="s">
        <v>546</v>
      </c>
      <c r="B104" s="256" t="s">
        <v>547</v>
      </c>
      <c r="C104" s="254">
        <v>8.1131274755778193E-2</v>
      </c>
      <c r="D104" s="254"/>
      <c r="E104" s="254"/>
      <c r="F104" s="254">
        <v>8.1131274755778193E-2</v>
      </c>
      <c r="G104" s="180"/>
    </row>
    <row r="105" spans="1:7" x14ac:dyDescent="0.3">
      <c r="A105" s="180" t="s">
        <v>548</v>
      </c>
      <c r="B105" s="256" t="s">
        <v>549</v>
      </c>
      <c r="C105" s="254">
        <v>7.4092043900400195E-2</v>
      </c>
      <c r="D105" s="254"/>
      <c r="E105" s="254"/>
      <c r="F105" s="254">
        <v>7.4092043900400195E-2</v>
      </c>
      <c r="G105" s="180"/>
    </row>
    <row r="106" spans="1:7" x14ac:dyDescent="0.3">
      <c r="A106" s="180" t="s">
        <v>550</v>
      </c>
      <c r="B106" s="256" t="s">
        <v>551</v>
      </c>
      <c r="C106" s="254">
        <v>6.8953677637694999E-2</v>
      </c>
      <c r="D106" s="254"/>
      <c r="E106" s="254"/>
      <c r="F106" s="254">
        <v>6.8953677637694999E-2</v>
      </c>
      <c r="G106" s="180"/>
    </row>
    <row r="107" spans="1:7" x14ac:dyDescent="0.3">
      <c r="A107" s="180" t="s">
        <v>552</v>
      </c>
      <c r="B107" s="256" t="s">
        <v>553</v>
      </c>
      <c r="C107" s="254">
        <v>5.2881283012120001E-2</v>
      </c>
      <c r="D107" s="254"/>
      <c r="E107" s="254"/>
      <c r="F107" s="254">
        <v>5.2881283012120001E-2</v>
      </c>
      <c r="G107" s="180"/>
    </row>
    <row r="108" spans="1:7" x14ac:dyDescent="0.3">
      <c r="A108" s="180" t="s">
        <v>554</v>
      </c>
      <c r="B108" s="256" t="s">
        <v>555</v>
      </c>
      <c r="C108" s="254">
        <v>4.3858731718223999E-2</v>
      </c>
      <c r="D108" s="254"/>
      <c r="E108" s="254"/>
      <c r="F108" s="254">
        <v>4.3858731718223999E-2</v>
      </c>
      <c r="G108" s="180"/>
    </row>
    <row r="109" spans="1:7" x14ac:dyDescent="0.3">
      <c r="A109" s="180" t="s">
        <v>556</v>
      </c>
      <c r="B109" s="256" t="s">
        <v>489</v>
      </c>
      <c r="C109" s="254">
        <v>2.9398167511939601E-2</v>
      </c>
      <c r="D109" s="254"/>
      <c r="E109" s="254"/>
      <c r="F109" s="254">
        <v>2.9398167511939601E-2</v>
      </c>
      <c r="G109" s="180"/>
    </row>
    <row r="110" spans="1:7" x14ac:dyDescent="0.3">
      <c r="A110" s="180" t="s">
        <v>557</v>
      </c>
      <c r="B110" s="256" t="s">
        <v>66</v>
      </c>
      <c r="C110" s="254">
        <v>2.2267280406376398E-3</v>
      </c>
      <c r="D110" s="254"/>
      <c r="E110" s="254"/>
      <c r="F110" s="254">
        <v>2.2267280406376398E-3</v>
      </c>
      <c r="G110" s="180"/>
    </row>
    <row r="111" spans="1:7" hidden="1" x14ac:dyDescent="0.3">
      <c r="A111" s="180" t="s">
        <v>558</v>
      </c>
      <c r="B111" s="195" t="s">
        <v>559</v>
      </c>
      <c r="C111" s="256"/>
      <c r="D111" s="256"/>
      <c r="E111" s="256"/>
      <c r="F111" s="256"/>
      <c r="G111" s="180"/>
    </row>
    <row r="112" spans="1:7" hidden="1" x14ac:dyDescent="0.3">
      <c r="A112" s="180" t="s">
        <v>560</v>
      </c>
      <c r="B112" s="195" t="s">
        <v>559</v>
      </c>
      <c r="C112" s="256"/>
      <c r="D112" s="256"/>
      <c r="E112" s="256"/>
      <c r="F112" s="256"/>
      <c r="G112" s="180"/>
    </row>
    <row r="113" spans="1:7" hidden="1" x14ac:dyDescent="0.3">
      <c r="A113" s="180" t="s">
        <v>561</v>
      </c>
      <c r="B113" s="195" t="s">
        <v>559</v>
      </c>
      <c r="C113" s="256"/>
      <c r="D113" s="256"/>
      <c r="E113" s="256"/>
      <c r="F113" s="256"/>
      <c r="G113" s="180"/>
    </row>
    <row r="114" spans="1:7" hidden="1" x14ac:dyDescent="0.3">
      <c r="A114" s="180" t="s">
        <v>562</v>
      </c>
      <c r="B114" s="195" t="s">
        <v>559</v>
      </c>
      <c r="C114" s="256"/>
      <c r="D114" s="256"/>
      <c r="E114" s="256"/>
      <c r="F114" s="256"/>
      <c r="G114" s="180"/>
    </row>
    <row r="115" spans="1:7" hidden="1" x14ac:dyDescent="0.3">
      <c r="A115" s="180" t="s">
        <v>563</v>
      </c>
      <c r="B115" s="195" t="s">
        <v>559</v>
      </c>
      <c r="C115" s="256"/>
      <c r="D115" s="256"/>
      <c r="E115" s="256"/>
      <c r="F115" s="256"/>
      <c r="G115" s="180"/>
    </row>
    <row r="116" spans="1:7" hidden="1" x14ac:dyDescent="0.3">
      <c r="A116" s="180" t="s">
        <v>564</v>
      </c>
      <c r="B116" s="195" t="s">
        <v>559</v>
      </c>
      <c r="C116" s="256"/>
      <c r="D116" s="256"/>
      <c r="E116" s="256"/>
      <c r="F116" s="256"/>
      <c r="G116" s="180"/>
    </row>
    <row r="117" spans="1:7" hidden="1" x14ac:dyDescent="0.3">
      <c r="A117" s="180" t="s">
        <v>565</v>
      </c>
      <c r="B117" s="195" t="s">
        <v>559</v>
      </c>
      <c r="C117" s="256"/>
      <c r="D117" s="256"/>
      <c r="E117" s="256"/>
      <c r="F117" s="256"/>
      <c r="G117" s="180"/>
    </row>
    <row r="118" spans="1:7" hidden="1" x14ac:dyDescent="0.3">
      <c r="A118" s="180" t="s">
        <v>566</v>
      </c>
      <c r="B118" s="195" t="s">
        <v>559</v>
      </c>
      <c r="C118" s="256"/>
      <c r="D118" s="256"/>
      <c r="E118" s="256"/>
      <c r="F118" s="256"/>
      <c r="G118" s="180"/>
    </row>
    <row r="119" spans="1:7" hidden="1" x14ac:dyDescent="0.3">
      <c r="A119" s="180" t="s">
        <v>567</v>
      </c>
      <c r="B119" s="195" t="s">
        <v>559</v>
      </c>
      <c r="C119" s="256"/>
      <c r="D119" s="256"/>
      <c r="E119" s="256"/>
      <c r="F119" s="256"/>
      <c r="G119" s="180"/>
    </row>
    <row r="120" spans="1:7" hidden="1" x14ac:dyDescent="0.3">
      <c r="A120" s="180" t="s">
        <v>568</v>
      </c>
      <c r="B120" s="195" t="s">
        <v>559</v>
      </c>
      <c r="C120" s="256"/>
      <c r="D120" s="256"/>
      <c r="E120" s="256"/>
      <c r="F120" s="256"/>
      <c r="G120" s="180"/>
    </row>
    <row r="121" spans="1:7" hidden="1" x14ac:dyDescent="0.3">
      <c r="A121" s="180" t="s">
        <v>569</v>
      </c>
      <c r="B121" s="195" t="s">
        <v>559</v>
      </c>
      <c r="C121" s="256"/>
      <c r="D121" s="256"/>
      <c r="E121" s="256"/>
      <c r="F121" s="256"/>
      <c r="G121" s="180"/>
    </row>
    <row r="122" spans="1:7" hidden="1" x14ac:dyDescent="0.3">
      <c r="A122" s="180" t="s">
        <v>570</v>
      </c>
      <c r="B122" s="195" t="s">
        <v>559</v>
      </c>
      <c r="C122" s="256"/>
      <c r="D122" s="256"/>
      <c r="E122" s="256"/>
      <c r="F122" s="256"/>
      <c r="G122" s="180"/>
    </row>
    <row r="123" spans="1:7" hidden="1" x14ac:dyDescent="0.3">
      <c r="A123" s="180" t="s">
        <v>571</v>
      </c>
      <c r="B123" s="195" t="s">
        <v>559</v>
      </c>
      <c r="C123" s="256"/>
      <c r="D123" s="256"/>
      <c r="E123" s="256"/>
      <c r="F123" s="256"/>
      <c r="G123" s="180"/>
    </row>
    <row r="124" spans="1:7" hidden="1" x14ac:dyDescent="0.3">
      <c r="A124" s="180" t="s">
        <v>572</v>
      </c>
      <c r="B124" s="195" t="s">
        <v>559</v>
      </c>
      <c r="C124" s="256"/>
      <c r="D124" s="256"/>
      <c r="E124" s="256"/>
      <c r="F124" s="256"/>
      <c r="G124" s="180"/>
    </row>
    <row r="125" spans="1:7" hidden="1" x14ac:dyDescent="0.3">
      <c r="A125" s="180" t="s">
        <v>573</v>
      </c>
      <c r="B125" s="195" t="s">
        <v>559</v>
      </c>
      <c r="C125" s="256"/>
      <c r="D125" s="256"/>
      <c r="E125" s="256"/>
      <c r="F125" s="256"/>
      <c r="G125" s="180"/>
    </row>
    <row r="126" spans="1:7" hidden="1" x14ac:dyDescent="0.3">
      <c r="A126" s="180" t="s">
        <v>574</v>
      </c>
      <c r="B126" s="195" t="s">
        <v>559</v>
      </c>
      <c r="C126" s="256"/>
      <c r="D126" s="256"/>
      <c r="E126" s="256"/>
      <c r="F126" s="256"/>
      <c r="G126" s="180"/>
    </row>
    <row r="127" spans="1:7" hidden="1" x14ac:dyDescent="0.3">
      <c r="A127" s="180" t="s">
        <v>575</v>
      </c>
      <c r="B127" s="195" t="s">
        <v>559</v>
      </c>
      <c r="C127" s="256"/>
      <c r="D127" s="256"/>
      <c r="E127" s="256"/>
      <c r="F127" s="256"/>
      <c r="G127" s="180"/>
    </row>
    <row r="128" spans="1:7" hidden="1" x14ac:dyDescent="0.3">
      <c r="A128" s="180" t="s">
        <v>576</v>
      </c>
      <c r="B128" s="195" t="s">
        <v>559</v>
      </c>
      <c r="C128" s="256"/>
      <c r="D128" s="256"/>
      <c r="E128" s="256"/>
      <c r="F128" s="256"/>
      <c r="G128" s="180"/>
    </row>
    <row r="129" spans="1:7" hidden="1" x14ac:dyDescent="0.3">
      <c r="A129" s="180" t="s">
        <v>577</v>
      </c>
      <c r="B129" s="195" t="s">
        <v>559</v>
      </c>
      <c r="C129" s="256"/>
      <c r="D129" s="256"/>
      <c r="E129" s="256"/>
      <c r="F129" s="256"/>
      <c r="G129" s="180"/>
    </row>
    <row r="130" spans="1:7" hidden="1" x14ac:dyDescent="0.3">
      <c r="A130" s="180" t="s">
        <v>1524</v>
      </c>
      <c r="B130" s="195" t="s">
        <v>559</v>
      </c>
      <c r="C130" s="256"/>
      <c r="D130" s="256"/>
      <c r="E130" s="256"/>
      <c r="F130" s="256"/>
      <c r="G130" s="180"/>
    </row>
    <row r="131" spans="1:7" hidden="1" x14ac:dyDescent="0.3">
      <c r="A131" s="180" t="s">
        <v>1525</v>
      </c>
      <c r="B131" s="195" t="s">
        <v>559</v>
      </c>
      <c r="C131" s="256"/>
      <c r="D131" s="256"/>
      <c r="E131" s="256"/>
      <c r="F131" s="256"/>
      <c r="G131" s="180"/>
    </row>
    <row r="132" spans="1:7" hidden="1" x14ac:dyDescent="0.3">
      <c r="A132" s="180" t="s">
        <v>1526</v>
      </c>
      <c r="B132" s="195" t="s">
        <v>559</v>
      </c>
      <c r="C132" s="256"/>
      <c r="D132" s="256"/>
      <c r="E132" s="256"/>
      <c r="F132" s="256"/>
      <c r="G132" s="180"/>
    </row>
    <row r="133" spans="1:7" hidden="1" x14ac:dyDescent="0.3">
      <c r="A133" s="180" t="s">
        <v>1527</v>
      </c>
      <c r="B133" s="195" t="s">
        <v>559</v>
      </c>
      <c r="C133" s="256"/>
      <c r="D133" s="256"/>
      <c r="E133" s="256"/>
      <c r="F133" s="256"/>
      <c r="G133" s="180"/>
    </row>
    <row r="134" spans="1:7" hidden="1" x14ac:dyDescent="0.3">
      <c r="A134" s="180" t="s">
        <v>1528</v>
      </c>
      <c r="B134" s="195" t="s">
        <v>559</v>
      </c>
      <c r="C134" s="256"/>
      <c r="D134" s="256"/>
      <c r="E134" s="256"/>
      <c r="F134" s="256"/>
      <c r="G134" s="180"/>
    </row>
    <row r="135" spans="1:7" hidden="1" x14ac:dyDescent="0.3">
      <c r="A135" s="180" t="s">
        <v>1529</v>
      </c>
      <c r="B135" s="195" t="s">
        <v>559</v>
      </c>
      <c r="C135" s="256"/>
      <c r="D135" s="256"/>
      <c r="E135" s="256"/>
      <c r="F135" s="256"/>
      <c r="G135" s="180"/>
    </row>
    <row r="136" spans="1:7" hidden="1" x14ac:dyDescent="0.3">
      <c r="A136" s="180" t="s">
        <v>1530</v>
      </c>
      <c r="B136" s="195" t="s">
        <v>559</v>
      </c>
      <c r="C136" s="256"/>
      <c r="D136" s="256"/>
      <c r="E136" s="256"/>
      <c r="F136" s="256"/>
      <c r="G136" s="180"/>
    </row>
    <row r="137" spans="1:7" hidden="1" x14ac:dyDescent="0.3">
      <c r="A137" s="180" t="s">
        <v>1531</v>
      </c>
      <c r="B137" s="195" t="s">
        <v>559</v>
      </c>
      <c r="C137" s="256"/>
      <c r="D137" s="256"/>
      <c r="E137" s="256"/>
      <c r="F137" s="256"/>
      <c r="G137" s="180"/>
    </row>
    <row r="138" spans="1:7" hidden="1" x14ac:dyDescent="0.3">
      <c r="A138" s="180" t="s">
        <v>1532</v>
      </c>
      <c r="B138" s="195" t="s">
        <v>559</v>
      </c>
      <c r="C138" s="256"/>
      <c r="D138" s="256"/>
      <c r="E138" s="256"/>
      <c r="F138" s="256"/>
      <c r="G138" s="180"/>
    </row>
    <row r="139" spans="1:7" hidden="1" x14ac:dyDescent="0.3">
      <c r="A139" s="180" t="s">
        <v>1533</v>
      </c>
      <c r="B139" s="195" t="s">
        <v>559</v>
      </c>
      <c r="C139" s="256"/>
      <c r="D139" s="256"/>
      <c r="E139" s="256"/>
      <c r="F139" s="256"/>
      <c r="G139" s="180"/>
    </row>
    <row r="140" spans="1:7" hidden="1" x14ac:dyDescent="0.3">
      <c r="A140" s="180" t="s">
        <v>1534</v>
      </c>
      <c r="B140" s="195" t="s">
        <v>559</v>
      </c>
      <c r="C140" s="256"/>
      <c r="D140" s="256"/>
      <c r="E140" s="256"/>
      <c r="F140" s="256"/>
      <c r="G140" s="180"/>
    </row>
    <row r="141" spans="1:7" hidden="1" x14ac:dyDescent="0.3">
      <c r="A141" s="180" t="s">
        <v>1535</v>
      </c>
      <c r="B141" s="195" t="s">
        <v>559</v>
      </c>
      <c r="C141" s="256"/>
      <c r="D141" s="256"/>
      <c r="E141" s="256"/>
      <c r="F141" s="256"/>
      <c r="G141" s="180"/>
    </row>
    <row r="142" spans="1:7" hidden="1" x14ac:dyDescent="0.3">
      <c r="A142" s="180" t="s">
        <v>1536</v>
      </c>
      <c r="B142" s="195" t="s">
        <v>559</v>
      </c>
      <c r="C142" s="256"/>
      <c r="D142" s="256"/>
      <c r="E142" s="256"/>
      <c r="F142" s="256"/>
      <c r="G142" s="180"/>
    </row>
    <row r="143" spans="1:7" hidden="1" x14ac:dyDescent="0.3">
      <c r="A143" s="180" t="s">
        <v>1537</v>
      </c>
      <c r="B143" s="195" t="s">
        <v>559</v>
      </c>
      <c r="C143" s="256"/>
      <c r="D143" s="256"/>
      <c r="E143" s="256"/>
      <c r="F143" s="256"/>
      <c r="G143" s="180"/>
    </row>
    <row r="144" spans="1:7" hidden="1" x14ac:dyDescent="0.3">
      <c r="A144" s="180" t="s">
        <v>1538</v>
      </c>
      <c r="B144" s="195" t="s">
        <v>559</v>
      </c>
      <c r="C144" s="256"/>
      <c r="D144" s="256"/>
      <c r="E144" s="256"/>
      <c r="F144" s="256"/>
      <c r="G144" s="180"/>
    </row>
    <row r="145" spans="1:7" hidden="1" x14ac:dyDescent="0.3">
      <c r="A145" s="180" t="s">
        <v>1539</v>
      </c>
      <c r="B145" s="195" t="s">
        <v>559</v>
      </c>
      <c r="C145" s="256"/>
      <c r="D145" s="256"/>
      <c r="E145" s="256"/>
      <c r="F145" s="256"/>
      <c r="G145" s="180"/>
    </row>
    <row r="146" spans="1:7" hidden="1" x14ac:dyDescent="0.3">
      <c r="A146" s="180" t="s">
        <v>1540</v>
      </c>
      <c r="B146" s="195" t="s">
        <v>559</v>
      </c>
      <c r="C146" s="256"/>
      <c r="D146" s="256"/>
      <c r="E146" s="256"/>
      <c r="F146" s="256"/>
      <c r="G146" s="180"/>
    </row>
    <row r="147" spans="1:7" hidden="1" x14ac:dyDescent="0.3">
      <c r="A147" s="180" t="s">
        <v>1541</v>
      </c>
      <c r="B147" s="195" t="s">
        <v>559</v>
      </c>
      <c r="C147" s="256"/>
      <c r="D147" s="256"/>
      <c r="E147" s="256"/>
      <c r="F147" s="256"/>
      <c r="G147" s="180"/>
    </row>
    <row r="148" spans="1:7" hidden="1" x14ac:dyDescent="0.3">
      <c r="A148" s="180" t="s">
        <v>1542</v>
      </c>
      <c r="B148" s="195" t="s">
        <v>559</v>
      </c>
      <c r="C148" s="256"/>
      <c r="D148" s="256"/>
      <c r="E148" s="256"/>
      <c r="F148" s="256"/>
      <c r="G148" s="180"/>
    </row>
    <row r="149" spans="1:7" x14ac:dyDescent="0.3">
      <c r="A149" s="198"/>
      <c r="B149" s="199" t="s">
        <v>578</v>
      </c>
      <c r="C149" s="198" t="s">
        <v>441</v>
      </c>
      <c r="D149" s="198" t="s">
        <v>442</v>
      </c>
      <c r="E149" s="200"/>
      <c r="F149" s="201" t="s">
        <v>407</v>
      </c>
      <c r="G149" s="201"/>
    </row>
    <row r="150" spans="1:7" x14ac:dyDescent="0.3">
      <c r="A150" s="180" t="s">
        <v>579</v>
      </c>
      <c r="B150" s="180" t="s">
        <v>580</v>
      </c>
      <c r="C150" s="254">
        <v>0.84554793020005103</v>
      </c>
      <c r="D150" s="254"/>
      <c r="E150" s="261"/>
      <c r="F150" s="254">
        <v>0.84554793020005103</v>
      </c>
    </row>
    <row r="151" spans="1:7" x14ac:dyDescent="0.3">
      <c r="A151" s="180" t="s">
        <v>581</v>
      </c>
      <c r="B151" s="180" t="s">
        <v>582</v>
      </c>
      <c r="C151" s="254">
        <v>0</v>
      </c>
      <c r="D151" s="254"/>
      <c r="E151" s="261"/>
      <c r="F151" s="254">
        <v>0</v>
      </c>
    </row>
    <row r="152" spans="1:7" x14ac:dyDescent="0.3">
      <c r="A152" s="180" t="s">
        <v>583</v>
      </c>
      <c r="B152" s="180" t="s">
        <v>66</v>
      </c>
      <c r="C152" s="254">
        <v>0.15445206979995799</v>
      </c>
      <c r="D152" s="254"/>
      <c r="E152" s="261"/>
      <c r="F152" s="254">
        <v>0.15445206979995799</v>
      </c>
    </row>
    <row r="153" spans="1:7" x14ac:dyDescent="0.3">
      <c r="A153" s="180" t="s">
        <v>584</v>
      </c>
      <c r="C153" s="256"/>
      <c r="D153" s="256"/>
      <c r="E153" s="262"/>
      <c r="F153" s="256"/>
    </row>
    <row r="154" spans="1:7" x14ac:dyDescent="0.3">
      <c r="A154" s="180" t="s">
        <v>585</v>
      </c>
      <c r="C154" s="256"/>
      <c r="D154" s="256"/>
      <c r="E154" s="262"/>
      <c r="F154" s="256"/>
    </row>
    <row r="155" spans="1:7" x14ac:dyDescent="0.3">
      <c r="A155" s="180" t="s">
        <v>586</v>
      </c>
      <c r="C155" s="256"/>
      <c r="D155" s="256"/>
      <c r="E155" s="262"/>
      <c r="F155" s="256"/>
    </row>
    <row r="156" spans="1:7" x14ac:dyDescent="0.3">
      <c r="A156" s="180" t="s">
        <v>587</v>
      </c>
      <c r="C156" s="256"/>
      <c r="D156" s="256"/>
      <c r="E156" s="262"/>
      <c r="F156" s="256"/>
    </row>
    <row r="157" spans="1:7" x14ac:dyDescent="0.3">
      <c r="A157" s="180" t="s">
        <v>588</v>
      </c>
      <c r="C157" s="256"/>
      <c r="D157" s="256"/>
      <c r="E157" s="262"/>
      <c r="F157" s="256"/>
    </row>
    <row r="158" spans="1:7" x14ac:dyDescent="0.3">
      <c r="A158" s="180" t="s">
        <v>589</v>
      </c>
      <c r="C158" s="256"/>
      <c r="D158" s="256"/>
      <c r="E158" s="262"/>
      <c r="F158" s="256"/>
    </row>
    <row r="159" spans="1:7" x14ac:dyDescent="0.3">
      <c r="A159" s="198"/>
      <c r="B159" s="199" t="s">
        <v>590</v>
      </c>
      <c r="C159" s="198" t="s">
        <v>441</v>
      </c>
      <c r="D159" s="198" t="s">
        <v>442</v>
      </c>
      <c r="E159" s="200"/>
      <c r="F159" s="201" t="s">
        <v>407</v>
      </c>
      <c r="G159" s="201"/>
    </row>
    <row r="160" spans="1:7" x14ac:dyDescent="0.3">
      <c r="A160" s="180" t="s">
        <v>591</v>
      </c>
      <c r="B160" s="180" t="s">
        <v>592</v>
      </c>
      <c r="C160" s="254">
        <v>4.6535026772431903E-2</v>
      </c>
      <c r="D160" s="254"/>
      <c r="E160" s="261"/>
      <c r="F160" s="254">
        <v>4.6535026772431903E-2</v>
      </c>
    </row>
    <row r="161" spans="1:7" x14ac:dyDescent="0.3">
      <c r="A161" s="180" t="s">
        <v>593</v>
      </c>
      <c r="B161" s="180" t="s">
        <v>594</v>
      </c>
      <c r="C161" s="254">
        <v>0.95346497322756796</v>
      </c>
      <c r="D161" s="254"/>
      <c r="E161" s="261"/>
      <c r="F161" s="254">
        <v>0.95346497322756796</v>
      </c>
    </row>
    <row r="162" spans="1:7" x14ac:dyDescent="0.3">
      <c r="A162" s="180" t="s">
        <v>595</v>
      </c>
      <c r="B162" s="180" t="s">
        <v>66</v>
      </c>
      <c r="C162" s="254">
        <v>0</v>
      </c>
      <c r="D162" s="254"/>
      <c r="E162" s="261"/>
      <c r="F162" s="254">
        <v>0</v>
      </c>
    </row>
    <row r="163" spans="1:7" x14ac:dyDescent="0.3">
      <c r="A163" s="180" t="s">
        <v>596</v>
      </c>
      <c r="E163" s="173"/>
    </row>
    <row r="164" spans="1:7" x14ac:dyDescent="0.3">
      <c r="A164" s="180" t="s">
        <v>597</v>
      </c>
      <c r="E164" s="173"/>
    </row>
    <row r="165" spans="1:7" x14ac:dyDescent="0.3">
      <c r="A165" s="180" t="s">
        <v>598</v>
      </c>
      <c r="E165" s="173"/>
    </row>
    <row r="166" spans="1:7" x14ac:dyDescent="0.3">
      <c r="A166" s="180" t="s">
        <v>599</v>
      </c>
      <c r="E166" s="173"/>
    </row>
    <row r="167" spans="1:7" x14ac:dyDescent="0.3">
      <c r="A167" s="180" t="s">
        <v>600</v>
      </c>
      <c r="E167" s="173"/>
    </row>
    <row r="168" spans="1:7" x14ac:dyDescent="0.3">
      <c r="A168" s="180" t="s">
        <v>601</v>
      </c>
      <c r="E168" s="173"/>
    </row>
    <row r="169" spans="1:7" x14ac:dyDescent="0.3">
      <c r="A169" s="198"/>
      <c r="B169" s="199" t="s">
        <v>602</v>
      </c>
      <c r="C169" s="198" t="s">
        <v>441</v>
      </c>
      <c r="D169" s="198" t="s">
        <v>442</v>
      </c>
      <c r="E169" s="200"/>
      <c r="F169" s="201" t="s">
        <v>407</v>
      </c>
      <c r="G169" s="201"/>
    </row>
    <row r="170" spans="1:7" x14ac:dyDescent="0.3">
      <c r="A170" s="180" t="s">
        <v>603</v>
      </c>
      <c r="B170" s="222" t="s">
        <v>604</v>
      </c>
      <c r="C170" s="254">
        <v>1.67410880514611E-2</v>
      </c>
      <c r="D170" s="254"/>
      <c r="E170" s="261"/>
      <c r="F170" s="254">
        <v>1.67410880514611E-2</v>
      </c>
    </row>
    <row r="171" spans="1:7" x14ac:dyDescent="0.3">
      <c r="A171" s="180" t="s">
        <v>605</v>
      </c>
      <c r="B171" s="222" t="s">
        <v>1543</v>
      </c>
      <c r="C171" s="254">
        <v>7.9173086060681505E-2</v>
      </c>
      <c r="D171" s="254"/>
      <c r="E171" s="261"/>
      <c r="F171" s="254">
        <v>7.9173086060681505E-2</v>
      </c>
    </row>
    <row r="172" spans="1:7" x14ac:dyDescent="0.3">
      <c r="A172" s="180" t="s">
        <v>606</v>
      </c>
      <c r="B172" s="222" t="s">
        <v>1544</v>
      </c>
      <c r="C172" s="254">
        <v>0.132760650677791</v>
      </c>
      <c r="D172" s="254"/>
      <c r="E172" s="254"/>
      <c r="F172" s="254">
        <v>0.132760650677791</v>
      </c>
    </row>
    <row r="173" spans="1:7" x14ac:dyDescent="0.3">
      <c r="A173" s="180" t="s">
        <v>607</v>
      </c>
      <c r="B173" s="222" t="s">
        <v>1545</v>
      </c>
      <c r="C173" s="254">
        <v>0.215337542061975</v>
      </c>
      <c r="D173" s="254"/>
      <c r="E173" s="254"/>
      <c r="F173" s="254">
        <v>0.215337542061975</v>
      </c>
    </row>
    <row r="174" spans="1:7" x14ac:dyDescent="0.3">
      <c r="A174" s="180" t="s">
        <v>608</v>
      </c>
      <c r="B174" s="222" t="s">
        <v>1546</v>
      </c>
      <c r="C174" s="254">
        <v>0.55598763314809097</v>
      </c>
      <c r="D174" s="254"/>
      <c r="E174" s="254"/>
      <c r="F174" s="254">
        <v>0.55598763314809097</v>
      </c>
    </row>
    <row r="175" spans="1:7" x14ac:dyDescent="0.3">
      <c r="A175" s="180" t="s">
        <v>609</v>
      </c>
      <c r="B175" s="193"/>
      <c r="C175" s="256"/>
      <c r="D175" s="256"/>
      <c r="E175" s="256"/>
      <c r="F175" s="256"/>
    </row>
    <row r="176" spans="1:7" x14ac:dyDescent="0.3">
      <c r="A176" s="180" t="s">
        <v>610</v>
      </c>
      <c r="B176" s="193"/>
      <c r="C176" s="256"/>
      <c r="D176" s="256"/>
      <c r="E176" s="256"/>
      <c r="F176" s="256"/>
    </row>
    <row r="177" spans="1:7" x14ac:dyDescent="0.3">
      <c r="A177" s="180" t="s">
        <v>611</v>
      </c>
      <c r="B177" s="222"/>
      <c r="C177" s="256"/>
      <c r="D177" s="256"/>
      <c r="E177" s="256"/>
      <c r="F177" s="256"/>
    </row>
    <row r="178" spans="1:7" x14ac:dyDescent="0.3">
      <c r="A178" s="180" t="s">
        <v>612</v>
      </c>
      <c r="B178" s="222"/>
      <c r="C178" s="256"/>
      <c r="D178" s="256"/>
      <c r="E178" s="256"/>
      <c r="F178" s="256"/>
    </row>
    <row r="179" spans="1:7" x14ac:dyDescent="0.3">
      <c r="A179" s="198"/>
      <c r="B179" s="229" t="s">
        <v>613</v>
      </c>
      <c r="C179" s="198" t="s">
        <v>441</v>
      </c>
      <c r="D179" s="198" t="s">
        <v>442</v>
      </c>
      <c r="E179" s="198"/>
      <c r="F179" s="198" t="s">
        <v>407</v>
      </c>
      <c r="G179" s="201"/>
    </row>
    <row r="180" spans="1:7" x14ac:dyDescent="0.3">
      <c r="A180" s="180" t="s">
        <v>614</v>
      </c>
      <c r="B180" s="180" t="s">
        <v>1547</v>
      </c>
      <c r="C180" s="254">
        <v>2.4607792821416401E-5</v>
      </c>
      <c r="D180" s="263"/>
      <c r="E180" s="262"/>
      <c r="F180" s="254">
        <v>2.4607792821416401E-5</v>
      </c>
    </row>
    <row r="181" spans="1:7" x14ac:dyDescent="0.3">
      <c r="A181" s="180" t="s">
        <v>615</v>
      </c>
      <c r="B181" s="180" t="s">
        <v>616</v>
      </c>
      <c r="C181" s="254">
        <v>0</v>
      </c>
      <c r="D181" s="263"/>
      <c r="E181" s="262"/>
      <c r="F181" s="254">
        <v>0</v>
      </c>
    </row>
    <row r="182" spans="1:7" x14ac:dyDescent="0.3">
      <c r="A182" s="180" t="s">
        <v>617</v>
      </c>
      <c r="B182" s="264"/>
      <c r="C182" s="256"/>
      <c r="D182" s="256"/>
      <c r="E182" s="262"/>
      <c r="F182" s="256"/>
    </row>
    <row r="183" spans="1:7" x14ac:dyDescent="0.3">
      <c r="A183" s="180" t="s">
        <v>618</v>
      </c>
      <c r="B183" s="264"/>
      <c r="C183" s="256"/>
      <c r="D183" s="256"/>
      <c r="E183" s="262"/>
      <c r="F183" s="256"/>
    </row>
    <row r="184" spans="1:7" x14ac:dyDescent="0.3">
      <c r="A184" s="180" t="s">
        <v>619</v>
      </c>
      <c r="B184" s="264"/>
      <c r="C184" s="256"/>
      <c r="D184" s="256"/>
      <c r="E184" s="262"/>
      <c r="F184" s="256"/>
    </row>
    <row r="185" spans="1:7" ht="18" x14ac:dyDescent="0.3">
      <c r="A185" s="265"/>
      <c r="B185" s="266" t="s">
        <v>404</v>
      </c>
      <c r="C185" s="265"/>
      <c r="D185" s="265"/>
      <c r="E185" s="265"/>
      <c r="F185" s="267"/>
      <c r="G185" s="267"/>
    </row>
    <row r="186" spans="1:7" x14ac:dyDescent="0.3">
      <c r="A186" s="198"/>
      <c r="B186" s="199" t="s">
        <v>620</v>
      </c>
      <c r="C186" s="198" t="s">
        <v>621</v>
      </c>
      <c r="D186" s="198" t="s">
        <v>622</v>
      </c>
      <c r="E186" s="200"/>
      <c r="F186" s="198" t="s">
        <v>441</v>
      </c>
      <c r="G186" s="198" t="s">
        <v>623</v>
      </c>
    </row>
    <row r="187" spans="1:7" x14ac:dyDescent="0.3">
      <c r="A187" s="180" t="s">
        <v>624</v>
      </c>
      <c r="B187" s="195" t="s">
        <v>625</v>
      </c>
      <c r="C187" s="202">
        <v>66.373954867332799</v>
      </c>
      <c r="D187" s="202"/>
      <c r="E187" s="268"/>
      <c r="F187" s="269"/>
      <c r="G187" s="269"/>
    </row>
    <row r="188" spans="1:7" x14ac:dyDescent="0.3">
      <c r="A188" s="191"/>
      <c r="B188" s="270"/>
      <c r="C188" s="268"/>
      <c r="D188" s="268"/>
      <c r="E188" s="268"/>
      <c r="F188" s="269"/>
      <c r="G188" s="269"/>
    </row>
    <row r="189" spans="1:7" x14ac:dyDescent="0.3">
      <c r="B189" s="195" t="s">
        <v>626</v>
      </c>
      <c r="C189" s="268"/>
      <c r="D189" s="268"/>
      <c r="E189" s="268"/>
      <c r="F189" s="269"/>
      <c r="G189" s="269"/>
    </row>
    <row r="190" spans="1:7" x14ac:dyDescent="0.3">
      <c r="A190" s="180" t="s">
        <v>627</v>
      </c>
      <c r="B190" s="204" t="s">
        <v>628</v>
      </c>
      <c r="C190" s="202">
        <v>7144.71468558993</v>
      </c>
      <c r="D190" s="202">
        <v>182466</v>
      </c>
      <c r="E190" s="268"/>
      <c r="F190" s="234">
        <f>IF($C$214=0,"",IF(C190="[for completion]","",IF(C190="","",C190/$C$214)))</f>
        <v>0.46737851294819355</v>
      </c>
      <c r="G190" s="234">
        <f>IF($D$214=0,"",IF(D190="[for completion]","",IF(D190="","",D190/$D$214)))</f>
        <v>0.79225228276302251</v>
      </c>
    </row>
    <row r="191" spans="1:7" x14ac:dyDescent="0.3">
      <c r="A191" s="180" t="s">
        <v>629</v>
      </c>
      <c r="B191" s="204" t="s">
        <v>630</v>
      </c>
      <c r="C191" s="202">
        <v>5211.8539183800003</v>
      </c>
      <c r="D191" s="202">
        <v>38118</v>
      </c>
      <c r="E191" s="268"/>
      <c r="F191" s="234">
        <f t="shared" ref="F191:F213" si="1">IF($C$214=0,"",IF(C191="[for completion]","",IF(C191="","",C191/$C$214)))</f>
        <v>0.34093853166573723</v>
      </c>
      <c r="G191" s="234">
        <f t="shared" ref="G191:G213" si="2">IF($D$214=0,"",IF(D191="[for completion]","",IF(D191="","",D191/$D$214)))</f>
        <v>0.16550520378788866</v>
      </c>
    </row>
    <row r="192" spans="1:7" x14ac:dyDescent="0.3">
      <c r="A192" s="180" t="s">
        <v>631</v>
      </c>
      <c r="B192" s="204" t="s">
        <v>632</v>
      </c>
      <c r="C192" s="202">
        <v>1656.2585764099999</v>
      </c>
      <c r="D192" s="202">
        <v>6902</v>
      </c>
      <c r="E192" s="268"/>
      <c r="F192" s="234">
        <f t="shared" si="1"/>
        <v>0.10834577790229581</v>
      </c>
      <c r="G192" s="234">
        <f t="shared" si="2"/>
        <v>2.9967913231124601E-2</v>
      </c>
    </row>
    <row r="193" spans="1:7" x14ac:dyDescent="0.3">
      <c r="A193" s="180" t="s">
        <v>633</v>
      </c>
      <c r="B193" s="204" t="s">
        <v>634</v>
      </c>
      <c r="C193" s="202">
        <v>584.75562620000005</v>
      </c>
      <c r="D193" s="202">
        <v>1717</v>
      </c>
      <c r="E193" s="268"/>
      <c r="F193" s="234">
        <f t="shared" si="1"/>
        <v>3.825236234592614E-2</v>
      </c>
      <c r="G193" s="234">
        <f t="shared" si="2"/>
        <v>7.4550720106984839E-3</v>
      </c>
    </row>
    <row r="194" spans="1:7" x14ac:dyDescent="0.3">
      <c r="A194" s="180" t="s">
        <v>635</v>
      </c>
      <c r="B194" s="204" t="s">
        <v>636</v>
      </c>
      <c r="C194" s="202">
        <v>689.20186077999995</v>
      </c>
      <c r="D194" s="202">
        <v>1110</v>
      </c>
      <c r="E194" s="268"/>
      <c r="F194" s="234">
        <f t="shared" si="1"/>
        <v>4.5084815137847234E-2</v>
      </c>
      <c r="G194" s="234">
        <f t="shared" si="2"/>
        <v>4.8195282072657645E-3</v>
      </c>
    </row>
    <row r="195" spans="1:7" hidden="1" x14ac:dyDescent="0.3">
      <c r="A195" s="180" t="s">
        <v>637</v>
      </c>
      <c r="B195" s="195"/>
      <c r="C195" s="204"/>
      <c r="D195" s="255"/>
      <c r="E195" s="191"/>
      <c r="F195" s="214" t="str">
        <f t="shared" si="1"/>
        <v/>
      </c>
      <c r="G195" s="214" t="str">
        <f t="shared" si="2"/>
        <v/>
      </c>
    </row>
    <row r="196" spans="1:7" hidden="1" x14ac:dyDescent="0.3">
      <c r="A196" s="180" t="s">
        <v>638</v>
      </c>
      <c r="B196" s="195"/>
      <c r="C196" s="204"/>
      <c r="D196" s="255"/>
      <c r="E196" s="191"/>
      <c r="F196" s="214" t="str">
        <f t="shared" si="1"/>
        <v/>
      </c>
      <c r="G196" s="214" t="str">
        <f t="shared" si="2"/>
        <v/>
      </c>
    </row>
    <row r="197" spans="1:7" hidden="1" x14ac:dyDescent="0.3">
      <c r="A197" s="180" t="s">
        <v>639</v>
      </c>
      <c r="B197" s="195"/>
      <c r="C197" s="204"/>
      <c r="D197" s="255"/>
      <c r="E197" s="191"/>
      <c r="F197" s="214" t="str">
        <f t="shared" si="1"/>
        <v/>
      </c>
      <c r="G197" s="214" t="str">
        <f t="shared" si="2"/>
        <v/>
      </c>
    </row>
    <row r="198" spans="1:7" hidden="1" x14ac:dyDescent="0.3">
      <c r="A198" s="180" t="s">
        <v>640</v>
      </c>
      <c r="B198" s="195"/>
      <c r="C198" s="204"/>
      <c r="D198" s="255"/>
      <c r="E198" s="191"/>
      <c r="F198" s="214" t="str">
        <f t="shared" si="1"/>
        <v/>
      </c>
      <c r="G198" s="214" t="str">
        <f t="shared" si="2"/>
        <v/>
      </c>
    </row>
    <row r="199" spans="1:7" hidden="1" x14ac:dyDescent="0.3">
      <c r="A199" s="180" t="s">
        <v>641</v>
      </c>
      <c r="B199" s="195"/>
      <c r="C199" s="204"/>
      <c r="D199" s="255"/>
      <c r="E199" s="195"/>
      <c r="F199" s="214" t="str">
        <f t="shared" si="1"/>
        <v/>
      </c>
      <c r="G199" s="214" t="str">
        <f t="shared" si="2"/>
        <v/>
      </c>
    </row>
    <row r="200" spans="1:7" hidden="1" x14ac:dyDescent="0.3">
      <c r="A200" s="180" t="s">
        <v>642</v>
      </c>
      <c r="B200" s="195"/>
      <c r="C200" s="204"/>
      <c r="D200" s="255"/>
      <c r="E200" s="195"/>
      <c r="F200" s="214" t="str">
        <f t="shared" si="1"/>
        <v/>
      </c>
      <c r="G200" s="214" t="str">
        <f t="shared" si="2"/>
        <v/>
      </c>
    </row>
    <row r="201" spans="1:7" hidden="1" x14ac:dyDescent="0.3">
      <c r="A201" s="180" t="s">
        <v>643</v>
      </c>
      <c r="B201" s="195"/>
      <c r="C201" s="204"/>
      <c r="D201" s="255"/>
      <c r="E201" s="195"/>
      <c r="F201" s="214" t="str">
        <f t="shared" si="1"/>
        <v/>
      </c>
      <c r="G201" s="214" t="str">
        <f t="shared" si="2"/>
        <v/>
      </c>
    </row>
    <row r="202" spans="1:7" hidden="1" x14ac:dyDescent="0.3">
      <c r="A202" s="180" t="s">
        <v>644</v>
      </c>
      <c r="B202" s="195"/>
      <c r="C202" s="204"/>
      <c r="D202" s="255"/>
      <c r="E202" s="195"/>
      <c r="F202" s="214" t="str">
        <f t="shared" si="1"/>
        <v/>
      </c>
      <c r="G202" s="214" t="str">
        <f t="shared" si="2"/>
        <v/>
      </c>
    </row>
    <row r="203" spans="1:7" hidden="1" x14ac:dyDescent="0.3">
      <c r="A203" s="180" t="s">
        <v>645</v>
      </c>
      <c r="B203" s="195"/>
      <c r="C203" s="204"/>
      <c r="D203" s="255"/>
      <c r="E203" s="195"/>
      <c r="F203" s="214" t="str">
        <f t="shared" si="1"/>
        <v/>
      </c>
      <c r="G203" s="214" t="str">
        <f t="shared" si="2"/>
        <v/>
      </c>
    </row>
    <row r="204" spans="1:7" hidden="1" x14ac:dyDescent="0.3">
      <c r="A204" s="180" t="s">
        <v>646</v>
      </c>
      <c r="B204" s="195"/>
      <c r="C204" s="204"/>
      <c r="D204" s="255"/>
      <c r="E204" s="195"/>
      <c r="F204" s="214" t="str">
        <f t="shared" si="1"/>
        <v/>
      </c>
      <c r="G204" s="214" t="str">
        <f t="shared" si="2"/>
        <v/>
      </c>
    </row>
    <row r="205" spans="1:7" hidden="1" x14ac:dyDescent="0.3">
      <c r="A205" s="180" t="s">
        <v>647</v>
      </c>
      <c r="B205" s="195"/>
      <c r="C205" s="204"/>
      <c r="D205" s="255"/>
      <c r="F205" s="214" t="str">
        <f t="shared" si="1"/>
        <v/>
      </c>
      <c r="G205" s="214" t="str">
        <f t="shared" si="2"/>
        <v/>
      </c>
    </row>
    <row r="206" spans="1:7" hidden="1" x14ac:dyDescent="0.3">
      <c r="A206" s="180" t="s">
        <v>648</v>
      </c>
      <c r="B206" s="195"/>
      <c r="C206" s="204"/>
      <c r="D206" s="255"/>
      <c r="E206" s="271"/>
      <c r="F206" s="214" t="str">
        <f t="shared" si="1"/>
        <v/>
      </c>
      <c r="G206" s="214" t="str">
        <f t="shared" si="2"/>
        <v/>
      </c>
    </row>
    <row r="207" spans="1:7" hidden="1" x14ac:dyDescent="0.3">
      <c r="A207" s="180" t="s">
        <v>649</v>
      </c>
      <c r="B207" s="195"/>
      <c r="C207" s="204"/>
      <c r="D207" s="255"/>
      <c r="E207" s="271"/>
      <c r="F207" s="214" t="str">
        <f t="shared" si="1"/>
        <v/>
      </c>
      <c r="G207" s="214" t="str">
        <f t="shared" si="2"/>
        <v/>
      </c>
    </row>
    <row r="208" spans="1:7" hidden="1" x14ac:dyDescent="0.3">
      <c r="A208" s="180" t="s">
        <v>650</v>
      </c>
      <c r="B208" s="195"/>
      <c r="C208" s="204"/>
      <c r="D208" s="255"/>
      <c r="E208" s="271"/>
      <c r="F208" s="214" t="str">
        <f t="shared" si="1"/>
        <v/>
      </c>
      <c r="G208" s="214" t="str">
        <f t="shared" si="2"/>
        <v/>
      </c>
    </row>
    <row r="209" spans="1:7" hidden="1" x14ac:dyDescent="0.3">
      <c r="A209" s="180" t="s">
        <v>651</v>
      </c>
      <c r="B209" s="195"/>
      <c r="C209" s="204"/>
      <c r="D209" s="255"/>
      <c r="E209" s="271"/>
      <c r="F209" s="214" t="str">
        <f t="shared" si="1"/>
        <v/>
      </c>
      <c r="G209" s="214" t="str">
        <f t="shared" si="2"/>
        <v/>
      </c>
    </row>
    <row r="210" spans="1:7" hidden="1" x14ac:dyDescent="0.3">
      <c r="A210" s="180" t="s">
        <v>652</v>
      </c>
      <c r="B210" s="195"/>
      <c r="C210" s="204"/>
      <c r="D210" s="255"/>
      <c r="E210" s="271"/>
      <c r="F210" s="214" t="str">
        <f t="shared" si="1"/>
        <v/>
      </c>
      <c r="G210" s="214" t="str">
        <f t="shared" si="2"/>
        <v/>
      </c>
    </row>
    <row r="211" spans="1:7" hidden="1" x14ac:dyDescent="0.3">
      <c r="A211" s="180" t="s">
        <v>653</v>
      </c>
      <c r="B211" s="195"/>
      <c r="C211" s="204"/>
      <c r="D211" s="255"/>
      <c r="E211" s="271"/>
      <c r="F211" s="214" t="str">
        <f t="shared" si="1"/>
        <v/>
      </c>
      <c r="G211" s="214" t="str">
        <f t="shared" si="2"/>
        <v/>
      </c>
    </row>
    <row r="212" spans="1:7" hidden="1" x14ac:dyDescent="0.3">
      <c r="A212" s="180" t="s">
        <v>654</v>
      </c>
      <c r="B212" s="195"/>
      <c r="C212" s="204"/>
      <c r="D212" s="255"/>
      <c r="E212" s="271"/>
      <c r="F212" s="214" t="str">
        <f t="shared" si="1"/>
        <v/>
      </c>
      <c r="G212" s="214" t="str">
        <f t="shared" si="2"/>
        <v/>
      </c>
    </row>
    <row r="213" spans="1:7" hidden="1" x14ac:dyDescent="0.3">
      <c r="A213" s="180" t="s">
        <v>655</v>
      </c>
      <c r="B213" s="195"/>
      <c r="C213" s="204"/>
      <c r="D213" s="255"/>
      <c r="E213" s="271"/>
      <c r="F213" s="214" t="str">
        <f t="shared" si="1"/>
        <v/>
      </c>
      <c r="G213" s="214" t="str">
        <f t="shared" si="2"/>
        <v/>
      </c>
    </row>
    <row r="214" spans="1:7" x14ac:dyDescent="0.3">
      <c r="A214" s="180" t="s">
        <v>656</v>
      </c>
      <c r="B214" s="210" t="s">
        <v>68</v>
      </c>
      <c r="C214" s="211">
        <f>SUM(C190:C213)</f>
        <v>15286.784667359931</v>
      </c>
      <c r="D214" s="208">
        <f>SUM(D190:D213)</f>
        <v>230313</v>
      </c>
      <c r="E214" s="271"/>
      <c r="F214" s="272">
        <f>SUM(F190:F213)</f>
        <v>0.99999999999999989</v>
      </c>
      <c r="G214" s="272">
        <f>SUM(G190:G213)</f>
        <v>1</v>
      </c>
    </row>
    <row r="215" spans="1:7" x14ac:dyDescent="0.3">
      <c r="A215" s="198"/>
      <c r="B215" s="198" t="s">
        <v>657</v>
      </c>
      <c r="C215" s="198" t="s">
        <v>621</v>
      </c>
      <c r="D215" s="198" t="s">
        <v>622</v>
      </c>
      <c r="E215" s="200"/>
      <c r="F215" s="198" t="s">
        <v>441</v>
      </c>
      <c r="G215" s="198" t="s">
        <v>623</v>
      </c>
    </row>
    <row r="216" spans="1:7" x14ac:dyDescent="0.3">
      <c r="A216" s="180" t="s">
        <v>658</v>
      </c>
      <c r="B216" s="180" t="s">
        <v>659</v>
      </c>
      <c r="C216" s="254">
        <v>0.60257665097056101</v>
      </c>
      <c r="F216" s="257"/>
      <c r="G216" s="257"/>
    </row>
    <row r="217" spans="1:7" x14ac:dyDescent="0.3">
      <c r="F217" s="257"/>
      <c r="G217" s="257"/>
    </row>
    <row r="218" spans="1:7" x14ac:dyDescent="0.3">
      <c r="B218" s="195" t="s">
        <v>660</v>
      </c>
      <c r="F218" s="257"/>
      <c r="G218" s="257"/>
    </row>
    <row r="219" spans="1:7" x14ac:dyDescent="0.3">
      <c r="A219" s="180" t="s">
        <v>661</v>
      </c>
      <c r="B219" s="180" t="s">
        <v>662</v>
      </c>
      <c r="C219" s="234">
        <v>4223.1522507099999</v>
      </c>
      <c r="D219" s="208">
        <v>99222</v>
      </c>
      <c r="F219" s="209">
        <f t="shared" ref="F219:F226" si="3">IF($C$227=0,"",IF(C219="[for completion]","",C219/$C$227))</f>
        <v>0.27626164315162866</v>
      </c>
      <c r="G219" s="209">
        <f t="shared" ref="G219:G226" si="4">IF($D$227=0,"",IF(D219="[for completion]","",D219/$D$227))</f>
        <v>0.43081371872191321</v>
      </c>
    </row>
    <row r="220" spans="1:7" x14ac:dyDescent="0.3">
      <c r="A220" s="180" t="s">
        <v>663</v>
      </c>
      <c r="B220" s="180" t="s">
        <v>664</v>
      </c>
      <c r="C220" s="234">
        <v>1723.47065423</v>
      </c>
      <c r="D220" s="208">
        <v>27503</v>
      </c>
      <c r="F220" s="209">
        <f t="shared" si="3"/>
        <v>0.11274252184044398</v>
      </c>
      <c r="G220" s="209">
        <f t="shared" si="4"/>
        <v>0.11941575160759488</v>
      </c>
    </row>
    <row r="221" spans="1:7" x14ac:dyDescent="0.3">
      <c r="A221" s="180" t="s">
        <v>665</v>
      </c>
      <c r="B221" s="180" t="s">
        <v>666</v>
      </c>
      <c r="C221" s="234">
        <v>1930.43756876001</v>
      </c>
      <c r="D221" s="208">
        <v>27182</v>
      </c>
      <c r="F221" s="209">
        <f t="shared" si="3"/>
        <v>0.12628146538112986</v>
      </c>
      <c r="G221" s="209">
        <f t="shared" si="4"/>
        <v>0.11802199615306126</v>
      </c>
    </row>
    <row r="222" spans="1:7" x14ac:dyDescent="0.3">
      <c r="A222" s="180" t="s">
        <v>667</v>
      </c>
      <c r="B222" s="180" t="s">
        <v>668</v>
      </c>
      <c r="C222" s="234">
        <v>2203.99461595</v>
      </c>
      <c r="D222" s="208">
        <v>27116</v>
      </c>
      <c r="F222" s="209">
        <f t="shared" si="3"/>
        <v>0.14417646770781814</v>
      </c>
      <c r="G222" s="209">
        <f t="shared" si="4"/>
        <v>0.11773542961100762</v>
      </c>
    </row>
    <row r="223" spans="1:7" x14ac:dyDescent="0.3">
      <c r="A223" s="180" t="s">
        <v>669</v>
      </c>
      <c r="B223" s="180" t="s">
        <v>670</v>
      </c>
      <c r="C223" s="234">
        <v>2354.1876304500001</v>
      </c>
      <c r="D223" s="208">
        <v>24955</v>
      </c>
      <c r="F223" s="209">
        <f t="shared" si="3"/>
        <v>0.15400149093985782</v>
      </c>
      <c r="G223" s="209">
        <f t="shared" si="4"/>
        <v>0.10835254631740283</v>
      </c>
    </row>
    <row r="224" spans="1:7" x14ac:dyDescent="0.3">
      <c r="A224" s="180" t="s">
        <v>671</v>
      </c>
      <c r="B224" s="180" t="s">
        <v>672</v>
      </c>
      <c r="C224" s="234">
        <v>1944.8998655299999</v>
      </c>
      <c r="D224" s="208">
        <v>16542</v>
      </c>
      <c r="F224" s="209">
        <f t="shared" si="3"/>
        <v>0.12722753069732873</v>
      </c>
      <c r="G224" s="209">
        <f t="shared" si="4"/>
        <v>7.1823996040171423E-2</v>
      </c>
    </row>
    <row r="225" spans="1:7" x14ac:dyDescent="0.3">
      <c r="A225" s="180" t="s">
        <v>673</v>
      </c>
      <c r="B225" s="180" t="s">
        <v>674</v>
      </c>
      <c r="C225" s="234">
        <v>374.84908239999999</v>
      </c>
      <c r="D225" s="208">
        <v>3015</v>
      </c>
      <c r="F225" s="209">
        <f t="shared" si="3"/>
        <v>2.4521120075719331E-2</v>
      </c>
      <c r="G225" s="209">
        <f t="shared" si="4"/>
        <v>1.3090880671086739E-2</v>
      </c>
    </row>
    <row r="226" spans="1:7" x14ac:dyDescent="0.3">
      <c r="A226" s="180" t="s">
        <v>675</v>
      </c>
      <c r="B226" s="180" t="s">
        <v>676</v>
      </c>
      <c r="C226" s="234">
        <v>531.79299933000095</v>
      </c>
      <c r="D226" s="208">
        <v>4778</v>
      </c>
      <c r="F226" s="209">
        <f t="shared" si="3"/>
        <v>3.4787760206073493E-2</v>
      </c>
      <c r="G226" s="209">
        <f t="shared" si="4"/>
        <v>2.0745680877762001E-2</v>
      </c>
    </row>
    <row r="227" spans="1:7" x14ac:dyDescent="0.3">
      <c r="A227" s="180" t="s">
        <v>677</v>
      </c>
      <c r="B227" s="210" t="s">
        <v>68</v>
      </c>
      <c r="C227" s="202">
        <f>SUM(C219:C226)</f>
        <v>15286.784667360011</v>
      </c>
      <c r="D227" s="255">
        <f>SUM(D219:D226)</f>
        <v>230313</v>
      </c>
      <c r="F227" s="254">
        <f>SUM(F219:F226)</f>
        <v>1</v>
      </c>
      <c r="G227" s="254">
        <f>SUM(G219:G226)</f>
        <v>1</v>
      </c>
    </row>
    <row r="228" spans="1:7" x14ac:dyDescent="0.3">
      <c r="A228" s="180" t="s">
        <v>678</v>
      </c>
      <c r="B228" s="213" t="s">
        <v>679</v>
      </c>
      <c r="C228" s="234">
        <v>102.95152861</v>
      </c>
      <c r="D228" s="255"/>
      <c r="F228" s="214"/>
      <c r="G228" s="214"/>
    </row>
    <row r="229" spans="1:7" x14ac:dyDescent="0.3">
      <c r="A229" s="180" t="s">
        <v>680</v>
      </c>
      <c r="B229" s="213" t="s">
        <v>681</v>
      </c>
      <c r="C229" s="234">
        <v>78.152490940000106</v>
      </c>
      <c r="D229" s="255"/>
      <c r="F229" s="214"/>
      <c r="G229" s="214"/>
    </row>
    <row r="230" spans="1:7" x14ac:dyDescent="0.3">
      <c r="A230" s="180" t="s">
        <v>682</v>
      </c>
      <c r="B230" s="213" t="s">
        <v>683</v>
      </c>
      <c r="C230" s="234">
        <v>42.396204260000097</v>
      </c>
      <c r="D230" s="255"/>
      <c r="F230" s="214"/>
      <c r="G230" s="214"/>
    </row>
    <row r="231" spans="1:7" x14ac:dyDescent="0.3">
      <c r="A231" s="180" t="s">
        <v>684</v>
      </c>
      <c r="B231" s="213" t="s">
        <v>685</v>
      </c>
      <c r="C231" s="234">
        <v>34.905084440000003</v>
      </c>
      <c r="D231" s="255"/>
      <c r="F231" s="214"/>
      <c r="G231" s="214"/>
    </row>
    <row r="232" spans="1:7" x14ac:dyDescent="0.3">
      <c r="A232" s="180" t="s">
        <v>686</v>
      </c>
      <c r="B232" s="213" t="s">
        <v>687</v>
      </c>
      <c r="C232" s="234">
        <v>36.322669339999997</v>
      </c>
      <c r="D232" s="255"/>
      <c r="F232" s="214"/>
      <c r="G232" s="214"/>
    </row>
    <row r="233" spans="1:7" x14ac:dyDescent="0.3">
      <c r="A233" s="180" t="s">
        <v>688</v>
      </c>
      <c r="B233" s="213" t="s">
        <v>689</v>
      </c>
      <c r="C233" s="234">
        <v>237.06502173999999</v>
      </c>
      <c r="D233" s="255"/>
      <c r="F233" s="214"/>
      <c r="G233" s="214"/>
    </row>
    <row r="234" spans="1:7" x14ac:dyDescent="0.3">
      <c r="A234" s="180" t="s">
        <v>690</v>
      </c>
      <c r="B234" s="213"/>
      <c r="F234" s="214"/>
      <c r="G234" s="214"/>
    </row>
    <row r="235" spans="1:7" x14ac:dyDescent="0.3">
      <c r="A235" s="180" t="s">
        <v>691</v>
      </c>
      <c r="B235" s="213"/>
      <c r="F235" s="214"/>
      <c r="G235" s="214"/>
    </row>
    <row r="236" spans="1:7" x14ac:dyDescent="0.3">
      <c r="A236" s="180" t="s">
        <v>692</v>
      </c>
      <c r="B236" s="213"/>
      <c r="F236" s="214"/>
      <c r="G236" s="214"/>
    </row>
    <row r="237" spans="1:7" x14ac:dyDescent="0.3">
      <c r="A237" s="198"/>
      <c r="B237" s="198" t="s">
        <v>693</v>
      </c>
      <c r="C237" s="198" t="s">
        <v>621</v>
      </c>
      <c r="D237" s="198" t="s">
        <v>622</v>
      </c>
      <c r="E237" s="200"/>
      <c r="F237" s="198" t="s">
        <v>441</v>
      </c>
      <c r="G237" s="198" t="s">
        <v>623</v>
      </c>
    </row>
    <row r="238" spans="1:7" x14ac:dyDescent="0.3">
      <c r="A238" s="180" t="s">
        <v>694</v>
      </c>
      <c r="B238" s="180" t="s">
        <v>659</v>
      </c>
      <c r="C238" s="254">
        <v>0.50676583251532303</v>
      </c>
      <c r="F238" s="257"/>
      <c r="G238" s="257"/>
    </row>
    <row r="239" spans="1:7" x14ac:dyDescent="0.3">
      <c r="F239" s="257"/>
      <c r="G239" s="257"/>
    </row>
    <row r="240" spans="1:7" x14ac:dyDescent="0.3">
      <c r="B240" s="195" t="s">
        <v>660</v>
      </c>
      <c r="F240" s="257"/>
      <c r="G240" s="257"/>
    </row>
    <row r="241" spans="1:7" x14ac:dyDescent="0.3">
      <c r="A241" s="180" t="s">
        <v>695</v>
      </c>
      <c r="B241" s="180" t="s">
        <v>662</v>
      </c>
      <c r="C241" s="234">
        <v>5831.7146577799303</v>
      </c>
      <c r="D241" s="208">
        <v>127618</v>
      </c>
      <c r="F241" s="209">
        <f>IF($C$249=0,"",IF(C241="[Mark as ND1 if not relevant]","",C241/$C$249))</f>
        <v>0.38148732939450003</v>
      </c>
      <c r="G241" s="209">
        <f>IF($D$249=0,"",IF(D241="[Mark as ND1 if not relevant]","",D241/$D$249))</f>
        <v>0.55410680248183997</v>
      </c>
    </row>
    <row r="242" spans="1:7" x14ac:dyDescent="0.3">
      <c r="A242" s="180" t="s">
        <v>696</v>
      </c>
      <c r="B242" s="180" t="s">
        <v>664</v>
      </c>
      <c r="C242" s="234">
        <v>2033.7430986299901</v>
      </c>
      <c r="D242" s="208">
        <v>28115</v>
      </c>
      <c r="F242" s="209">
        <f t="shared" ref="F242:F248" si="5">IF($C$249=0,"",IF(C242="[Mark as ND1 if not relevant]","",C242/$C$249))</f>
        <v>0.13303929785655985</v>
      </c>
      <c r="G242" s="209">
        <f t="shared" ref="G242:G248" si="6">IF($D$249=0,"",IF(D242="[Mark as ND1 if not relevant]","",D242/$D$249))</f>
        <v>0.12207300499754682</v>
      </c>
    </row>
    <row r="243" spans="1:7" x14ac:dyDescent="0.3">
      <c r="A243" s="180" t="s">
        <v>697</v>
      </c>
      <c r="B243" s="180" t="s">
        <v>666</v>
      </c>
      <c r="C243" s="234">
        <v>2061.91600169001</v>
      </c>
      <c r="D243" s="208">
        <v>25061</v>
      </c>
      <c r="F243" s="209">
        <f t="shared" si="5"/>
        <v>0.13488225591955752</v>
      </c>
      <c r="G243" s="209">
        <f t="shared" si="6"/>
        <v>0.1088127895516102</v>
      </c>
    </row>
    <row r="244" spans="1:7" x14ac:dyDescent="0.3">
      <c r="A244" s="180" t="s">
        <v>698</v>
      </c>
      <c r="B244" s="180" t="s">
        <v>668</v>
      </c>
      <c r="C244" s="234">
        <v>2037.0357407500001</v>
      </c>
      <c r="D244" s="208">
        <v>21868</v>
      </c>
      <c r="F244" s="209">
        <f t="shared" si="5"/>
        <v>0.13325468926761574</v>
      </c>
      <c r="G244" s="209">
        <f t="shared" si="6"/>
        <v>9.4949047600439401E-2</v>
      </c>
    </row>
    <row r="245" spans="1:7" x14ac:dyDescent="0.3">
      <c r="A245" s="180" t="s">
        <v>699</v>
      </c>
      <c r="B245" s="180" t="s">
        <v>670</v>
      </c>
      <c r="C245" s="234">
        <v>1836.8036800100001</v>
      </c>
      <c r="D245" s="208">
        <v>16393</v>
      </c>
      <c r="F245" s="209">
        <f t="shared" si="5"/>
        <v>0.12015631278773165</v>
      </c>
      <c r="G245" s="209">
        <f t="shared" si="6"/>
        <v>7.1177050361898808E-2</v>
      </c>
    </row>
    <row r="246" spans="1:7" x14ac:dyDescent="0.3">
      <c r="A246" s="180" t="s">
        <v>700</v>
      </c>
      <c r="B246" s="180" t="s">
        <v>672</v>
      </c>
      <c r="C246" s="234">
        <v>876.55552395000302</v>
      </c>
      <c r="D246" s="208">
        <v>6603</v>
      </c>
      <c r="F246" s="209">
        <f t="shared" si="5"/>
        <v>5.7340738619914539E-2</v>
      </c>
      <c r="G246" s="209">
        <f t="shared" si="6"/>
        <v>2.8669679957275533E-2</v>
      </c>
    </row>
    <row r="247" spans="1:7" x14ac:dyDescent="0.3">
      <c r="A247" s="180" t="s">
        <v>701</v>
      </c>
      <c r="B247" s="180" t="s">
        <v>674</v>
      </c>
      <c r="C247" s="234">
        <v>258.32871648000003</v>
      </c>
      <c r="D247" s="208">
        <v>1887</v>
      </c>
      <c r="F247" s="209">
        <f t="shared" si="5"/>
        <v>1.6898826149594353E-2</v>
      </c>
      <c r="G247" s="209">
        <f t="shared" si="6"/>
        <v>8.1931979523517991E-3</v>
      </c>
    </row>
    <row r="248" spans="1:7" x14ac:dyDescent="0.3">
      <c r="A248" s="180" t="s">
        <v>702</v>
      </c>
      <c r="B248" s="180" t="s">
        <v>676</v>
      </c>
      <c r="C248" s="234">
        <v>350.68724806999899</v>
      </c>
      <c r="D248" s="208">
        <v>2768</v>
      </c>
      <c r="F248" s="209">
        <f t="shared" si="5"/>
        <v>2.2940550004526467E-2</v>
      </c>
      <c r="G248" s="209">
        <f t="shared" si="6"/>
        <v>1.201842709703751E-2</v>
      </c>
    </row>
    <row r="249" spans="1:7" x14ac:dyDescent="0.3">
      <c r="A249" s="180" t="s">
        <v>703</v>
      </c>
      <c r="B249" s="210" t="s">
        <v>68</v>
      </c>
      <c r="C249" s="202">
        <f>SUM(C241:C248)</f>
        <v>15286.784667359931</v>
      </c>
      <c r="D249" s="255">
        <f>SUM(D241:D248)</f>
        <v>230313</v>
      </c>
      <c r="F249" s="254">
        <f>SUM(F241:F248)</f>
        <v>1.0000000000000002</v>
      </c>
      <c r="G249" s="254">
        <f>SUM(G241:G248)</f>
        <v>1.0000000000000002</v>
      </c>
    </row>
    <row r="250" spans="1:7" x14ac:dyDescent="0.3">
      <c r="A250" s="180" t="s">
        <v>704</v>
      </c>
      <c r="B250" s="213" t="s">
        <v>679</v>
      </c>
      <c r="C250" s="234">
        <v>65.693630200000001</v>
      </c>
      <c r="D250" s="255"/>
      <c r="F250" s="209">
        <f t="shared" ref="F250:F255" si="7">IF($C$249=0,"",IF(C250="[for completion]","",C250/$C$249))</f>
        <v>4.2974131990141697E-3</v>
      </c>
      <c r="G250" s="209">
        <f t="shared" ref="G250:G255" si="8">IF($D$249=0,"",IF(D250="[for completion]","",D250/$D$249))</f>
        <v>0</v>
      </c>
    </row>
    <row r="251" spans="1:7" x14ac:dyDescent="0.3">
      <c r="A251" s="180" t="s">
        <v>705</v>
      </c>
      <c r="B251" s="213" t="s">
        <v>681</v>
      </c>
      <c r="C251" s="234">
        <v>45.853743780000002</v>
      </c>
      <c r="D251" s="255"/>
      <c r="F251" s="209">
        <f t="shared" si="7"/>
        <v>2.9995675858446608E-3</v>
      </c>
      <c r="G251" s="209">
        <f t="shared" si="8"/>
        <v>0</v>
      </c>
    </row>
    <row r="252" spans="1:7" x14ac:dyDescent="0.3">
      <c r="A252" s="180" t="s">
        <v>706</v>
      </c>
      <c r="B252" s="213" t="s">
        <v>683</v>
      </c>
      <c r="C252" s="234">
        <v>35.809803670000001</v>
      </c>
      <c r="D252" s="255"/>
      <c r="F252" s="209">
        <f t="shared" si="7"/>
        <v>2.3425334005299659E-3</v>
      </c>
      <c r="G252" s="209">
        <f t="shared" si="8"/>
        <v>0</v>
      </c>
    </row>
    <row r="253" spans="1:7" x14ac:dyDescent="0.3">
      <c r="A253" s="180" t="s">
        <v>707</v>
      </c>
      <c r="B253" s="213" t="s">
        <v>685</v>
      </c>
      <c r="C253" s="234">
        <v>26.092030579999999</v>
      </c>
      <c r="D253" s="255"/>
      <c r="F253" s="209">
        <f t="shared" si="7"/>
        <v>1.706835750470878E-3</v>
      </c>
      <c r="G253" s="209">
        <f t="shared" si="8"/>
        <v>0</v>
      </c>
    </row>
    <row r="254" spans="1:7" x14ac:dyDescent="0.3">
      <c r="A254" s="180" t="s">
        <v>708</v>
      </c>
      <c r="B254" s="213" t="s">
        <v>687</v>
      </c>
      <c r="C254" s="234">
        <v>17.170350989999999</v>
      </c>
      <c r="D254" s="255"/>
      <c r="F254" s="209">
        <f t="shared" si="7"/>
        <v>1.1232153368825706E-3</v>
      </c>
      <c r="G254" s="209">
        <f t="shared" si="8"/>
        <v>0</v>
      </c>
    </row>
    <row r="255" spans="1:7" x14ac:dyDescent="0.3">
      <c r="A255" s="180" t="s">
        <v>709</v>
      </c>
      <c r="B255" s="213" t="s">
        <v>689</v>
      </c>
      <c r="C255" s="234">
        <v>160.06768885</v>
      </c>
      <c r="D255" s="255"/>
      <c r="F255" s="209">
        <f t="shared" si="7"/>
        <v>1.0470984731784289E-2</v>
      </c>
      <c r="G255" s="209">
        <f t="shared" si="8"/>
        <v>0</v>
      </c>
    </row>
    <row r="256" spans="1:7" x14ac:dyDescent="0.3">
      <c r="A256" s="180" t="s">
        <v>710</v>
      </c>
      <c r="B256" s="213"/>
      <c r="F256" s="209"/>
      <c r="G256" s="209"/>
    </row>
    <row r="257" spans="1:9" x14ac:dyDescent="0.3">
      <c r="A257" s="180" t="s">
        <v>711</v>
      </c>
      <c r="B257" s="213"/>
      <c r="F257" s="209"/>
      <c r="G257" s="209"/>
    </row>
    <row r="258" spans="1:9" x14ac:dyDescent="0.3">
      <c r="A258" s="180" t="s">
        <v>712</v>
      </c>
      <c r="B258" s="213"/>
      <c r="F258" s="209"/>
      <c r="G258" s="209"/>
    </row>
    <row r="259" spans="1:9" x14ac:dyDescent="0.3">
      <c r="A259" s="198"/>
      <c r="B259" s="217" t="s">
        <v>713</v>
      </c>
      <c r="C259" s="198" t="s">
        <v>441</v>
      </c>
      <c r="D259" s="198"/>
      <c r="E259" s="200"/>
      <c r="F259" s="198"/>
      <c r="G259" s="198"/>
    </row>
    <row r="260" spans="1:9" x14ac:dyDescent="0.3">
      <c r="A260" s="180" t="s">
        <v>714</v>
      </c>
      <c r="B260" s="180" t="s">
        <v>1548</v>
      </c>
      <c r="C260" s="254">
        <v>0.80374834521965899</v>
      </c>
      <c r="E260" s="271"/>
      <c r="F260" s="271"/>
      <c r="G260" s="271"/>
    </row>
    <row r="261" spans="1:9" x14ac:dyDescent="0.3">
      <c r="A261" s="180" t="s">
        <v>716</v>
      </c>
      <c r="B261" s="180" t="s">
        <v>717</v>
      </c>
      <c r="C261" s="254">
        <v>0</v>
      </c>
      <c r="E261" s="271"/>
      <c r="F261" s="271"/>
      <c r="I261" s="273"/>
    </row>
    <row r="262" spans="1:9" x14ac:dyDescent="0.3">
      <c r="A262" s="180" t="s">
        <v>718</v>
      </c>
      <c r="B262" s="180" t="s">
        <v>719</v>
      </c>
      <c r="C262" s="254">
        <v>0</v>
      </c>
      <c r="E262" s="271"/>
      <c r="F262" s="271"/>
    </row>
    <row r="263" spans="1:9" x14ac:dyDescent="0.3">
      <c r="A263" s="180" t="s">
        <v>720</v>
      </c>
      <c r="B263" s="180" t="s">
        <v>721</v>
      </c>
      <c r="C263" s="254">
        <v>0</v>
      </c>
      <c r="E263" s="271"/>
      <c r="F263" s="271"/>
    </row>
    <row r="264" spans="1:9" x14ac:dyDescent="0.3">
      <c r="A264" s="180" t="s">
        <v>722</v>
      </c>
      <c r="B264" s="195" t="s">
        <v>723</v>
      </c>
      <c r="C264" s="254">
        <v>0</v>
      </c>
      <c r="D264" s="191"/>
      <c r="E264" s="191"/>
      <c r="F264" s="221"/>
      <c r="G264" s="221"/>
    </row>
    <row r="265" spans="1:9" x14ac:dyDescent="0.3">
      <c r="A265" s="180" t="s">
        <v>724</v>
      </c>
      <c r="B265" s="180" t="s">
        <v>66</v>
      </c>
      <c r="C265" s="254">
        <v>0.18945552154103301</v>
      </c>
      <c r="E265" s="271"/>
      <c r="F265" s="271"/>
    </row>
    <row r="266" spans="1:9" x14ac:dyDescent="0.3">
      <c r="A266" s="180" t="s">
        <v>726</v>
      </c>
      <c r="B266" s="213" t="s">
        <v>728</v>
      </c>
      <c r="C266" s="274"/>
      <c r="E266" s="271"/>
      <c r="F266" s="271"/>
    </row>
    <row r="267" spans="1:9" x14ac:dyDescent="0.3">
      <c r="A267" s="180" t="s">
        <v>727</v>
      </c>
      <c r="B267" s="213" t="s">
        <v>730</v>
      </c>
      <c r="C267" s="256"/>
      <c r="E267" s="271"/>
      <c r="F267" s="271"/>
    </row>
    <row r="268" spans="1:9" x14ac:dyDescent="0.3">
      <c r="A268" s="180" t="s">
        <v>729</v>
      </c>
      <c r="B268" s="213" t="s">
        <v>732</v>
      </c>
      <c r="C268" s="256"/>
      <c r="E268" s="271"/>
      <c r="F268" s="271"/>
    </row>
    <row r="269" spans="1:9" x14ac:dyDescent="0.3">
      <c r="A269" s="180" t="s">
        <v>731</v>
      </c>
      <c r="B269" s="213" t="s">
        <v>734</v>
      </c>
      <c r="C269" s="256"/>
      <c r="E269" s="271"/>
      <c r="F269" s="271"/>
    </row>
    <row r="270" spans="1:9" x14ac:dyDescent="0.3">
      <c r="A270" s="180" t="s">
        <v>733</v>
      </c>
      <c r="B270" s="213" t="s">
        <v>174</v>
      </c>
      <c r="C270" s="256"/>
      <c r="E270" s="271"/>
      <c r="F270" s="271"/>
    </row>
    <row r="271" spans="1:9" x14ac:dyDescent="0.3">
      <c r="A271" s="180" t="s">
        <v>735</v>
      </c>
      <c r="B271" s="213" t="s">
        <v>174</v>
      </c>
      <c r="C271" s="256"/>
      <c r="E271" s="271"/>
      <c r="F271" s="271"/>
    </row>
    <row r="272" spans="1:9" x14ac:dyDescent="0.3">
      <c r="A272" s="180" t="s">
        <v>736</v>
      </c>
      <c r="B272" s="213" t="s">
        <v>174</v>
      </c>
      <c r="C272" s="256"/>
      <c r="E272" s="271"/>
      <c r="F272" s="271"/>
    </row>
    <row r="273" spans="1:7" x14ac:dyDescent="0.3">
      <c r="A273" s="180" t="s">
        <v>737</v>
      </c>
      <c r="B273" s="213" t="s">
        <v>174</v>
      </c>
      <c r="C273" s="256"/>
      <c r="E273" s="271"/>
      <c r="F273" s="271"/>
    </row>
    <row r="274" spans="1:7" x14ac:dyDescent="0.3">
      <c r="A274" s="180" t="s">
        <v>738</v>
      </c>
      <c r="B274" s="213" t="s">
        <v>174</v>
      </c>
      <c r="C274" s="256"/>
      <c r="E274" s="271"/>
      <c r="F274" s="271"/>
    </row>
    <row r="275" spans="1:7" x14ac:dyDescent="0.3">
      <c r="A275" s="180" t="s">
        <v>739</v>
      </c>
      <c r="B275" s="213" t="s">
        <v>174</v>
      </c>
      <c r="C275" s="256"/>
      <c r="E275" s="271"/>
      <c r="F275" s="271"/>
    </row>
    <row r="276" spans="1:7" x14ac:dyDescent="0.3">
      <c r="A276" s="198"/>
      <c r="B276" s="217" t="s">
        <v>740</v>
      </c>
      <c r="C276" s="198" t="s">
        <v>441</v>
      </c>
      <c r="D276" s="198"/>
      <c r="E276" s="200"/>
      <c r="F276" s="198"/>
      <c r="G276" s="201"/>
    </row>
    <row r="277" spans="1:7" x14ac:dyDescent="0.3">
      <c r="A277" s="180" t="s">
        <v>741</v>
      </c>
      <c r="B277" s="180" t="s">
        <v>742</v>
      </c>
      <c r="C277" s="254">
        <v>1</v>
      </c>
      <c r="E277" s="173"/>
      <c r="F277" s="173"/>
    </row>
    <row r="278" spans="1:7" x14ac:dyDescent="0.3">
      <c r="A278" s="180" t="s">
        <v>743</v>
      </c>
      <c r="B278" s="180" t="s">
        <v>744</v>
      </c>
      <c r="C278" s="254">
        <v>0</v>
      </c>
      <c r="E278" s="173"/>
      <c r="F278" s="173"/>
    </row>
    <row r="279" spans="1:7" x14ac:dyDescent="0.3">
      <c r="A279" s="180" t="s">
        <v>745</v>
      </c>
      <c r="B279" s="180" t="s">
        <v>66</v>
      </c>
      <c r="C279" s="254">
        <v>0</v>
      </c>
      <c r="E279" s="173"/>
      <c r="F279" s="173"/>
    </row>
    <row r="280" spans="1:7" x14ac:dyDescent="0.3">
      <c r="A280" s="180" t="s">
        <v>746</v>
      </c>
      <c r="C280" s="256"/>
      <c r="E280" s="173"/>
      <c r="F280" s="173"/>
    </row>
    <row r="281" spans="1:7" x14ac:dyDescent="0.3">
      <c r="A281" s="180" t="s">
        <v>747</v>
      </c>
      <c r="C281" s="256"/>
      <c r="E281" s="173"/>
      <c r="F281" s="173"/>
    </row>
    <row r="282" spans="1:7" x14ac:dyDescent="0.3">
      <c r="A282" s="180" t="s">
        <v>748</v>
      </c>
      <c r="C282" s="256"/>
      <c r="E282" s="173"/>
      <c r="F282" s="173"/>
    </row>
    <row r="283" spans="1:7" x14ac:dyDescent="0.3">
      <c r="A283" s="180" t="s">
        <v>749</v>
      </c>
      <c r="C283" s="256"/>
      <c r="E283" s="173"/>
      <c r="F283" s="173"/>
    </row>
    <row r="284" spans="1:7" x14ac:dyDescent="0.3">
      <c r="A284" s="180" t="s">
        <v>750</v>
      </c>
      <c r="C284" s="256"/>
      <c r="E284" s="173"/>
      <c r="F284" s="173"/>
    </row>
    <row r="285" spans="1:7" x14ac:dyDescent="0.3">
      <c r="A285" s="180" t="s">
        <v>751</v>
      </c>
      <c r="C285" s="256"/>
      <c r="E285" s="173"/>
      <c r="F285" s="173"/>
    </row>
    <row r="286" spans="1:7" x14ac:dyDescent="0.3">
      <c r="A286" s="199"/>
      <c r="B286" s="199" t="s">
        <v>1549</v>
      </c>
      <c r="C286" s="199" t="s">
        <v>55</v>
      </c>
      <c r="D286" s="199" t="s">
        <v>1550</v>
      </c>
      <c r="E286" s="199"/>
      <c r="F286" s="199" t="s">
        <v>441</v>
      </c>
      <c r="G286" s="199" t="s">
        <v>1551</v>
      </c>
    </row>
    <row r="287" spans="1:7" x14ac:dyDescent="0.3">
      <c r="A287" s="180" t="s">
        <v>1552</v>
      </c>
      <c r="B287" s="195" t="s">
        <v>559</v>
      </c>
      <c r="C287" s="204"/>
      <c r="E287" s="183"/>
      <c r="F287" s="214" t="str">
        <f>IF($C$305=0,"",IF(C287="[For completion]","",C287/$C$305))</f>
        <v/>
      </c>
      <c r="G287" s="214" t="str">
        <f>IF($D$305=0,"",IF(D287="[For completion]","",D287/$D$305))</f>
        <v/>
      </c>
    </row>
    <row r="288" spans="1:7" x14ac:dyDescent="0.3">
      <c r="A288" s="180" t="s">
        <v>1553</v>
      </c>
      <c r="B288" s="195" t="s">
        <v>559</v>
      </c>
      <c r="C288" s="204"/>
      <c r="E288" s="183"/>
      <c r="F288" s="214" t="str">
        <f t="shared" ref="F288:F304" si="9">IF($C$305=0,"",IF(C288="[For completion]","",C288/$C$305))</f>
        <v/>
      </c>
      <c r="G288" s="214" t="str">
        <f t="shared" ref="G288:G304" si="10">IF($D$305=0,"",IF(D288="[For completion]","",D288/$D$305))</f>
        <v/>
      </c>
    </row>
    <row r="289" spans="1:7" x14ac:dyDescent="0.3">
      <c r="A289" s="180" t="s">
        <v>1554</v>
      </c>
      <c r="B289" s="195" t="s">
        <v>559</v>
      </c>
      <c r="C289" s="204"/>
      <c r="E289" s="183"/>
      <c r="F289" s="214" t="str">
        <f t="shared" si="9"/>
        <v/>
      </c>
      <c r="G289" s="214" t="str">
        <f t="shared" si="10"/>
        <v/>
      </c>
    </row>
    <row r="290" spans="1:7" x14ac:dyDescent="0.3">
      <c r="A290" s="180" t="s">
        <v>1555</v>
      </c>
      <c r="B290" s="195" t="s">
        <v>559</v>
      </c>
      <c r="C290" s="204"/>
      <c r="E290" s="183"/>
      <c r="F290" s="214" t="str">
        <f t="shared" si="9"/>
        <v/>
      </c>
      <c r="G290" s="214" t="str">
        <f t="shared" si="10"/>
        <v/>
      </c>
    </row>
    <row r="291" spans="1:7" x14ac:dyDescent="0.3">
      <c r="A291" s="180" t="s">
        <v>1556</v>
      </c>
      <c r="B291" s="195" t="s">
        <v>559</v>
      </c>
      <c r="C291" s="204"/>
      <c r="E291" s="183"/>
      <c r="F291" s="214" t="str">
        <f t="shared" si="9"/>
        <v/>
      </c>
      <c r="G291" s="214" t="str">
        <f t="shared" si="10"/>
        <v/>
      </c>
    </row>
    <row r="292" spans="1:7" x14ac:dyDescent="0.3">
      <c r="A292" s="180" t="s">
        <v>1557</v>
      </c>
      <c r="B292" s="195" t="s">
        <v>559</v>
      </c>
      <c r="C292" s="204"/>
      <c r="E292" s="183"/>
      <c r="F292" s="214" t="str">
        <f t="shared" si="9"/>
        <v/>
      </c>
      <c r="G292" s="214" t="str">
        <f t="shared" si="10"/>
        <v/>
      </c>
    </row>
    <row r="293" spans="1:7" x14ac:dyDescent="0.3">
      <c r="A293" s="180" t="s">
        <v>1558</v>
      </c>
      <c r="B293" s="195" t="s">
        <v>559</v>
      </c>
      <c r="C293" s="204"/>
      <c r="E293" s="183"/>
      <c r="F293" s="214" t="str">
        <f t="shared" si="9"/>
        <v/>
      </c>
      <c r="G293" s="214" t="str">
        <f t="shared" si="10"/>
        <v/>
      </c>
    </row>
    <row r="294" spans="1:7" x14ac:dyDescent="0.3">
      <c r="A294" s="180" t="s">
        <v>1559</v>
      </c>
      <c r="B294" s="195" t="s">
        <v>559</v>
      </c>
      <c r="C294" s="204"/>
      <c r="E294" s="183"/>
      <c r="F294" s="214" t="str">
        <f t="shared" si="9"/>
        <v/>
      </c>
      <c r="G294" s="214" t="str">
        <f t="shared" si="10"/>
        <v/>
      </c>
    </row>
    <row r="295" spans="1:7" x14ac:dyDescent="0.3">
      <c r="A295" s="180" t="s">
        <v>1560</v>
      </c>
      <c r="B295" s="195" t="s">
        <v>559</v>
      </c>
      <c r="C295" s="204"/>
      <c r="E295" s="183"/>
      <c r="F295" s="214" t="str">
        <f t="shared" si="9"/>
        <v/>
      </c>
      <c r="G295" s="214" t="str">
        <f t="shared" si="10"/>
        <v/>
      </c>
    </row>
    <row r="296" spans="1:7" x14ac:dyDescent="0.3">
      <c r="A296" s="180" t="s">
        <v>1561</v>
      </c>
      <c r="B296" s="195" t="s">
        <v>559</v>
      </c>
      <c r="C296" s="204"/>
      <c r="E296" s="183"/>
      <c r="F296" s="214" t="str">
        <f t="shared" si="9"/>
        <v/>
      </c>
      <c r="G296" s="214" t="str">
        <f t="shared" si="10"/>
        <v/>
      </c>
    </row>
    <row r="297" spans="1:7" x14ac:dyDescent="0.3">
      <c r="A297" s="180" t="s">
        <v>1562</v>
      </c>
      <c r="B297" s="195" t="s">
        <v>559</v>
      </c>
      <c r="C297" s="204"/>
      <c r="E297" s="183"/>
      <c r="F297" s="214" t="str">
        <f t="shared" si="9"/>
        <v/>
      </c>
      <c r="G297" s="214" t="str">
        <f t="shared" si="10"/>
        <v/>
      </c>
    </row>
    <row r="298" spans="1:7" x14ac:dyDescent="0.3">
      <c r="A298" s="180" t="s">
        <v>1563</v>
      </c>
      <c r="B298" s="195" t="s">
        <v>559</v>
      </c>
      <c r="C298" s="204"/>
      <c r="E298" s="183"/>
      <c r="F298" s="214" t="str">
        <f t="shared" si="9"/>
        <v/>
      </c>
      <c r="G298" s="214" t="str">
        <f t="shared" si="10"/>
        <v/>
      </c>
    </row>
    <row r="299" spans="1:7" x14ac:dyDescent="0.3">
      <c r="A299" s="180" t="s">
        <v>1564</v>
      </c>
      <c r="B299" s="195" t="s">
        <v>559</v>
      </c>
      <c r="C299" s="204"/>
      <c r="E299" s="183"/>
      <c r="F299" s="214" t="str">
        <f t="shared" si="9"/>
        <v/>
      </c>
      <c r="G299" s="214" t="str">
        <f t="shared" si="10"/>
        <v/>
      </c>
    </row>
    <row r="300" spans="1:7" x14ac:dyDescent="0.3">
      <c r="A300" s="180" t="s">
        <v>1565</v>
      </c>
      <c r="B300" s="195" t="s">
        <v>559</v>
      </c>
      <c r="C300" s="204"/>
      <c r="E300" s="183"/>
      <c r="F300" s="214" t="str">
        <f t="shared" si="9"/>
        <v/>
      </c>
      <c r="G300" s="214" t="str">
        <f t="shared" si="10"/>
        <v/>
      </c>
    </row>
    <row r="301" spans="1:7" x14ac:dyDescent="0.3">
      <c r="A301" s="180" t="s">
        <v>1566</v>
      </c>
      <c r="B301" s="195" t="s">
        <v>559</v>
      </c>
      <c r="C301" s="204"/>
      <c r="E301" s="183"/>
      <c r="F301" s="214" t="str">
        <f t="shared" si="9"/>
        <v/>
      </c>
      <c r="G301" s="214" t="str">
        <f t="shared" si="10"/>
        <v/>
      </c>
    </row>
    <row r="302" spans="1:7" x14ac:dyDescent="0.3">
      <c r="A302" s="180" t="s">
        <v>1567</v>
      </c>
      <c r="B302" s="195" t="s">
        <v>559</v>
      </c>
      <c r="C302" s="204"/>
      <c r="E302" s="183"/>
      <c r="F302" s="214" t="str">
        <f t="shared" si="9"/>
        <v/>
      </c>
      <c r="G302" s="214" t="str">
        <f t="shared" si="10"/>
        <v/>
      </c>
    </row>
    <row r="303" spans="1:7" x14ac:dyDescent="0.3">
      <c r="A303" s="180" t="s">
        <v>1568</v>
      </c>
      <c r="B303" s="195" t="s">
        <v>559</v>
      </c>
      <c r="C303" s="204"/>
      <c r="E303" s="183"/>
      <c r="F303" s="214" t="str">
        <f t="shared" si="9"/>
        <v/>
      </c>
      <c r="G303" s="214" t="str">
        <f t="shared" si="10"/>
        <v/>
      </c>
    </row>
    <row r="304" spans="1:7" x14ac:dyDescent="0.3">
      <c r="A304" s="180" t="s">
        <v>1569</v>
      </c>
      <c r="B304" s="195" t="s">
        <v>1570</v>
      </c>
      <c r="C304" s="204"/>
      <c r="E304" s="183"/>
      <c r="F304" s="214" t="str">
        <f t="shared" si="9"/>
        <v/>
      </c>
      <c r="G304" s="214" t="str">
        <f t="shared" si="10"/>
        <v/>
      </c>
    </row>
    <row r="305" spans="1:7" x14ac:dyDescent="0.3">
      <c r="A305" s="180" t="s">
        <v>1571</v>
      </c>
      <c r="B305" s="195" t="s">
        <v>68</v>
      </c>
      <c r="C305" s="202">
        <f>SUM(C287:C304)</f>
        <v>0</v>
      </c>
      <c r="D305" s="180">
        <f>SUM(D287:D304)</f>
        <v>0</v>
      </c>
      <c r="E305" s="183"/>
      <c r="F305" s="275">
        <f>SUM(F287:F304)</f>
        <v>0</v>
      </c>
      <c r="G305" s="275">
        <f>SUM(G287:G304)</f>
        <v>0</v>
      </c>
    </row>
    <row r="306" spans="1:7" x14ac:dyDescent="0.3">
      <c r="A306" s="180" t="s">
        <v>1572</v>
      </c>
      <c r="B306" s="195"/>
      <c r="E306" s="183"/>
      <c r="F306" s="183"/>
      <c r="G306" s="183"/>
    </row>
    <row r="307" spans="1:7" x14ac:dyDescent="0.3">
      <c r="A307" s="180" t="s">
        <v>1573</v>
      </c>
      <c r="B307" s="195"/>
      <c r="E307" s="183"/>
      <c r="F307" s="183"/>
      <c r="G307" s="183"/>
    </row>
    <row r="308" spans="1:7" x14ac:dyDescent="0.3">
      <c r="A308" s="180" t="s">
        <v>1574</v>
      </c>
      <c r="B308" s="195"/>
      <c r="E308" s="183"/>
      <c r="F308" s="183"/>
      <c r="G308" s="183"/>
    </row>
    <row r="309" spans="1:7" x14ac:dyDescent="0.3">
      <c r="A309" s="199"/>
      <c r="B309" s="199" t="s">
        <v>1575</v>
      </c>
      <c r="C309" s="199" t="s">
        <v>55</v>
      </c>
      <c r="D309" s="199" t="s">
        <v>1550</v>
      </c>
      <c r="E309" s="199"/>
      <c r="F309" s="199" t="s">
        <v>441</v>
      </c>
      <c r="G309" s="199" t="s">
        <v>1551</v>
      </c>
    </row>
    <row r="310" spans="1:7" x14ac:dyDescent="0.3">
      <c r="A310" s="180" t="s">
        <v>1576</v>
      </c>
      <c r="B310" s="195" t="s">
        <v>559</v>
      </c>
      <c r="C310" s="204"/>
      <c r="E310" s="183"/>
      <c r="F310" s="214" t="str">
        <f>IF($C$328=0,"",IF(C310="[For completion]","",C310/$C$328))</f>
        <v/>
      </c>
      <c r="G310" s="214" t="str">
        <f>IF($D$328=0,"",IF(D310="[For completion]","",D310/$D$328))</f>
        <v/>
      </c>
    </row>
    <row r="311" spans="1:7" x14ac:dyDescent="0.3">
      <c r="A311" s="180" t="s">
        <v>1577</v>
      </c>
      <c r="B311" s="195" t="s">
        <v>559</v>
      </c>
      <c r="C311" s="204"/>
      <c r="E311" s="183"/>
      <c r="F311" s="214" t="str">
        <f t="shared" ref="F311:F327" si="11">IF($C$328=0,"",IF(C311="[For completion]","",C311/$C$328))</f>
        <v/>
      </c>
      <c r="G311" s="214" t="str">
        <f t="shared" ref="G311:G327" si="12">IF($D$328=0,"",IF(D311="[For completion]","",D311/$D$328))</f>
        <v/>
      </c>
    </row>
    <row r="312" spans="1:7" x14ac:dyDescent="0.3">
      <c r="A312" s="180" t="s">
        <v>1578</v>
      </c>
      <c r="B312" s="195" t="s">
        <v>559</v>
      </c>
      <c r="C312" s="204"/>
      <c r="E312" s="183"/>
      <c r="F312" s="214" t="str">
        <f t="shared" si="11"/>
        <v/>
      </c>
      <c r="G312" s="214" t="str">
        <f t="shared" si="12"/>
        <v/>
      </c>
    </row>
    <row r="313" spans="1:7" x14ac:dyDescent="0.3">
      <c r="A313" s="180" t="s">
        <v>1579</v>
      </c>
      <c r="B313" s="195" t="s">
        <v>559</v>
      </c>
      <c r="C313" s="204"/>
      <c r="E313" s="183"/>
      <c r="F313" s="214" t="str">
        <f t="shared" si="11"/>
        <v/>
      </c>
      <c r="G313" s="214" t="str">
        <f t="shared" si="12"/>
        <v/>
      </c>
    </row>
    <row r="314" spans="1:7" x14ac:dyDescent="0.3">
      <c r="A314" s="180" t="s">
        <v>1580</v>
      </c>
      <c r="B314" s="195" t="s">
        <v>559</v>
      </c>
      <c r="C314" s="204"/>
      <c r="E314" s="183"/>
      <c r="F314" s="214" t="str">
        <f t="shared" si="11"/>
        <v/>
      </c>
      <c r="G314" s="214" t="str">
        <f t="shared" si="12"/>
        <v/>
      </c>
    </row>
    <row r="315" spans="1:7" x14ac:dyDescent="0.3">
      <c r="A315" s="180" t="s">
        <v>1581</v>
      </c>
      <c r="B315" s="195" t="s">
        <v>559</v>
      </c>
      <c r="C315" s="204"/>
      <c r="E315" s="183"/>
      <c r="F315" s="214" t="str">
        <f t="shared" si="11"/>
        <v/>
      </c>
      <c r="G315" s="214" t="str">
        <f t="shared" si="12"/>
        <v/>
      </c>
    </row>
    <row r="316" spans="1:7" x14ac:dyDescent="0.3">
      <c r="A316" s="180" t="s">
        <v>1582</v>
      </c>
      <c r="B316" s="195" t="s">
        <v>559</v>
      </c>
      <c r="C316" s="204"/>
      <c r="E316" s="183"/>
      <c r="F316" s="214" t="str">
        <f t="shared" si="11"/>
        <v/>
      </c>
      <c r="G316" s="214" t="str">
        <f t="shared" si="12"/>
        <v/>
      </c>
    </row>
    <row r="317" spans="1:7" x14ac:dyDescent="0.3">
      <c r="A317" s="180" t="s">
        <v>1583</v>
      </c>
      <c r="B317" s="195" t="s">
        <v>559</v>
      </c>
      <c r="C317" s="204"/>
      <c r="E317" s="183"/>
      <c r="F317" s="214" t="str">
        <f t="shared" si="11"/>
        <v/>
      </c>
      <c r="G317" s="214" t="str">
        <f t="shared" si="12"/>
        <v/>
      </c>
    </row>
    <row r="318" spans="1:7" x14ac:dyDescent="0.3">
      <c r="A318" s="180" t="s">
        <v>1584</v>
      </c>
      <c r="B318" s="195" t="s">
        <v>559</v>
      </c>
      <c r="C318" s="204"/>
      <c r="E318" s="183"/>
      <c r="F318" s="214" t="str">
        <f t="shared" si="11"/>
        <v/>
      </c>
      <c r="G318" s="214" t="str">
        <f t="shared" si="12"/>
        <v/>
      </c>
    </row>
    <row r="319" spans="1:7" x14ac:dyDescent="0.3">
      <c r="A319" s="180" t="s">
        <v>1585</v>
      </c>
      <c r="B319" s="195" t="s">
        <v>559</v>
      </c>
      <c r="C319" s="204"/>
      <c r="E319" s="183"/>
      <c r="F319" s="214" t="str">
        <f t="shared" si="11"/>
        <v/>
      </c>
      <c r="G319" s="214" t="str">
        <f t="shared" si="12"/>
        <v/>
      </c>
    </row>
    <row r="320" spans="1:7" x14ac:dyDescent="0.3">
      <c r="A320" s="180" t="s">
        <v>1586</v>
      </c>
      <c r="B320" s="195" t="s">
        <v>559</v>
      </c>
      <c r="C320" s="204"/>
      <c r="E320" s="183"/>
      <c r="F320" s="214" t="str">
        <f t="shared" si="11"/>
        <v/>
      </c>
      <c r="G320" s="214" t="str">
        <f t="shared" si="12"/>
        <v/>
      </c>
    </row>
    <row r="321" spans="1:7" x14ac:dyDescent="0.3">
      <c r="A321" s="180" t="s">
        <v>1587</v>
      </c>
      <c r="B321" s="195" t="s">
        <v>559</v>
      </c>
      <c r="C321" s="204"/>
      <c r="E321" s="183"/>
      <c r="F321" s="214" t="str">
        <f>IF($C$328=0,"",IF(C321="[For completion]","",C321/$C$328))</f>
        <v/>
      </c>
      <c r="G321" s="214" t="str">
        <f t="shared" si="12"/>
        <v/>
      </c>
    </row>
    <row r="322" spans="1:7" x14ac:dyDescent="0.3">
      <c r="A322" s="180" t="s">
        <v>1588</v>
      </c>
      <c r="B322" s="195" t="s">
        <v>559</v>
      </c>
      <c r="C322" s="204"/>
      <c r="E322" s="183"/>
      <c r="F322" s="214" t="str">
        <f t="shared" si="11"/>
        <v/>
      </c>
      <c r="G322" s="214" t="str">
        <f t="shared" si="12"/>
        <v/>
      </c>
    </row>
    <row r="323" spans="1:7" x14ac:dyDescent="0.3">
      <c r="A323" s="180" t="s">
        <v>1589</v>
      </c>
      <c r="B323" s="195" t="s">
        <v>559</v>
      </c>
      <c r="C323" s="204"/>
      <c r="E323" s="183"/>
      <c r="F323" s="214" t="str">
        <f t="shared" si="11"/>
        <v/>
      </c>
      <c r="G323" s="214" t="str">
        <f t="shared" si="12"/>
        <v/>
      </c>
    </row>
    <row r="324" spans="1:7" x14ac:dyDescent="0.3">
      <c r="A324" s="180" t="s">
        <v>1590</v>
      </c>
      <c r="B324" s="195" t="s">
        <v>559</v>
      </c>
      <c r="C324" s="204"/>
      <c r="E324" s="183"/>
      <c r="F324" s="214" t="str">
        <f t="shared" si="11"/>
        <v/>
      </c>
      <c r="G324" s="214" t="str">
        <f t="shared" si="12"/>
        <v/>
      </c>
    </row>
    <row r="325" spans="1:7" x14ac:dyDescent="0.3">
      <c r="A325" s="180" t="s">
        <v>1591</v>
      </c>
      <c r="B325" s="195" t="s">
        <v>559</v>
      </c>
      <c r="C325" s="204"/>
      <c r="E325" s="183"/>
      <c r="F325" s="214" t="str">
        <f t="shared" si="11"/>
        <v/>
      </c>
      <c r="G325" s="214" t="str">
        <f t="shared" si="12"/>
        <v/>
      </c>
    </row>
    <row r="326" spans="1:7" x14ac:dyDescent="0.3">
      <c r="A326" s="180" t="s">
        <v>1592</v>
      </c>
      <c r="B326" s="195" t="s">
        <v>559</v>
      </c>
      <c r="C326" s="204"/>
      <c r="E326" s="183"/>
      <c r="F326" s="214" t="str">
        <f t="shared" si="11"/>
        <v/>
      </c>
      <c r="G326" s="214" t="str">
        <f t="shared" si="12"/>
        <v/>
      </c>
    </row>
    <row r="327" spans="1:7" x14ac:dyDescent="0.3">
      <c r="A327" s="180" t="s">
        <v>1593</v>
      </c>
      <c r="B327" s="195" t="s">
        <v>1570</v>
      </c>
      <c r="C327" s="204"/>
      <c r="E327" s="183"/>
      <c r="F327" s="214" t="str">
        <f t="shared" si="11"/>
        <v/>
      </c>
      <c r="G327" s="214" t="str">
        <f t="shared" si="12"/>
        <v/>
      </c>
    </row>
    <row r="328" spans="1:7" x14ac:dyDescent="0.3">
      <c r="A328" s="180" t="s">
        <v>1594</v>
      </c>
      <c r="B328" s="195" t="s">
        <v>68</v>
      </c>
      <c r="C328" s="202">
        <f>SUM(C310:C327)</f>
        <v>0</v>
      </c>
      <c r="D328" s="180">
        <f>SUM(D310:D327)</f>
        <v>0</v>
      </c>
      <c r="E328" s="183"/>
      <c r="F328" s="275">
        <f>SUM(F310:F327)</f>
        <v>0</v>
      </c>
      <c r="G328" s="275">
        <f>SUM(G310:G327)</f>
        <v>0</v>
      </c>
    </row>
    <row r="329" spans="1:7" x14ac:dyDescent="0.3">
      <c r="A329" s="180" t="s">
        <v>1595</v>
      </c>
      <c r="B329" s="195"/>
      <c r="E329" s="183"/>
      <c r="F329" s="183"/>
      <c r="G329" s="183"/>
    </row>
    <row r="330" spans="1:7" x14ac:dyDescent="0.3">
      <c r="A330" s="180" t="s">
        <v>1596</v>
      </c>
      <c r="B330" s="195"/>
      <c r="E330" s="183"/>
      <c r="F330" s="183"/>
      <c r="G330" s="183"/>
    </row>
    <row r="331" spans="1:7" x14ac:dyDescent="0.3">
      <c r="A331" s="180" t="s">
        <v>1597</v>
      </c>
      <c r="B331" s="195"/>
      <c r="E331" s="183"/>
      <c r="F331" s="183"/>
      <c r="G331" s="183"/>
    </row>
    <row r="332" spans="1:7" x14ac:dyDescent="0.3">
      <c r="A332" s="199"/>
      <c r="B332" s="199" t="s">
        <v>1598</v>
      </c>
      <c r="C332" s="199" t="s">
        <v>55</v>
      </c>
      <c r="D332" s="199" t="s">
        <v>1550</v>
      </c>
      <c r="E332" s="199"/>
      <c r="F332" s="199" t="s">
        <v>441</v>
      </c>
      <c r="G332" s="199" t="s">
        <v>1551</v>
      </c>
    </row>
    <row r="333" spans="1:7" x14ac:dyDescent="0.3">
      <c r="A333" s="180" t="s">
        <v>1599</v>
      </c>
      <c r="B333" s="195" t="s">
        <v>1600</v>
      </c>
      <c r="C333" s="204"/>
      <c r="E333" s="183"/>
      <c r="F333" s="214" t="str">
        <f>IF($C$346=0,"",IF(C333="[For completion]","",C333/$C$346))</f>
        <v/>
      </c>
      <c r="G333" s="214" t="str">
        <f>IF($D$346=0,"",IF(D333="[For completion]","",D333/$D$346))</f>
        <v/>
      </c>
    </row>
    <row r="334" spans="1:7" x14ac:dyDescent="0.3">
      <c r="A334" s="180" t="s">
        <v>1601</v>
      </c>
      <c r="B334" s="195" t="s">
        <v>1602</v>
      </c>
      <c r="C334" s="204"/>
      <c r="E334" s="183"/>
      <c r="F334" s="214" t="str">
        <f t="shared" ref="F334:F345" si="13">IF($C$346=0,"",IF(C334="[For completion]","",C334/$C$346))</f>
        <v/>
      </c>
      <c r="G334" s="214" t="str">
        <f t="shared" ref="G334:G345" si="14">IF($D$346=0,"",IF(D334="[For completion]","",D334/$D$346))</f>
        <v/>
      </c>
    </row>
    <row r="335" spans="1:7" x14ac:dyDescent="0.3">
      <c r="A335" s="180" t="s">
        <v>1603</v>
      </c>
      <c r="B335" s="195" t="s">
        <v>1604</v>
      </c>
      <c r="C335" s="204"/>
      <c r="E335" s="183"/>
      <c r="F335" s="214" t="str">
        <f t="shared" si="13"/>
        <v/>
      </c>
      <c r="G335" s="214" t="str">
        <f t="shared" si="14"/>
        <v/>
      </c>
    </row>
    <row r="336" spans="1:7" x14ac:dyDescent="0.3">
      <c r="A336" s="180" t="s">
        <v>1605</v>
      </c>
      <c r="B336" s="195" t="s">
        <v>1606</v>
      </c>
      <c r="C336" s="204"/>
      <c r="E336" s="183"/>
      <c r="F336" s="214" t="str">
        <f t="shared" si="13"/>
        <v/>
      </c>
      <c r="G336" s="214" t="str">
        <f t="shared" si="14"/>
        <v/>
      </c>
    </row>
    <row r="337" spans="1:7" x14ac:dyDescent="0.3">
      <c r="A337" s="180" t="s">
        <v>1607</v>
      </c>
      <c r="B337" s="195" t="s">
        <v>1608</v>
      </c>
      <c r="C337" s="204"/>
      <c r="E337" s="183"/>
      <c r="F337" s="214" t="str">
        <f t="shared" si="13"/>
        <v/>
      </c>
      <c r="G337" s="214" t="str">
        <f t="shared" si="14"/>
        <v/>
      </c>
    </row>
    <row r="338" spans="1:7" x14ac:dyDescent="0.3">
      <c r="A338" s="180" t="s">
        <v>1609</v>
      </c>
      <c r="B338" s="195" t="s">
        <v>1610</v>
      </c>
      <c r="C338" s="204"/>
      <c r="E338" s="183"/>
      <c r="F338" s="214" t="str">
        <f t="shared" si="13"/>
        <v/>
      </c>
      <c r="G338" s="214" t="str">
        <f t="shared" si="14"/>
        <v/>
      </c>
    </row>
    <row r="339" spans="1:7" x14ac:dyDescent="0.3">
      <c r="A339" s="180" t="s">
        <v>1611</v>
      </c>
      <c r="B339" s="195" t="s">
        <v>1612</v>
      </c>
      <c r="C339" s="204"/>
      <c r="E339" s="183"/>
      <c r="F339" s="214" t="str">
        <f t="shared" si="13"/>
        <v/>
      </c>
      <c r="G339" s="214" t="str">
        <f t="shared" si="14"/>
        <v/>
      </c>
    </row>
    <row r="340" spans="1:7" x14ac:dyDescent="0.3">
      <c r="A340" s="180" t="s">
        <v>1613</v>
      </c>
      <c r="B340" s="195" t="s">
        <v>1614</v>
      </c>
      <c r="C340" s="204"/>
      <c r="E340" s="183"/>
      <c r="F340" s="214" t="str">
        <f t="shared" si="13"/>
        <v/>
      </c>
      <c r="G340" s="214" t="str">
        <f t="shared" si="14"/>
        <v/>
      </c>
    </row>
    <row r="341" spans="1:7" x14ac:dyDescent="0.3">
      <c r="A341" s="180" t="s">
        <v>1615</v>
      </c>
      <c r="B341" s="195" t="s">
        <v>1616</v>
      </c>
      <c r="C341" s="204"/>
      <c r="E341" s="183"/>
      <c r="F341" s="214" t="str">
        <f t="shared" si="13"/>
        <v/>
      </c>
      <c r="G341" s="214" t="str">
        <f t="shared" si="14"/>
        <v/>
      </c>
    </row>
    <row r="342" spans="1:7" x14ac:dyDescent="0.3">
      <c r="A342" s="180" t="s">
        <v>1617</v>
      </c>
      <c r="B342" s="180" t="s">
        <v>1618</v>
      </c>
      <c r="C342" s="204"/>
      <c r="E342" s="175"/>
      <c r="F342" s="214" t="str">
        <f t="shared" si="13"/>
        <v/>
      </c>
      <c r="G342" s="214" t="str">
        <f t="shared" si="14"/>
        <v/>
      </c>
    </row>
    <row r="343" spans="1:7" x14ac:dyDescent="0.3">
      <c r="A343" s="180" t="s">
        <v>1619</v>
      </c>
      <c r="B343" s="180" t="s">
        <v>1620</v>
      </c>
      <c r="C343" s="204"/>
      <c r="E343" s="175"/>
      <c r="F343" s="214" t="str">
        <f t="shared" si="13"/>
        <v/>
      </c>
      <c r="G343" s="214" t="str">
        <f t="shared" si="14"/>
        <v/>
      </c>
    </row>
    <row r="344" spans="1:7" x14ac:dyDescent="0.3">
      <c r="A344" s="180" t="s">
        <v>1621</v>
      </c>
      <c r="B344" s="195" t="s">
        <v>1622</v>
      </c>
      <c r="C344" s="204"/>
      <c r="E344" s="183"/>
      <c r="F344" s="214" t="str">
        <f t="shared" si="13"/>
        <v/>
      </c>
      <c r="G344" s="214" t="str">
        <f t="shared" si="14"/>
        <v/>
      </c>
    </row>
    <row r="345" spans="1:7" x14ac:dyDescent="0.3">
      <c r="A345" s="180" t="s">
        <v>1623</v>
      </c>
      <c r="B345" s="180" t="s">
        <v>1570</v>
      </c>
      <c r="C345" s="204"/>
      <c r="E345" s="175"/>
      <c r="F345" s="214" t="str">
        <f t="shared" si="13"/>
        <v/>
      </c>
      <c r="G345" s="214" t="str">
        <f t="shared" si="14"/>
        <v/>
      </c>
    </row>
    <row r="346" spans="1:7" x14ac:dyDescent="0.3">
      <c r="A346" s="180" t="s">
        <v>1624</v>
      </c>
      <c r="B346" s="195" t="s">
        <v>68</v>
      </c>
      <c r="C346" s="202">
        <f>SUM(C333:C345)</f>
        <v>0</v>
      </c>
      <c r="D346" s="180">
        <f>SUM(D333:D345)</f>
        <v>0</v>
      </c>
      <c r="E346" s="183"/>
      <c r="F346" s="275">
        <f>SUM(F333:F345)</f>
        <v>0</v>
      </c>
      <c r="G346" s="275">
        <f>SUM(G333:G345)</f>
        <v>0</v>
      </c>
    </row>
    <row r="347" spans="1:7" hidden="1" x14ac:dyDescent="0.3">
      <c r="A347" s="180" t="s">
        <v>1625</v>
      </c>
      <c r="B347" s="195"/>
      <c r="C347" s="204"/>
      <c r="E347" s="183"/>
      <c r="F347" s="257"/>
      <c r="G347" s="257"/>
    </row>
    <row r="348" spans="1:7" hidden="1" x14ac:dyDescent="0.3">
      <c r="A348" s="180" t="s">
        <v>1626</v>
      </c>
      <c r="B348" s="195"/>
      <c r="C348" s="204"/>
      <c r="E348" s="183"/>
      <c r="F348" s="257"/>
      <c r="G348" s="257"/>
    </row>
    <row r="349" spans="1:7" hidden="1" x14ac:dyDescent="0.3">
      <c r="A349" s="180" t="s">
        <v>1627</v>
      </c>
      <c r="B349" s="175"/>
      <c r="C349" s="175"/>
      <c r="D349" s="175"/>
      <c r="E349" s="175"/>
      <c r="F349" s="175"/>
      <c r="G349" s="175"/>
    </row>
    <row r="350" spans="1:7" hidden="1" x14ac:dyDescent="0.3">
      <c r="A350" s="180" t="s">
        <v>1628</v>
      </c>
      <c r="B350" s="175"/>
      <c r="C350" s="175"/>
      <c r="D350" s="175"/>
      <c r="E350" s="175"/>
      <c r="F350" s="175"/>
      <c r="G350" s="175"/>
    </row>
    <row r="351" spans="1:7" hidden="1" x14ac:dyDescent="0.3">
      <c r="A351" s="180" t="s">
        <v>1629</v>
      </c>
      <c r="B351" s="195"/>
      <c r="C351" s="204"/>
      <c r="E351" s="183"/>
      <c r="F351" s="257"/>
      <c r="G351" s="257"/>
    </row>
    <row r="352" spans="1:7" hidden="1" x14ac:dyDescent="0.3">
      <c r="A352" s="180" t="s">
        <v>1630</v>
      </c>
      <c r="B352" s="195"/>
      <c r="C352" s="204"/>
      <c r="E352" s="183"/>
      <c r="F352" s="257"/>
      <c r="G352" s="257"/>
    </row>
    <row r="353" spans="1:7" hidden="1" x14ac:dyDescent="0.3">
      <c r="A353" s="180" t="s">
        <v>1631</v>
      </c>
      <c r="B353" s="195"/>
      <c r="C353" s="204"/>
      <c r="E353" s="183"/>
      <c r="F353" s="257"/>
      <c r="G353" s="257"/>
    </row>
    <row r="354" spans="1:7" hidden="1" x14ac:dyDescent="0.3">
      <c r="A354" s="180" t="s">
        <v>1632</v>
      </c>
      <c r="B354" s="195"/>
      <c r="C354" s="204"/>
      <c r="E354" s="183"/>
      <c r="F354" s="257"/>
      <c r="G354" s="257"/>
    </row>
    <row r="355" spans="1:7" hidden="1" x14ac:dyDescent="0.3">
      <c r="A355" s="180" t="s">
        <v>1633</v>
      </c>
      <c r="B355" s="195"/>
      <c r="E355" s="183"/>
      <c r="F355" s="183"/>
      <c r="G355" s="183"/>
    </row>
    <row r="356" spans="1:7" hidden="1" x14ac:dyDescent="0.3">
      <c r="A356" s="180" t="s">
        <v>1634</v>
      </c>
      <c r="B356" s="195"/>
      <c r="E356" s="183"/>
      <c r="F356" s="183"/>
      <c r="G356" s="183"/>
    </row>
    <row r="357" spans="1:7" x14ac:dyDescent="0.3">
      <c r="A357" s="199"/>
      <c r="B357" s="199" t="s">
        <v>1635</v>
      </c>
      <c r="C357" s="199" t="s">
        <v>55</v>
      </c>
      <c r="D357" s="199" t="s">
        <v>1550</v>
      </c>
      <c r="E357" s="199"/>
      <c r="F357" s="199" t="s">
        <v>441</v>
      </c>
      <c r="G357" s="199" t="s">
        <v>1551</v>
      </c>
    </row>
    <row r="358" spans="1:7" x14ac:dyDescent="0.3">
      <c r="A358" s="180" t="s">
        <v>1636</v>
      </c>
      <c r="B358" s="195" t="s">
        <v>1637</v>
      </c>
      <c r="C358" s="204"/>
      <c r="E358" s="183"/>
      <c r="F358" s="214" t="str">
        <f>IF($C$365=0,"",IF(C358="[For completion]","",C358/$C$365))</f>
        <v/>
      </c>
      <c r="G358" s="214" t="str">
        <f>IF($D$365=0,"",IF(D358="[For completion]","",D358/$D$365))</f>
        <v/>
      </c>
    </row>
    <row r="359" spans="1:7" x14ac:dyDescent="0.3">
      <c r="A359" s="180" t="s">
        <v>1638</v>
      </c>
      <c r="B359" s="276" t="s">
        <v>1639</v>
      </c>
      <c r="C359" s="204"/>
      <c r="E359" s="183"/>
      <c r="F359" s="214" t="str">
        <f t="shared" ref="F359:F364" si="15">IF($C$365=0,"",IF(C359="[For completion]","",C359/$C$365))</f>
        <v/>
      </c>
      <c r="G359" s="214" t="str">
        <f t="shared" ref="G359:G364" si="16">IF($D$365=0,"",IF(D359="[For completion]","",D359/$D$365))</f>
        <v/>
      </c>
    </row>
    <row r="360" spans="1:7" x14ac:dyDescent="0.3">
      <c r="A360" s="180" t="s">
        <v>1640</v>
      </c>
      <c r="B360" s="195" t="s">
        <v>1641</v>
      </c>
      <c r="C360" s="204"/>
      <c r="E360" s="183"/>
      <c r="F360" s="214" t="str">
        <f t="shared" si="15"/>
        <v/>
      </c>
      <c r="G360" s="214" t="str">
        <f t="shared" si="16"/>
        <v/>
      </c>
    </row>
    <row r="361" spans="1:7" x14ac:dyDescent="0.3">
      <c r="A361" s="180" t="s">
        <v>1642</v>
      </c>
      <c r="B361" s="195" t="s">
        <v>1643</v>
      </c>
      <c r="C361" s="204"/>
      <c r="E361" s="183"/>
      <c r="F361" s="214" t="str">
        <f t="shared" si="15"/>
        <v/>
      </c>
      <c r="G361" s="214" t="str">
        <f t="shared" si="16"/>
        <v/>
      </c>
    </row>
    <row r="362" spans="1:7" x14ac:dyDescent="0.3">
      <c r="A362" s="180" t="s">
        <v>1644</v>
      </c>
      <c r="B362" s="195" t="s">
        <v>1645</v>
      </c>
      <c r="C362" s="204"/>
      <c r="E362" s="183"/>
      <c r="F362" s="214" t="str">
        <f t="shared" si="15"/>
        <v/>
      </c>
      <c r="G362" s="214" t="str">
        <f t="shared" si="16"/>
        <v/>
      </c>
    </row>
    <row r="363" spans="1:7" x14ac:dyDescent="0.3">
      <c r="A363" s="180" t="s">
        <v>1646</v>
      </c>
      <c r="B363" s="195" t="s">
        <v>1647</v>
      </c>
      <c r="C363" s="204"/>
      <c r="E363" s="183"/>
      <c r="F363" s="214" t="str">
        <f t="shared" si="15"/>
        <v/>
      </c>
      <c r="G363" s="214" t="str">
        <f t="shared" si="16"/>
        <v/>
      </c>
    </row>
    <row r="364" spans="1:7" x14ac:dyDescent="0.3">
      <c r="A364" s="180" t="s">
        <v>1648</v>
      </c>
      <c r="B364" s="195" t="s">
        <v>1649</v>
      </c>
      <c r="C364" s="204"/>
      <c r="E364" s="183"/>
      <c r="F364" s="214" t="str">
        <f t="shared" si="15"/>
        <v/>
      </c>
      <c r="G364" s="214" t="str">
        <f t="shared" si="16"/>
        <v/>
      </c>
    </row>
    <row r="365" spans="1:7" x14ac:dyDescent="0.3">
      <c r="A365" s="180" t="s">
        <v>1650</v>
      </c>
      <c r="B365" s="195" t="s">
        <v>68</v>
      </c>
      <c r="C365" s="202">
        <f>SUM(C358:C364)</f>
        <v>0</v>
      </c>
      <c r="D365" s="180">
        <f>SUM(D358:D364)</f>
        <v>0</v>
      </c>
      <c r="E365" s="183"/>
      <c r="F365" s="275">
        <f>SUM(F358:F364)</f>
        <v>0</v>
      </c>
      <c r="G365" s="275">
        <f>SUM(G358:G364)</f>
        <v>0</v>
      </c>
    </row>
    <row r="366" spans="1:7" x14ac:dyDescent="0.3">
      <c r="A366" s="180" t="s">
        <v>1651</v>
      </c>
      <c r="B366" s="195"/>
      <c r="E366" s="183"/>
      <c r="F366" s="183"/>
      <c r="G366" s="183"/>
    </row>
    <row r="367" spans="1:7" x14ac:dyDescent="0.3">
      <c r="A367" s="199"/>
      <c r="B367" s="199" t="s">
        <v>1652</v>
      </c>
      <c r="C367" s="199" t="s">
        <v>55</v>
      </c>
      <c r="D367" s="199" t="s">
        <v>1550</v>
      </c>
      <c r="E367" s="199"/>
      <c r="F367" s="199" t="s">
        <v>441</v>
      </c>
      <c r="G367" s="199" t="s">
        <v>1551</v>
      </c>
    </row>
    <row r="368" spans="1:7" x14ac:dyDescent="0.3">
      <c r="A368" s="180" t="s">
        <v>1653</v>
      </c>
      <c r="B368" s="195" t="s">
        <v>1654</v>
      </c>
      <c r="C368" s="204"/>
      <c r="E368" s="183"/>
      <c r="F368" s="214" t="str">
        <f>IF($C$372=0,"",IF(C368="[For completion]","",C368/$C$372))</f>
        <v/>
      </c>
      <c r="G368" s="214" t="str">
        <f>IF($D$372=0,"",IF(D368="[For completion]","",D368/$D$372))</f>
        <v/>
      </c>
    </row>
    <row r="369" spans="1:7" x14ac:dyDescent="0.3">
      <c r="A369" s="180" t="s">
        <v>1655</v>
      </c>
      <c r="B369" s="276" t="s">
        <v>1656</v>
      </c>
      <c r="C369" s="204"/>
      <c r="E369" s="183"/>
      <c r="F369" s="214" t="str">
        <f>IF($C$372=0,"",IF(C369="[For completion]","",C369/$C$372))</f>
        <v/>
      </c>
      <c r="G369" s="214" t="str">
        <f>IF($D$372=0,"",IF(D369="[For completion]","",D369/$D$372))</f>
        <v/>
      </c>
    </row>
    <row r="370" spans="1:7" x14ac:dyDescent="0.3">
      <c r="A370" s="180" t="s">
        <v>1657</v>
      </c>
      <c r="B370" s="195" t="s">
        <v>1649</v>
      </c>
      <c r="C370" s="204"/>
      <c r="E370" s="183"/>
      <c r="F370" s="214" t="str">
        <f>IF($C$372=0,"",IF(C370="[For completion]","",C370/$C$372))</f>
        <v/>
      </c>
      <c r="G370" s="214" t="str">
        <f>IF($D$372=0,"",IF(D370="[For completion]","",D370/$D$372))</f>
        <v/>
      </c>
    </row>
    <row r="371" spans="1:7" x14ac:dyDescent="0.3">
      <c r="A371" s="180" t="s">
        <v>1658</v>
      </c>
      <c r="B371" s="180" t="s">
        <v>1570</v>
      </c>
      <c r="C371" s="204"/>
      <c r="E371" s="183"/>
      <c r="F371" s="214" t="str">
        <f>IF($C$372=0,"",IF(C371="[For completion]","",C371/$C$372))</f>
        <v/>
      </c>
      <c r="G371" s="214" t="str">
        <f>IF($D$372=0,"",IF(D371="[For completion]","",D371/$D$372))</f>
        <v/>
      </c>
    </row>
    <row r="372" spans="1:7" x14ac:dyDescent="0.3">
      <c r="A372" s="180" t="s">
        <v>1659</v>
      </c>
      <c r="B372" s="195" t="s">
        <v>68</v>
      </c>
      <c r="C372" s="202">
        <f>SUM(C368:C371)</f>
        <v>0</v>
      </c>
      <c r="D372" s="180">
        <f>SUM(D368:D371)</f>
        <v>0</v>
      </c>
      <c r="E372" s="183"/>
      <c r="F372" s="275">
        <f>SUM(F368:F371)</f>
        <v>0</v>
      </c>
      <c r="G372" s="275">
        <f>SUM(G368:G371)</f>
        <v>0</v>
      </c>
    </row>
    <row r="373" spans="1:7" x14ac:dyDescent="0.3">
      <c r="A373" s="180" t="s">
        <v>1660</v>
      </c>
      <c r="B373" s="195"/>
      <c r="E373" s="183"/>
      <c r="F373" s="183"/>
      <c r="G373" s="183"/>
    </row>
    <row r="374" spans="1:7" x14ac:dyDescent="0.3">
      <c r="A374" s="199"/>
      <c r="B374" s="199" t="s">
        <v>1661</v>
      </c>
      <c r="C374" s="199" t="s">
        <v>1662</v>
      </c>
      <c r="D374" s="199" t="s">
        <v>1663</v>
      </c>
      <c r="E374" s="199"/>
      <c r="F374" s="199" t="s">
        <v>1664</v>
      </c>
      <c r="G374" s="199"/>
    </row>
    <row r="375" spans="1:7" x14ac:dyDescent="0.3">
      <c r="A375" s="180" t="s">
        <v>1665</v>
      </c>
      <c r="B375" s="195" t="s">
        <v>1637</v>
      </c>
      <c r="C375" s="277"/>
      <c r="E375" s="173"/>
      <c r="F375" s="240"/>
      <c r="G375" s="214" t="str">
        <f>IF($D$393=0,"",IF(D375="[For completion]","",D375/$D$393))</f>
        <v/>
      </c>
    </row>
    <row r="376" spans="1:7" x14ac:dyDescent="0.3">
      <c r="A376" s="180" t="s">
        <v>1666</v>
      </c>
      <c r="B376" s="195" t="s">
        <v>1639</v>
      </c>
      <c r="C376" s="277"/>
      <c r="E376" s="173"/>
      <c r="F376" s="240"/>
      <c r="G376" s="214" t="str">
        <f t="shared" ref="G376:G393" si="17">IF($D$393=0,"",IF(D376="[For completion]","",D376/$D$393))</f>
        <v/>
      </c>
    </row>
    <row r="377" spans="1:7" x14ac:dyDescent="0.3">
      <c r="A377" s="180" t="s">
        <v>1667</v>
      </c>
      <c r="B377" s="195" t="s">
        <v>1641</v>
      </c>
      <c r="C377" s="277"/>
      <c r="E377" s="173"/>
      <c r="F377" s="240"/>
      <c r="G377" s="214" t="str">
        <f t="shared" si="17"/>
        <v/>
      </c>
    </row>
    <row r="378" spans="1:7" x14ac:dyDescent="0.3">
      <c r="A378" s="180" t="s">
        <v>1668</v>
      </c>
      <c r="B378" s="195" t="s">
        <v>1643</v>
      </c>
      <c r="C378" s="277"/>
      <c r="E378" s="173"/>
      <c r="F378" s="240"/>
      <c r="G378" s="214" t="str">
        <f t="shared" si="17"/>
        <v/>
      </c>
    </row>
    <row r="379" spans="1:7" x14ac:dyDescent="0.3">
      <c r="A379" s="180" t="s">
        <v>1669</v>
      </c>
      <c r="B379" s="195" t="s">
        <v>1645</v>
      </c>
      <c r="C379" s="277"/>
      <c r="E379" s="173"/>
      <c r="F379" s="240"/>
      <c r="G379" s="214" t="str">
        <f t="shared" si="17"/>
        <v/>
      </c>
    </row>
    <row r="380" spans="1:7" x14ac:dyDescent="0.3">
      <c r="A380" s="180" t="s">
        <v>1670</v>
      </c>
      <c r="B380" s="195" t="s">
        <v>1647</v>
      </c>
      <c r="C380" s="277"/>
      <c r="E380" s="173"/>
      <c r="F380" s="240"/>
      <c r="G380" s="214" t="str">
        <f t="shared" si="17"/>
        <v/>
      </c>
    </row>
    <row r="381" spans="1:7" x14ac:dyDescent="0.3">
      <c r="A381" s="180" t="s">
        <v>1671</v>
      </c>
      <c r="B381" s="195" t="s">
        <v>1649</v>
      </c>
      <c r="C381" s="277"/>
      <c r="E381" s="173"/>
      <c r="F381" s="240"/>
      <c r="G381" s="214" t="str">
        <f t="shared" si="17"/>
        <v/>
      </c>
    </row>
    <row r="382" spans="1:7" x14ac:dyDescent="0.3">
      <c r="A382" s="180" t="s">
        <v>1672</v>
      </c>
      <c r="B382" s="195" t="s">
        <v>1570</v>
      </c>
      <c r="C382" s="277"/>
      <c r="E382" s="173"/>
      <c r="F382" s="240"/>
      <c r="G382" s="214" t="str">
        <f t="shared" si="17"/>
        <v/>
      </c>
    </row>
    <row r="383" spans="1:7" x14ac:dyDescent="0.3">
      <c r="A383" s="180" t="s">
        <v>1673</v>
      </c>
      <c r="B383" s="195" t="s">
        <v>68</v>
      </c>
      <c r="C383" s="202">
        <v>0</v>
      </c>
      <c r="D383" s="180">
        <v>0</v>
      </c>
      <c r="E383" s="173"/>
      <c r="G383" s="214" t="str">
        <f t="shared" si="17"/>
        <v/>
      </c>
    </row>
    <row r="384" spans="1:7" x14ac:dyDescent="0.3">
      <c r="A384" s="180" t="s">
        <v>1674</v>
      </c>
      <c r="B384" s="195" t="s">
        <v>1675</v>
      </c>
      <c r="F384" s="240"/>
      <c r="G384" s="214" t="str">
        <f t="shared" si="17"/>
        <v/>
      </c>
    </row>
    <row r="385" spans="1:7" hidden="1" x14ac:dyDescent="0.3">
      <c r="A385" s="180" t="s">
        <v>1676</v>
      </c>
      <c r="B385" s="195"/>
      <c r="C385" s="204"/>
      <c r="E385" s="173"/>
      <c r="F385" s="214"/>
      <c r="G385" s="214" t="str">
        <f t="shared" si="17"/>
        <v/>
      </c>
    </row>
    <row r="386" spans="1:7" hidden="1" x14ac:dyDescent="0.3">
      <c r="A386" s="180" t="s">
        <v>1677</v>
      </c>
      <c r="B386" s="195"/>
      <c r="C386" s="204"/>
      <c r="E386" s="173"/>
      <c r="F386" s="214"/>
      <c r="G386" s="214" t="str">
        <f t="shared" si="17"/>
        <v/>
      </c>
    </row>
    <row r="387" spans="1:7" hidden="1" x14ac:dyDescent="0.3">
      <c r="A387" s="180" t="s">
        <v>1678</v>
      </c>
      <c r="B387" s="195"/>
      <c r="C387" s="204"/>
      <c r="E387" s="173"/>
      <c r="F387" s="214"/>
      <c r="G387" s="214" t="str">
        <f t="shared" si="17"/>
        <v/>
      </c>
    </row>
    <row r="388" spans="1:7" hidden="1" x14ac:dyDescent="0.3">
      <c r="A388" s="180" t="s">
        <v>1679</v>
      </c>
      <c r="B388" s="195"/>
      <c r="C388" s="204"/>
      <c r="E388" s="173"/>
      <c r="F388" s="214"/>
      <c r="G388" s="214" t="str">
        <f t="shared" si="17"/>
        <v/>
      </c>
    </row>
    <row r="389" spans="1:7" hidden="1" x14ac:dyDescent="0.3">
      <c r="A389" s="180" t="s">
        <v>1680</v>
      </c>
      <c r="B389" s="195"/>
      <c r="C389" s="204"/>
      <c r="E389" s="173"/>
      <c r="F389" s="214"/>
      <c r="G389" s="214" t="str">
        <f t="shared" si="17"/>
        <v/>
      </c>
    </row>
    <row r="390" spans="1:7" hidden="1" x14ac:dyDescent="0.3">
      <c r="A390" s="180" t="s">
        <v>1681</v>
      </c>
      <c r="B390" s="195"/>
      <c r="C390" s="204"/>
      <c r="E390" s="173"/>
      <c r="F390" s="214"/>
      <c r="G390" s="214" t="str">
        <f t="shared" si="17"/>
        <v/>
      </c>
    </row>
    <row r="391" spans="1:7" hidden="1" x14ac:dyDescent="0.3">
      <c r="A391" s="180" t="s">
        <v>1682</v>
      </c>
      <c r="B391" s="195"/>
      <c r="C391" s="204"/>
      <c r="E391" s="173"/>
      <c r="F391" s="214"/>
      <c r="G391" s="214" t="str">
        <f t="shared" si="17"/>
        <v/>
      </c>
    </row>
    <row r="392" spans="1:7" hidden="1" x14ac:dyDescent="0.3">
      <c r="A392" s="180" t="s">
        <v>1683</v>
      </c>
      <c r="B392" s="195"/>
      <c r="C392" s="204"/>
      <c r="E392" s="173"/>
      <c r="F392" s="214"/>
      <c r="G392" s="214" t="str">
        <f t="shared" si="17"/>
        <v/>
      </c>
    </row>
    <row r="393" spans="1:7" hidden="1" x14ac:dyDescent="0.3">
      <c r="A393" s="180" t="s">
        <v>1684</v>
      </c>
      <c r="B393" s="195"/>
      <c r="C393" s="204"/>
      <c r="E393" s="173"/>
      <c r="F393" s="214"/>
      <c r="G393" s="214" t="str">
        <f t="shared" si="17"/>
        <v/>
      </c>
    </row>
    <row r="394" spans="1:7" hidden="1" x14ac:dyDescent="0.3">
      <c r="A394" s="180" t="s">
        <v>1685</v>
      </c>
      <c r="C394" s="278"/>
      <c r="E394" s="173"/>
      <c r="F394" s="173"/>
    </row>
    <row r="395" spans="1:7" hidden="1" x14ac:dyDescent="0.3">
      <c r="A395" s="180" t="s">
        <v>1686</v>
      </c>
      <c r="C395" s="278"/>
      <c r="E395" s="173"/>
      <c r="F395" s="173"/>
    </row>
    <row r="396" spans="1:7" hidden="1" x14ac:dyDescent="0.3">
      <c r="A396" s="180" t="s">
        <v>1687</v>
      </c>
      <c r="C396" s="278"/>
      <c r="E396" s="173"/>
      <c r="F396" s="173"/>
    </row>
    <row r="397" spans="1:7" hidden="1" x14ac:dyDescent="0.3">
      <c r="A397" s="180" t="s">
        <v>1688</v>
      </c>
      <c r="C397" s="278"/>
      <c r="E397" s="173"/>
      <c r="F397" s="173"/>
    </row>
    <row r="398" spans="1:7" hidden="1" x14ac:dyDescent="0.3">
      <c r="A398" s="180" t="s">
        <v>1689</v>
      </c>
      <c r="C398" s="278"/>
      <c r="E398" s="173"/>
      <c r="F398" s="173"/>
    </row>
    <row r="399" spans="1:7" hidden="1" x14ac:dyDescent="0.3">
      <c r="A399" s="180" t="s">
        <v>1690</v>
      </c>
      <c r="C399" s="278"/>
      <c r="E399" s="173"/>
      <c r="F399" s="173"/>
    </row>
    <row r="400" spans="1:7" hidden="1" x14ac:dyDescent="0.3">
      <c r="A400" s="180" t="s">
        <v>1691</v>
      </c>
      <c r="C400" s="278"/>
      <c r="E400" s="173"/>
      <c r="F400" s="173"/>
    </row>
    <row r="401" spans="1:6" hidden="1" x14ac:dyDescent="0.3">
      <c r="A401" s="180" t="s">
        <v>1692</v>
      </c>
      <c r="C401" s="278"/>
      <c r="E401" s="173"/>
      <c r="F401" s="173"/>
    </row>
    <row r="402" spans="1:6" hidden="1" x14ac:dyDescent="0.3">
      <c r="A402" s="180" t="s">
        <v>1693</v>
      </c>
      <c r="C402" s="278"/>
      <c r="E402" s="173"/>
      <c r="F402" s="173"/>
    </row>
    <row r="403" spans="1:6" hidden="1" x14ac:dyDescent="0.3">
      <c r="A403" s="180" t="s">
        <v>1694</v>
      </c>
      <c r="C403" s="278"/>
      <c r="E403" s="173"/>
      <c r="F403" s="173"/>
    </row>
    <row r="404" spans="1:6" hidden="1" x14ac:dyDescent="0.3">
      <c r="A404" s="180" t="s">
        <v>1695</v>
      </c>
      <c r="C404" s="278"/>
      <c r="E404" s="173"/>
      <c r="F404" s="173"/>
    </row>
    <row r="405" spans="1:6" hidden="1" x14ac:dyDescent="0.3">
      <c r="A405" s="180" t="s">
        <v>1696</v>
      </c>
      <c r="C405" s="278"/>
      <c r="E405" s="173"/>
      <c r="F405" s="173"/>
    </row>
    <row r="406" spans="1:6" hidden="1" x14ac:dyDescent="0.3">
      <c r="A406" s="180" t="s">
        <v>1697</v>
      </c>
      <c r="C406" s="278"/>
      <c r="E406" s="173"/>
      <c r="F406" s="173"/>
    </row>
    <row r="407" spans="1:6" hidden="1" x14ac:dyDescent="0.3">
      <c r="A407" s="180" t="s">
        <v>1698</v>
      </c>
      <c r="C407" s="278"/>
      <c r="E407" s="173"/>
      <c r="F407" s="173"/>
    </row>
    <row r="408" spans="1:6" hidden="1" x14ac:dyDescent="0.3">
      <c r="A408" s="180" t="s">
        <v>1699</v>
      </c>
      <c r="C408" s="278"/>
      <c r="E408" s="173"/>
      <c r="F408" s="173"/>
    </row>
    <row r="409" spans="1:6" hidden="1" x14ac:dyDescent="0.3">
      <c r="A409" s="180" t="s">
        <v>1700</v>
      </c>
      <c r="C409" s="278"/>
      <c r="E409" s="173"/>
      <c r="F409" s="173"/>
    </row>
    <row r="410" spans="1:6" hidden="1" x14ac:dyDescent="0.3">
      <c r="A410" s="180" t="s">
        <v>1701</v>
      </c>
      <c r="C410" s="278"/>
      <c r="E410" s="173"/>
      <c r="F410" s="173"/>
    </row>
    <row r="411" spans="1:6" hidden="1" x14ac:dyDescent="0.3">
      <c r="A411" s="180" t="s">
        <v>1702</v>
      </c>
      <c r="C411" s="278"/>
      <c r="E411" s="173"/>
      <c r="F411" s="173"/>
    </row>
    <row r="412" spans="1:6" hidden="1" x14ac:dyDescent="0.3">
      <c r="A412" s="180" t="s">
        <v>1703</v>
      </c>
      <c r="C412" s="278"/>
      <c r="E412" s="173"/>
      <c r="F412" s="173"/>
    </row>
    <row r="413" spans="1:6" hidden="1" x14ac:dyDescent="0.3">
      <c r="A413" s="180" t="s">
        <v>1704</v>
      </c>
      <c r="C413" s="278"/>
      <c r="E413" s="173"/>
      <c r="F413" s="173"/>
    </row>
    <row r="414" spans="1:6" hidden="1" x14ac:dyDescent="0.3">
      <c r="A414" s="180" t="s">
        <v>1705</v>
      </c>
      <c r="C414" s="278"/>
      <c r="E414" s="173"/>
      <c r="F414" s="173"/>
    </row>
    <row r="415" spans="1:6" hidden="1" x14ac:dyDescent="0.3">
      <c r="A415" s="180" t="s">
        <v>1706</v>
      </c>
      <c r="C415" s="278"/>
      <c r="E415" s="173"/>
      <c r="F415" s="173"/>
    </row>
    <row r="416" spans="1:6" hidden="1" x14ac:dyDescent="0.3">
      <c r="A416" s="180" t="s">
        <v>1707</v>
      </c>
      <c r="C416" s="278"/>
      <c r="E416" s="173"/>
      <c r="F416" s="173"/>
    </row>
    <row r="417" spans="1:7" hidden="1" x14ac:dyDescent="0.3">
      <c r="A417" s="180" t="s">
        <v>1708</v>
      </c>
      <c r="C417" s="278"/>
      <c r="E417" s="173"/>
      <c r="F417" s="173"/>
    </row>
    <row r="418" spans="1:7" hidden="1" x14ac:dyDescent="0.3">
      <c r="A418" s="180" t="s">
        <v>1709</v>
      </c>
      <c r="C418" s="278"/>
      <c r="E418" s="173"/>
      <c r="F418" s="173"/>
    </row>
    <row r="419" spans="1:7" hidden="1" x14ac:dyDescent="0.3">
      <c r="A419" s="180" t="s">
        <v>1710</v>
      </c>
      <c r="C419" s="278"/>
      <c r="E419" s="173"/>
      <c r="F419" s="173"/>
    </row>
    <row r="420" spans="1:7" hidden="1" x14ac:dyDescent="0.3">
      <c r="A420" s="180" t="s">
        <v>1711</v>
      </c>
      <c r="C420" s="278"/>
      <c r="E420" s="173"/>
      <c r="F420" s="173"/>
    </row>
    <row r="421" spans="1:7" hidden="1" x14ac:dyDescent="0.3">
      <c r="A421" s="180" t="s">
        <v>1712</v>
      </c>
      <c r="C421" s="278"/>
      <c r="E421" s="173"/>
      <c r="F421" s="173"/>
    </row>
    <row r="422" spans="1:7" hidden="1" x14ac:dyDescent="0.3">
      <c r="A422" s="180" t="s">
        <v>1713</v>
      </c>
      <c r="C422" s="278"/>
      <c r="E422" s="173"/>
      <c r="F422" s="173"/>
    </row>
    <row r="423" spans="1:7" ht="18" x14ac:dyDescent="0.3">
      <c r="A423" s="265"/>
      <c r="B423" s="266" t="s">
        <v>1714</v>
      </c>
      <c r="C423" s="265"/>
      <c r="D423" s="265"/>
      <c r="E423" s="265"/>
      <c r="F423" s="267"/>
      <c r="G423" s="267"/>
    </row>
    <row r="424" spans="1:7" x14ac:dyDescent="0.3">
      <c r="A424" s="198"/>
      <c r="B424" s="198" t="s">
        <v>1715</v>
      </c>
      <c r="C424" s="198" t="s">
        <v>621</v>
      </c>
      <c r="D424" s="198" t="s">
        <v>622</v>
      </c>
      <c r="E424" s="198"/>
      <c r="F424" s="198" t="s">
        <v>442</v>
      </c>
      <c r="G424" s="198" t="s">
        <v>623</v>
      </c>
    </row>
    <row r="425" spans="1:7" x14ac:dyDescent="0.3">
      <c r="A425" s="180" t="s">
        <v>1716</v>
      </c>
      <c r="B425" s="180" t="s">
        <v>625</v>
      </c>
      <c r="C425" s="204"/>
      <c r="D425" s="191"/>
      <c r="E425" s="191"/>
      <c r="F425" s="221"/>
      <c r="G425" s="221"/>
    </row>
    <row r="426" spans="1:7" x14ac:dyDescent="0.3">
      <c r="A426" s="191"/>
      <c r="D426" s="191"/>
      <c r="E426" s="191"/>
      <c r="F426" s="221"/>
      <c r="G426" s="221"/>
    </row>
    <row r="427" spans="1:7" x14ac:dyDescent="0.3">
      <c r="B427" s="180" t="s">
        <v>626</v>
      </c>
      <c r="D427" s="191"/>
      <c r="E427" s="191"/>
      <c r="F427" s="221"/>
      <c r="G427" s="221"/>
    </row>
    <row r="428" spans="1:7" x14ac:dyDescent="0.3">
      <c r="A428" s="180" t="s">
        <v>1717</v>
      </c>
      <c r="B428" s="195" t="s">
        <v>559</v>
      </c>
      <c r="C428" s="204"/>
      <c r="D428" s="255"/>
      <c r="E428" s="191"/>
      <c r="F428" s="214" t="str">
        <f t="shared" ref="F428:F451" si="18">IF($C$452=0,"",IF(C428="[for completion]","",C428/$C$452))</f>
        <v/>
      </c>
      <c r="G428" s="214" t="str">
        <f t="shared" ref="G428:G451" si="19">IF($D$452=0,"",IF(D428="[for completion]","",D428/$D$452))</f>
        <v/>
      </c>
    </row>
    <row r="429" spans="1:7" x14ac:dyDescent="0.3">
      <c r="A429" s="180" t="s">
        <v>1718</v>
      </c>
      <c r="B429" s="195" t="s">
        <v>559</v>
      </c>
      <c r="C429" s="204"/>
      <c r="D429" s="255"/>
      <c r="E429" s="191"/>
      <c r="F429" s="214" t="str">
        <f t="shared" si="18"/>
        <v/>
      </c>
      <c r="G429" s="214" t="str">
        <f t="shared" si="19"/>
        <v/>
      </c>
    </row>
    <row r="430" spans="1:7" x14ac:dyDescent="0.3">
      <c r="A430" s="180" t="s">
        <v>1719</v>
      </c>
      <c r="B430" s="195" t="s">
        <v>559</v>
      </c>
      <c r="C430" s="204"/>
      <c r="D430" s="255"/>
      <c r="E430" s="191"/>
      <c r="F430" s="214" t="str">
        <f t="shared" si="18"/>
        <v/>
      </c>
      <c r="G430" s="214" t="str">
        <f t="shared" si="19"/>
        <v/>
      </c>
    </row>
    <row r="431" spans="1:7" x14ac:dyDescent="0.3">
      <c r="A431" s="180" t="s">
        <v>1720</v>
      </c>
      <c r="B431" s="195" t="s">
        <v>559</v>
      </c>
      <c r="C431" s="204"/>
      <c r="D431" s="255"/>
      <c r="E431" s="191"/>
      <c r="F431" s="214" t="str">
        <f t="shared" si="18"/>
        <v/>
      </c>
      <c r="G431" s="214" t="str">
        <f t="shared" si="19"/>
        <v/>
      </c>
    </row>
    <row r="432" spans="1:7" x14ac:dyDescent="0.3">
      <c r="A432" s="180" t="s">
        <v>1721</v>
      </c>
      <c r="B432" s="195" t="s">
        <v>559</v>
      </c>
      <c r="C432" s="204"/>
      <c r="D432" s="255"/>
      <c r="E432" s="191"/>
      <c r="F432" s="214" t="str">
        <f t="shared" si="18"/>
        <v/>
      </c>
      <c r="G432" s="214" t="str">
        <f t="shared" si="19"/>
        <v/>
      </c>
    </row>
    <row r="433" spans="1:7" x14ac:dyDescent="0.3">
      <c r="A433" s="180" t="s">
        <v>1722</v>
      </c>
      <c r="B433" s="195" t="s">
        <v>559</v>
      </c>
      <c r="C433" s="204"/>
      <c r="D433" s="255"/>
      <c r="E433" s="191"/>
      <c r="F433" s="214" t="str">
        <f t="shared" si="18"/>
        <v/>
      </c>
      <c r="G433" s="214" t="str">
        <f t="shared" si="19"/>
        <v/>
      </c>
    </row>
    <row r="434" spans="1:7" x14ac:dyDescent="0.3">
      <c r="A434" s="180" t="s">
        <v>1723</v>
      </c>
      <c r="B434" s="195" t="s">
        <v>559</v>
      </c>
      <c r="C434" s="204"/>
      <c r="D434" s="255"/>
      <c r="E434" s="191"/>
      <c r="F434" s="214" t="str">
        <f t="shared" si="18"/>
        <v/>
      </c>
      <c r="G434" s="214" t="str">
        <f t="shared" si="19"/>
        <v/>
      </c>
    </row>
    <row r="435" spans="1:7" x14ac:dyDescent="0.3">
      <c r="A435" s="180" t="s">
        <v>1724</v>
      </c>
      <c r="B435" s="195" t="s">
        <v>559</v>
      </c>
      <c r="C435" s="204"/>
      <c r="D435" s="255"/>
      <c r="E435" s="191"/>
      <c r="F435" s="214" t="str">
        <f t="shared" si="18"/>
        <v/>
      </c>
      <c r="G435" s="214" t="str">
        <f t="shared" si="19"/>
        <v/>
      </c>
    </row>
    <row r="436" spans="1:7" x14ac:dyDescent="0.3">
      <c r="A436" s="180" t="s">
        <v>1725</v>
      </c>
      <c r="B436" s="195" t="s">
        <v>559</v>
      </c>
      <c r="C436" s="204"/>
      <c r="D436" s="255"/>
      <c r="E436" s="191"/>
      <c r="F436" s="214" t="str">
        <f t="shared" si="18"/>
        <v/>
      </c>
      <c r="G436" s="214" t="str">
        <f t="shared" si="19"/>
        <v/>
      </c>
    </row>
    <row r="437" spans="1:7" x14ac:dyDescent="0.3">
      <c r="A437" s="180" t="s">
        <v>1726</v>
      </c>
      <c r="B437" s="195" t="s">
        <v>559</v>
      </c>
      <c r="C437" s="204"/>
      <c r="D437" s="255"/>
      <c r="E437" s="195"/>
      <c r="F437" s="214" t="str">
        <f t="shared" si="18"/>
        <v/>
      </c>
      <c r="G437" s="214" t="str">
        <f t="shared" si="19"/>
        <v/>
      </c>
    </row>
    <row r="438" spans="1:7" x14ac:dyDescent="0.3">
      <c r="A438" s="180" t="s">
        <v>1727</v>
      </c>
      <c r="B438" s="195" t="s">
        <v>559</v>
      </c>
      <c r="C438" s="204"/>
      <c r="D438" s="255"/>
      <c r="E438" s="195"/>
      <c r="F438" s="214" t="str">
        <f t="shared" si="18"/>
        <v/>
      </c>
      <c r="G438" s="214" t="str">
        <f t="shared" si="19"/>
        <v/>
      </c>
    </row>
    <row r="439" spans="1:7" x14ac:dyDescent="0.3">
      <c r="A439" s="180" t="s">
        <v>1728</v>
      </c>
      <c r="B439" s="195" t="s">
        <v>559</v>
      </c>
      <c r="C439" s="204"/>
      <c r="D439" s="255"/>
      <c r="E439" s="195"/>
      <c r="F439" s="214" t="str">
        <f t="shared" si="18"/>
        <v/>
      </c>
      <c r="G439" s="214" t="str">
        <f t="shared" si="19"/>
        <v/>
      </c>
    </row>
    <row r="440" spans="1:7" x14ac:dyDescent="0.3">
      <c r="A440" s="180" t="s">
        <v>1729</v>
      </c>
      <c r="B440" s="195" t="s">
        <v>559</v>
      </c>
      <c r="C440" s="204"/>
      <c r="D440" s="255"/>
      <c r="E440" s="195"/>
      <c r="F440" s="214" t="str">
        <f t="shared" si="18"/>
        <v/>
      </c>
      <c r="G440" s="214" t="str">
        <f t="shared" si="19"/>
        <v/>
      </c>
    </row>
    <row r="441" spans="1:7" x14ac:dyDescent="0.3">
      <c r="A441" s="180" t="s">
        <v>1730</v>
      </c>
      <c r="B441" s="195" t="s">
        <v>559</v>
      </c>
      <c r="C441" s="204"/>
      <c r="D441" s="255"/>
      <c r="E441" s="195"/>
      <c r="F441" s="214" t="str">
        <f t="shared" si="18"/>
        <v/>
      </c>
      <c r="G441" s="214" t="str">
        <f t="shared" si="19"/>
        <v/>
      </c>
    </row>
    <row r="442" spans="1:7" x14ac:dyDescent="0.3">
      <c r="A442" s="180" t="s">
        <v>1731</v>
      </c>
      <c r="B442" s="195" t="s">
        <v>559</v>
      </c>
      <c r="C442" s="204"/>
      <c r="D442" s="255"/>
      <c r="E442" s="195"/>
      <c r="F442" s="214" t="str">
        <f t="shared" si="18"/>
        <v/>
      </c>
      <c r="G442" s="214" t="str">
        <f t="shared" si="19"/>
        <v/>
      </c>
    </row>
    <row r="443" spans="1:7" x14ac:dyDescent="0.3">
      <c r="A443" s="180" t="s">
        <v>1732</v>
      </c>
      <c r="B443" s="195" t="s">
        <v>559</v>
      </c>
      <c r="C443" s="204"/>
      <c r="D443" s="255"/>
      <c r="F443" s="214" t="str">
        <f t="shared" si="18"/>
        <v/>
      </c>
      <c r="G443" s="214" t="str">
        <f t="shared" si="19"/>
        <v/>
      </c>
    </row>
    <row r="444" spans="1:7" x14ac:dyDescent="0.3">
      <c r="A444" s="180" t="s">
        <v>1733</v>
      </c>
      <c r="B444" s="195" t="s">
        <v>559</v>
      </c>
      <c r="C444" s="204"/>
      <c r="D444" s="255"/>
      <c r="E444" s="271"/>
      <c r="F444" s="214" t="str">
        <f t="shared" si="18"/>
        <v/>
      </c>
      <c r="G444" s="214" t="str">
        <f t="shared" si="19"/>
        <v/>
      </c>
    </row>
    <row r="445" spans="1:7" x14ac:dyDescent="0.3">
      <c r="A445" s="180" t="s">
        <v>1734</v>
      </c>
      <c r="B445" s="195" t="s">
        <v>559</v>
      </c>
      <c r="C445" s="204"/>
      <c r="D445" s="255"/>
      <c r="E445" s="271"/>
      <c r="F445" s="214" t="str">
        <f t="shared" si="18"/>
        <v/>
      </c>
      <c r="G445" s="214" t="str">
        <f t="shared" si="19"/>
        <v/>
      </c>
    </row>
    <row r="446" spans="1:7" x14ac:dyDescent="0.3">
      <c r="A446" s="180" t="s">
        <v>1735</v>
      </c>
      <c r="B446" s="195" t="s">
        <v>559</v>
      </c>
      <c r="C446" s="204"/>
      <c r="D446" s="255"/>
      <c r="E446" s="271"/>
      <c r="F446" s="214" t="str">
        <f t="shared" si="18"/>
        <v/>
      </c>
      <c r="G446" s="214" t="str">
        <f t="shared" si="19"/>
        <v/>
      </c>
    </row>
    <row r="447" spans="1:7" x14ac:dyDescent="0.3">
      <c r="A447" s="180" t="s">
        <v>1736</v>
      </c>
      <c r="B447" s="195" t="s">
        <v>559</v>
      </c>
      <c r="C447" s="204"/>
      <c r="D447" s="255"/>
      <c r="E447" s="271"/>
      <c r="F447" s="214" t="str">
        <f t="shared" si="18"/>
        <v/>
      </c>
      <c r="G447" s="214" t="str">
        <f t="shared" si="19"/>
        <v/>
      </c>
    </row>
    <row r="448" spans="1:7" x14ac:dyDescent="0.3">
      <c r="A448" s="180" t="s">
        <v>1737</v>
      </c>
      <c r="B448" s="195" t="s">
        <v>559</v>
      </c>
      <c r="C448" s="204"/>
      <c r="D448" s="255"/>
      <c r="E448" s="271"/>
      <c r="F448" s="214" t="str">
        <f t="shared" si="18"/>
        <v/>
      </c>
      <c r="G448" s="214" t="str">
        <f t="shared" si="19"/>
        <v/>
      </c>
    </row>
    <row r="449" spans="1:7" x14ac:dyDescent="0.3">
      <c r="A449" s="180" t="s">
        <v>1738</v>
      </c>
      <c r="B449" s="195" t="s">
        <v>559</v>
      </c>
      <c r="C449" s="204"/>
      <c r="D449" s="255"/>
      <c r="E449" s="271"/>
      <c r="F449" s="214" t="str">
        <f t="shared" si="18"/>
        <v/>
      </c>
      <c r="G449" s="214" t="str">
        <f t="shared" si="19"/>
        <v/>
      </c>
    </row>
    <row r="450" spans="1:7" x14ac:dyDescent="0.3">
      <c r="A450" s="180" t="s">
        <v>1739</v>
      </c>
      <c r="B450" s="195" t="s">
        <v>559</v>
      </c>
      <c r="C450" s="204"/>
      <c r="D450" s="255"/>
      <c r="E450" s="271"/>
      <c r="F450" s="214" t="str">
        <f t="shared" si="18"/>
        <v/>
      </c>
      <c r="G450" s="214" t="str">
        <f t="shared" si="19"/>
        <v/>
      </c>
    </row>
    <row r="451" spans="1:7" x14ac:dyDescent="0.3">
      <c r="A451" s="180" t="s">
        <v>1740</v>
      </c>
      <c r="B451" s="195" t="s">
        <v>559</v>
      </c>
      <c r="C451" s="204"/>
      <c r="D451" s="255"/>
      <c r="E451" s="271"/>
      <c r="F451" s="214" t="str">
        <f t="shared" si="18"/>
        <v/>
      </c>
      <c r="G451" s="214" t="str">
        <f t="shared" si="19"/>
        <v/>
      </c>
    </row>
    <row r="452" spans="1:7" x14ac:dyDescent="0.3">
      <c r="A452" s="180" t="s">
        <v>1741</v>
      </c>
      <c r="B452" s="195" t="s">
        <v>68</v>
      </c>
      <c r="C452" s="211">
        <f>SUM(C428:C451)</f>
        <v>0</v>
      </c>
      <c r="D452" s="208">
        <f>SUM(D428:D451)</f>
        <v>0</v>
      </c>
      <c r="E452" s="271"/>
      <c r="F452" s="272">
        <f>SUM(F428:F451)</f>
        <v>0</v>
      </c>
      <c r="G452" s="272">
        <f>SUM(G428:G451)</f>
        <v>0</v>
      </c>
    </row>
    <row r="453" spans="1:7" x14ac:dyDescent="0.3">
      <c r="A453" s="198"/>
      <c r="B453" s="198" t="s">
        <v>1742</v>
      </c>
      <c r="C453" s="198" t="s">
        <v>621</v>
      </c>
      <c r="D453" s="198" t="s">
        <v>622</v>
      </c>
      <c r="E453" s="198"/>
      <c r="F453" s="198" t="s">
        <v>442</v>
      </c>
      <c r="G453" s="198" t="s">
        <v>623</v>
      </c>
    </row>
    <row r="454" spans="1:7" x14ac:dyDescent="0.3">
      <c r="A454" s="180" t="s">
        <v>1743</v>
      </c>
      <c r="B454" s="180" t="s">
        <v>659</v>
      </c>
      <c r="C454" s="256" t="s">
        <v>1744</v>
      </c>
      <c r="G454" s="180"/>
    </row>
    <row r="455" spans="1:7" x14ac:dyDescent="0.3">
      <c r="G455" s="180"/>
    </row>
    <row r="456" spans="1:7" x14ac:dyDescent="0.3">
      <c r="B456" s="195" t="s">
        <v>660</v>
      </c>
      <c r="G456" s="180"/>
    </row>
    <row r="457" spans="1:7" x14ac:dyDescent="0.3">
      <c r="A457" s="180" t="s">
        <v>1745</v>
      </c>
      <c r="B457" s="180" t="s">
        <v>662</v>
      </c>
      <c r="C457" s="204"/>
      <c r="D457" s="255"/>
      <c r="F457" s="214" t="str">
        <f>IF($C$465=0,"",IF(C457="[for completion]","",C457/$C$465))</f>
        <v/>
      </c>
      <c r="G457" s="214" t="str">
        <f>IF($D$465=0,"",IF(D457="[for completion]","",D457/$D$465))</f>
        <v/>
      </c>
    </row>
    <row r="458" spans="1:7" x14ac:dyDescent="0.3">
      <c r="A458" s="180" t="s">
        <v>1746</v>
      </c>
      <c r="B458" s="180" t="s">
        <v>664</v>
      </c>
      <c r="C458" s="204"/>
      <c r="D458" s="255"/>
      <c r="F458" s="214" t="str">
        <f t="shared" ref="F458:F471" si="20">IF($C$465=0,"",IF(C458="[for completion]","",C458/$C$465))</f>
        <v/>
      </c>
      <c r="G458" s="214" t="str">
        <f t="shared" ref="G458:G471" si="21">IF($D$465=0,"",IF(D458="[for completion]","",D458/$D$465))</f>
        <v/>
      </c>
    </row>
    <row r="459" spans="1:7" x14ac:dyDescent="0.3">
      <c r="A459" s="180" t="s">
        <v>1747</v>
      </c>
      <c r="B459" s="180" t="s">
        <v>666</v>
      </c>
      <c r="C459" s="204"/>
      <c r="D459" s="255"/>
      <c r="F459" s="214" t="str">
        <f t="shared" si="20"/>
        <v/>
      </c>
      <c r="G459" s="214" t="str">
        <f t="shared" si="21"/>
        <v/>
      </c>
    </row>
    <row r="460" spans="1:7" x14ac:dyDescent="0.3">
      <c r="A460" s="180" t="s">
        <v>1748</v>
      </c>
      <c r="B460" s="180" t="s">
        <v>668</v>
      </c>
      <c r="C460" s="204"/>
      <c r="D460" s="255"/>
      <c r="F460" s="214" t="str">
        <f t="shared" si="20"/>
        <v/>
      </c>
      <c r="G460" s="214" t="str">
        <f t="shared" si="21"/>
        <v/>
      </c>
    </row>
    <row r="461" spans="1:7" x14ac:dyDescent="0.3">
      <c r="A461" s="180" t="s">
        <v>1749</v>
      </c>
      <c r="B461" s="180" t="s">
        <v>670</v>
      </c>
      <c r="C461" s="204"/>
      <c r="D461" s="255"/>
      <c r="F461" s="214" t="str">
        <f t="shared" si="20"/>
        <v/>
      </c>
      <c r="G461" s="214" t="str">
        <f t="shared" si="21"/>
        <v/>
      </c>
    </row>
    <row r="462" spans="1:7" x14ac:dyDescent="0.3">
      <c r="A462" s="180" t="s">
        <v>1750</v>
      </c>
      <c r="B462" s="180" t="s">
        <v>672</v>
      </c>
      <c r="C462" s="204"/>
      <c r="D462" s="255"/>
      <c r="F462" s="214" t="str">
        <f t="shared" si="20"/>
        <v/>
      </c>
      <c r="G462" s="214" t="str">
        <f t="shared" si="21"/>
        <v/>
      </c>
    </row>
    <row r="463" spans="1:7" x14ac:dyDescent="0.3">
      <c r="A463" s="180" t="s">
        <v>1751</v>
      </c>
      <c r="B463" s="180" t="s">
        <v>674</v>
      </c>
      <c r="C463" s="204"/>
      <c r="D463" s="255"/>
      <c r="F463" s="214" t="str">
        <f t="shared" si="20"/>
        <v/>
      </c>
      <c r="G463" s="214" t="str">
        <f t="shared" si="21"/>
        <v/>
      </c>
    </row>
    <row r="464" spans="1:7" x14ac:dyDescent="0.3">
      <c r="A464" s="180" t="s">
        <v>1752</v>
      </c>
      <c r="B464" s="180" t="s">
        <v>676</v>
      </c>
      <c r="C464" s="204"/>
      <c r="D464" s="255"/>
      <c r="F464" s="214" t="str">
        <f t="shared" si="20"/>
        <v/>
      </c>
      <c r="G464" s="214" t="str">
        <f t="shared" si="21"/>
        <v/>
      </c>
    </row>
    <row r="465" spans="1:7" x14ac:dyDescent="0.3">
      <c r="A465" s="180" t="s">
        <v>1753</v>
      </c>
      <c r="B465" s="210" t="s">
        <v>68</v>
      </c>
      <c r="C465" s="204">
        <f>SUM(C457:C464)</f>
        <v>0</v>
      </c>
      <c r="D465" s="255">
        <f>SUM(D457:D464)</f>
        <v>0</v>
      </c>
      <c r="F465" s="256">
        <f>SUM(F457:F464)</f>
        <v>0</v>
      </c>
      <c r="G465" s="256">
        <f>SUM(G457:G464)</f>
        <v>0</v>
      </c>
    </row>
    <row r="466" spans="1:7" x14ac:dyDescent="0.3">
      <c r="A466" s="180" t="s">
        <v>1754</v>
      </c>
      <c r="B466" s="213" t="s">
        <v>679</v>
      </c>
      <c r="C466" s="204"/>
      <c r="D466" s="255"/>
      <c r="F466" s="214" t="str">
        <f t="shared" si="20"/>
        <v/>
      </c>
      <c r="G466" s="214" t="str">
        <f t="shared" si="21"/>
        <v/>
      </c>
    </row>
    <row r="467" spans="1:7" x14ac:dyDescent="0.3">
      <c r="A467" s="180" t="s">
        <v>1755</v>
      </c>
      <c r="B467" s="213" t="s">
        <v>681</v>
      </c>
      <c r="C467" s="204"/>
      <c r="D467" s="255"/>
      <c r="F467" s="214" t="str">
        <f t="shared" si="20"/>
        <v/>
      </c>
      <c r="G467" s="214" t="str">
        <f t="shared" si="21"/>
        <v/>
      </c>
    </row>
    <row r="468" spans="1:7" x14ac:dyDescent="0.3">
      <c r="A468" s="180" t="s">
        <v>1756</v>
      </c>
      <c r="B468" s="213" t="s">
        <v>683</v>
      </c>
      <c r="C468" s="204"/>
      <c r="D468" s="255"/>
      <c r="F468" s="214" t="str">
        <f t="shared" si="20"/>
        <v/>
      </c>
      <c r="G468" s="214" t="str">
        <f t="shared" si="21"/>
        <v/>
      </c>
    </row>
    <row r="469" spans="1:7" x14ac:dyDescent="0.3">
      <c r="A469" s="180" t="s">
        <v>1757</v>
      </c>
      <c r="B469" s="213" t="s">
        <v>685</v>
      </c>
      <c r="C469" s="204"/>
      <c r="D469" s="255"/>
      <c r="F469" s="214" t="str">
        <f t="shared" si="20"/>
        <v/>
      </c>
      <c r="G469" s="214" t="str">
        <f t="shared" si="21"/>
        <v/>
      </c>
    </row>
    <row r="470" spans="1:7" x14ac:dyDescent="0.3">
      <c r="A470" s="180" t="s">
        <v>1758</v>
      </c>
      <c r="B470" s="213" t="s">
        <v>687</v>
      </c>
      <c r="C470" s="204"/>
      <c r="D470" s="255"/>
      <c r="F470" s="214" t="str">
        <f t="shared" si="20"/>
        <v/>
      </c>
      <c r="G470" s="214" t="str">
        <f t="shared" si="21"/>
        <v/>
      </c>
    </row>
    <row r="471" spans="1:7" x14ac:dyDescent="0.3">
      <c r="A471" s="180" t="s">
        <v>1759</v>
      </c>
      <c r="B471" s="213" t="s">
        <v>689</v>
      </c>
      <c r="C471" s="204"/>
      <c r="D471" s="255"/>
      <c r="F471" s="214" t="str">
        <f t="shared" si="20"/>
        <v/>
      </c>
      <c r="G471" s="214" t="str">
        <f t="shared" si="21"/>
        <v/>
      </c>
    </row>
    <row r="472" spans="1:7" x14ac:dyDescent="0.3">
      <c r="A472" s="180" t="s">
        <v>1760</v>
      </c>
      <c r="B472" s="213"/>
      <c r="F472" s="209"/>
      <c r="G472" s="209"/>
    </row>
    <row r="473" spans="1:7" x14ac:dyDescent="0.3">
      <c r="A473" s="180" t="s">
        <v>1761</v>
      </c>
      <c r="B473" s="213"/>
      <c r="F473" s="209"/>
      <c r="G473" s="209"/>
    </row>
    <row r="474" spans="1:7" x14ac:dyDescent="0.3">
      <c r="A474" s="180" t="s">
        <v>1762</v>
      </c>
      <c r="B474" s="213"/>
      <c r="F474" s="271"/>
      <c r="G474" s="271"/>
    </row>
    <row r="475" spans="1:7" x14ac:dyDescent="0.3">
      <c r="A475" s="198"/>
      <c r="B475" s="198" t="s">
        <v>1763</v>
      </c>
      <c r="C475" s="198" t="s">
        <v>621</v>
      </c>
      <c r="D475" s="198" t="s">
        <v>622</v>
      </c>
      <c r="E475" s="198"/>
      <c r="F475" s="198" t="s">
        <v>442</v>
      </c>
      <c r="G475" s="198" t="s">
        <v>623</v>
      </c>
    </row>
    <row r="476" spans="1:7" x14ac:dyDescent="0.3">
      <c r="A476" s="180" t="s">
        <v>1764</v>
      </c>
      <c r="B476" s="180" t="s">
        <v>659</v>
      </c>
      <c r="C476" s="256"/>
      <c r="G476" s="180"/>
    </row>
    <row r="477" spans="1:7" x14ac:dyDescent="0.3">
      <c r="G477" s="180"/>
    </row>
    <row r="478" spans="1:7" x14ac:dyDescent="0.3">
      <c r="B478" s="195" t="s">
        <v>660</v>
      </c>
      <c r="G478" s="180"/>
    </row>
    <row r="479" spans="1:7" x14ac:dyDescent="0.3">
      <c r="A479" s="180" t="s">
        <v>1765</v>
      </c>
      <c r="B479" s="180" t="s">
        <v>662</v>
      </c>
      <c r="C479" s="204"/>
      <c r="D479" s="255"/>
      <c r="F479" s="214" t="str">
        <f>IF($C$487=0,"",IF(C479="[Mark as ND1 if not relevant]","",C479/$C$487))</f>
        <v/>
      </c>
      <c r="G479" s="214" t="str">
        <f>IF($D$487=0,"",IF(D479="[Mark as ND1 if not relevant]","",D479/$D$487))</f>
        <v/>
      </c>
    </row>
    <row r="480" spans="1:7" x14ac:dyDescent="0.3">
      <c r="A480" s="180" t="s">
        <v>1766</v>
      </c>
      <c r="B480" s="180" t="s">
        <v>664</v>
      </c>
      <c r="C480" s="204"/>
      <c r="D480" s="255"/>
      <c r="F480" s="214" t="str">
        <f t="shared" ref="F480:F486" si="22">IF($C$487=0,"",IF(C480="[Mark as ND1 if not relevant]","",C480/$C$487))</f>
        <v/>
      </c>
      <c r="G480" s="214" t="str">
        <f t="shared" ref="G480:G486" si="23">IF($D$487=0,"",IF(D480="[Mark as ND1 if not relevant]","",D480/$D$487))</f>
        <v/>
      </c>
    </row>
    <row r="481" spans="1:7" x14ac:dyDescent="0.3">
      <c r="A481" s="180" t="s">
        <v>1767</v>
      </c>
      <c r="B481" s="180" t="s">
        <v>666</v>
      </c>
      <c r="C481" s="204"/>
      <c r="D481" s="255"/>
      <c r="F481" s="214" t="str">
        <f t="shared" si="22"/>
        <v/>
      </c>
      <c r="G481" s="214" t="str">
        <f t="shared" si="23"/>
        <v/>
      </c>
    </row>
    <row r="482" spans="1:7" x14ac:dyDescent="0.3">
      <c r="A482" s="180" t="s">
        <v>1768</v>
      </c>
      <c r="B482" s="180" t="s">
        <v>668</v>
      </c>
      <c r="C482" s="204"/>
      <c r="D482" s="255"/>
      <c r="F482" s="214" t="str">
        <f t="shared" si="22"/>
        <v/>
      </c>
      <c r="G482" s="214" t="str">
        <f t="shared" si="23"/>
        <v/>
      </c>
    </row>
    <row r="483" spans="1:7" x14ac:dyDescent="0.3">
      <c r="A483" s="180" t="s">
        <v>1769</v>
      </c>
      <c r="B483" s="180" t="s">
        <v>670</v>
      </c>
      <c r="C483" s="204"/>
      <c r="D483" s="255"/>
      <c r="F483" s="214" t="str">
        <f t="shared" si="22"/>
        <v/>
      </c>
      <c r="G483" s="214" t="str">
        <f t="shared" si="23"/>
        <v/>
      </c>
    </row>
    <row r="484" spans="1:7" x14ac:dyDescent="0.3">
      <c r="A484" s="180" t="s">
        <v>1770</v>
      </c>
      <c r="B484" s="180" t="s">
        <v>672</v>
      </c>
      <c r="C484" s="204"/>
      <c r="D484" s="255"/>
      <c r="F484" s="214" t="str">
        <f t="shared" si="22"/>
        <v/>
      </c>
      <c r="G484" s="214" t="str">
        <f t="shared" si="23"/>
        <v/>
      </c>
    </row>
    <row r="485" spans="1:7" x14ac:dyDescent="0.3">
      <c r="A485" s="180" t="s">
        <v>1771</v>
      </c>
      <c r="B485" s="180" t="s">
        <v>674</v>
      </c>
      <c r="C485" s="204"/>
      <c r="D485" s="255"/>
      <c r="F485" s="214" t="str">
        <f t="shared" si="22"/>
        <v/>
      </c>
      <c r="G485" s="214" t="str">
        <f t="shared" si="23"/>
        <v/>
      </c>
    </row>
    <row r="486" spans="1:7" x14ac:dyDescent="0.3">
      <c r="A486" s="180" t="s">
        <v>1772</v>
      </c>
      <c r="B486" s="180" t="s">
        <v>676</v>
      </c>
      <c r="C486" s="204"/>
      <c r="D486" s="255"/>
      <c r="F486" s="214" t="str">
        <f t="shared" si="22"/>
        <v/>
      </c>
      <c r="G486" s="214" t="str">
        <f t="shared" si="23"/>
        <v/>
      </c>
    </row>
    <row r="487" spans="1:7" x14ac:dyDescent="0.3">
      <c r="A487" s="180" t="s">
        <v>1773</v>
      </c>
      <c r="B487" s="210" t="s">
        <v>68</v>
      </c>
      <c r="C487" s="204">
        <f>SUM(C479:C486)</f>
        <v>0</v>
      </c>
      <c r="D487" s="255">
        <f>SUM(D479:D486)</f>
        <v>0</v>
      </c>
      <c r="F487" s="256">
        <f>SUM(F479:F486)</f>
        <v>0</v>
      </c>
      <c r="G487" s="256">
        <f>SUM(G479:G486)</f>
        <v>0</v>
      </c>
    </row>
    <row r="488" spans="1:7" x14ac:dyDescent="0.3">
      <c r="A488" s="180" t="s">
        <v>1774</v>
      </c>
      <c r="B488" s="213" t="s">
        <v>679</v>
      </c>
      <c r="C488" s="204"/>
      <c r="D488" s="255"/>
      <c r="F488" s="214" t="str">
        <f t="shared" ref="F488:F493" si="24">IF($C$487=0,"",IF(C488="[for completion]","",C488/$C$487))</f>
        <v/>
      </c>
      <c r="G488" s="214" t="str">
        <f t="shared" ref="G488:G493" si="25">IF($D$487=0,"",IF(D488="[for completion]","",D488/$D$487))</f>
        <v/>
      </c>
    </row>
    <row r="489" spans="1:7" x14ac:dyDescent="0.3">
      <c r="A489" s="180" t="s">
        <v>1775</v>
      </c>
      <c r="B489" s="213" t="s">
        <v>681</v>
      </c>
      <c r="C489" s="204"/>
      <c r="D489" s="255"/>
      <c r="F489" s="214" t="str">
        <f t="shared" si="24"/>
        <v/>
      </c>
      <c r="G489" s="214" t="str">
        <f t="shared" si="25"/>
        <v/>
      </c>
    </row>
    <row r="490" spans="1:7" x14ac:dyDescent="0.3">
      <c r="A490" s="180" t="s">
        <v>1776</v>
      </c>
      <c r="B490" s="213" t="s">
        <v>683</v>
      </c>
      <c r="C490" s="204"/>
      <c r="D490" s="255"/>
      <c r="F490" s="214" t="str">
        <f t="shared" si="24"/>
        <v/>
      </c>
      <c r="G490" s="214" t="str">
        <f t="shared" si="25"/>
        <v/>
      </c>
    </row>
    <row r="491" spans="1:7" x14ac:dyDescent="0.3">
      <c r="A491" s="180" t="s">
        <v>1777</v>
      </c>
      <c r="B491" s="213" t="s">
        <v>685</v>
      </c>
      <c r="C491" s="204"/>
      <c r="D491" s="255"/>
      <c r="F491" s="214" t="str">
        <f t="shared" si="24"/>
        <v/>
      </c>
      <c r="G491" s="214" t="str">
        <f t="shared" si="25"/>
        <v/>
      </c>
    </row>
    <row r="492" spans="1:7" x14ac:dyDescent="0.3">
      <c r="A492" s="180" t="s">
        <v>1778</v>
      </c>
      <c r="B492" s="213" t="s">
        <v>687</v>
      </c>
      <c r="C492" s="204"/>
      <c r="D492" s="255"/>
      <c r="F492" s="214" t="str">
        <f t="shared" si="24"/>
        <v/>
      </c>
      <c r="G492" s="214" t="str">
        <f t="shared" si="25"/>
        <v/>
      </c>
    </row>
    <row r="493" spans="1:7" x14ac:dyDescent="0.3">
      <c r="A493" s="180" t="s">
        <v>1779</v>
      </c>
      <c r="B493" s="213" t="s">
        <v>689</v>
      </c>
      <c r="C493" s="204"/>
      <c r="D493" s="255"/>
      <c r="F493" s="214" t="str">
        <f t="shared" si="24"/>
        <v/>
      </c>
      <c r="G493" s="214" t="str">
        <f t="shared" si="25"/>
        <v/>
      </c>
    </row>
    <row r="494" spans="1:7" x14ac:dyDescent="0.3">
      <c r="A494" s="180" t="s">
        <v>1780</v>
      </c>
      <c r="B494" s="213"/>
      <c r="F494" s="214"/>
      <c r="G494" s="214"/>
    </row>
    <row r="495" spans="1:7" x14ac:dyDescent="0.3">
      <c r="A495" s="180" t="s">
        <v>1781</v>
      </c>
      <c r="B495" s="213"/>
      <c r="F495" s="214"/>
      <c r="G495" s="214"/>
    </row>
    <row r="496" spans="1:7" x14ac:dyDescent="0.3">
      <c r="A496" s="180" t="s">
        <v>1782</v>
      </c>
      <c r="B496" s="213"/>
      <c r="F496" s="214"/>
      <c r="G496" s="256"/>
    </row>
    <row r="497" spans="1:7" x14ac:dyDescent="0.3">
      <c r="A497" s="198"/>
      <c r="B497" s="198" t="s">
        <v>1783</v>
      </c>
      <c r="C497" s="198" t="s">
        <v>752</v>
      </c>
      <c r="D497" s="198"/>
      <c r="E497" s="198"/>
      <c r="F497" s="198"/>
      <c r="G497" s="201"/>
    </row>
    <row r="498" spans="1:7" x14ac:dyDescent="0.3">
      <c r="A498" s="180" t="s">
        <v>1784</v>
      </c>
      <c r="B498" s="195" t="s">
        <v>753</v>
      </c>
      <c r="C498" s="256"/>
      <c r="G498" s="180"/>
    </row>
    <row r="499" spans="1:7" x14ac:dyDescent="0.3">
      <c r="A499" s="180" t="s">
        <v>1785</v>
      </c>
      <c r="B499" s="195" t="s">
        <v>754</v>
      </c>
      <c r="C499" s="256"/>
      <c r="G499" s="180"/>
    </row>
    <row r="500" spans="1:7" x14ac:dyDescent="0.3">
      <c r="A500" s="180" t="s">
        <v>1786</v>
      </c>
      <c r="B500" s="195" t="s">
        <v>755</v>
      </c>
      <c r="C500" s="256"/>
      <c r="G500" s="180"/>
    </row>
    <row r="501" spans="1:7" x14ac:dyDescent="0.3">
      <c r="A501" s="180" t="s">
        <v>1787</v>
      </c>
      <c r="B501" s="195" t="s">
        <v>756</v>
      </c>
      <c r="C501" s="256"/>
      <c r="G501" s="180"/>
    </row>
    <row r="502" spans="1:7" x14ac:dyDescent="0.3">
      <c r="A502" s="180" t="s">
        <v>1788</v>
      </c>
      <c r="B502" s="195" t="s">
        <v>757</v>
      </c>
      <c r="C502" s="256"/>
      <c r="G502" s="180"/>
    </row>
    <row r="503" spans="1:7" x14ac:dyDescent="0.3">
      <c r="A503" s="180" t="s">
        <v>1789</v>
      </c>
      <c r="B503" s="195" t="s">
        <v>758</v>
      </c>
      <c r="C503" s="256"/>
      <c r="G503" s="180"/>
    </row>
    <row r="504" spans="1:7" x14ac:dyDescent="0.3">
      <c r="A504" s="180" t="s">
        <v>1790</v>
      </c>
      <c r="B504" s="195" t="s">
        <v>759</v>
      </c>
      <c r="C504" s="256"/>
      <c r="G504" s="180"/>
    </row>
    <row r="505" spans="1:7" x14ac:dyDescent="0.3">
      <c r="A505" s="180" t="s">
        <v>1791</v>
      </c>
      <c r="B505" s="195" t="s">
        <v>1792</v>
      </c>
      <c r="C505" s="256"/>
      <c r="G505" s="180"/>
    </row>
    <row r="506" spans="1:7" x14ac:dyDescent="0.3">
      <c r="A506" s="180" t="s">
        <v>1793</v>
      </c>
      <c r="B506" s="195" t="s">
        <v>1794</v>
      </c>
      <c r="C506" s="256"/>
      <c r="G506" s="180"/>
    </row>
    <row r="507" spans="1:7" x14ac:dyDescent="0.3">
      <c r="A507" s="180" t="s">
        <v>1795</v>
      </c>
      <c r="B507" s="195" t="s">
        <v>1796</v>
      </c>
      <c r="C507" s="256"/>
      <c r="G507" s="180"/>
    </row>
    <row r="508" spans="1:7" x14ac:dyDescent="0.3">
      <c r="A508" s="180" t="s">
        <v>1797</v>
      </c>
      <c r="B508" s="195" t="s">
        <v>760</v>
      </c>
      <c r="C508" s="256"/>
      <c r="G508" s="180"/>
    </row>
    <row r="509" spans="1:7" x14ac:dyDescent="0.3">
      <c r="A509" s="180" t="s">
        <v>1798</v>
      </c>
      <c r="B509" s="195" t="s">
        <v>761</v>
      </c>
      <c r="C509" s="256"/>
      <c r="G509" s="180"/>
    </row>
    <row r="510" spans="1:7" x14ac:dyDescent="0.3">
      <c r="A510" s="180" t="s">
        <v>1799</v>
      </c>
      <c r="B510" s="195" t="s">
        <v>66</v>
      </c>
      <c r="C510" s="256"/>
      <c r="G510" s="180"/>
    </row>
    <row r="511" spans="1:7" x14ac:dyDescent="0.3">
      <c r="A511" s="180" t="s">
        <v>1800</v>
      </c>
      <c r="B511" s="213" t="s">
        <v>1801</v>
      </c>
      <c r="C511" s="256"/>
      <c r="G511" s="180"/>
    </row>
    <row r="512" spans="1:7" x14ac:dyDescent="0.3">
      <c r="A512" s="180" t="s">
        <v>1802</v>
      </c>
      <c r="B512" s="213" t="s">
        <v>174</v>
      </c>
      <c r="C512" s="256"/>
      <c r="G512" s="180"/>
    </row>
    <row r="513" spans="1:7" x14ac:dyDescent="0.3">
      <c r="A513" s="180" t="s">
        <v>1803</v>
      </c>
      <c r="B513" s="213" t="s">
        <v>174</v>
      </c>
      <c r="C513" s="256"/>
      <c r="G513" s="180"/>
    </row>
    <row r="514" spans="1:7" x14ac:dyDescent="0.3">
      <c r="A514" s="180" t="s">
        <v>1804</v>
      </c>
      <c r="B514" s="213" t="s">
        <v>174</v>
      </c>
      <c r="C514" s="256"/>
      <c r="G514" s="180"/>
    </row>
    <row r="515" spans="1:7" x14ac:dyDescent="0.3">
      <c r="A515" s="180" t="s">
        <v>1805</v>
      </c>
      <c r="B515" s="213" t="s">
        <v>174</v>
      </c>
      <c r="C515" s="256"/>
      <c r="G515" s="180"/>
    </row>
    <row r="516" spans="1:7" x14ac:dyDescent="0.3">
      <c r="A516" s="180" t="s">
        <v>1806</v>
      </c>
      <c r="B516" s="213" t="s">
        <v>174</v>
      </c>
      <c r="C516" s="256"/>
      <c r="G516" s="180"/>
    </row>
    <row r="517" spans="1:7" x14ac:dyDescent="0.3">
      <c r="A517" s="180" t="s">
        <v>1807</v>
      </c>
      <c r="B517" s="213" t="s">
        <v>174</v>
      </c>
      <c r="C517" s="256"/>
      <c r="G517" s="180"/>
    </row>
    <row r="518" spans="1:7" x14ac:dyDescent="0.3">
      <c r="A518" s="180" t="s">
        <v>1808</v>
      </c>
      <c r="B518" s="213" t="s">
        <v>174</v>
      </c>
      <c r="C518" s="256"/>
      <c r="G518" s="180"/>
    </row>
    <row r="519" spans="1:7" x14ac:dyDescent="0.3">
      <c r="A519" s="180" t="s">
        <v>1809</v>
      </c>
      <c r="B519" s="213" t="s">
        <v>174</v>
      </c>
      <c r="C519" s="256"/>
      <c r="G519" s="180"/>
    </row>
    <row r="520" spans="1:7" x14ac:dyDescent="0.3">
      <c r="A520" s="180" t="s">
        <v>1810</v>
      </c>
      <c r="B520" s="213" t="s">
        <v>174</v>
      </c>
      <c r="C520" s="256"/>
      <c r="G520" s="180"/>
    </row>
    <row r="521" spans="1:7" x14ac:dyDescent="0.3">
      <c r="A521" s="180" t="s">
        <v>1811</v>
      </c>
      <c r="B521" s="213" t="s">
        <v>174</v>
      </c>
      <c r="C521" s="256"/>
      <c r="G521" s="180"/>
    </row>
    <row r="522" spans="1:7" x14ac:dyDescent="0.3">
      <c r="A522" s="180" t="s">
        <v>1812</v>
      </c>
      <c r="B522" s="213" t="s">
        <v>174</v>
      </c>
      <c r="C522" s="256"/>
    </row>
    <row r="523" spans="1:7" x14ac:dyDescent="0.3">
      <c r="A523" s="180" t="s">
        <v>1813</v>
      </c>
      <c r="B523" s="213" t="s">
        <v>174</v>
      </c>
      <c r="C523" s="256"/>
    </row>
    <row r="524" spans="1:7" x14ac:dyDescent="0.3">
      <c r="A524" s="180" t="s">
        <v>1814</v>
      </c>
      <c r="B524" s="213" t="s">
        <v>174</v>
      </c>
      <c r="C524" s="256"/>
    </row>
    <row r="525" spans="1:7" x14ac:dyDescent="0.3">
      <c r="A525" s="229"/>
      <c r="B525" s="229" t="s">
        <v>1815</v>
      </c>
      <c r="C525" s="198" t="s">
        <v>55</v>
      </c>
      <c r="D525" s="198" t="s">
        <v>1816</v>
      </c>
      <c r="E525" s="198"/>
      <c r="F525" s="198" t="s">
        <v>442</v>
      </c>
      <c r="G525" s="198" t="s">
        <v>1817</v>
      </c>
    </row>
    <row r="526" spans="1:7" x14ac:dyDescent="0.3">
      <c r="A526" s="180" t="s">
        <v>1818</v>
      </c>
      <c r="B526" s="195" t="s">
        <v>559</v>
      </c>
      <c r="C526" s="204" t="s">
        <v>1744</v>
      </c>
      <c r="D526" s="255" t="s">
        <v>1744</v>
      </c>
      <c r="E526" s="183"/>
      <c r="F526" s="214" t="str">
        <f>IF($C$544=0,"",IF(C526="[for completion]","",IF(C526="","",C526/$C$544)))</f>
        <v/>
      </c>
      <c r="G526" s="214" t="str">
        <f>IF($D$544=0,"",IF(D526="[for completion]","",IF(D526="","",D526/$D$544)))</f>
        <v/>
      </c>
    </row>
    <row r="527" spans="1:7" x14ac:dyDescent="0.3">
      <c r="A527" s="180" t="s">
        <v>1819</v>
      </c>
      <c r="B527" s="195" t="s">
        <v>559</v>
      </c>
      <c r="C527" s="204" t="s">
        <v>1744</v>
      </c>
      <c r="D527" s="255" t="s">
        <v>1744</v>
      </c>
      <c r="E527" s="183"/>
      <c r="F527" s="214" t="str">
        <f t="shared" ref="F527:F543" si="26">IF($C$544=0,"",IF(C527="[for completion]","",IF(C527="","",C527/$C$544)))</f>
        <v/>
      </c>
      <c r="G527" s="214" t="str">
        <f t="shared" ref="G527:G543" si="27">IF($D$544=0,"",IF(D527="[for completion]","",IF(D527="","",D527/$D$544)))</f>
        <v/>
      </c>
    </row>
    <row r="528" spans="1:7" x14ac:dyDescent="0.3">
      <c r="A528" s="180" t="s">
        <v>1820</v>
      </c>
      <c r="B528" s="195" t="s">
        <v>559</v>
      </c>
      <c r="C528" s="204" t="s">
        <v>1744</v>
      </c>
      <c r="D528" s="255" t="s">
        <v>1744</v>
      </c>
      <c r="E528" s="183"/>
      <c r="F528" s="214" t="str">
        <f t="shared" si="26"/>
        <v/>
      </c>
      <c r="G528" s="214" t="str">
        <f t="shared" si="27"/>
        <v/>
      </c>
    </row>
    <row r="529" spans="1:7" x14ac:dyDescent="0.3">
      <c r="A529" s="180" t="s">
        <v>1821</v>
      </c>
      <c r="B529" s="195" t="s">
        <v>559</v>
      </c>
      <c r="C529" s="204" t="s">
        <v>1744</v>
      </c>
      <c r="D529" s="255" t="s">
        <v>1744</v>
      </c>
      <c r="E529" s="183"/>
      <c r="F529" s="214" t="str">
        <f t="shared" si="26"/>
        <v/>
      </c>
      <c r="G529" s="214" t="str">
        <f t="shared" si="27"/>
        <v/>
      </c>
    </row>
    <row r="530" spans="1:7" x14ac:dyDescent="0.3">
      <c r="A530" s="180" t="s">
        <v>1822</v>
      </c>
      <c r="B530" s="195" t="s">
        <v>559</v>
      </c>
      <c r="C530" s="204" t="s">
        <v>1744</v>
      </c>
      <c r="D530" s="255" t="s">
        <v>1744</v>
      </c>
      <c r="E530" s="183"/>
      <c r="F530" s="214" t="str">
        <f t="shared" si="26"/>
        <v/>
      </c>
      <c r="G530" s="214" t="str">
        <f t="shared" si="27"/>
        <v/>
      </c>
    </row>
    <row r="531" spans="1:7" x14ac:dyDescent="0.3">
      <c r="A531" s="180" t="s">
        <v>1823</v>
      </c>
      <c r="B531" s="195" t="s">
        <v>559</v>
      </c>
      <c r="C531" s="204" t="s">
        <v>1744</v>
      </c>
      <c r="D531" s="255" t="s">
        <v>1744</v>
      </c>
      <c r="E531" s="183"/>
      <c r="F531" s="214" t="str">
        <f t="shared" si="26"/>
        <v/>
      </c>
      <c r="G531" s="214" t="str">
        <f t="shared" si="27"/>
        <v/>
      </c>
    </row>
    <row r="532" spans="1:7" x14ac:dyDescent="0.3">
      <c r="A532" s="180" t="s">
        <v>1824</v>
      </c>
      <c r="B532" s="195" t="s">
        <v>559</v>
      </c>
      <c r="C532" s="204" t="s">
        <v>1744</v>
      </c>
      <c r="D532" s="255" t="s">
        <v>1744</v>
      </c>
      <c r="E532" s="183"/>
      <c r="F532" s="214" t="str">
        <f t="shared" si="26"/>
        <v/>
      </c>
      <c r="G532" s="214" t="str">
        <f t="shared" si="27"/>
        <v/>
      </c>
    </row>
    <row r="533" spans="1:7" x14ac:dyDescent="0.3">
      <c r="A533" s="180" t="s">
        <v>1825</v>
      </c>
      <c r="B533" s="195" t="s">
        <v>559</v>
      </c>
      <c r="C533" s="204" t="s">
        <v>1744</v>
      </c>
      <c r="D533" s="255" t="s">
        <v>1744</v>
      </c>
      <c r="E533" s="183"/>
      <c r="F533" s="214" t="str">
        <f t="shared" si="26"/>
        <v/>
      </c>
      <c r="G533" s="214" t="str">
        <f t="shared" si="27"/>
        <v/>
      </c>
    </row>
    <row r="534" spans="1:7" x14ac:dyDescent="0.3">
      <c r="A534" s="180" t="s">
        <v>1826</v>
      </c>
      <c r="B534" s="195" t="s">
        <v>559</v>
      </c>
      <c r="C534" s="204" t="s">
        <v>1744</v>
      </c>
      <c r="D534" s="255" t="s">
        <v>1744</v>
      </c>
      <c r="E534" s="183"/>
      <c r="F534" s="214" t="str">
        <f t="shared" si="26"/>
        <v/>
      </c>
      <c r="G534" s="214" t="str">
        <f t="shared" si="27"/>
        <v/>
      </c>
    </row>
    <row r="535" spans="1:7" x14ac:dyDescent="0.3">
      <c r="A535" s="180" t="s">
        <v>1827</v>
      </c>
      <c r="B535" s="195" t="s">
        <v>559</v>
      </c>
      <c r="C535" s="204" t="s">
        <v>1744</v>
      </c>
      <c r="D535" s="255" t="s">
        <v>1744</v>
      </c>
      <c r="E535" s="183"/>
      <c r="F535" s="214" t="str">
        <f t="shared" si="26"/>
        <v/>
      </c>
      <c r="G535" s="214" t="str">
        <f t="shared" si="27"/>
        <v/>
      </c>
    </row>
    <row r="536" spans="1:7" x14ac:dyDescent="0.3">
      <c r="A536" s="180" t="s">
        <v>1828</v>
      </c>
      <c r="B536" s="195" t="s">
        <v>559</v>
      </c>
      <c r="C536" s="204" t="s">
        <v>1744</v>
      </c>
      <c r="D536" s="255" t="s">
        <v>1744</v>
      </c>
      <c r="E536" s="183"/>
      <c r="F536" s="214" t="str">
        <f t="shared" si="26"/>
        <v/>
      </c>
      <c r="G536" s="214" t="str">
        <f t="shared" si="27"/>
        <v/>
      </c>
    </row>
    <row r="537" spans="1:7" x14ac:dyDescent="0.3">
      <c r="A537" s="180" t="s">
        <v>1829</v>
      </c>
      <c r="B537" s="195" t="s">
        <v>559</v>
      </c>
      <c r="C537" s="204" t="s">
        <v>1744</v>
      </c>
      <c r="D537" s="255" t="s">
        <v>1744</v>
      </c>
      <c r="E537" s="183"/>
      <c r="F537" s="214" t="str">
        <f t="shared" si="26"/>
        <v/>
      </c>
      <c r="G537" s="214" t="str">
        <f t="shared" si="27"/>
        <v/>
      </c>
    </row>
    <row r="538" spans="1:7" x14ac:dyDescent="0.3">
      <c r="A538" s="180" t="s">
        <v>1830</v>
      </c>
      <c r="B538" s="195" t="s">
        <v>559</v>
      </c>
      <c r="C538" s="204" t="s">
        <v>1744</v>
      </c>
      <c r="D538" s="255" t="s">
        <v>1744</v>
      </c>
      <c r="E538" s="183"/>
      <c r="F538" s="214" t="str">
        <f t="shared" si="26"/>
        <v/>
      </c>
      <c r="G538" s="214" t="str">
        <f t="shared" si="27"/>
        <v/>
      </c>
    </row>
    <row r="539" spans="1:7" x14ac:dyDescent="0.3">
      <c r="A539" s="180" t="s">
        <v>1831</v>
      </c>
      <c r="B539" s="195" t="s">
        <v>559</v>
      </c>
      <c r="C539" s="204" t="s">
        <v>1744</v>
      </c>
      <c r="D539" s="255" t="s">
        <v>1744</v>
      </c>
      <c r="E539" s="183"/>
      <c r="F539" s="214" t="str">
        <f t="shared" si="26"/>
        <v/>
      </c>
      <c r="G539" s="214" t="str">
        <f t="shared" si="27"/>
        <v/>
      </c>
    </row>
    <row r="540" spans="1:7" x14ac:dyDescent="0.3">
      <c r="A540" s="180" t="s">
        <v>1832</v>
      </c>
      <c r="B540" s="195" t="s">
        <v>559</v>
      </c>
      <c r="C540" s="204" t="s">
        <v>1744</v>
      </c>
      <c r="D540" s="255" t="s">
        <v>1744</v>
      </c>
      <c r="E540" s="183"/>
      <c r="F540" s="214" t="str">
        <f t="shared" si="26"/>
        <v/>
      </c>
      <c r="G540" s="214" t="str">
        <f t="shared" si="27"/>
        <v/>
      </c>
    </row>
    <row r="541" spans="1:7" x14ac:dyDescent="0.3">
      <c r="A541" s="180" t="s">
        <v>1833</v>
      </c>
      <c r="B541" s="195" t="s">
        <v>559</v>
      </c>
      <c r="C541" s="204" t="s">
        <v>1744</v>
      </c>
      <c r="D541" s="255" t="s">
        <v>1744</v>
      </c>
      <c r="E541" s="183"/>
      <c r="F541" s="214" t="str">
        <f t="shared" si="26"/>
        <v/>
      </c>
      <c r="G541" s="214" t="str">
        <f t="shared" si="27"/>
        <v/>
      </c>
    </row>
    <row r="542" spans="1:7" x14ac:dyDescent="0.3">
      <c r="A542" s="180" t="s">
        <v>1834</v>
      </c>
      <c r="B542" s="195" t="s">
        <v>559</v>
      </c>
      <c r="C542" s="204" t="s">
        <v>1744</v>
      </c>
      <c r="D542" s="255" t="s">
        <v>1744</v>
      </c>
      <c r="E542" s="183"/>
      <c r="F542" s="214" t="str">
        <f t="shared" si="26"/>
        <v/>
      </c>
      <c r="G542" s="214" t="str">
        <f t="shared" si="27"/>
        <v/>
      </c>
    </row>
    <row r="543" spans="1:7" x14ac:dyDescent="0.3">
      <c r="A543" s="180" t="s">
        <v>1835</v>
      </c>
      <c r="B543" s="195" t="s">
        <v>1570</v>
      </c>
      <c r="C543" s="204" t="s">
        <v>1744</v>
      </c>
      <c r="D543" s="255" t="s">
        <v>1744</v>
      </c>
      <c r="E543" s="183"/>
      <c r="F543" s="214" t="str">
        <f t="shared" si="26"/>
        <v/>
      </c>
      <c r="G543" s="214" t="str">
        <f t="shared" si="27"/>
        <v/>
      </c>
    </row>
    <row r="544" spans="1:7" x14ac:dyDescent="0.3">
      <c r="A544" s="180" t="s">
        <v>1836</v>
      </c>
      <c r="B544" s="195" t="s">
        <v>68</v>
      </c>
      <c r="C544" s="204">
        <f>SUM(C526:C543)</f>
        <v>0</v>
      </c>
      <c r="D544" s="255">
        <f>SUM(D526:D543)</f>
        <v>0</v>
      </c>
      <c r="E544" s="183"/>
      <c r="F544" s="256">
        <f>SUM(F526:F543)</f>
        <v>0</v>
      </c>
      <c r="G544" s="256">
        <f>SUM(G526:G543)</f>
        <v>0</v>
      </c>
    </row>
    <row r="545" spans="1:7" x14ac:dyDescent="0.3">
      <c r="A545" s="180" t="s">
        <v>1837</v>
      </c>
      <c r="B545" s="195"/>
      <c r="E545" s="183"/>
      <c r="F545" s="183"/>
      <c r="G545" s="183"/>
    </row>
    <row r="546" spans="1:7" x14ac:dyDescent="0.3">
      <c r="A546" s="180" t="s">
        <v>1838</v>
      </c>
      <c r="B546" s="195"/>
      <c r="E546" s="183"/>
      <c r="F546" s="183"/>
      <c r="G546" s="183"/>
    </row>
    <row r="547" spans="1:7" x14ac:dyDescent="0.3">
      <c r="A547" s="180" t="s">
        <v>1839</v>
      </c>
      <c r="B547" s="195"/>
      <c r="E547" s="183"/>
      <c r="F547" s="183"/>
      <c r="G547" s="183"/>
    </row>
    <row r="548" spans="1:7" x14ac:dyDescent="0.3">
      <c r="A548" s="229"/>
      <c r="B548" s="229" t="s">
        <v>1840</v>
      </c>
      <c r="C548" s="198" t="s">
        <v>55</v>
      </c>
      <c r="D548" s="198" t="s">
        <v>1816</v>
      </c>
      <c r="E548" s="198"/>
      <c r="F548" s="198" t="s">
        <v>442</v>
      </c>
      <c r="G548" s="198" t="s">
        <v>1817</v>
      </c>
    </row>
    <row r="549" spans="1:7" x14ac:dyDescent="0.3">
      <c r="A549" s="180" t="s">
        <v>1841</v>
      </c>
      <c r="B549" s="195" t="s">
        <v>559</v>
      </c>
      <c r="C549" s="204" t="s">
        <v>1744</v>
      </c>
      <c r="D549" s="255" t="s">
        <v>1744</v>
      </c>
      <c r="E549" s="183"/>
      <c r="F549" s="214" t="str">
        <f>IF($C$567=0,"",IF(C549="[for completion]","",IF(C549="","",C549/$C$567)))</f>
        <v/>
      </c>
      <c r="G549" s="214" t="str">
        <f>IF($D$567=0,"",IF(D549="[for completion]","",IF(D549="","",D549/$D$567)))</f>
        <v/>
      </c>
    </row>
    <row r="550" spans="1:7" x14ac:dyDescent="0.3">
      <c r="A550" s="180" t="s">
        <v>1842</v>
      </c>
      <c r="B550" s="195" t="s">
        <v>559</v>
      </c>
      <c r="C550" s="204" t="s">
        <v>1744</v>
      </c>
      <c r="D550" s="255" t="s">
        <v>1744</v>
      </c>
      <c r="E550" s="183"/>
      <c r="F550" s="214" t="str">
        <f t="shared" ref="F550:F566" si="28">IF($C$567=0,"",IF(C550="[for completion]","",IF(C550="","",C550/$C$567)))</f>
        <v/>
      </c>
      <c r="G550" s="214" t="str">
        <f t="shared" ref="G550:G566" si="29">IF($D$567=0,"",IF(D550="[for completion]","",IF(D550="","",D550/$D$567)))</f>
        <v/>
      </c>
    </row>
    <row r="551" spans="1:7" x14ac:dyDescent="0.3">
      <c r="A551" s="180" t="s">
        <v>1843</v>
      </c>
      <c r="B551" s="195" t="s">
        <v>559</v>
      </c>
      <c r="C551" s="204" t="s">
        <v>1744</v>
      </c>
      <c r="D551" s="255" t="s">
        <v>1744</v>
      </c>
      <c r="E551" s="183"/>
      <c r="F551" s="214" t="str">
        <f t="shared" si="28"/>
        <v/>
      </c>
      <c r="G551" s="214" t="str">
        <f t="shared" si="29"/>
        <v/>
      </c>
    </row>
    <row r="552" spans="1:7" x14ac:dyDescent="0.3">
      <c r="A552" s="180" t="s">
        <v>1844</v>
      </c>
      <c r="B552" s="195" t="s">
        <v>559</v>
      </c>
      <c r="C552" s="204" t="s">
        <v>1744</v>
      </c>
      <c r="D552" s="255" t="s">
        <v>1744</v>
      </c>
      <c r="E552" s="183"/>
      <c r="F552" s="214" t="str">
        <f t="shared" si="28"/>
        <v/>
      </c>
      <c r="G552" s="214" t="str">
        <f t="shared" si="29"/>
        <v/>
      </c>
    </row>
    <row r="553" spans="1:7" x14ac:dyDescent="0.3">
      <c r="A553" s="180" t="s">
        <v>1845</v>
      </c>
      <c r="B553" s="195" t="s">
        <v>559</v>
      </c>
      <c r="C553" s="204" t="s">
        <v>1744</v>
      </c>
      <c r="D553" s="255" t="s">
        <v>1744</v>
      </c>
      <c r="E553" s="183"/>
      <c r="F553" s="214" t="str">
        <f t="shared" si="28"/>
        <v/>
      </c>
      <c r="G553" s="214" t="str">
        <f t="shared" si="29"/>
        <v/>
      </c>
    </row>
    <row r="554" spans="1:7" x14ac:dyDescent="0.3">
      <c r="A554" s="180" t="s">
        <v>1846</v>
      </c>
      <c r="B554" s="195" t="s">
        <v>559</v>
      </c>
      <c r="C554" s="204" t="s">
        <v>1744</v>
      </c>
      <c r="D554" s="255" t="s">
        <v>1744</v>
      </c>
      <c r="E554" s="183"/>
      <c r="F554" s="214" t="str">
        <f t="shared" si="28"/>
        <v/>
      </c>
      <c r="G554" s="214" t="str">
        <f t="shared" si="29"/>
        <v/>
      </c>
    </row>
    <row r="555" spans="1:7" x14ac:dyDescent="0.3">
      <c r="A555" s="180" t="s">
        <v>1847</v>
      </c>
      <c r="B555" s="195" t="s">
        <v>559</v>
      </c>
      <c r="C555" s="204" t="s">
        <v>1744</v>
      </c>
      <c r="D555" s="255" t="s">
        <v>1744</v>
      </c>
      <c r="E555" s="183"/>
      <c r="F555" s="214" t="str">
        <f t="shared" si="28"/>
        <v/>
      </c>
      <c r="G555" s="214" t="str">
        <f t="shared" si="29"/>
        <v/>
      </c>
    </row>
    <row r="556" spans="1:7" x14ac:dyDescent="0.3">
      <c r="A556" s="180" t="s">
        <v>1848</v>
      </c>
      <c r="B556" s="195" t="s">
        <v>559</v>
      </c>
      <c r="C556" s="204" t="s">
        <v>1744</v>
      </c>
      <c r="D556" s="255" t="s">
        <v>1744</v>
      </c>
      <c r="E556" s="183"/>
      <c r="F556" s="214" t="str">
        <f t="shared" si="28"/>
        <v/>
      </c>
      <c r="G556" s="214" t="str">
        <f t="shared" si="29"/>
        <v/>
      </c>
    </row>
    <row r="557" spans="1:7" x14ac:dyDescent="0.3">
      <c r="A557" s="180" t="s">
        <v>1849</v>
      </c>
      <c r="B557" s="195" t="s">
        <v>559</v>
      </c>
      <c r="C557" s="204" t="s">
        <v>1744</v>
      </c>
      <c r="D557" s="255" t="s">
        <v>1744</v>
      </c>
      <c r="E557" s="183"/>
      <c r="F557" s="214" t="str">
        <f t="shared" si="28"/>
        <v/>
      </c>
      <c r="G557" s="214" t="str">
        <f t="shared" si="29"/>
        <v/>
      </c>
    </row>
    <row r="558" spans="1:7" x14ac:dyDescent="0.3">
      <c r="A558" s="180" t="s">
        <v>1850</v>
      </c>
      <c r="B558" s="195" t="s">
        <v>559</v>
      </c>
      <c r="C558" s="204" t="s">
        <v>1744</v>
      </c>
      <c r="D558" s="255" t="s">
        <v>1744</v>
      </c>
      <c r="E558" s="183"/>
      <c r="F558" s="214" t="str">
        <f t="shared" si="28"/>
        <v/>
      </c>
      <c r="G558" s="214" t="str">
        <f t="shared" si="29"/>
        <v/>
      </c>
    </row>
    <row r="559" spans="1:7" x14ac:dyDescent="0.3">
      <c r="A559" s="180" t="s">
        <v>1851</v>
      </c>
      <c r="B559" s="195" t="s">
        <v>559</v>
      </c>
      <c r="C559" s="204" t="s">
        <v>1744</v>
      </c>
      <c r="D559" s="255" t="s">
        <v>1744</v>
      </c>
      <c r="E559" s="183"/>
      <c r="F559" s="214" t="str">
        <f t="shared" si="28"/>
        <v/>
      </c>
      <c r="G559" s="214" t="str">
        <f t="shared" si="29"/>
        <v/>
      </c>
    </row>
    <row r="560" spans="1:7" x14ac:dyDescent="0.3">
      <c r="A560" s="180" t="s">
        <v>1852</v>
      </c>
      <c r="B560" s="195" t="s">
        <v>559</v>
      </c>
      <c r="C560" s="204" t="s">
        <v>1744</v>
      </c>
      <c r="D560" s="255" t="s">
        <v>1744</v>
      </c>
      <c r="E560" s="183"/>
      <c r="F560" s="214" t="str">
        <f t="shared" si="28"/>
        <v/>
      </c>
      <c r="G560" s="214" t="str">
        <f t="shared" si="29"/>
        <v/>
      </c>
    </row>
    <row r="561" spans="1:7" x14ac:dyDescent="0.3">
      <c r="A561" s="180" t="s">
        <v>1853</v>
      </c>
      <c r="B561" s="195" t="s">
        <v>559</v>
      </c>
      <c r="C561" s="204" t="s">
        <v>1744</v>
      </c>
      <c r="D561" s="255" t="s">
        <v>1744</v>
      </c>
      <c r="E561" s="183"/>
      <c r="F561" s="214" t="str">
        <f t="shared" si="28"/>
        <v/>
      </c>
      <c r="G561" s="214" t="str">
        <f t="shared" si="29"/>
        <v/>
      </c>
    </row>
    <row r="562" spans="1:7" x14ac:dyDescent="0.3">
      <c r="A562" s="180" t="s">
        <v>1854</v>
      </c>
      <c r="B562" s="195" t="s">
        <v>559</v>
      </c>
      <c r="C562" s="204" t="s">
        <v>1744</v>
      </c>
      <c r="D562" s="255" t="s">
        <v>1744</v>
      </c>
      <c r="E562" s="183"/>
      <c r="F562" s="214" t="str">
        <f t="shared" si="28"/>
        <v/>
      </c>
      <c r="G562" s="214" t="str">
        <f t="shared" si="29"/>
        <v/>
      </c>
    </row>
    <row r="563" spans="1:7" x14ac:dyDescent="0.3">
      <c r="A563" s="180" t="s">
        <v>1855</v>
      </c>
      <c r="B563" s="195" t="s">
        <v>559</v>
      </c>
      <c r="C563" s="204" t="s">
        <v>1744</v>
      </c>
      <c r="D563" s="255" t="s">
        <v>1744</v>
      </c>
      <c r="E563" s="183"/>
      <c r="F563" s="214" t="str">
        <f t="shared" si="28"/>
        <v/>
      </c>
      <c r="G563" s="214" t="str">
        <f t="shared" si="29"/>
        <v/>
      </c>
    </row>
    <row r="564" spans="1:7" x14ac:dyDescent="0.3">
      <c r="A564" s="180" t="s">
        <v>1856</v>
      </c>
      <c r="B564" s="195" t="s">
        <v>559</v>
      </c>
      <c r="C564" s="204" t="s">
        <v>1744</v>
      </c>
      <c r="D564" s="255" t="s">
        <v>1744</v>
      </c>
      <c r="E564" s="183"/>
      <c r="F564" s="214" t="str">
        <f t="shared" si="28"/>
        <v/>
      </c>
      <c r="G564" s="214" t="str">
        <f t="shared" si="29"/>
        <v/>
      </c>
    </row>
    <row r="565" spans="1:7" x14ac:dyDescent="0.3">
      <c r="A565" s="180" t="s">
        <v>1857</v>
      </c>
      <c r="B565" s="195" t="s">
        <v>559</v>
      </c>
      <c r="C565" s="204" t="s">
        <v>1744</v>
      </c>
      <c r="D565" s="255" t="s">
        <v>1744</v>
      </c>
      <c r="E565" s="183"/>
      <c r="F565" s="214" t="str">
        <f t="shared" si="28"/>
        <v/>
      </c>
      <c r="G565" s="214" t="str">
        <f t="shared" si="29"/>
        <v/>
      </c>
    </row>
    <row r="566" spans="1:7" x14ac:dyDescent="0.3">
      <c r="A566" s="180" t="s">
        <v>1858</v>
      </c>
      <c r="B566" s="195" t="s">
        <v>1570</v>
      </c>
      <c r="C566" s="204" t="s">
        <v>1744</v>
      </c>
      <c r="D566" s="255" t="s">
        <v>1744</v>
      </c>
      <c r="E566" s="183"/>
      <c r="F566" s="214" t="str">
        <f t="shared" si="28"/>
        <v/>
      </c>
      <c r="G566" s="214" t="str">
        <f t="shared" si="29"/>
        <v/>
      </c>
    </row>
    <row r="567" spans="1:7" x14ac:dyDescent="0.3">
      <c r="A567" s="180" t="s">
        <v>1859</v>
      </c>
      <c r="B567" s="195" t="s">
        <v>68</v>
      </c>
      <c r="C567" s="204">
        <f>SUM(C549:C566)</f>
        <v>0</v>
      </c>
      <c r="D567" s="255">
        <f>SUM(D549:D566)</f>
        <v>0</v>
      </c>
      <c r="E567" s="183"/>
      <c r="F567" s="256">
        <f>SUM(F549:F566)</f>
        <v>0</v>
      </c>
      <c r="G567" s="256">
        <f>SUM(G549:G566)</f>
        <v>0</v>
      </c>
    </row>
    <row r="568" spans="1:7" x14ac:dyDescent="0.3">
      <c r="A568" s="180" t="s">
        <v>1860</v>
      </c>
      <c r="B568" s="195"/>
      <c r="E568" s="183"/>
      <c r="F568" s="183"/>
      <c r="G568" s="183"/>
    </row>
    <row r="569" spans="1:7" x14ac:dyDescent="0.3">
      <c r="A569" s="180" t="s">
        <v>1861</v>
      </c>
      <c r="B569" s="195"/>
      <c r="E569" s="183"/>
      <c r="F569" s="183"/>
      <c r="G569" s="183"/>
    </row>
    <row r="570" spans="1:7" x14ac:dyDescent="0.3">
      <c r="A570" s="180" t="s">
        <v>1862</v>
      </c>
      <c r="B570" s="195"/>
      <c r="E570" s="183"/>
      <c r="F570" s="183"/>
      <c r="G570" s="183"/>
    </row>
    <row r="571" spans="1:7" x14ac:dyDescent="0.3">
      <c r="A571" s="229"/>
      <c r="B571" s="229" t="s">
        <v>1863</v>
      </c>
      <c r="C571" s="198" t="s">
        <v>55</v>
      </c>
      <c r="D571" s="198" t="s">
        <v>1816</v>
      </c>
      <c r="E571" s="198"/>
      <c r="F571" s="198" t="s">
        <v>442</v>
      </c>
      <c r="G571" s="198" t="s">
        <v>1817</v>
      </c>
    </row>
    <row r="572" spans="1:7" x14ac:dyDescent="0.3">
      <c r="A572" s="180" t="s">
        <v>1864</v>
      </c>
      <c r="B572" s="195" t="s">
        <v>1600</v>
      </c>
      <c r="C572" s="204" t="s">
        <v>1744</v>
      </c>
      <c r="D572" s="255" t="s">
        <v>1744</v>
      </c>
      <c r="E572" s="183"/>
      <c r="F572" s="214" t="str">
        <f>IF($C$585=0,"",IF(C572="[for completion]","",IF(C572="","",C572/$C$585)))</f>
        <v/>
      </c>
      <c r="G572" s="214" t="str">
        <f>IF($D$585=0,"",IF(D572="[for completion]","",IF(D572="","",D572/$D$585)))</f>
        <v/>
      </c>
    </row>
    <row r="573" spans="1:7" x14ac:dyDescent="0.3">
      <c r="A573" s="180" t="s">
        <v>1865</v>
      </c>
      <c r="B573" s="195" t="s">
        <v>1602</v>
      </c>
      <c r="C573" s="204" t="s">
        <v>1744</v>
      </c>
      <c r="D573" s="255" t="s">
        <v>1744</v>
      </c>
      <c r="E573" s="183"/>
      <c r="F573" s="214" t="str">
        <f>IF($C$585=0,"",IF(C573="[for completion]","",IF(C573="","",C573/$C$585)))</f>
        <v/>
      </c>
      <c r="G573" s="214" t="str">
        <f>IF($D$585=0,"",IF(D573="[for completion]","",IF(D573="","",D573/$D$585)))</f>
        <v/>
      </c>
    </row>
    <row r="574" spans="1:7" x14ac:dyDescent="0.3">
      <c r="A574" s="180" t="s">
        <v>1866</v>
      </c>
      <c r="B574" s="195" t="s">
        <v>1604</v>
      </c>
      <c r="C574" s="204" t="s">
        <v>1744</v>
      </c>
      <c r="D574" s="255" t="s">
        <v>1744</v>
      </c>
      <c r="E574" s="183"/>
      <c r="F574" s="214" t="str">
        <f>IF($C$585=0,"",IF(C574="[for completion]","",IF(C574="","",C574/$C$585)))</f>
        <v/>
      </c>
      <c r="G574" s="214" t="str">
        <f>IF($D$585=0,"",IF(D574="[for completion]","",IF(D574="","",D574/$D$585)))</f>
        <v/>
      </c>
    </row>
    <row r="575" spans="1:7" x14ac:dyDescent="0.3">
      <c r="A575" s="180" t="s">
        <v>1867</v>
      </c>
      <c r="B575" s="195" t="s">
        <v>1606</v>
      </c>
      <c r="C575" s="204" t="s">
        <v>1744</v>
      </c>
      <c r="D575" s="255" t="s">
        <v>1744</v>
      </c>
      <c r="E575" s="183"/>
      <c r="F575" s="214" t="str">
        <f>IF($C$585=0,"",IF(C575="[for completion]","",IF(C575="","",C575/$C$585)))</f>
        <v/>
      </c>
      <c r="G575" s="214" t="str">
        <f>IF($D$585=0,"",IF(D575="[for completion]","",IF(D575="","",D575/$D$585)))</f>
        <v/>
      </c>
    </row>
    <row r="576" spans="1:7" x14ac:dyDescent="0.3">
      <c r="A576" s="180" t="s">
        <v>1868</v>
      </c>
      <c r="B576" s="195" t="s">
        <v>1608</v>
      </c>
      <c r="C576" s="204" t="s">
        <v>1744</v>
      </c>
      <c r="D576" s="255" t="s">
        <v>1744</v>
      </c>
      <c r="E576" s="183"/>
      <c r="F576" s="214" t="str">
        <f>IF($C$585=0,"",IF(C576="[for completion]","",IF(C576="","",C576/$C$585)))</f>
        <v/>
      </c>
      <c r="G576" s="214" t="str">
        <f>IF($D$585=0,"",IF(D576="[for completion]","",IF(D576="","",D576/$D$585)))</f>
        <v/>
      </c>
    </row>
    <row r="577" spans="1:7" x14ac:dyDescent="0.3">
      <c r="A577" s="180" t="s">
        <v>1869</v>
      </c>
      <c r="B577" s="195" t="s">
        <v>1610</v>
      </c>
      <c r="C577" s="204" t="s">
        <v>1744</v>
      </c>
      <c r="D577" s="255" t="s">
        <v>1744</v>
      </c>
      <c r="E577" s="183"/>
      <c r="F577" s="214" t="str">
        <f t="shared" ref="F577:F584" si="30">IF($C$585=0,"",IF(C577="[for completion]","",IF(C577="","",C577/$C$585)))</f>
        <v/>
      </c>
      <c r="G577" s="214" t="str">
        <f t="shared" ref="G577:G584" si="31">IF($D$585=0,"",IF(D577="[for completion]","",IF(D577="","",D577/$D$585)))</f>
        <v/>
      </c>
    </row>
    <row r="578" spans="1:7" x14ac:dyDescent="0.3">
      <c r="A578" s="180" t="s">
        <v>1870</v>
      </c>
      <c r="B578" s="195" t="s">
        <v>1612</v>
      </c>
      <c r="C578" s="204" t="s">
        <v>1744</v>
      </c>
      <c r="D578" s="255" t="s">
        <v>1744</v>
      </c>
      <c r="E578" s="183"/>
      <c r="F578" s="214" t="str">
        <f t="shared" si="30"/>
        <v/>
      </c>
      <c r="G578" s="214" t="str">
        <f t="shared" si="31"/>
        <v/>
      </c>
    </row>
    <row r="579" spans="1:7" x14ac:dyDescent="0.3">
      <c r="A579" s="180" t="s">
        <v>1871</v>
      </c>
      <c r="B579" s="195" t="s">
        <v>1614</v>
      </c>
      <c r="C579" s="204" t="s">
        <v>1744</v>
      </c>
      <c r="D579" s="255" t="s">
        <v>1744</v>
      </c>
      <c r="E579" s="183"/>
      <c r="F579" s="214" t="str">
        <f t="shared" si="30"/>
        <v/>
      </c>
      <c r="G579" s="214" t="str">
        <f t="shared" si="31"/>
        <v/>
      </c>
    </row>
    <row r="580" spans="1:7" x14ac:dyDescent="0.3">
      <c r="A580" s="180" t="s">
        <v>1872</v>
      </c>
      <c r="B580" s="195" t="s">
        <v>1616</v>
      </c>
      <c r="C580" s="204" t="s">
        <v>1744</v>
      </c>
      <c r="D580" s="180" t="s">
        <v>1744</v>
      </c>
      <c r="E580" s="183"/>
      <c r="F580" s="214" t="str">
        <f t="shared" si="30"/>
        <v/>
      </c>
      <c r="G580" s="214" t="str">
        <f t="shared" si="31"/>
        <v/>
      </c>
    </row>
    <row r="581" spans="1:7" x14ac:dyDescent="0.3">
      <c r="A581" s="180" t="s">
        <v>1873</v>
      </c>
      <c r="B581" s="180" t="s">
        <v>1618</v>
      </c>
      <c r="C581" s="204" t="s">
        <v>1744</v>
      </c>
      <c r="D581" s="180" t="s">
        <v>1744</v>
      </c>
      <c r="E581" s="175"/>
      <c r="F581" s="214" t="str">
        <f t="shared" si="30"/>
        <v/>
      </c>
      <c r="G581" s="214" t="str">
        <f t="shared" si="31"/>
        <v/>
      </c>
    </row>
    <row r="582" spans="1:7" x14ac:dyDescent="0.3">
      <c r="A582" s="180" t="s">
        <v>1874</v>
      </c>
      <c r="B582" s="180" t="s">
        <v>1620</v>
      </c>
      <c r="C582" s="204" t="s">
        <v>1744</v>
      </c>
      <c r="D582" s="180" t="s">
        <v>1744</v>
      </c>
      <c r="E582" s="175"/>
      <c r="F582" s="214" t="str">
        <f t="shared" si="30"/>
        <v/>
      </c>
      <c r="G582" s="214" t="str">
        <f t="shared" si="31"/>
        <v/>
      </c>
    </row>
    <row r="583" spans="1:7" x14ac:dyDescent="0.3">
      <c r="A583" s="180" t="s">
        <v>1875</v>
      </c>
      <c r="B583" s="195" t="s">
        <v>1622</v>
      </c>
      <c r="C583" s="204" t="s">
        <v>1744</v>
      </c>
      <c r="D583" s="180" t="s">
        <v>1744</v>
      </c>
      <c r="E583" s="183"/>
      <c r="F583" s="214" t="str">
        <f t="shared" si="30"/>
        <v/>
      </c>
      <c r="G583" s="214" t="str">
        <f t="shared" si="31"/>
        <v/>
      </c>
    </row>
    <row r="584" spans="1:7" x14ac:dyDescent="0.3">
      <c r="A584" s="180" t="s">
        <v>1876</v>
      </c>
      <c r="B584" s="180" t="s">
        <v>1570</v>
      </c>
      <c r="C584" s="204" t="s">
        <v>1744</v>
      </c>
      <c r="D584" s="255" t="s">
        <v>1744</v>
      </c>
      <c r="E584" s="183"/>
      <c r="F584" s="214" t="str">
        <f t="shared" si="30"/>
        <v/>
      </c>
      <c r="G584" s="214" t="str">
        <f t="shared" si="31"/>
        <v/>
      </c>
    </row>
    <row r="585" spans="1:7" x14ac:dyDescent="0.3">
      <c r="A585" s="180" t="s">
        <v>1877</v>
      </c>
      <c r="B585" s="195" t="s">
        <v>68</v>
      </c>
      <c r="C585" s="204">
        <f>SUM(C572:C584)</f>
        <v>0</v>
      </c>
      <c r="D585" s="255">
        <f>SUM(D572:D584)</f>
        <v>0</v>
      </c>
      <c r="E585" s="183"/>
      <c r="F585" s="256">
        <f>SUM(F572:F584)</f>
        <v>0</v>
      </c>
      <c r="G585" s="256">
        <f>SUM(G572:G584)</f>
        <v>0</v>
      </c>
    </row>
    <row r="586" spans="1:7" x14ac:dyDescent="0.3">
      <c r="A586" s="180" t="s">
        <v>1878</v>
      </c>
      <c r="B586" s="195"/>
      <c r="C586" s="204"/>
      <c r="D586" s="255"/>
      <c r="E586" s="183"/>
      <c r="F586" s="214"/>
      <c r="G586" s="214"/>
    </row>
    <row r="587" spans="1:7" x14ac:dyDescent="0.3">
      <c r="A587" s="180" t="s">
        <v>1879</v>
      </c>
      <c r="B587" s="195"/>
      <c r="C587" s="204"/>
      <c r="D587" s="255"/>
      <c r="E587" s="183"/>
      <c r="F587" s="214"/>
      <c r="G587" s="214"/>
    </row>
    <row r="588" spans="1:7" x14ac:dyDescent="0.3">
      <c r="A588" s="180" t="s">
        <v>1880</v>
      </c>
      <c r="B588" s="195"/>
      <c r="C588" s="204"/>
      <c r="D588" s="255"/>
      <c r="E588" s="183"/>
      <c r="F588" s="214"/>
      <c r="G588" s="214"/>
    </row>
    <row r="589" spans="1:7" x14ac:dyDescent="0.3">
      <c r="A589" s="180" t="s">
        <v>1881</v>
      </c>
      <c r="B589" s="195"/>
      <c r="C589" s="204"/>
      <c r="D589" s="255"/>
      <c r="E589" s="183"/>
      <c r="F589" s="214"/>
      <c r="G589" s="214"/>
    </row>
    <row r="590" spans="1:7" x14ac:dyDescent="0.3">
      <c r="A590" s="180" t="s">
        <v>1882</v>
      </c>
      <c r="B590" s="195"/>
      <c r="C590" s="204"/>
      <c r="D590" s="255"/>
      <c r="E590" s="183"/>
      <c r="F590" s="214"/>
      <c r="G590" s="214"/>
    </row>
    <row r="591" spans="1:7" x14ac:dyDescent="0.3">
      <c r="A591" s="180" t="s">
        <v>1883</v>
      </c>
      <c r="B591" s="195"/>
      <c r="C591" s="204"/>
      <c r="D591" s="255"/>
      <c r="E591" s="183"/>
      <c r="F591" s="214" t="str">
        <f>IF($C$585=0,"",IF(C591="[for completion]","",IF(C591="","",C591/$C$585)))</f>
        <v/>
      </c>
      <c r="G591" s="214" t="str">
        <f>IF($D$585=0,"",IF(D591="[for completion]","",IF(D591="","",D591/$D$585)))</f>
        <v/>
      </c>
    </row>
    <row r="592" spans="1:7" x14ac:dyDescent="0.3">
      <c r="A592" s="180" t="s">
        <v>1884</v>
      </c>
      <c r="B592" s="175"/>
      <c r="C592" s="175"/>
      <c r="D592" s="175"/>
      <c r="E592" s="175"/>
      <c r="F592" s="175"/>
      <c r="G592" s="175"/>
    </row>
    <row r="593" spans="1:7" x14ac:dyDescent="0.3">
      <c r="A593" s="180" t="s">
        <v>1885</v>
      </c>
      <c r="B593" s="175"/>
      <c r="C593" s="175"/>
      <c r="D593" s="175"/>
      <c r="E593" s="175"/>
      <c r="F593" s="175"/>
      <c r="G593" s="175"/>
    </row>
    <row r="594" spans="1:7" x14ac:dyDescent="0.3">
      <c r="A594" s="180" t="s">
        <v>1886</v>
      </c>
    </row>
    <row r="595" spans="1:7" x14ac:dyDescent="0.3">
      <c r="A595" s="180" t="s">
        <v>1887</v>
      </c>
    </row>
    <row r="596" spans="1:7" x14ac:dyDescent="0.3">
      <c r="A596" s="229"/>
      <c r="B596" s="229" t="s">
        <v>1888</v>
      </c>
      <c r="C596" s="198" t="s">
        <v>55</v>
      </c>
      <c r="D596" s="198" t="s">
        <v>1550</v>
      </c>
      <c r="E596" s="198"/>
      <c r="F596" s="198" t="s">
        <v>441</v>
      </c>
      <c r="G596" s="198" t="s">
        <v>1817</v>
      </c>
    </row>
    <row r="597" spans="1:7" x14ac:dyDescent="0.3">
      <c r="A597" s="180" t="s">
        <v>1889</v>
      </c>
      <c r="B597" s="195" t="s">
        <v>1654</v>
      </c>
      <c r="C597" s="204" t="s">
        <v>1744</v>
      </c>
      <c r="D597" s="255" t="s">
        <v>1744</v>
      </c>
      <c r="E597" s="183"/>
      <c r="F597" s="214" t="str">
        <f>IF($C$601=0,"",IF(C597="[for completion]","",IF(C597="","",C597/$C$601)))</f>
        <v/>
      </c>
      <c r="G597" s="214" t="str">
        <f>IF($D$601=0,"",IF(D597="[for completion]","",IF(D597="","",D597/$D$601)))</f>
        <v/>
      </c>
    </row>
    <row r="598" spans="1:7" x14ac:dyDescent="0.3">
      <c r="A598" s="180" t="s">
        <v>1890</v>
      </c>
      <c r="B598" s="276" t="s">
        <v>1891</v>
      </c>
      <c r="C598" s="204" t="s">
        <v>1744</v>
      </c>
      <c r="D598" s="255" t="s">
        <v>1744</v>
      </c>
      <c r="E598" s="183"/>
      <c r="F598" s="214" t="str">
        <f>IF($C$601=0,"",IF(C598="[for completion]","",IF(C598="","",C598/$C$601)))</f>
        <v/>
      </c>
      <c r="G598" s="214" t="str">
        <f>IF($D$601=0,"",IF(D598="[for completion]","",IF(D598="","",D598/$D$601)))</f>
        <v/>
      </c>
    </row>
    <row r="599" spans="1:7" x14ac:dyDescent="0.3">
      <c r="A599" s="180" t="s">
        <v>1892</v>
      </c>
      <c r="B599" s="195" t="s">
        <v>1649</v>
      </c>
      <c r="C599" s="204" t="s">
        <v>1744</v>
      </c>
      <c r="D599" s="255" t="s">
        <v>1744</v>
      </c>
      <c r="E599" s="183"/>
      <c r="F599" s="214" t="str">
        <f>IF($C$601=0,"",IF(C599="[for completion]","",IF(C599="","",C599/$C$601)))</f>
        <v/>
      </c>
      <c r="G599" s="214" t="str">
        <f>IF($D$601=0,"",IF(D599="[for completion]","",IF(D599="","",D599/$D$601)))</f>
        <v/>
      </c>
    </row>
    <row r="600" spans="1:7" x14ac:dyDescent="0.3">
      <c r="A600" s="180" t="s">
        <v>1893</v>
      </c>
      <c r="B600" s="180" t="s">
        <v>1570</v>
      </c>
      <c r="C600" s="204" t="s">
        <v>1744</v>
      </c>
      <c r="D600" s="255" t="s">
        <v>1744</v>
      </c>
      <c r="E600" s="183"/>
      <c r="F600" s="214" t="str">
        <f>IF($C$601=0,"",IF(C600="[for completion]","",IF(C600="","",C600/$C$601)))</f>
        <v/>
      </c>
      <c r="G600" s="214" t="str">
        <f>IF($D$601=0,"",IF(D600="[for completion]","",IF(D600="","",D600/$D$601)))</f>
        <v/>
      </c>
    </row>
    <row r="601" spans="1:7" x14ac:dyDescent="0.3">
      <c r="A601" s="180" t="s">
        <v>1894</v>
      </c>
      <c r="B601" s="195" t="s">
        <v>68</v>
      </c>
      <c r="C601" s="204">
        <f>SUM(C597:C600)</f>
        <v>0</v>
      </c>
      <c r="D601" s="255">
        <f>SUM(D597:D600)</f>
        <v>0</v>
      </c>
      <c r="E601" s="183"/>
      <c r="F601" s="256">
        <f>SUM(F597:F600)</f>
        <v>0</v>
      </c>
      <c r="G601" s="256">
        <f>SUM(G597:G600)</f>
        <v>0</v>
      </c>
    </row>
    <row r="603" spans="1:7" x14ac:dyDescent="0.3">
      <c r="A603" s="229"/>
      <c r="B603" s="229" t="s">
        <v>1895</v>
      </c>
      <c r="C603" s="229" t="s">
        <v>1662</v>
      </c>
      <c r="D603" s="229" t="s">
        <v>1896</v>
      </c>
      <c r="E603" s="229"/>
      <c r="F603" s="229" t="s">
        <v>1664</v>
      </c>
      <c r="G603" s="229"/>
    </row>
    <row r="604" spans="1:7" x14ac:dyDescent="0.3">
      <c r="A604" s="180" t="s">
        <v>1897</v>
      </c>
      <c r="B604" s="195" t="s">
        <v>753</v>
      </c>
      <c r="C604" s="279" t="s">
        <v>1744</v>
      </c>
      <c r="D604" s="240" t="s">
        <v>1744</v>
      </c>
      <c r="E604" s="280"/>
      <c r="F604" s="240" t="s">
        <v>1744</v>
      </c>
      <c r="G604" s="214" t="str">
        <f>IF($D$622=0,"",IF(D604="[for completion]","",IF(D604="","",D604/$D$622)))</f>
        <v/>
      </c>
    </row>
    <row r="605" spans="1:7" x14ac:dyDescent="0.3">
      <c r="A605" s="180" t="s">
        <v>1898</v>
      </c>
      <c r="B605" s="195" t="s">
        <v>754</v>
      </c>
      <c r="C605" s="279" t="s">
        <v>1744</v>
      </c>
      <c r="D605" s="240" t="s">
        <v>1744</v>
      </c>
      <c r="E605" s="280"/>
      <c r="F605" s="240" t="s">
        <v>1744</v>
      </c>
      <c r="G605" s="214" t="str">
        <f t="shared" ref="G605:G622" si="32">IF($D$622=0,"",IF(D605="[for completion]","",IF(D605="","",D605/$D$622)))</f>
        <v/>
      </c>
    </row>
    <row r="606" spans="1:7" x14ac:dyDescent="0.3">
      <c r="A606" s="180" t="s">
        <v>1899</v>
      </c>
      <c r="B606" s="195" t="s">
        <v>755</v>
      </c>
      <c r="C606" s="279" t="s">
        <v>1744</v>
      </c>
      <c r="D606" s="240" t="s">
        <v>1744</v>
      </c>
      <c r="E606" s="280"/>
      <c r="F606" s="240" t="s">
        <v>1744</v>
      </c>
      <c r="G606" s="214" t="str">
        <f t="shared" si="32"/>
        <v/>
      </c>
    </row>
    <row r="607" spans="1:7" x14ac:dyDescent="0.3">
      <c r="A607" s="180" t="s">
        <v>1900</v>
      </c>
      <c r="B607" s="195" t="s">
        <v>756</v>
      </c>
      <c r="C607" s="279" t="s">
        <v>1744</v>
      </c>
      <c r="D607" s="240" t="s">
        <v>1744</v>
      </c>
      <c r="E607" s="280"/>
      <c r="F607" s="240" t="s">
        <v>1744</v>
      </c>
      <c r="G607" s="214" t="str">
        <f t="shared" si="32"/>
        <v/>
      </c>
    </row>
    <row r="608" spans="1:7" x14ac:dyDescent="0.3">
      <c r="A608" s="180" t="s">
        <v>1901</v>
      </c>
      <c r="B608" s="195" t="s">
        <v>757</v>
      </c>
      <c r="C608" s="279" t="s">
        <v>1744</v>
      </c>
      <c r="D608" s="240" t="s">
        <v>1744</v>
      </c>
      <c r="E608" s="280"/>
      <c r="F608" s="240" t="s">
        <v>1744</v>
      </c>
      <c r="G608" s="214" t="str">
        <f t="shared" si="32"/>
        <v/>
      </c>
    </row>
    <row r="609" spans="1:7" x14ac:dyDescent="0.3">
      <c r="A609" s="180" t="s">
        <v>1902</v>
      </c>
      <c r="B609" s="195" t="s">
        <v>758</v>
      </c>
      <c r="C609" s="279" t="s">
        <v>1744</v>
      </c>
      <c r="D609" s="240" t="s">
        <v>1744</v>
      </c>
      <c r="E609" s="280"/>
      <c r="F609" s="240" t="s">
        <v>1744</v>
      </c>
      <c r="G609" s="214" t="str">
        <f t="shared" si="32"/>
        <v/>
      </c>
    </row>
    <row r="610" spans="1:7" x14ac:dyDescent="0.3">
      <c r="A610" s="180" t="s">
        <v>1903</v>
      </c>
      <c r="B610" s="195" t="s">
        <v>759</v>
      </c>
      <c r="C610" s="279" t="s">
        <v>1744</v>
      </c>
      <c r="D610" s="240" t="s">
        <v>1744</v>
      </c>
      <c r="E610" s="280"/>
      <c r="F610" s="240" t="s">
        <v>1744</v>
      </c>
      <c r="G610" s="214" t="str">
        <f t="shared" si="32"/>
        <v/>
      </c>
    </row>
    <row r="611" spans="1:7" x14ac:dyDescent="0.3">
      <c r="A611" s="180" t="s">
        <v>1904</v>
      </c>
      <c r="B611" s="195" t="s">
        <v>1792</v>
      </c>
      <c r="C611" s="279" t="s">
        <v>1744</v>
      </c>
      <c r="D611" s="240" t="s">
        <v>1744</v>
      </c>
      <c r="E611" s="280"/>
      <c r="F611" s="240" t="s">
        <v>1744</v>
      </c>
      <c r="G611" s="214" t="str">
        <f t="shared" si="32"/>
        <v/>
      </c>
    </row>
    <row r="612" spans="1:7" x14ac:dyDescent="0.3">
      <c r="A612" s="180" t="s">
        <v>1905</v>
      </c>
      <c r="B612" s="195" t="s">
        <v>1794</v>
      </c>
      <c r="C612" s="279" t="s">
        <v>1744</v>
      </c>
      <c r="D612" s="240" t="s">
        <v>1744</v>
      </c>
      <c r="E612" s="280"/>
      <c r="F612" s="240" t="s">
        <v>1744</v>
      </c>
      <c r="G612" s="214" t="str">
        <f t="shared" si="32"/>
        <v/>
      </c>
    </row>
    <row r="613" spans="1:7" x14ac:dyDescent="0.3">
      <c r="A613" s="180" t="s">
        <v>1906</v>
      </c>
      <c r="B613" s="195" t="s">
        <v>1796</v>
      </c>
      <c r="C613" s="279" t="s">
        <v>1744</v>
      </c>
      <c r="D613" s="240" t="s">
        <v>1744</v>
      </c>
      <c r="E613" s="280"/>
      <c r="F613" s="240" t="s">
        <v>1744</v>
      </c>
      <c r="G613" s="214" t="str">
        <f t="shared" si="32"/>
        <v/>
      </c>
    </row>
    <row r="614" spans="1:7" x14ac:dyDescent="0.3">
      <c r="A614" s="180" t="s">
        <v>1907</v>
      </c>
      <c r="B614" s="195" t="s">
        <v>760</v>
      </c>
      <c r="C614" s="279" t="s">
        <v>1744</v>
      </c>
      <c r="D614" s="240" t="s">
        <v>1744</v>
      </c>
      <c r="E614" s="280"/>
      <c r="F614" s="240" t="s">
        <v>1744</v>
      </c>
      <c r="G614" s="214" t="str">
        <f t="shared" si="32"/>
        <v/>
      </c>
    </row>
    <row r="615" spans="1:7" x14ac:dyDescent="0.3">
      <c r="A615" s="180" t="s">
        <v>1908</v>
      </c>
      <c r="B615" s="195" t="s">
        <v>761</v>
      </c>
      <c r="C615" s="279" t="s">
        <v>1744</v>
      </c>
      <c r="D615" s="240" t="s">
        <v>1744</v>
      </c>
      <c r="E615" s="280"/>
      <c r="F615" s="240" t="s">
        <v>1744</v>
      </c>
      <c r="G615" s="214" t="str">
        <f t="shared" si="32"/>
        <v/>
      </c>
    </row>
    <row r="616" spans="1:7" x14ac:dyDescent="0.3">
      <c r="A616" s="180" t="s">
        <v>1909</v>
      </c>
      <c r="B616" s="195" t="s">
        <v>66</v>
      </c>
      <c r="C616" s="279" t="s">
        <v>1744</v>
      </c>
      <c r="D616" s="240" t="s">
        <v>1744</v>
      </c>
      <c r="E616" s="280"/>
      <c r="F616" s="240" t="s">
        <v>1744</v>
      </c>
      <c r="G616" s="214" t="str">
        <f t="shared" si="32"/>
        <v/>
      </c>
    </row>
    <row r="617" spans="1:7" x14ac:dyDescent="0.3">
      <c r="A617" s="180" t="s">
        <v>1910</v>
      </c>
      <c r="B617" s="195" t="s">
        <v>1570</v>
      </c>
      <c r="C617" s="279" t="s">
        <v>1744</v>
      </c>
      <c r="D617" s="240" t="s">
        <v>1744</v>
      </c>
      <c r="E617" s="280"/>
      <c r="F617" s="240" t="s">
        <v>1744</v>
      </c>
      <c r="G617" s="214" t="str">
        <f t="shared" si="32"/>
        <v/>
      </c>
    </row>
    <row r="618" spans="1:7" x14ac:dyDescent="0.3">
      <c r="A618" s="180" t="s">
        <v>1911</v>
      </c>
      <c r="B618" s="195" t="s">
        <v>68</v>
      </c>
      <c r="C618" s="204">
        <f>SUM(C604:C617)</f>
        <v>0</v>
      </c>
      <c r="D618" s="180">
        <f>SUM(D604:D617)</f>
        <v>0</v>
      </c>
      <c r="E618" s="173"/>
      <c r="F618" s="204"/>
      <c r="G618" s="214" t="str">
        <f t="shared" si="32"/>
        <v/>
      </c>
    </row>
    <row r="619" spans="1:7" x14ac:dyDescent="0.3">
      <c r="A619" s="180" t="s">
        <v>1912</v>
      </c>
      <c r="B619" s="180" t="s">
        <v>1675</v>
      </c>
      <c r="C619" s="175"/>
      <c r="D619" s="175"/>
      <c r="E619" s="175"/>
      <c r="F619" s="240" t="s">
        <v>1744</v>
      </c>
      <c r="G619" s="214" t="str">
        <f t="shared" si="32"/>
        <v/>
      </c>
    </row>
    <row r="620" spans="1:7" x14ac:dyDescent="0.3">
      <c r="A620" s="180" t="s">
        <v>1913</v>
      </c>
      <c r="B620" s="195"/>
      <c r="C620" s="204"/>
      <c r="D620" s="255"/>
      <c r="E620" s="173"/>
      <c r="F620" s="214"/>
      <c r="G620" s="214" t="str">
        <f t="shared" si="32"/>
        <v/>
      </c>
    </row>
    <row r="621" spans="1:7" x14ac:dyDescent="0.3">
      <c r="A621" s="180" t="s">
        <v>1914</v>
      </c>
      <c r="B621" s="195"/>
      <c r="C621" s="204"/>
      <c r="D621" s="255"/>
      <c r="E621" s="173"/>
      <c r="F621" s="214"/>
      <c r="G621" s="214" t="str">
        <f t="shared" si="32"/>
        <v/>
      </c>
    </row>
    <row r="622" spans="1:7" x14ac:dyDescent="0.3">
      <c r="A622" s="180" t="s">
        <v>1915</v>
      </c>
      <c r="B622" s="195"/>
      <c r="C622" s="204"/>
      <c r="D622" s="255"/>
      <c r="E622" s="173"/>
      <c r="F622" s="214"/>
      <c r="G622" s="214"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D48DAC89-18BA-4442-A893-DD3960D7888B}"/>
    <hyperlink ref="B7" location="'B1. HTT Mortgage Assets'!B166" display="7.A Residential Cover Pool" xr:uid="{263B06F5-D941-410A-ADE3-BD6D79DDAF92}"/>
    <hyperlink ref="B8" location="'B1. HTT Mortgage Assets'!B267" display="7.B Commercial Cover Pool" xr:uid="{C5AFF9EC-16B6-49E9-A97B-A7BE5DCCE0C0}"/>
    <hyperlink ref="B149" location="'2. Harmonised Glossary'!A9" display="Breakdown by Interest Rate" xr:uid="{2F379847-584F-44A3-BC24-B9791E9AA40E}"/>
    <hyperlink ref="B11" location="'2. Harmonised Glossary'!A12" display="Property Type Information" xr:uid="{3E2AC691-EE66-473E-AD2B-8E5FE777E33C}"/>
    <hyperlink ref="B215" location="'C. HTT Harmonised Glossary'!B13" display="11. Loan to Value (LTV) Information - UNINDEXED" xr:uid="{67AE4EB6-5021-4C6C-A82A-40120D372B73}"/>
    <hyperlink ref="B237" location="'C. HTT Harmonised Glossary'!B16" display="12. Loan to Value (LTV) Information - INDEXED " xr:uid="{660F81DC-3FFF-471C-BC0A-BCE6BB01F703}"/>
    <hyperlink ref="B179" location="'C. HTT Harmonised Glossary'!B19" display="9. Non-Performing Loans (NPLs)" xr:uid="{03E5E35F-DD51-4DDB-90FA-3FF28A269E34}"/>
  </hyperlinks>
  <pageMargins left="0.7" right="0.7" top="0.75" bottom="0.75" header="0.3" footer="0.3"/>
  <pageSetup paperSize="9" scale="31" orientation="portrait" r:id="rId1"/>
  <headerFooter>
    <oddFooter>&amp;R&amp;1#&amp;"Calibri"&amp;10&amp;K0078D7Classification : Internal</oddFooter>
  </headerFooter>
  <rowBreaks count="2" manualBreakCount="2">
    <brk id="236" max="16383" man="1"/>
    <brk id="4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E041-74D7-4D87-9409-5696825446D8}">
  <sheetPr>
    <tabColor theme="9" tint="-0.249977111117893"/>
  </sheetPr>
  <dimension ref="A1:C403"/>
  <sheetViews>
    <sheetView topLeftCell="A7" zoomScaleNormal="100" workbookViewId="0">
      <selection activeCell="A57" sqref="A1:C57"/>
    </sheetView>
  </sheetViews>
  <sheetFormatPr defaultRowHeight="14.4" x14ac:dyDescent="0.3"/>
  <cols>
    <col min="1" max="1" width="16.33203125" style="175" customWidth="1"/>
    <col min="2" max="2" width="89.88671875" style="180" bestFit="1" customWidth="1"/>
    <col min="3" max="3" width="134.6640625" style="175" customWidth="1"/>
    <col min="4" max="16384" width="8.88671875" style="175"/>
  </cols>
  <sheetData>
    <row r="1" spans="1:3" ht="31.2" x14ac:dyDescent="0.3">
      <c r="A1" s="172" t="s">
        <v>1916</v>
      </c>
      <c r="B1" s="172"/>
      <c r="C1" s="174" t="s">
        <v>1394</v>
      </c>
    </row>
    <row r="2" spans="1:3" ht="13.8" x14ac:dyDescent="0.3">
      <c r="B2" s="173"/>
      <c r="C2" s="173"/>
    </row>
    <row r="3" spans="1:3" ht="13.8" x14ac:dyDescent="0.3">
      <c r="A3" s="281" t="s">
        <v>1917</v>
      </c>
      <c r="B3" s="282"/>
      <c r="C3" s="173"/>
    </row>
    <row r="4" spans="1:3" x14ac:dyDescent="0.3">
      <c r="C4" s="173"/>
    </row>
    <row r="5" spans="1:3" ht="18" x14ac:dyDescent="0.3">
      <c r="A5" s="188" t="s">
        <v>5</v>
      </c>
      <c r="B5" s="188" t="s">
        <v>1918</v>
      </c>
      <c r="C5" s="283" t="s">
        <v>1919</v>
      </c>
    </row>
    <row r="6" spans="1:3" ht="28.8" x14ac:dyDescent="0.3">
      <c r="A6" s="239" t="s">
        <v>1920</v>
      </c>
      <c r="B6" s="191" t="s">
        <v>1921</v>
      </c>
      <c r="C6" s="284" t="s">
        <v>1922</v>
      </c>
    </row>
    <row r="7" spans="1:3" ht="28.8" x14ac:dyDescent="0.3">
      <c r="A7" s="239" t="s">
        <v>1923</v>
      </c>
      <c r="B7" s="191" t="s">
        <v>1924</v>
      </c>
      <c r="C7" s="284" t="s">
        <v>1925</v>
      </c>
    </row>
    <row r="8" spans="1:3" ht="28.8" x14ac:dyDescent="0.3">
      <c r="A8" s="239" t="s">
        <v>1926</v>
      </c>
      <c r="B8" s="191" t="s">
        <v>1927</v>
      </c>
      <c r="C8" s="284" t="s">
        <v>1928</v>
      </c>
    </row>
    <row r="9" spans="1:3" x14ac:dyDescent="0.3">
      <c r="A9" s="239" t="s">
        <v>1929</v>
      </c>
      <c r="B9" s="191" t="s">
        <v>1930</v>
      </c>
      <c r="C9" s="180" t="s">
        <v>1931</v>
      </c>
    </row>
    <row r="10" spans="1:3" ht="28.8" x14ac:dyDescent="0.3">
      <c r="A10" s="239" t="s">
        <v>1932</v>
      </c>
      <c r="B10" s="191" t="s">
        <v>1933</v>
      </c>
      <c r="C10" s="180" t="s">
        <v>1934</v>
      </c>
    </row>
    <row r="11" spans="1:3" ht="43.2" x14ac:dyDescent="0.3">
      <c r="A11" s="239" t="s">
        <v>1935</v>
      </c>
      <c r="B11" s="191" t="s">
        <v>1936</v>
      </c>
      <c r="C11" s="180" t="s">
        <v>1937</v>
      </c>
    </row>
    <row r="12" spans="1:3" x14ac:dyDescent="0.3">
      <c r="A12" s="239" t="s">
        <v>1938</v>
      </c>
      <c r="B12" s="191" t="s">
        <v>1939</v>
      </c>
      <c r="C12" s="180" t="s">
        <v>1940</v>
      </c>
    </row>
    <row r="13" spans="1:3" ht="28.8" x14ac:dyDescent="0.3">
      <c r="A13" s="239" t="s">
        <v>1941</v>
      </c>
      <c r="B13" s="191" t="s">
        <v>1942</v>
      </c>
      <c r="C13" s="180" t="s">
        <v>1943</v>
      </c>
    </row>
    <row r="14" spans="1:3" x14ac:dyDescent="0.3">
      <c r="A14" s="239" t="s">
        <v>1944</v>
      </c>
      <c r="B14" s="191" t="s">
        <v>1945</v>
      </c>
      <c r="C14" s="180" t="s">
        <v>1946</v>
      </c>
    </row>
    <row r="15" spans="1:3" ht="28.8" x14ac:dyDescent="0.3">
      <c r="A15" s="239" t="s">
        <v>1947</v>
      </c>
      <c r="B15" s="191" t="s">
        <v>1948</v>
      </c>
      <c r="C15" s="180" t="s">
        <v>1949</v>
      </c>
    </row>
    <row r="16" spans="1:3" x14ac:dyDescent="0.3">
      <c r="A16" s="239" t="s">
        <v>1950</v>
      </c>
      <c r="B16" s="191" t="s">
        <v>1951</v>
      </c>
      <c r="C16" s="180" t="s">
        <v>1952</v>
      </c>
    </row>
    <row r="17" spans="1:3" ht="28.8" x14ac:dyDescent="0.3">
      <c r="A17" s="239" t="s">
        <v>1953</v>
      </c>
      <c r="B17" s="197" t="s">
        <v>1954</v>
      </c>
      <c r="C17" s="180" t="s">
        <v>1955</v>
      </c>
    </row>
    <row r="18" spans="1:3" ht="28.8" x14ac:dyDescent="0.3">
      <c r="A18" s="239" t="s">
        <v>1956</v>
      </c>
      <c r="B18" s="197" t="s">
        <v>1957</v>
      </c>
      <c r="C18" s="180" t="s">
        <v>1958</v>
      </c>
    </row>
    <row r="19" spans="1:3" x14ac:dyDescent="0.3">
      <c r="A19" s="239" t="s">
        <v>1959</v>
      </c>
      <c r="B19" s="197" t="s">
        <v>1960</v>
      </c>
      <c r="C19" s="180" t="s">
        <v>1961</v>
      </c>
    </row>
    <row r="20" spans="1:3" ht="28.8" x14ac:dyDescent="0.3">
      <c r="A20" s="239" t="s">
        <v>1962</v>
      </c>
      <c r="B20" s="197" t="s">
        <v>1963</v>
      </c>
      <c r="C20" s="240" t="s">
        <v>1964</v>
      </c>
    </row>
    <row r="21" spans="1:3" x14ac:dyDescent="0.3">
      <c r="A21" s="239" t="s">
        <v>1965</v>
      </c>
      <c r="B21" s="197" t="s">
        <v>1966</v>
      </c>
      <c r="C21" s="240" t="s">
        <v>1967</v>
      </c>
    </row>
    <row r="22" spans="1:3" ht="13.8" x14ac:dyDescent="0.3">
      <c r="A22" s="239" t="s">
        <v>1968</v>
      </c>
      <c r="B22" s="175"/>
      <c r="C22" s="285"/>
    </row>
    <row r="23" spans="1:3" x14ac:dyDescent="0.3">
      <c r="A23" s="239" t="s">
        <v>1969</v>
      </c>
      <c r="C23" s="240"/>
    </row>
    <row r="24" spans="1:3" x14ac:dyDescent="0.3">
      <c r="A24" s="239" t="s">
        <v>1970</v>
      </c>
      <c r="B24" s="270"/>
      <c r="C24" s="240"/>
    </row>
    <row r="25" spans="1:3" x14ac:dyDescent="0.3">
      <c r="A25" s="239" t="s">
        <v>1971</v>
      </c>
      <c r="B25" s="270"/>
      <c r="C25" s="240"/>
    </row>
    <row r="26" spans="1:3" x14ac:dyDescent="0.3">
      <c r="A26" s="239" t="s">
        <v>1972</v>
      </c>
      <c r="B26" s="270"/>
      <c r="C26" s="240"/>
    </row>
    <row r="27" spans="1:3" x14ac:dyDescent="0.3">
      <c r="A27" s="239" t="s">
        <v>1973</v>
      </c>
      <c r="B27" s="270"/>
      <c r="C27" s="240"/>
    </row>
    <row r="28" spans="1:3" ht="18" x14ac:dyDescent="0.3">
      <c r="A28" s="188"/>
      <c r="B28" s="188" t="s">
        <v>1974</v>
      </c>
      <c r="C28" s="283" t="s">
        <v>1919</v>
      </c>
    </row>
    <row r="29" spans="1:3" x14ac:dyDescent="0.3">
      <c r="A29" s="239" t="s">
        <v>1975</v>
      </c>
      <c r="B29" s="191" t="s">
        <v>1976</v>
      </c>
      <c r="C29" s="240" t="s">
        <v>1744</v>
      </c>
    </row>
    <row r="30" spans="1:3" x14ac:dyDescent="0.3">
      <c r="A30" s="239" t="s">
        <v>1977</v>
      </c>
      <c r="B30" s="191" t="s">
        <v>1978</v>
      </c>
      <c r="C30" s="240" t="s">
        <v>1744</v>
      </c>
    </row>
    <row r="31" spans="1:3" x14ac:dyDescent="0.3">
      <c r="A31" s="239" t="s">
        <v>1979</v>
      </c>
      <c r="B31" s="191" t="s">
        <v>1980</v>
      </c>
      <c r="C31" s="240" t="s">
        <v>1744</v>
      </c>
    </row>
    <row r="32" spans="1:3" x14ac:dyDescent="0.3">
      <c r="A32" s="239" t="s">
        <v>1981</v>
      </c>
      <c r="B32" s="286"/>
      <c r="C32" s="240"/>
    </row>
    <row r="33" spans="1:3" x14ac:dyDescent="0.3">
      <c r="A33" s="239" t="s">
        <v>1982</v>
      </c>
      <c r="B33" s="286"/>
      <c r="C33" s="240"/>
    </row>
    <row r="34" spans="1:3" x14ac:dyDescent="0.3">
      <c r="A34" s="239" t="s">
        <v>1983</v>
      </c>
      <c r="B34" s="286"/>
      <c r="C34" s="240"/>
    </row>
    <row r="35" spans="1:3" x14ac:dyDescent="0.3">
      <c r="A35" s="239" t="s">
        <v>1984</v>
      </c>
      <c r="B35" s="286"/>
      <c r="C35" s="240"/>
    </row>
    <row r="36" spans="1:3" x14ac:dyDescent="0.3">
      <c r="A36" s="239" t="s">
        <v>1985</v>
      </c>
      <c r="B36" s="286"/>
      <c r="C36" s="240"/>
    </row>
    <row r="37" spans="1:3" x14ac:dyDescent="0.3">
      <c r="A37" s="239" t="s">
        <v>1986</v>
      </c>
      <c r="B37" s="286"/>
      <c r="C37" s="240"/>
    </row>
    <row r="38" spans="1:3" x14ac:dyDescent="0.3">
      <c r="A38" s="239" t="s">
        <v>1987</v>
      </c>
      <c r="B38" s="286"/>
      <c r="C38" s="240"/>
    </row>
    <row r="39" spans="1:3" x14ac:dyDescent="0.3">
      <c r="A39" s="239" t="s">
        <v>1988</v>
      </c>
      <c r="B39" s="286"/>
      <c r="C39" s="240"/>
    </row>
    <row r="40" spans="1:3" x14ac:dyDescent="0.3">
      <c r="A40" s="239" t="s">
        <v>1989</v>
      </c>
      <c r="B40" s="286"/>
      <c r="C40" s="240"/>
    </row>
    <row r="41" spans="1:3" x14ac:dyDescent="0.3">
      <c r="A41" s="239" t="s">
        <v>1990</v>
      </c>
      <c r="B41" s="286"/>
      <c r="C41" s="240"/>
    </row>
    <row r="42" spans="1:3" x14ac:dyDescent="0.3">
      <c r="A42" s="239" t="s">
        <v>1991</v>
      </c>
      <c r="B42" s="286"/>
      <c r="C42" s="240"/>
    </row>
    <row r="43" spans="1:3" x14ac:dyDescent="0.3">
      <c r="A43" s="239" t="s">
        <v>1992</v>
      </c>
      <c r="B43" s="286"/>
      <c r="C43" s="240"/>
    </row>
    <row r="44" spans="1:3" ht="18" x14ac:dyDescent="0.3">
      <c r="A44" s="188"/>
      <c r="B44" s="188" t="s">
        <v>1993</v>
      </c>
      <c r="C44" s="283" t="s">
        <v>1994</v>
      </c>
    </row>
    <row r="45" spans="1:3" x14ac:dyDescent="0.3">
      <c r="A45" s="239" t="s">
        <v>1995</v>
      </c>
      <c r="B45" s="197" t="s">
        <v>1996</v>
      </c>
      <c r="C45" s="180" t="s">
        <v>50</v>
      </c>
    </row>
    <row r="46" spans="1:3" x14ac:dyDescent="0.3">
      <c r="A46" s="239" t="s">
        <v>1997</v>
      </c>
      <c r="B46" s="197" t="s">
        <v>1998</v>
      </c>
      <c r="C46" s="180" t="s">
        <v>1999</v>
      </c>
    </row>
    <row r="47" spans="1:3" x14ac:dyDescent="0.3">
      <c r="A47" s="239" t="s">
        <v>2000</v>
      </c>
      <c r="B47" s="197" t="s">
        <v>2001</v>
      </c>
      <c r="C47" s="180" t="s">
        <v>2002</v>
      </c>
    </row>
    <row r="48" spans="1:3" x14ac:dyDescent="0.3">
      <c r="A48" s="239" t="s">
        <v>2003</v>
      </c>
      <c r="B48" s="287"/>
      <c r="C48" s="240"/>
    </row>
    <row r="49" spans="1:3" x14ac:dyDescent="0.3">
      <c r="A49" s="239" t="s">
        <v>2004</v>
      </c>
      <c r="B49" s="287"/>
      <c r="C49" s="240"/>
    </row>
    <row r="50" spans="1:3" x14ac:dyDescent="0.3">
      <c r="A50" s="239" t="s">
        <v>2005</v>
      </c>
      <c r="B50" s="288"/>
      <c r="C50" s="240"/>
    </row>
    <row r="51" spans="1:3" ht="18" x14ac:dyDescent="0.3">
      <c r="A51" s="188"/>
      <c r="B51" s="188" t="s">
        <v>2006</v>
      </c>
      <c r="C51" s="283" t="s">
        <v>1919</v>
      </c>
    </row>
    <row r="52" spans="1:3" x14ac:dyDescent="0.3">
      <c r="A52" s="239" t="s">
        <v>2007</v>
      </c>
      <c r="B52" s="191" t="s">
        <v>2008</v>
      </c>
      <c r="C52" s="180" t="s">
        <v>1744</v>
      </c>
    </row>
    <row r="53" spans="1:3" x14ac:dyDescent="0.3">
      <c r="A53" s="239" t="s">
        <v>2009</v>
      </c>
      <c r="B53" s="287"/>
      <c r="C53" s="285"/>
    </row>
    <row r="54" spans="1:3" x14ac:dyDescent="0.3">
      <c r="A54" s="239" t="s">
        <v>2010</v>
      </c>
      <c r="B54" s="287"/>
      <c r="C54" s="285"/>
    </row>
    <row r="55" spans="1:3" x14ac:dyDescent="0.3">
      <c r="A55" s="239" t="s">
        <v>2011</v>
      </c>
      <c r="B55" s="287"/>
      <c r="C55" s="285"/>
    </row>
    <row r="56" spans="1:3" x14ac:dyDescent="0.3">
      <c r="A56" s="239" t="s">
        <v>2012</v>
      </c>
      <c r="B56" s="287"/>
      <c r="C56" s="285"/>
    </row>
    <row r="57" spans="1:3" x14ac:dyDescent="0.3">
      <c r="A57" s="239" t="s">
        <v>2013</v>
      </c>
      <c r="B57" s="287"/>
      <c r="C57" s="285"/>
    </row>
    <row r="58" spans="1:3" x14ac:dyDescent="0.3">
      <c r="B58" s="195"/>
    </row>
    <row r="59" spans="1:3" x14ac:dyDescent="0.3">
      <c r="B59" s="195"/>
    </row>
    <row r="60" spans="1:3" x14ac:dyDescent="0.3">
      <c r="B60" s="195"/>
    </row>
    <row r="61" spans="1:3" x14ac:dyDescent="0.3">
      <c r="B61" s="195"/>
    </row>
    <row r="62" spans="1:3" x14ac:dyDescent="0.3">
      <c r="B62" s="195"/>
    </row>
    <row r="63" spans="1:3" x14ac:dyDescent="0.3">
      <c r="B63" s="195"/>
    </row>
    <row r="64" spans="1:3" x14ac:dyDescent="0.3">
      <c r="B64" s="195"/>
    </row>
    <row r="65" spans="2:2" x14ac:dyDescent="0.3">
      <c r="B65" s="195"/>
    </row>
    <row r="66" spans="2:2" x14ac:dyDescent="0.3">
      <c r="B66" s="195"/>
    </row>
    <row r="67" spans="2:2" x14ac:dyDescent="0.3">
      <c r="B67" s="195"/>
    </row>
    <row r="68" spans="2:2" x14ac:dyDescent="0.3">
      <c r="B68" s="195"/>
    </row>
    <row r="69" spans="2:2" x14ac:dyDescent="0.3">
      <c r="B69" s="195"/>
    </row>
    <row r="70" spans="2:2" x14ac:dyDescent="0.3">
      <c r="B70" s="195"/>
    </row>
    <row r="71" spans="2:2" x14ac:dyDescent="0.3">
      <c r="B71" s="195"/>
    </row>
    <row r="72" spans="2:2" x14ac:dyDescent="0.3">
      <c r="B72" s="195"/>
    </row>
    <row r="73" spans="2:2" x14ac:dyDescent="0.3">
      <c r="B73" s="195"/>
    </row>
    <row r="74" spans="2:2" x14ac:dyDescent="0.3">
      <c r="B74" s="195"/>
    </row>
    <row r="75" spans="2:2" x14ac:dyDescent="0.3">
      <c r="B75" s="195"/>
    </row>
    <row r="76" spans="2:2" x14ac:dyDescent="0.3">
      <c r="B76" s="195"/>
    </row>
    <row r="77" spans="2:2" x14ac:dyDescent="0.3">
      <c r="B77" s="195"/>
    </row>
    <row r="78" spans="2:2" x14ac:dyDescent="0.3">
      <c r="B78" s="195"/>
    </row>
    <row r="79" spans="2:2" x14ac:dyDescent="0.3">
      <c r="B79" s="195"/>
    </row>
    <row r="80" spans="2:2" x14ac:dyDescent="0.3">
      <c r="B80" s="195"/>
    </row>
    <row r="81" spans="2:2" x14ac:dyDescent="0.3">
      <c r="B81" s="195"/>
    </row>
    <row r="82" spans="2:2" x14ac:dyDescent="0.3">
      <c r="B82" s="195"/>
    </row>
    <row r="83" spans="2:2" x14ac:dyDescent="0.3">
      <c r="B83" s="195"/>
    </row>
    <row r="84" spans="2:2" x14ac:dyDescent="0.3">
      <c r="B84" s="195"/>
    </row>
    <row r="85" spans="2:2" x14ac:dyDescent="0.3">
      <c r="B85" s="195"/>
    </row>
    <row r="86" spans="2:2" x14ac:dyDescent="0.3">
      <c r="B86" s="195"/>
    </row>
    <row r="87" spans="2:2" x14ac:dyDescent="0.3">
      <c r="B87" s="195"/>
    </row>
    <row r="88" spans="2:2" x14ac:dyDescent="0.3">
      <c r="B88" s="195"/>
    </row>
    <row r="89" spans="2:2" x14ac:dyDescent="0.3">
      <c r="B89" s="195"/>
    </row>
    <row r="90" spans="2:2" x14ac:dyDescent="0.3">
      <c r="B90" s="195"/>
    </row>
    <row r="91" spans="2:2" x14ac:dyDescent="0.3">
      <c r="B91" s="195"/>
    </row>
    <row r="92" spans="2:2" x14ac:dyDescent="0.3">
      <c r="B92" s="195"/>
    </row>
    <row r="93" spans="2:2" x14ac:dyDescent="0.3">
      <c r="B93" s="195"/>
    </row>
    <row r="94" spans="2:2" x14ac:dyDescent="0.3">
      <c r="B94" s="195"/>
    </row>
    <row r="95" spans="2:2" x14ac:dyDescent="0.3">
      <c r="B95" s="195"/>
    </row>
    <row r="96" spans="2:2" x14ac:dyDescent="0.3">
      <c r="B96" s="195"/>
    </row>
    <row r="97" spans="2:2" x14ac:dyDescent="0.3">
      <c r="B97" s="195"/>
    </row>
    <row r="98" spans="2:2" x14ac:dyDescent="0.3">
      <c r="B98" s="195"/>
    </row>
    <row r="99" spans="2:2" x14ac:dyDescent="0.3">
      <c r="B99" s="195"/>
    </row>
    <row r="100" spans="2:2" x14ac:dyDescent="0.3">
      <c r="B100" s="195"/>
    </row>
    <row r="101" spans="2:2" x14ac:dyDescent="0.3">
      <c r="B101" s="195"/>
    </row>
    <row r="102" spans="2:2" x14ac:dyDescent="0.3">
      <c r="B102" s="195"/>
    </row>
    <row r="103" spans="2:2" ht="13.8" x14ac:dyDescent="0.3">
      <c r="B103" s="173"/>
    </row>
    <row r="104" spans="2:2" ht="13.8" x14ac:dyDescent="0.3">
      <c r="B104" s="173"/>
    </row>
    <row r="105" spans="2:2" ht="13.8" x14ac:dyDescent="0.3">
      <c r="B105" s="173"/>
    </row>
    <row r="106" spans="2:2" ht="13.8" x14ac:dyDescent="0.3">
      <c r="B106" s="173"/>
    </row>
    <row r="107" spans="2:2" ht="13.8" x14ac:dyDescent="0.3">
      <c r="B107" s="173"/>
    </row>
    <row r="108" spans="2:2" ht="13.8" x14ac:dyDescent="0.3">
      <c r="B108" s="173"/>
    </row>
    <row r="109" spans="2:2" ht="13.8" x14ac:dyDescent="0.3">
      <c r="B109" s="173"/>
    </row>
    <row r="110" spans="2:2" ht="13.8" x14ac:dyDescent="0.3">
      <c r="B110" s="173"/>
    </row>
    <row r="111" spans="2:2" ht="13.8" x14ac:dyDescent="0.3">
      <c r="B111" s="173"/>
    </row>
    <row r="112" spans="2:2" ht="13.8" x14ac:dyDescent="0.3">
      <c r="B112" s="173"/>
    </row>
    <row r="113" spans="2:2" x14ac:dyDescent="0.3">
      <c r="B113" s="195"/>
    </row>
    <row r="114" spans="2:2" x14ac:dyDescent="0.3">
      <c r="B114" s="195"/>
    </row>
    <row r="115" spans="2:2" x14ac:dyDescent="0.3">
      <c r="B115" s="195"/>
    </row>
    <row r="116" spans="2:2" x14ac:dyDescent="0.3">
      <c r="B116" s="195"/>
    </row>
    <row r="117" spans="2:2" x14ac:dyDescent="0.3">
      <c r="B117" s="195"/>
    </row>
    <row r="118" spans="2:2" x14ac:dyDescent="0.3">
      <c r="B118" s="195"/>
    </row>
    <row r="119" spans="2:2" x14ac:dyDescent="0.3">
      <c r="B119" s="195"/>
    </row>
    <row r="120" spans="2:2" x14ac:dyDescent="0.3">
      <c r="B120" s="195"/>
    </row>
    <row r="121" spans="2:2" ht="13.8" x14ac:dyDescent="0.3">
      <c r="B121" s="222"/>
    </row>
    <row r="122" spans="2:2" x14ac:dyDescent="0.3">
      <c r="B122" s="195"/>
    </row>
    <row r="123" spans="2:2" x14ac:dyDescent="0.3">
      <c r="B123" s="195"/>
    </row>
    <row r="124" spans="2:2" x14ac:dyDescent="0.3">
      <c r="B124" s="195"/>
    </row>
    <row r="125" spans="2:2" x14ac:dyDescent="0.3">
      <c r="B125" s="195"/>
    </row>
    <row r="126" spans="2:2" x14ac:dyDescent="0.3">
      <c r="B126" s="195"/>
    </row>
    <row r="127" spans="2:2" x14ac:dyDescent="0.3">
      <c r="B127" s="195"/>
    </row>
    <row r="128" spans="2:2" x14ac:dyDescent="0.3">
      <c r="B128" s="195"/>
    </row>
    <row r="129" spans="2:2" x14ac:dyDescent="0.3">
      <c r="B129" s="195"/>
    </row>
    <row r="130" spans="2:2" x14ac:dyDescent="0.3">
      <c r="B130" s="195"/>
    </row>
    <row r="131" spans="2:2" x14ac:dyDescent="0.3">
      <c r="B131" s="195"/>
    </row>
    <row r="132" spans="2:2" x14ac:dyDescent="0.3">
      <c r="B132" s="195"/>
    </row>
    <row r="133" spans="2:2" x14ac:dyDescent="0.3">
      <c r="B133" s="195"/>
    </row>
    <row r="134" spans="2:2" x14ac:dyDescent="0.3">
      <c r="B134" s="195"/>
    </row>
    <row r="135" spans="2:2" x14ac:dyDescent="0.3">
      <c r="B135" s="195"/>
    </row>
    <row r="136" spans="2:2" x14ac:dyDescent="0.3">
      <c r="B136" s="195"/>
    </row>
    <row r="137" spans="2:2" x14ac:dyDescent="0.3">
      <c r="B137" s="195"/>
    </row>
    <row r="138" spans="2:2" x14ac:dyDescent="0.3">
      <c r="B138" s="195"/>
    </row>
    <row r="140" spans="2:2" x14ac:dyDescent="0.3">
      <c r="B140" s="195"/>
    </row>
    <row r="141" spans="2:2" x14ac:dyDescent="0.3">
      <c r="B141" s="195"/>
    </row>
    <row r="142" spans="2:2" x14ac:dyDescent="0.3">
      <c r="B142" s="195"/>
    </row>
    <row r="147" spans="2:2" x14ac:dyDescent="0.3">
      <c r="B147" s="183"/>
    </row>
    <row r="148" spans="2:2" x14ac:dyDescent="0.3">
      <c r="B148" s="289"/>
    </row>
    <row r="154" spans="2:2" x14ac:dyDescent="0.3">
      <c r="B154" s="197"/>
    </row>
    <row r="155" spans="2:2" x14ac:dyDescent="0.3">
      <c r="B155" s="195"/>
    </row>
    <row r="157" spans="2:2" x14ac:dyDescent="0.3">
      <c r="B157" s="195"/>
    </row>
    <row r="158" spans="2:2" x14ac:dyDescent="0.3">
      <c r="B158" s="195"/>
    </row>
    <row r="159" spans="2:2" x14ac:dyDescent="0.3">
      <c r="B159" s="195"/>
    </row>
    <row r="160" spans="2:2" x14ac:dyDescent="0.3">
      <c r="B160" s="195"/>
    </row>
    <row r="161" spans="2:2" x14ac:dyDescent="0.3">
      <c r="B161" s="195"/>
    </row>
    <row r="162" spans="2:2" x14ac:dyDescent="0.3">
      <c r="B162" s="195"/>
    </row>
    <row r="163" spans="2:2" x14ac:dyDescent="0.3">
      <c r="B163" s="195"/>
    </row>
    <row r="164" spans="2:2" x14ac:dyDescent="0.3">
      <c r="B164" s="195"/>
    </row>
    <row r="165" spans="2:2" x14ac:dyDescent="0.3">
      <c r="B165" s="195"/>
    </row>
    <row r="166" spans="2:2" x14ac:dyDescent="0.3">
      <c r="B166" s="195"/>
    </row>
    <row r="167" spans="2:2" x14ac:dyDescent="0.3">
      <c r="B167" s="195"/>
    </row>
    <row r="168" spans="2:2" x14ac:dyDescent="0.3">
      <c r="B168" s="195"/>
    </row>
    <row r="265" spans="2:2" x14ac:dyDescent="0.3">
      <c r="B265" s="191"/>
    </row>
    <row r="266" spans="2:2" x14ac:dyDescent="0.3">
      <c r="B266" s="195"/>
    </row>
    <row r="267" spans="2:2" x14ac:dyDescent="0.3">
      <c r="B267" s="195"/>
    </row>
    <row r="270" spans="2:2" x14ac:dyDescent="0.3">
      <c r="B270" s="195"/>
    </row>
    <row r="286" spans="2:2" x14ac:dyDescent="0.3">
      <c r="B286" s="191"/>
    </row>
    <row r="316" spans="2:2" x14ac:dyDescent="0.3">
      <c r="B316" s="183"/>
    </row>
    <row r="317" spans="2:2" x14ac:dyDescent="0.3">
      <c r="B317" s="195"/>
    </row>
    <row r="319" spans="2:2" x14ac:dyDescent="0.3">
      <c r="B319" s="195"/>
    </row>
    <row r="320" spans="2:2" x14ac:dyDescent="0.3">
      <c r="B320" s="195"/>
    </row>
    <row r="321" spans="2:2" x14ac:dyDescent="0.3">
      <c r="B321" s="195"/>
    </row>
    <row r="322" spans="2:2" x14ac:dyDescent="0.3">
      <c r="B322" s="195"/>
    </row>
    <row r="323" spans="2:2" x14ac:dyDescent="0.3">
      <c r="B323" s="195"/>
    </row>
    <row r="324" spans="2:2" x14ac:dyDescent="0.3">
      <c r="B324" s="195"/>
    </row>
    <row r="325" spans="2:2" x14ac:dyDescent="0.3">
      <c r="B325" s="195"/>
    </row>
    <row r="326" spans="2:2" x14ac:dyDescent="0.3">
      <c r="B326" s="195"/>
    </row>
    <row r="327" spans="2:2" x14ac:dyDescent="0.3">
      <c r="B327" s="195"/>
    </row>
    <row r="328" spans="2:2" x14ac:dyDescent="0.3">
      <c r="B328" s="195"/>
    </row>
    <row r="329" spans="2:2" x14ac:dyDescent="0.3">
      <c r="B329" s="195"/>
    </row>
    <row r="330" spans="2:2" x14ac:dyDescent="0.3">
      <c r="B330" s="195"/>
    </row>
    <row r="342" spans="2:2" x14ac:dyDescent="0.3">
      <c r="B342" s="195"/>
    </row>
    <row r="343" spans="2:2" x14ac:dyDescent="0.3">
      <c r="B343" s="195"/>
    </row>
    <row r="344" spans="2:2" x14ac:dyDescent="0.3">
      <c r="B344" s="195"/>
    </row>
    <row r="345" spans="2:2" x14ac:dyDescent="0.3">
      <c r="B345" s="195"/>
    </row>
    <row r="346" spans="2:2" x14ac:dyDescent="0.3">
      <c r="B346" s="195"/>
    </row>
    <row r="347" spans="2:2" x14ac:dyDescent="0.3">
      <c r="B347" s="195"/>
    </row>
    <row r="348" spans="2:2" x14ac:dyDescent="0.3">
      <c r="B348" s="195"/>
    </row>
    <row r="349" spans="2:2" x14ac:dyDescent="0.3">
      <c r="B349" s="195"/>
    </row>
    <row r="350" spans="2:2" x14ac:dyDescent="0.3">
      <c r="B350" s="195"/>
    </row>
    <row r="352" spans="2:2" x14ac:dyDescent="0.3">
      <c r="B352" s="195"/>
    </row>
    <row r="353" spans="2:2" x14ac:dyDescent="0.3">
      <c r="B353" s="195"/>
    </row>
    <row r="354" spans="2:2" x14ac:dyDescent="0.3">
      <c r="B354" s="195"/>
    </row>
    <row r="355" spans="2:2" x14ac:dyDescent="0.3">
      <c r="B355" s="195"/>
    </row>
    <row r="356" spans="2:2" x14ac:dyDescent="0.3">
      <c r="B356" s="195"/>
    </row>
    <row r="358" spans="2:2" x14ac:dyDescent="0.3">
      <c r="B358" s="195"/>
    </row>
    <row r="361" spans="2:2" x14ac:dyDescent="0.3">
      <c r="B361" s="195"/>
    </row>
    <row r="364" spans="2:2" x14ac:dyDescent="0.3">
      <c r="B364" s="195"/>
    </row>
    <row r="365" spans="2:2" x14ac:dyDescent="0.3">
      <c r="B365" s="195"/>
    </row>
    <row r="366" spans="2:2" x14ac:dyDescent="0.3">
      <c r="B366" s="195"/>
    </row>
    <row r="367" spans="2:2" x14ac:dyDescent="0.3">
      <c r="B367" s="195"/>
    </row>
    <row r="368" spans="2:2" x14ac:dyDescent="0.3">
      <c r="B368" s="195"/>
    </row>
    <row r="369" spans="2:2" x14ac:dyDescent="0.3">
      <c r="B369" s="195"/>
    </row>
    <row r="370" spans="2:2" x14ac:dyDescent="0.3">
      <c r="B370" s="195"/>
    </row>
    <row r="371" spans="2:2" x14ac:dyDescent="0.3">
      <c r="B371" s="195"/>
    </row>
    <row r="372" spans="2:2" x14ac:dyDescent="0.3">
      <c r="B372" s="195"/>
    </row>
    <row r="373" spans="2:2" x14ac:dyDescent="0.3">
      <c r="B373" s="195"/>
    </row>
    <row r="374" spans="2:2" x14ac:dyDescent="0.3">
      <c r="B374" s="195"/>
    </row>
    <row r="375" spans="2:2" x14ac:dyDescent="0.3">
      <c r="B375" s="195"/>
    </row>
    <row r="376" spans="2:2" x14ac:dyDescent="0.3">
      <c r="B376" s="195"/>
    </row>
    <row r="377" spans="2:2" x14ac:dyDescent="0.3">
      <c r="B377" s="195"/>
    </row>
    <row r="378" spans="2:2" x14ac:dyDescent="0.3">
      <c r="B378" s="195"/>
    </row>
    <row r="379" spans="2:2" x14ac:dyDescent="0.3">
      <c r="B379" s="195"/>
    </row>
    <row r="380" spans="2:2" x14ac:dyDescent="0.3">
      <c r="B380" s="195"/>
    </row>
    <row r="381" spans="2:2" x14ac:dyDescent="0.3">
      <c r="B381" s="195"/>
    </row>
    <row r="382" spans="2:2" x14ac:dyDescent="0.3">
      <c r="B382" s="195"/>
    </row>
    <row r="386" spans="2:2" x14ac:dyDescent="0.3">
      <c r="B386" s="183"/>
    </row>
    <row r="403" spans="2:2" x14ac:dyDescent="0.3">
      <c r="B403" s="290"/>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7"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O8" sqref="O8"/>
    </sheetView>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7.8" x14ac:dyDescent="0.15"/>
    <row r="2" spans="2:12" s="1" customFormat="1" ht="7.8" x14ac:dyDescent="0.15">
      <c r="B2" s="79"/>
    </row>
    <row r="3" spans="2:12" s="1" customFormat="1" ht="17.399999999999999" x14ac:dyDescent="0.15">
      <c r="B3" s="79"/>
      <c r="D3" s="84" t="s">
        <v>888</v>
      </c>
      <c r="E3" s="84"/>
      <c r="F3" s="84"/>
      <c r="G3" s="84"/>
      <c r="H3" s="84"/>
      <c r="I3" s="84"/>
      <c r="J3" s="84"/>
      <c r="K3" s="84"/>
      <c r="L3" s="84"/>
    </row>
    <row r="4" spans="2:12" s="1" customFormat="1" ht="7.8" x14ac:dyDescent="0.15">
      <c r="B4" s="79"/>
    </row>
    <row r="5" spans="2:12" s="1" customFormat="1" ht="7.8" x14ac:dyDescent="0.15"/>
    <row r="6" spans="2:12" s="1" customFormat="1" ht="15.6" x14ac:dyDescent="0.15">
      <c r="B6" s="80" t="s">
        <v>889</v>
      </c>
      <c r="C6" s="80"/>
      <c r="D6" s="80"/>
      <c r="E6" s="80"/>
      <c r="F6" s="80"/>
      <c r="G6" s="80"/>
      <c r="H6" s="80"/>
      <c r="I6" s="80"/>
      <c r="J6" s="80"/>
      <c r="K6" s="80"/>
    </row>
    <row r="7" spans="2:12" s="1" customFormat="1" ht="7.8" x14ac:dyDescent="0.15"/>
    <row r="8" spans="2:12" s="1" customFormat="1" ht="15.6" x14ac:dyDescent="0.15">
      <c r="B8" s="81" t="s">
        <v>890</v>
      </c>
      <c r="C8" s="81"/>
      <c r="D8" s="81"/>
      <c r="E8" s="81"/>
      <c r="F8" s="81"/>
      <c r="G8" s="81"/>
      <c r="H8" s="81"/>
      <c r="I8" s="81"/>
      <c r="J8" s="81"/>
      <c r="K8" s="81"/>
    </row>
    <row r="9" spans="2:12" s="1" customFormat="1" ht="7.8" x14ac:dyDescent="0.15"/>
    <row r="10" spans="2:12" s="1" customFormat="1" ht="7.8" x14ac:dyDescent="0.15">
      <c r="B10" s="85" t="s">
        <v>890</v>
      </c>
    </row>
    <row r="11" spans="2:12" s="1" customFormat="1" x14ac:dyDescent="0.15">
      <c r="B11" s="85"/>
      <c r="C11" s="82">
        <v>45260</v>
      </c>
      <c r="D11" s="82"/>
    </row>
    <row r="12" spans="2:12" s="1" customFormat="1" ht="7.8" x14ac:dyDescent="0.15">
      <c r="B12" s="85"/>
    </row>
    <row r="13" spans="2:12" s="1" customFormat="1" ht="7.8" x14ac:dyDescent="0.15"/>
    <row r="14" spans="2:12" s="1" customFormat="1" ht="15.6" x14ac:dyDescent="0.15">
      <c r="B14" s="81" t="s">
        <v>891</v>
      </c>
      <c r="C14" s="81"/>
      <c r="D14" s="81"/>
      <c r="E14" s="81"/>
      <c r="F14" s="81"/>
      <c r="G14" s="81"/>
      <c r="H14" s="81"/>
      <c r="I14" s="81"/>
      <c r="J14" s="81"/>
      <c r="K14" s="81"/>
    </row>
    <row r="15" spans="2:12" s="1" customFormat="1" ht="7.8" x14ac:dyDescent="0.15"/>
    <row r="16" spans="2:12" s="1" customFormat="1" x14ac:dyDescent="0.15">
      <c r="B16" s="86" t="s">
        <v>870</v>
      </c>
      <c r="C16" s="86"/>
      <c r="D16" s="76"/>
      <c r="E16" s="76"/>
      <c r="F16" s="76"/>
      <c r="G16" s="76"/>
      <c r="H16" s="76"/>
      <c r="I16" s="76"/>
      <c r="J16" s="76"/>
      <c r="K16" s="76"/>
    </row>
    <row r="17" spans="2:11" s="1" customFormat="1" x14ac:dyDescent="0.15">
      <c r="B17" s="83" t="s">
        <v>871</v>
      </c>
      <c r="C17" s="83"/>
      <c r="D17" s="83" t="s">
        <v>872</v>
      </c>
      <c r="E17" s="83"/>
      <c r="F17" s="83" t="s">
        <v>873</v>
      </c>
      <c r="G17" s="83"/>
      <c r="H17" s="83"/>
      <c r="I17" s="83"/>
      <c r="J17" s="83"/>
      <c r="K17" s="83"/>
    </row>
    <row r="18" spans="2:11" s="1" customFormat="1" ht="7.8" x14ac:dyDescent="0.15"/>
    <row r="19" spans="2:11" s="1" customFormat="1" x14ac:dyDescent="0.15">
      <c r="B19" s="78" t="s">
        <v>874</v>
      </c>
      <c r="C19" s="78"/>
      <c r="D19" s="78"/>
      <c r="E19" s="78"/>
      <c r="F19" s="76"/>
      <c r="G19" s="76"/>
      <c r="H19" s="76"/>
      <c r="I19" s="76"/>
      <c r="J19" s="77"/>
      <c r="K19" s="77"/>
    </row>
    <row r="20" spans="2:11" s="1" customFormat="1" x14ac:dyDescent="0.15">
      <c r="B20" s="75" t="s">
        <v>875</v>
      </c>
      <c r="C20" s="75"/>
      <c r="D20" s="75" t="s">
        <v>876</v>
      </c>
      <c r="E20" s="75"/>
      <c r="F20" s="75"/>
      <c r="G20" s="75" t="s">
        <v>877</v>
      </c>
      <c r="H20" s="75"/>
      <c r="I20" s="75"/>
      <c r="J20" s="75"/>
      <c r="K20" s="75"/>
    </row>
    <row r="21" spans="2:11" s="1" customFormat="1" ht="7.8" x14ac:dyDescent="0.15"/>
    <row r="22" spans="2:11" s="1" customFormat="1" x14ac:dyDescent="0.15">
      <c r="B22" s="78" t="s">
        <v>878</v>
      </c>
      <c r="C22" s="78"/>
      <c r="D22" s="78"/>
      <c r="E22" s="78"/>
      <c r="F22" s="78"/>
      <c r="G22" s="78"/>
      <c r="H22" s="76"/>
      <c r="I22" s="76"/>
      <c r="J22" s="76"/>
      <c r="K22" s="4"/>
    </row>
    <row r="23" spans="2:11" s="1" customFormat="1" x14ac:dyDescent="0.15">
      <c r="B23" s="75" t="s">
        <v>879</v>
      </c>
      <c r="C23" s="75"/>
      <c r="D23" s="75" t="s">
        <v>880</v>
      </c>
      <c r="E23" s="75"/>
      <c r="F23" s="75"/>
      <c r="G23" s="75" t="s">
        <v>881</v>
      </c>
      <c r="H23" s="75"/>
      <c r="I23" s="75"/>
      <c r="J23" s="75"/>
      <c r="K23" s="75"/>
    </row>
    <row r="24" spans="2:11" s="1" customFormat="1" ht="7.8" x14ac:dyDescent="0.15"/>
    <row r="25" spans="2:11" s="1" customFormat="1" x14ac:dyDescent="0.15">
      <c r="B25" s="78" t="s">
        <v>882</v>
      </c>
      <c r="C25" s="78"/>
      <c r="D25" s="77"/>
      <c r="E25" s="77"/>
      <c r="F25" s="77"/>
      <c r="G25" s="77"/>
      <c r="H25" s="77"/>
      <c r="I25" s="77"/>
      <c r="J25" s="77"/>
      <c r="K25" s="77"/>
    </row>
    <row r="26" spans="2:11" s="1" customFormat="1" x14ac:dyDescent="0.15">
      <c r="B26" s="75" t="s">
        <v>883</v>
      </c>
      <c r="C26" s="75"/>
      <c r="D26" s="74"/>
      <c r="E26" s="74"/>
      <c r="F26" s="74"/>
      <c r="G26" s="74"/>
      <c r="H26" s="74"/>
      <c r="I26" s="74"/>
      <c r="J26" s="74"/>
      <c r="K26" s="74"/>
    </row>
    <row r="27" spans="2:11" s="1" customFormat="1" ht="7.8" x14ac:dyDescent="0.15"/>
    <row r="28" spans="2:11" s="1" customFormat="1" x14ac:dyDescent="0.15">
      <c r="B28" s="78" t="s">
        <v>884</v>
      </c>
      <c r="C28" s="78"/>
      <c r="D28" s="78"/>
      <c r="E28" s="78"/>
      <c r="F28" s="78"/>
      <c r="G28" s="78"/>
      <c r="H28" s="78"/>
      <c r="I28" s="78"/>
      <c r="J28" s="78"/>
      <c r="K28" s="78"/>
    </row>
    <row r="29" spans="2:11" s="1" customFormat="1" x14ac:dyDescent="0.15">
      <c r="B29" s="75" t="s">
        <v>885</v>
      </c>
      <c r="C29" s="75"/>
      <c r="D29" s="75"/>
      <c r="E29" s="75"/>
      <c r="F29" s="75"/>
      <c r="G29" s="75"/>
      <c r="H29" s="75"/>
      <c r="I29" s="75"/>
      <c r="J29" s="75"/>
      <c r="K29" s="75"/>
    </row>
    <row r="30" spans="2:11" s="1" customFormat="1" x14ac:dyDescent="0.15">
      <c r="B30" s="75" t="s">
        <v>886</v>
      </c>
      <c r="C30" s="75"/>
      <c r="D30" s="75"/>
      <c r="E30" s="75"/>
      <c r="F30" s="75"/>
      <c r="G30" s="75"/>
      <c r="H30" s="75"/>
      <c r="I30" s="75"/>
      <c r="J30" s="75"/>
      <c r="K30" s="75"/>
    </row>
    <row r="31" spans="2:11" s="1" customFormat="1" x14ac:dyDescent="0.15">
      <c r="B31" s="75" t="s">
        <v>887</v>
      </c>
      <c r="C31" s="75"/>
      <c r="D31" s="75"/>
      <c r="E31" s="75"/>
      <c r="F31" s="75"/>
      <c r="G31" s="75"/>
      <c r="H31" s="75"/>
      <c r="I31" s="75"/>
      <c r="J31" s="75"/>
      <c r="K31" s="75"/>
    </row>
    <row r="32" spans="2:11" s="1" customFormat="1" ht="7.8"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workbookViewId="0">
      <selection activeCell="J23" sqref="J23"/>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8" x14ac:dyDescent="0.15"/>
    <row r="2" spans="2:14" s="1" customFormat="1" ht="17.399999999999999" x14ac:dyDescent="0.15">
      <c r="B2" s="79"/>
      <c r="C2" s="79"/>
      <c r="D2" s="84" t="s">
        <v>888</v>
      </c>
      <c r="E2" s="84"/>
      <c r="F2" s="84"/>
      <c r="G2" s="84"/>
      <c r="H2" s="84"/>
      <c r="I2" s="84"/>
    </row>
    <row r="3" spans="2:14" s="1" customFormat="1" ht="7.8" x14ac:dyDescent="0.15">
      <c r="B3" s="79"/>
      <c r="C3" s="79"/>
    </row>
    <row r="4" spans="2:14" s="1" customFormat="1" ht="7.8" x14ac:dyDescent="0.15"/>
    <row r="5" spans="2:14" s="1" customFormat="1" ht="15.6" x14ac:dyDescent="0.15">
      <c r="B5" s="80" t="s">
        <v>924</v>
      </c>
      <c r="C5" s="80"/>
      <c r="D5" s="80"/>
      <c r="E5" s="80"/>
      <c r="F5" s="80"/>
      <c r="G5" s="80"/>
      <c r="H5" s="80"/>
      <c r="I5" s="80"/>
      <c r="J5" s="80"/>
    </row>
    <row r="6" spans="2:14" s="1" customFormat="1" ht="7.8" x14ac:dyDescent="0.15"/>
    <row r="7" spans="2:14" s="1" customFormat="1" ht="15.6" x14ac:dyDescent="0.15">
      <c r="B7" s="81" t="s">
        <v>925</v>
      </c>
      <c r="C7" s="81"/>
      <c r="D7" s="81"/>
      <c r="E7" s="81"/>
      <c r="F7" s="81"/>
      <c r="G7" s="81"/>
      <c r="H7" s="81"/>
      <c r="I7" s="81"/>
      <c r="J7" s="81"/>
      <c r="K7" s="81"/>
      <c r="L7" s="81"/>
      <c r="M7" s="81"/>
      <c r="N7" s="81"/>
    </row>
    <row r="8" spans="2:14" s="1" customFormat="1" ht="7.8" x14ac:dyDescent="0.15"/>
    <row r="9" spans="2:14" s="1" customFormat="1" ht="20.399999999999999" x14ac:dyDescent="0.15">
      <c r="B9" s="7" t="s">
        <v>892</v>
      </c>
      <c r="C9" s="7" t="s">
        <v>893</v>
      </c>
      <c r="D9" s="7" t="s">
        <v>894</v>
      </c>
      <c r="E9" s="89" t="s">
        <v>895</v>
      </c>
      <c r="F9" s="89"/>
      <c r="G9" s="8" t="s">
        <v>896</v>
      </c>
      <c r="H9" s="7" t="s">
        <v>897</v>
      </c>
      <c r="I9" s="8" t="s">
        <v>898</v>
      </c>
      <c r="J9" s="7" t="s">
        <v>899</v>
      </c>
      <c r="K9" s="8" t="s">
        <v>900</v>
      </c>
      <c r="L9" s="8" t="s">
        <v>901</v>
      </c>
      <c r="M9" s="8" t="s">
        <v>902</v>
      </c>
      <c r="N9" s="8" t="s">
        <v>918</v>
      </c>
    </row>
    <row r="10" spans="2:14" s="1" customFormat="1" ht="10.199999999999999" x14ac:dyDescent="0.15">
      <c r="B10" s="9" t="s">
        <v>903</v>
      </c>
      <c r="C10" s="9" t="s">
        <v>904</v>
      </c>
      <c r="D10" s="10">
        <v>2500000000</v>
      </c>
      <c r="E10" s="87">
        <v>43521</v>
      </c>
      <c r="F10" s="87"/>
      <c r="G10" s="11">
        <v>46078</v>
      </c>
      <c r="H10" s="9" t="s">
        <v>1</v>
      </c>
      <c r="I10" s="9" t="s">
        <v>905</v>
      </c>
      <c r="J10" s="12">
        <v>5.0000000000000001E-3</v>
      </c>
      <c r="K10" s="9" t="s">
        <v>906</v>
      </c>
      <c r="L10" s="9" t="s">
        <v>907</v>
      </c>
      <c r="M10" s="13">
        <v>2.2410958904109601</v>
      </c>
      <c r="N10" s="9" t="s">
        <v>919</v>
      </c>
    </row>
    <row r="11" spans="2:14" s="1" customFormat="1" ht="10.199999999999999" x14ac:dyDescent="0.15">
      <c r="B11" s="9" t="s">
        <v>908</v>
      </c>
      <c r="C11" s="9" t="s">
        <v>909</v>
      </c>
      <c r="D11" s="10">
        <v>2500000000</v>
      </c>
      <c r="E11" s="87">
        <v>43521</v>
      </c>
      <c r="F11" s="87"/>
      <c r="G11" s="11">
        <v>47174</v>
      </c>
      <c r="H11" s="9" t="s">
        <v>1</v>
      </c>
      <c r="I11" s="9" t="s">
        <v>905</v>
      </c>
      <c r="J11" s="12">
        <v>8.5000000000000006E-3</v>
      </c>
      <c r="K11" s="9" t="s">
        <v>906</v>
      </c>
      <c r="L11" s="9" t="s">
        <v>907</v>
      </c>
      <c r="M11" s="13">
        <v>5.2438356164383597</v>
      </c>
      <c r="N11" s="9" t="s">
        <v>920</v>
      </c>
    </row>
    <row r="12" spans="2:14" s="1" customFormat="1" ht="10.199999999999999" x14ac:dyDescent="0.15">
      <c r="B12" s="9" t="s">
        <v>910</v>
      </c>
      <c r="C12" s="9" t="s">
        <v>911</v>
      </c>
      <c r="D12" s="10">
        <v>2500000000</v>
      </c>
      <c r="E12" s="87">
        <v>43971</v>
      </c>
      <c r="F12" s="87"/>
      <c r="G12" s="11">
        <v>46527</v>
      </c>
      <c r="H12" s="9" t="s">
        <v>1</v>
      </c>
      <c r="I12" s="9" t="s">
        <v>905</v>
      </c>
      <c r="J12" s="12">
        <v>1E-4</v>
      </c>
      <c r="K12" s="9" t="s">
        <v>906</v>
      </c>
      <c r="L12" s="9" t="s">
        <v>912</v>
      </c>
      <c r="M12" s="13">
        <v>3.4712328767123299</v>
      </c>
      <c r="N12" s="9" t="s">
        <v>921</v>
      </c>
    </row>
    <row r="13" spans="2:14" s="1" customFormat="1" ht="10.199999999999999" x14ac:dyDescent="0.15">
      <c r="B13" s="9" t="s">
        <v>913</v>
      </c>
      <c r="C13" s="9" t="s">
        <v>914</v>
      </c>
      <c r="D13" s="10">
        <v>2500000000</v>
      </c>
      <c r="E13" s="87">
        <v>43971</v>
      </c>
      <c r="F13" s="87"/>
      <c r="G13" s="11">
        <v>47623</v>
      </c>
      <c r="H13" s="9" t="s">
        <v>1</v>
      </c>
      <c r="I13" s="9" t="s">
        <v>905</v>
      </c>
      <c r="J13" s="12">
        <v>6.9999999999999999E-4</v>
      </c>
      <c r="K13" s="9" t="s">
        <v>906</v>
      </c>
      <c r="L13" s="9" t="s">
        <v>912</v>
      </c>
      <c r="M13" s="13">
        <v>6.47397260273973</v>
      </c>
      <c r="N13" s="9" t="s">
        <v>922</v>
      </c>
    </row>
    <row r="14" spans="2:14" s="1" customFormat="1" ht="10.199999999999999" x14ac:dyDescent="0.15">
      <c r="B14" s="9" t="s">
        <v>915</v>
      </c>
      <c r="C14" s="9" t="s">
        <v>916</v>
      </c>
      <c r="D14" s="10">
        <v>1500000000</v>
      </c>
      <c r="E14" s="87">
        <v>44175</v>
      </c>
      <c r="F14" s="87"/>
      <c r="G14" s="11">
        <v>46731</v>
      </c>
      <c r="H14" s="9" t="s">
        <v>1</v>
      </c>
      <c r="I14" s="9" t="s">
        <v>905</v>
      </c>
      <c r="J14" s="12">
        <v>1E-4</v>
      </c>
      <c r="K14" s="9" t="s">
        <v>906</v>
      </c>
      <c r="L14" s="9" t="s">
        <v>917</v>
      </c>
      <c r="M14" s="13">
        <v>4.0301369863013701</v>
      </c>
      <c r="N14" s="9" t="s">
        <v>923</v>
      </c>
    </row>
    <row r="15" spans="2:14" s="1" customFormat="1" x14ac:dyDescent="0.15">
      <c r="B15" s="14"/>
      <c r="C15" s="15"/>
      <c r="D15" s="16">
        <v>11500000000</v>
      </c>
      <c r="E15" s="88"/>
      <c r="F15" s="88"/>
      <c r="G15" s="14"/>
      <c r="H15" s="14"/>
      <c r="I15" s="14"/>
      <c r="J15" s="14"/>
      <c r="K15" s="14"/>
      <c r="L15" s="14"/>
      <c r="M15" s="14"/>
      <c r="N15" s="14"/>
    </row>
    <row r="16" spans="2:14" s="1" customFormat="1" ht="7.8" x14ac:dyDescent="0.15"/>
    <row r="17" spans="2:14" s="1" customFormat="1" ht="15.6" x14ac:dyDescent="0.15">
      <c r="B17" s="81" t="s">
        <v>926</v>
      </c>
      <c r="C17" s="81"/>
      <c r="D17" s="81"/>
      <c r="E17" s="81"/>
      <c r="F17" s="81"/>
      <c r="G17" s="81"/>
      <c r="H17" s="81"/>
      <c r="I17" s="81"/>
      <c r="J17" s="81"/>
      <c r="K17" s="81"/>
      <c r="L17" s="81"/>
      <c r="M17" s="81"/>
      <c r="N17" s="81"/>
    </row>
    <row r="18" spans="2:14" s="1" customFormat="1" ht="7.8" x14ac:dyDescent="0.15"/>
    <row r="19" spans="2:14" s="1" customFormat="1" x14ac:dyDescent="0.15">
      <c r="B19" s="5" t="s">
        <v>927</v>
      </c>
      <c r="F19" s="90">
        <v>11500000000</v>
      </c>
      <c r="G19" s="90"/>
    </row>
    <row r="20" spans="2:14" s="1" customFormat="1" x14ac:dyDescent="0.25">
      <c r="B20" s="75" t="s">
        <v>928</v>
      </c>
      <c r="C20" s="75"/>
      <c r="D20" s="298"/>
      <c r="E20" s="298"/>
      <c r="F20" s="298"/>
      <c r="G20" s="17">
        <v>3.1217391304347798E-3</v>
      </c>
    </row>
    <row r="21" spans="2:14" s="1" customFormat="1" x14ac:dyDescent="0.15">
      <c r="B21" s="75" t="s">
        <v>929</v>
      </c>
      <c r="C21" s="75"/>
      <c r="D21" s="298"/>
      <c r="E21" s="298"/>
      <c r="F21" s="298"/>
      <c r="G21" s="18">
        <v>4.3148302561048197</v>
      </c>
    </row>
    <row r="22" spans="2:14" s="1" customFormat="1" ht="7.8" x14ac:dyDescent="0.15">
      <c r="B22" s="75"/>
      <c r="C22" s="75"/>
      <c r="D22" s="298"/>
      <c r="E22" s="298"/>
      <c r="F22" s="298"/>
    </row>
    <row r="23" spans="2:14" s="1" customFormat="1" ht="10.199999999999999" x14ac:dyDescent="0.15">
      <c r="B23" s="19" t="s">
        <v>930</v>
      </c>
    </row>
    <row r="24" spans="2:14" s="1" customFormat="1" ht="7.8" x14ac:dyDescent="0.15"/>
  </sheetData>
  <mergeCells count="15">
    <mergeCell ref="B21:F22"/>
    <mergeCell ref="B17:N17"/>
    <mergeCell ref="B2:C3"/>
    <mergeCell ref="B5:J5"/>
    <mergeCell ref="B7:N7"/>
    <mergeCell ref="D2:I2"/>
    <mergeCell ref="E10:F10"/>
    <mergeCell ref="E11:F11"/>
    <mergeCell ref="E12:F12"/>
    <mergeCell ref="E13:F13"/>
    <mergeCell ref="E14:F14"/>
    <mergeCell ref="E15:F15"/>
    <mergeCell ref="E9:F9"/>
    <mergeCell ref="F19:G19"/>
    <mergeCell ref="B20:F20"/>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3.2"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8" x14ac:dyDescent="0.15">
      <c r="B1" s="79"/>
    </row>
    <row r="2" spans="2:6" s="1" customFormat="1" ht="17.399999999999999" x14ac:dyDescent="0.15">
      <c r="B2" s="79"/>
      <c r="C2" s="84" t="s">
        <v>888</v>
      </c>
      <c r="D2" s="84"/>
      <c r="E2" s="84"/>
      <c r="F2" s="84"/>
    </row>
    <row r="3" spans="2:6" s="1" customFormat="1" ht="7.8" x14ac:dyDescent="0.15">
      <c r="B3" s="79"/>
    </row>
    <row r="4" spans="2:6" s="1" customFormat="1" ht="7.8" x14ac:dyDescent="0.15"/>
    <row r="5" spans="2:6" s="1" customFormat="1" ht="15.6" x14ac:dyDescent="0.15">
      <c r="B5" s="80" t="s">
        <v>945</v>
      </c>
      <c r="C5" s="80"/>
      <c r="D5" s="80"/>
      <c r="E5" s="80"/>
      <c r="F5" s="80"/>
    </row>
    <row r="6" spans="2:6" s="1" customFormat="1" ht="7.8" x14ac:dyDescent="0.15"/>
    <row r="7" spans="2:6" s="1" customFormat="1" x14ac:dyDescent="0.15">
      <c r="B7" s="91" t="s">
        <v>946</v>
      </c>
      <c r="C7" s="91"/>
      <c r="D7" s="91"/>
      <c r="E7" s="91"/>
      <c r="F7" s="91"/>
    </row>
    <row r="8" spans="2:6" s="1" customFormat="1" ht="7.8" x14ac:dyDescent="0.15"/>
    <row r="9" spans="2:6" s="1" customFormat="1" x14ac:dyDescent="0.15">
      <c r="B9" s="3" t="s">
        <v>931</v>
      </c>
      <c r="C9" s="20" t="s">
        <v>932</v>
      </c>
      <c r="D9" s="20" t="s">
        <v>933</v>
      </c>
      <c r="E9" s="20" t="s">
        <v>934</v>
      </c>
    </row>
    <row r="10" spans="2:6" s="1" customFormat="1" x14ac:dyDescent="0.15">
      <c r="B10" s="5" t="s">
        <v>935</v>
      </c>
      <c r="C10" s="21" t="s">
        <v>936</v>
      </c>
      <c r="D10" s="21" t="s">
        <v>937</v>
      </c>
      <c r="E10" s="21" t="s">
        <v>938</v>
      </c>
    </row>
    <row r="11" spans="2:6" s="1" customFormat="1" x14ac:dyDescent="0.15">
      <c r="B11" s="5" t="s">
        <v>939</v>
      </c>
      <c r="C11" s="21" t="s">
        <v>940</v>
      </c>
      <c r="D11" s="21" t="s">
        <v>937</v>
      </c>
      <c r="E11" s="21" t="s">
        <v>941</v>
      </c>
    </row>
    <row r="12" spans="2:6" s="1" customFormat="1" x14ac:dyDescent="0.15">
      <c r="B12" s="5" t="s">
        <v>942</v>
      </c>
      <c r="C12" s="21" t="s">
        <v>943</v>
      </c>
      <c r="D12" s="21" t="s">
        <v>937</v>
      </c>
      <c r="E12" s="21" t="s">
        <v>944</v>
      </c>
    </row>
    <row r="13" spans="2:6" s="1" customFormat="1" ht="7.8" x14ac:dyDescent="0.15"/>
    <row r="14" spans="2:6" s="1" customFormat="1" x14ac:dyDescent="0.15">
      <c r="B14" s="91" t="s">
        <v>947</v>
      </c>
      <c r="C14" s="91"/>
      <c r="D14" s="91"/>
      <c r="E14" s="91"/>
      <c r="F14" s="91"/>
    </row>
    <row r="15" spans="2:6" s="1" customFormat="1" ht="7.8" x14ac:dyDescent="0.15"/>
    <row r="16" spans="2:6" s="1" customFormat="1" x14ac:dyDescent="0.15">
      <c r="B16" s="3" t="s">
        <v>931</v>
      </c>
      <c r="C16" s="20" t="s">
        <v>932</v>
      </c>
      <c r="D16" s="20" t="s">
        <v>933</v>
      </c>
    </row>
    <row r="17" spans="2:4" s="1" customFormat="1" x14ac:dyDescent="0.15">
      <c r="B17" s="5"/>
      <c r="C17" s="21"/>
      <c r="D17" s="21"/>
    </row>
    <row r="18" spans="2:4" s="1" customFormat="1" ht="7.8"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H12" sqref="H12"/>
    </sheetView>
  </sheetViews>
  <sheetFormatPr defaultRowHeight="13.2" x14ac:dyDescent="0.25"/>
  <cols>
    <col min="1" max="1" width="0.6640625" customWidth="1"/>
    <col min="2" max="2" width="69.33203125" customWidth="1"/>
    <col min="3" max="3" width="18.21875" customWidth="1"/>
    <col min="4" max="4" width="5.77734375" customWidth="1"/>
    <col min="5" max="5" width="7.44140625" customWidth="1"/>
  </cols>
  <sheetData>
    <row r="1" spans="2:4" s="1" customFormat="1" ht="7.2" customHeight="1" x14ac:dyDescent="0.15">
      <c r="B1" s="79"/>
    </row>
    <row r="2" spans="2:4" s="1" customFormat="1" ht="18.3" customHeight="1" x14ac:dyDescent="0.15">
      <c r="B2" s="79"/>
      <c r="C2" s="6" t="s">
        <v>888</v>
      </c>
    </row>
    <row r="3" spans="2:4" s="1" customFormat="1" ht="4.6500000000000004" customHeight="1" x14ac:dyDescent="0.15">
      <c r="B3" s="79"/>
      <c r="C3" s="92"/>
    </row>
    <row r="4" spans="2:4" s="1" customFormat="1" ht="8.85" customHeight="1" x14ac:dyDescent="0.15">
      <c r="C4" s="92"/>
    </row>
    <row r="5" spans="2:4" s="1" customFormat="1" ht="26.4" customHeight="1" x14ac:dyDescent="0.15">
      <c r="B5" s="80" t="s">
        <v>1003</v>
      </c>
      <c r="C5" s="80"/>
    </row>
    <row r="6" spans="2:4" s="1" customFormat="1" ht="11.55" customHeight="1" x14ac:dyDescent="0.15">
      <c r="B6" s="5" t="s">
        <v>1004</v>
      </c>
    </row>
    <row r="7" spans="2:4" s="1" customFormat="1" ht="1.65" customHeight="1" x14ac:dyDescent="0.15"/>
    <row r="8" spans="2:4" s="1" customFormat="1" ht="15.3" customHeight="1" x14ac:dyDescent="0.15">
      <c r="B8" s="81" t="s">
        <v>1005</v>
      </c>
      <c r="C8" s="81"/>
    </row>
    <row r="9" spans="2:4" s="1" customFormat="1" ht="4.2" customHeight="1" x14ac:dyDescent="0.15"/>
    <row r="10" spans="2:4" s="1" customFormat="1" ht="17.100000000000001" customHeight="1" x14ac:dyDescent="0.25">
      <c r="B10" s="22" t="s">
        <v>948</v>
      </c>
      <c r="C10" s="23">
        <v>11500000000</v>
      </c>
      <c r="D10" s="24" t="s">
        <v>949</v>
      </c>
    </row>
    <row r="11" spans="2:4" s="1" customFormat="1" ht="17.100000000000001" customHeight="1" x14ac:dyDescent="0.25">
      <c r="B11" s="22" t="s">
        <v>950</v>
      </c>
      <c r="C11" s="23">
        <v>15286784667.360001</v>
      </c>
      <c r="D11" s="24" t="s">
        <v>951</v>
      </c>
    </row>
    <row r="12" spans="2:4" s="1" customFormat="1" ht="17.100000000000001" customHeight="1" x14ac:dyDescent="0.25">
      <c r="B12" s="22" t="s">
        <v>952</v>
      </c>
      <c r="C12" s="23">
        <v>91500000</v>
      </c>
      <c r="D12" s="24" t="s">
        <v>953</v>
      </c>
    </row>
    <row r="13" spans="2:4" s="1" customFormat="1" ht="17.100000000000001" customHeight="1" x14ac:dyDescent="0.25">
      <c r="B13" s="22" t="s">
        <v>954</v>
      </c>
      <c r="C13" s="23">
        <v>623724540.41999996</v>
      </c>
      <c r="D13" s="24" t="s">
        <v>955</v>
      </c>
    </row>
    <row r="14" spans="2:4" s="1" customFormat="1" ht="17.100000000000001" customHeight="1" x14ac:dyDescent="0.25">
      <c r="B14" s="22" t="s">
        <v>956</v>
      </c>
      <c r="C14" s="25">
        <v>0.39147906154608297</v>
      </c>
      <c r="D14" s="26"/>
    </row>
    <row r="15" spans="2:4" s="1" customFormat="1" ht="4.2" customHeight="1" x14ac:dyDescent="0.15"/>
    <row r="16" spans="2:4" s="1" customFormat="1" ht="15.3" customHeight="1" x14ac:dyDescent="0.15">
      <c r="B16" s="81" t="s">
        <v>1006</v>
      </c>
      <c r="C16" s="81"/>
    </row>
    <row r="17" spans="2:4" s="1" customFormat="1" ht="4.2" customHeight="1" x14ac:dyDescent="0.15"/>
    <row r="18" spans="2:4" s="1" customFormat="1" ht="17.100000000000001" customHeight="1" x14ac:dyDescent="0.25">
      <c r="B18" s="22" t="s">
        <v>957</v>
      </c>
      <c r="C18" s="23">
        <v>12268010294.633499</v>
      </c>
      <c r="D18" s="24" t="s">
        <v>958</v>
      </c>
    </row>
    <row r="19" spans="2:4" s="1" customFormat="1" ht="17.100000000000001" customHeight="1" x14ac:dyDescent="0.25">
      <c r="B19" s="22" t="s">
        <v>959</v>
      </c>
      <c r="C19" s="25">
        <v>1.0667835038811699</v>
      </c>
      <c r="D19" s="27" t="s">
        <v>960</v>
      </c>
    </row>
    <row r="20" spans="2:4" s="1" customFormat="1" ht="17.100000000000001" customHeight="1" x14ac:dyDescent="0.25">
      <c r="B20" s="2" t="s">
        <v>961</v>
      </c>
      <c r="C20" s="28" t="s">
        <v>962</v>
      </c>
      <c r="D20" s="29" t="s">
        <v>963</v>
      </c>
    </row>
    <row r="21" spans="2:4" s="1" customFormat="1" ht="4.2" customHeight="1" x14ac:dyDescent="0.15"/>
    <row r="22" spans="2:4" s="1" customFormat="1" ht="15.3" customHeight="1" x14ac:dyDescent="0.15">
      <c r="B22" s="81" t="s">
        <v>1007</v>
      </c>
      <c r="C22" s="81"/>
    </row>
    <row r="23" spans="2:4" s="1" customFormat="1" ht="4.2" customHeight="1" x14ac:dyDescent="0.15"/>
    <row r="24" spans="2:4" s="1" customFormat="1" ht="17.100000000000001" customHeight="1" x14ac:dyDescent="0.25">
      <c r="B24" s="22" t="s">
        <v>964</v>
      </c>
      <c r="C24" s="23">
        <v>92057546.510000005</v>
      </c>
      <c r="D24" s="24" t="s">
        <v>965</v>
      </c>
    </row>
    <row r="25" spans="2:4" s="1" customFormat="1" ht="17.100000000000001" customHeight="1" x14ac:dyDescent="0.25">
      <c r="B25" s="22" t="s">
        <v>966</v>
      </c>
      <c r="C25" s="23">
        <v>623724540.41999996</v>
      </c>
      <c r="D25" s="24" t="s">
        <v>967</v>
      </c>
    </row>
    <row r="26" spans="2:4" s="1" customFormat="1" ht="17.100000000000001" customHeight="1" x14ac:dyDescent="0.25">
      <c r="B26" s="22" t="s">
        <v>968</v>
      </c>
      <c r="C26" s="30">
        <v>0</v>
      </c>
      <c r="D26" s="24" t="s">
        <v>969</v>
      </c>
    </row>
    <row r="27" spans="2:4" s="1" customFormat="1" ht="17.100000000000001" customHeight="1" x14ac:dyDescent="0.25">
      <c r="B27" s="22" t="s">
        <v>957</v>
      </c>
      <c r="C27" s="23">
        <v>12268010294.633499</v>
      </c>
      <c r="D27" s="24"/>
    </row>
    <row r="28" spans="2:4" s="1" customFormat="1" ht="17.100000000000001" customHeight="1" x14ac:dyDescent="0.25">
      <c r="B28" s="22" t="s">
        <v>970</v>
      </c>
      <c r="C28" s="25">
        <v>1.1290254244837801</v>
      </c>
      <c r="D28" s="27" t="s">
        <v>960</v>
      </c>
    </row>
    <row r="29" spans="2:4" s="1" customFormat="1" ht="17.100000000000001" customHeight="1" x14ac:dyDescent="0.25">
      <c r="B29" s="2" t="s">
        <v>971</v>
      </c>
      <c r="C29" s="28" t="s">
        <v>962</v>
      </c>
      <c r="D29" s="29" t="s">
        <v>972</v>
      </c>
    </row>
    <row r="30" spans="2:4" s="1" customFormat="1" ht="4.2" customHeight="1" x14ac:dyDescent="0.15"/>
    <row r="31" spans="2:4" s="1" customFormat="1" ht="15.3" customHeight="1" x14ac:dyDescent="0.15">
      <c r="B31" s="81" t="s">
        <v>1008</v>
      </c>
      <c r="C31" s="81"/>
    </row>
    <row r="32" spans="2:4" s="1" customFormat="1" ht="4.2" customHeight="1" x14ac:dyDescent="0.15"/>
    <row r="33" spans="2:4" s="1" customFormat="1" ht="17.100000000000001" customHeight="1" x14ac:dyDescent="0.25">
      <c r="B33" s="22" t="s">
        <v>973</v>
      </c>
      <c r="C33" s="23">
        <v>2140897093.4299901</v>
      </c>
      <c r="D33" s="24" t="s">
        <v>974</v>
      </c>
    </row>
    <row r="34" spans="2:4" s="1" customFormat="1" ht="17.100000000000001" customHeight="1" x14ac:dyDescent="0.25">
      <c r="B34" s="22" t="s">
        <v>975</v>
      </c>
      <c r="C34" s="23">
        <v>2140897093.4299901</v>
      </c>
      <c r="D34" s="24"/>
    </row>
    <row r="35" spans="2:4" s="1" customFormat="1" ht="17.100000000000001" customHeight="1" x14ac:dyDescent="0.25">
      <c r="B35" s="22" t="s">
        <v>976</v>
      </c>
      <c r="C35" s="23">
        <v>0</v>
      </c>
      <c r="D35" s="24"/>
    </row>
    <row r="36" spans="2:4" s="1" customFormat="1" ht="17.100000000000001" customHeight="1" x14ac:dyDescent="0.25">
      <c r="B36" s="22" t="s">
        <v>977</v>
      </c>
      <c r="C36" s="31" t="s">
        <v>90</v>
      </c>
      <c r="D36" s="24"/>
    </row>
    <row r="37" spans="2:4" s="1" customFormat="1" ht="17.100000000000001" customHeight="1" x14ac:dyDescent="0.25">
      <c r="B37" s="22" t="s">
        <v>978</v>
      </c>
      <c r="C37" s="31" t="s">
        <v>90</v>
      </c>
      <c r="D37" s="26"/>
    </row>
    <row r="38" spans="2:4" s="1" customFormat="1" ht="17.100000000000001" customHeight="1" x14ac:dyDescent="0.25">
      <c r="B38" s="22" t="s">
        <v>979</v>
      </c>
      <c r="C38" s="23">
        <v>12983792381.563499</v>
      </c>
      <c r="D38" s="24" t="s">
        <v>980</v>
      </c>
    </row>
    <row r="39" spans="2:4" s="1" customFormat="1" ht="17.100000000000001" customHeight="1" x14ac:dyDescent="0.25">
      <c r="B39" s="22" t="s">
        <v>957</v>
      </c>
      <c r="C39" s="23">
        <v>12268010294.633499</v>
      </c>
      <c r="D39" s="26"/>
    </row>
    <row r="40" spans="2:4" s="1" customFormat="1" ht="17.100000000000001" customHeight="1" x14ac:dyDescent="0.25">
      <c r="B40" s="22" t="s">
        <v>981</v>
      </c>
      <c r="C40" s="23">
        <v>92057546.510000005</v>
      </c>
      <c r="D40" s="26"/>
    </row>
    <row r="41" spans="2:4" s="1" customFormat="1" ht="17.100000000000001" customHeight="1" x14ac:dyDescent="0.25">
      <c r="B41" s="22" t="s">
        <v>982</v>
      </c>
      <c r="C41" s="23">
        <v>623724540.41999996</v>
      </c>
      <c r="D41" s="26"/>
    </row>
    <row r="42" spans="2:4" s="1" customFormat="1" ht="17.100000000000001" customHeight="1" x14ac:dyDescent="0.25">
      <c r="B42" s="22" t="s">
        <v>978</v>
      </c>
      <c r="C42" s="31" t="s">
        <v>90</v>
      </c>
      <c r="D42" s="26"/>
    </row>
    <row r="43" spans="2:4" s="1" customFormat="1" ht="17.100000000000001" customHeight="1" x14ac:dyDescent="0.25">
      <c r="B43" s="22" t="s">
        <v>983</v>
      </c>
      <c r="C43" s="23">
        <v>179000000</v>
      </c>
      <c r="D43" s="24" t="s">
        <v>984</v>
      </c>
    </row>
    <row r="44" spans="2:4" s="1" customFormat="1" ht="17.100000000000001" customHeight="1" x14ac:dyDescent="0.25">
      <c r="B44" s="22" t="s">
        <v>985</v>
      </c>
      <c r="C44" s="23">
        <v>67699688.042897806</v>
      </c>
      <c r="D44" s="24" t="s">
        <v>986</v>
      </c>
    </row>
    <row r="45" spans="2:4" s="1" customFormat="1" ht="17.100000000000001" customHeight="1" x14ac:dyDescent="0.25">
      <c r="B45" s="22" t="s">
        <v>987</v>
      </c>
      <c r="C45" s="23">
        <v>11500000000</v>
      </c>
      <c r="D45" s="24" t="s">
        <v>988</v>
      </c>
    </row>
    <row r="46" spans="2:4" s="1" customFormat="1" ht="17.100000000000001" customHeight="1" x14ac:dyDescent="0.25">
      <c r="B46" s="22" t="s">
        <v>989</v>
      </c>
      <c r="C46" s="23">
        <v>3377989786.9505401</v>
      </c>
      <c r="D46" s="26"/>
    </row>
    <row r="47" spans="2:4" s="1" customFormat="1" ht="17.100000000000001" customHeight="1" x14ac:dyDescent="0.25">
      <c r="B47" s="2" t="s">
        <v>990</v>
      </c>
      <c r="C47" s="28" t="s">
        <v>962</v>
      </c>
      <c r="D47" s="26"/>
    </row>
    <row r="48" spans="2:4" s="1" customFormat="1" ht="4.2" customHeight="1" x14ac:dyDescent="0.15"/>
    <row r="49" spans="2:4" s="1" customFormat="1" ht="15.75" customHeight="1" x14ac:dyDescent="0.15">
      <c r="B49" s="81" t="s">
        <v>1009</v>
      </c>
      <c r="C49" s="81"/>
    </row>
    <row r="50" spans="2:4" s="1" customFormat="1" ht="4.2" customHeight="1" x14ac:dyDescent="0.15"/>
    <row r="51" spans="2:4" s="1" customFormat="1" ht="17.100000000000001" customHeight="1" x14ac:dyDescent="0.25">
      <c r="B51" s="22" t="s">
        <v>991</v>
      </c>
      <c r="C51" s="23">
        <v>1455630642.74</v>
      </c>
      <c r="D51" s="24" t="s">
        <v>992</v>
      </c>
    </row>
    <row r="52" spans="2:4" s="1" customFormat="1" ht="17.100000000000001" customHeight="1" x14ac:dyDescent="0.25">
      <c r="B52" s="22" t="s">
        <v>993</v>
      </c>
      <c r="C52" s="23">
        <v>-43750374.633575998</v>
      </c>
      <c r="D52" s="24" t="s">
        <v>994</v>
      </c>
    </row>
    <row r="53" spans="2:4" s="1" customFormat="1" ht="17.100000000000001" customHeight="1" x14ac:dyDescent="0.25">
      <c r="B53" s="22" t="s">
        <v>995</v>
      </c>
      <c r="C53" s="23">
        <v>1411880268.10642</v>
      </c>
      <c r="D53" s="24"/>
    </row>
    <row r="54" spans="2:4" s="1" customFormat="1" ht="17.100000000000001" customHeight="1" x14ac:dyDescent="0.25">
      <c r="B54" s="2" t="s">
        <v>996</v>
      </c>
      <c r="C54" s="28" t="s">
        <v>962</v>
      </c>
      <c r="D54" s="24"/>
    </row>
    <row r="55" spans="2:4" s="1" customFormat="1" ht="17.100000000000001" customHeight="1" x14ac:dyDescent="0.25">
      <c r="B55" s="22" t="s">
        <v>997</v>
      </c>
      <c r="C55" s="23">
        <v>79356441.150000006</v>
      </c>
      <c r="D55" s="24" t="s">
        <v>998</v>
      </c>
    </row>
    <row r="56" spans="2:4" s="1" customFormat="1" ht="17.100000000000001" customHeight="1" x14ac:dyDescent="0.25">
      <c r="B56" s="22" t="s">
        <v>999</v>
      </c>
      <c r="C56" s="23">
        <v>33900000</v>
      </c>
      <c r="D56" s="24" t="s">
        <v>1000</v>
      </c>
    </row>
    <row r="57" spans="2:4" s="1" customFormat="1" ht="17.100000000000001" customHeight="1" x14ac:dyDescent="0.25">
      <c r="B57" s="22" t="s">
        <v>1001</v>
      </c>
      <c r="C57" s="23">
        <v>45456441.149999999</v>
      </c>
      <c r="D57" s="24" t="s">
        <v>1002</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68F3-E238-4B5E-9E6E-083DB4E774FD}">
  <dimension ref="B1:J60"/>
  <sheetViews>
    <sheetView zoomScaleNormal="100" workbookViewId="0">
      <selection sqref="A1:XFD1048576"/>
    </sheetView>
  </sheetViews>
  <sheetFormatPr defaultRowHeight="13.2" x14ac:dyDescent="0.25"/>
  <cols>
    <col min="1" max="1" width="0.44140625" style="50" customWidth="1"/>
    <col min="2" max="3" width="14.6640625" style="50" customWidth="1"/>
    <col min="4" max="4" width="17.21875" style="50" customWidth="1"/>
    <col min="5" max="6" width="14.6640625" style="50" customWidth="1"/>
    <col min="7" max="7" width="8.6640625" style="50" customWidth="1"/>
    <col min="8" max="9" width="0.21875" style="50" customWidth="1"/>
    <col min="10" max="10" width="19.88671875" style="50" customWidth="1"/>
    <col min="11" max="11" width="4.6640625" style="50" customWidth="1"/>
    <col min="12" max="16384" width="8.88671875" style="50"/>
  </cols>
  <sheetData>
    <row r="1" spans="2:8" s="32" customFormat="1" ht="7.8" x14ac:dyDescent="0.15">
      <c r="B1" s="109"/>
    </row>
    <row r="2" spans="2:8" s="32" customFormat="1" ht="17.399999999999999" x14ac:dyDescent="0.15">
      <c r="B2" s="109"/>
      <c r="D2" s="110" t="s">
        <v>888</v>
      </c>
      <c r="E2" s="110"/>
      <c r="F2" s="110"/>
      <c r="G2" s="110"/>
      <c r="H2" s="110"/>
    </row>
    <row r="3" spans="2:8" s="32" customFormat="1" ht="7.8" x14ac:dyDescent="0.15">
      <c r="B3" s="109"/>
    </row>
    <row r="4" spans="2:8" s="32" customFormat="1" ht="15.6" x14ac:dyDescent="0.15">
      <c r="B4" s="111" t="s">
        <v>1010</v>
      </c>
      <c r="C4" s="111"/>
      <c r="D4" s="111"/>
      <c r="E4" s="111"/>
      <c r="F4" s="111"/>
      <c r="G4" s="111"/>
    </row>
    <row r="5" spans="2:8" s="32" customFormat="1" ht="7.8" x14ac:dyDescent="0.15"/>
    <row r="6" spans="2:8" s="32" customFormat="1" x14ac:dyDescent="0.15">
      <c r="B6" s="33" t="s">
        <v>1011</v>
      </c>
      <c r="C6" s="34">
        <v>45260</v>
      </c>
      <c r="D6" s="35" t="s">
        <v>1012</v>
      </c>
    </row>
    <row r="7" spans="2:8" s="32" customFormat="1" ht="7.8" x14ac:dyDescent="0.15"/>
    <row r="8" spans="2:8" s="32" customFormat="1" x14ac:dyDescent="0.15">
      <c r="B8" s="94" t="s">
        <v>1013</v>
      </c>
      <c r="C8" s="94"/>
      <c r="D8" s="94"/>
      <c r="E8" s="94"/>
      <c r="F8" s="94"/>
      <c r="G8" s="94"/>
    </row>
    <row r="9" spans="2:8" s="32" customFormat="1" ht="7.8" x14ac:dyDescent="0.15"/>
    <row r="10" spans="2:8" s="32" customFormat="1" ht="10.199999999999999" x14ac:dyDescent="0.15">
      <c r="B10" s="112" t="s">
        <v>1014</v>
      </c>
      <c r="C10" s="112"/>
    </row>
    <row r="11" spans="2:8" s="32" customFormat="1" ht="7.8" x14ac:dyDescent="0.15"/>
    <row r="12" spans="2:8" s="32" customFormat="1" x14ac:dyDescent="0.15">
      <c r="B12" s="113" t="s">
        <v>1015</v>
      </c>
      <c r="C12" s="113"/>
      <c r="D12" s="113"/>
      <c r="E12" s="113"/>
      <c r="F12" s="114">
        <v>15286784667.360001</v>
      </c>
      <c r="G12" s="114"/>
    </row>
    <row r="13" spans="2:8" s="32" customFormat="1" x14ac:dyDescent="0.15">
      <c r="B13" s="105" t="s">
        <v>1016</v>
      </c>
      <c r="C13" s="105"/>
      <c r="D13" s="105"/>
      <c r="E13" s="105"/>
      <c r="F13" s="108">
        <v>15286784667.360001</v>
      </c>
      <c r="G13" s="108"/>
    </row>
    <row r="14" spans="2:8" s="32" customFormat="1" x14ac:dyDescent="0.15">
      <c r="B14" s="105" t="s">
        <v>1017</v>
      </c>
      <c r="C14" s="105"/>
      <c r="D14" s="105"/>
      <c r="E14" s="105"/>
      <c r="F14" s="108">
        <v>2140897093.4299901</v>
      </c>
      <c r="G14" s="108"/>
    </row>
    <row r="15" spans="2:8" s="32" customFormat="1" x14ac:dyDescent="0.15">
      <c r="B15" s="105" t="s">
        <v>433</v>
      </c>
      <c r="C15" s="105"/>
      <c r="D15" s="105"/>
      <c r="E15" s="105"/>
      <c r="F15" s="108">
        <v>106422</v>
      </c>
      <c r="G15" s="108"/>
    </row>
    <row r="16" spans="2:8" s="32" customFormat="1" x14ac:dyDescent="0.15">
      <c r="B16" s="105" t="s">
        <v>1018</v>
      </c>
      <c r="C16" s="105"/>
      <c r="D16" s="105"/>
      <c r="E16" s="105"/>
      <c r="F16" s="108">
        <v>230313</v>
      </c>
      <c r="G16" s="108"/>
    </row>
    <row r="17" spans="2:7" s="32" customFormat="1" x14ac:dyDescent="0.15">
      <c r="B17" s="105" t="s">
        <v>1019</v>
      </c>
      <c r="C17" s="105"/>
      <c r="D17" s="105"/>
      <c r="E17" s="105"/>
      <c r="F17" s="108">
        <v>143643.08758865701</v>
      </c>
      <c r="G17" s="108"/>
    </row>
    <row r="18" spans="2:7" s="32" customFormat="1" x14ac:dyDescent="0.15">
      <c r="B18" s="105" t="s">
        <v>1020</v>
      </c>
      <c r="C18" s="105"/>
      <c r="D18" s="105"/>
      <c r="E18" s="105"/>
      <c r="F18" s="108">
        <v>66373.954867332795</v>
      </c>
      <c r="G18" s="108"/>
    </row>
    <row r="19" spans="2:7" s="32" customFormat="1" x14ac:dyDescent="0.15">
      <c r="B19" s="105" t="s">
        <v>1021</v>
      </c>
      <c r="C19" s="105"/>
      <c r="D19" s="105"/>
      <c r="E19" s="105"/>
      <c r="F19" s="106">
        <v>0.50676583251532203</v>
      </c>
      <c r="G19" s="106"/>
    </row>
    <row r="20" spans="2:7" s="32" customFormat="1" x14ac:dyDescent="0.15">
      <c r="B20" s="105" t="s">
        <v>1022</v>
      </c>
      <c r="C20" s="105"/>
      <c r="D20" s="105"/>
      <c r="E20" s="105"/>
      <c r="F20" s="106">
        <v>0.60257665097056301</v>
      </c>
      <c r="G20" s="106"/>
    </row>
    <row r="21" spans="2:7" s="32" customFormat="1" x14ac:dyDescent="0.15">
      <c r="B21" s="105" t="s">
        <v>1023</v>
      </c>
      <c r="C21" s="105"/>
      <c r="D21" s="105"/>
      <c r="E21" s="105"/>
      <c r="F21" s="107">
        <v>4.8297584436109702</v>
      </c>
      <c r="G21" s="107"/>
    </row>
    <row r="22" spans="2:7" s="32" customFormat="1" x14ac:dyDescent="0.15">
      <c r="B22" s="105" t="s">
        <v>1024</v>
      </c>
      <c r="C22" s="105"/>
      <c r="D22" s="105"/>
      <c r="E22" s="105"/>
      <c r="F22" s="107">
        <v>14.5426091048774</v>
      </c>
      <c r="G22" s="107"/>
    </row>
    <row r="23" spans="2:7" s="32" customFormat="1" x14ac:dyDescent="0.15">
      <c r="B23" s="105" t="s">
        <v>1025</v>
      </c>
      <c r="C23" s="105"/>
      <c r="D23" s="105"/>
      <c r="E23" s="105"/>
      <c r="F23" s="107">
        <v>19.372358573410601</v>
      </c>
      <c r="G23" s="107"/>
    </row>
    <row r="24" spans="2:7" s="32" customFormat="1" x14ac:dyDescent="0.15">
      <c r="B24" s="105" t="s">
        <v>1026</v>
      </c>
      <c r="C24" s="105"/>
      <c r="D24" s="105"/>
      <c r="E24" s="105"/>
      <c r="F24" s="106">
        <v>0.84554793020005103</v>
      </c>
      <c r="G24" s="106"/>
    </row>
    <row r="25" spans="2:7" s="32" customFormat="1" x14ac:dyDescent="0.15">
      <c r="B25" s="105" t="s">
        <v>1027</v>
      </c>
      <c r="C25" s="105"/>
      <c r="D25" s="105"/>
      <c r="E25" s="105"/>
      <c r="F25" s="106">
        <v>0.15445206979995799</v>
      </c>
      <c r="G25" s="106"/>
    </row>
    <row r="26" spans="2:7" s="32" customFormat="1" x14ac:dyDescent="0.15">
      <c r="B26" s="105" t="s">
        <v>1028</v>
      </c>
      <c r="C26" s="105"/>
      <c r="D26" s="105"/>
      <c r="E26" s="105"/>
      <c r="F26" s="106">
        <v>1.83712990738076E-2</v>
      </c>
      <c r="G26" s="106"/>
    </row>
    <row r="27" spans="2:7" s="32" customFormat="1" x14ac:dyDescent="0.15">
      <c r="B27" s="105" t="s">
        <v>1029</v>
      </c>
      <c r="C27" s="105"/>
      <c r="D27" s="105"/>
      <c r="E27" s="105"/>
      <c r="F27" s="106">
        <v>1.70788861513693E-2</v>
      </c>
      <c r="G27" s="106"/>
    </row>
    <row r="28" spans="2:7" s="32" customFormat="1" x14ac:dyDescent="0.15">
      <c r="B28" s="105" t="s">
        <v>1030</v>
      </c>
      <c r="C28" s="105"/>
      <c r="D28" s="105"/>
      <c r="E28" s="105"/>
      <c r="F28" s="106">
        <v>2.5446614237580101E-2</v>
      </c>
      <c r="G28" s="106"/>
    </row>
    <row r="29" spans="2:7" s="32" customFormat="1" x14ac:dyDescent="0.15">
      <c r="B29" s="105" t="s">
        <v>1031</v>
      </c>
      <c r="C29" s="105"/>
      <c r="D29" s="105"/>
      <c r="E29" s="105"/>
      <c r="F29" s="107">
        <v>7.6040071990965199</v>
      </c>
      <c r="G29" s="107"/>
    </row>
    <row r="30" spans="2:7" s="32" customFormat="1" x14ac:dyDescent="0.15">
      <c r="B30" s="105" t="s">
        <v>1032</v>
      </c>
      <c r="C30" s="105"/>
      <c r="D30" s="105"/>
      <c r="E30" s="105"/>
      <c r="F30" s="107">
        <v>6.5637422732274802</v>
      </c>
      <c r="G30" s="107"/>
    </row>
    <row r="31" spans="2:7" s="32" customFormat="1" x14ac:dyDescent="0.15">
      <c r="B31" s="101" t="s">
        <v>1033</v>
      </c>
      <c r="C31" s="101"/>
      <c r="D31" s="101"/>
      <c r="E31" s="101"/>
      <c r="F31" s="102">
        <v>7.4899321990497898E-4</v>
      </c>
      <c r="G31" s="102"/>
    </row>
    <row r="32" spans="2:7" s="32" customFormat="1" ht="7.8" x14ac:dyDescent="0.15"/>
    <row r="33" spans="2:10" s="32" customFormat="1" x14ac:dyDescent="0.15">
      <c r="B33" s="94" t="s">
        <v>1034</v>
      </c>
      <c r="C33" s="94"/>
      <c r="D33" s="94"/>
      <c r="E33" s="94"/>
      <c r="F33" s="94"/>
      <c r="G33" s="94"/>
    </row>
    <row r="34" spans="2:10" s="32" customFormat="1" ht="7.8" x14ac:dyDescent="0.15"/>
    <row r="35" spans="2:10" s="32" customFormat="1" x14ac:dyDescent="0.25">
      <c r="B35" s="103" t="s">
        <v>1035</v>
      </c>
      <c r="C35" s="103"/>
      <c r="D35" s="103"/>
      <c r="E35" s="103"/>
      <c r="F35" s="104">
        <v>623724540.41999996</v>
      </c>
      <c r="G35" s="104"/>
    </row>
    <row r="36" spans="2:10" s="32" customFormat="1" ht="7.8" x14ac:dyDescent="0.15"/>
    <row r="37" spans="2:10" s="32" customFormat="1" x14ac:dyDescent="0.15">
      <c r="B37" s="94" t="s">
        <v>1036</v>
      </c>
      <c r="C37" s="94"/>
      <c r="D37" s="94"/>
      <c r="E37" s="94"/>
      <c r="F37" s="94"/>
      <c r="G37" s="94"/>
    </row>
    <row r="38" spans="2:10" s="32" customFormat="1" ht="7.8" x14ac:dyDescent="0.15"/>
    <row r="39" spans="2:10" s="32" customFormat="1" ht="10.199999999999999" x14ac:dyDescent="0.15">
      <c r="B39" s="36"/>
      <c r="C39" s="37" t="s">
        <v>1037</v>
      </c>
      <c r="D39" s="37" t="s">
        <v>1037</v>
      </c>
      <c r="E39" s="37" t="s">
        <v>1037</v>
      </c>
      <c r="F39" s="37" t="s">
        <v>1037</v>
      </c>
      <c r="G39" s="97" t="s">
        <v>1037</v>
      </c>
      <c r="H39" s="97"/>
      <c r="I39" s="97"/>
      <c r="J39" s="37" t="s">
        <v>1037</v>
      </c>
    </row>
    <row r="40" spans="2:10" s="32" customFormat="1" ht="10.199999999999999" x14ac:dyDescent="0.15">
      <c r="B40" s="38" t="s">
        <v>893</v>
      </c>
      <c r="C40" s="39" t="s">
        <v>1038</v>
      </c>
      <c r="D40" s="39" t="s">
        <v>1038</v>
      </c>
      <c r="E40" s="39" t="s">
        <v>1038</v>
      </c>
      <c r="F40" s="39" t="s">
        <v>1038</v>
      </c>
      <c r="G40" s="98" t="s">
        <v>1039</v>
      </c>
      <c r="H40" s="98"/>
      <c r="I40" s="98"/>
      <c r="J40" s="39" t="s">
        <v>1039</v>
      </c>
    </row>
    <row r="41" spans="2:10" s="32" customFormat="1" ht="10.199999999999999" x14ac:dyDescent="0.15">
      <c r="B41" s="40" t="s">
        <v>10</v>
      </c>
      <c r="C41" s="41" t="s">
        <v>1040</v>
      </c>
      <c r="D41" s="41" t="s">
        <v>1040</v>
      </c>
      <c r="E41" s="41" t="s">
        <v>1040</v>
      </c>
      <c r="F41" s="41" t="s">
        <v>1040</v>
      </c>
      <c r="G41" s="93" t="s">
        <v>1040</v>
      </c>
      <c r="H41" s="93"/>
      <c r="I41" s="93"/>
      <c r="J41" s="41" t="s">
        <v>1040</v>
      </c>
    </row>
    <row r="42" spans="2:10" s="32" customFormat="1" ht="10.199999999999999" x14ac:dyDescent="0.15">
      <c r="B42" s="42" t="s">
        <v>892</v>
      </c>
      <c r="C42" s="43" t="s">
        <v>1041</v>
      </c>
      <c r="D42" s="43" t="s">
        <v>1041</v>
      </c>
      <c r="E42" s="43" t="s">
        <v>1041</v>
      </c>
      <c r="F42" s="43" t="s">
        <v>1041</v>
      </c>
      <c r="G42" s="99" t="s">
        <v>1042</v>
      </c>
      <c r="H42" s="99"/>
      <c r="I42" s="99"/>
      <c r="J42" s="43" t="s">
        <v>1042</v>
      </c>
    </row>
    <row r="43" spans="2:10" s="32" customFormat="1" ht="10.199999999999999" x14ac:dyDescent="0.15">
      <c r="B43" s="40" t="s">
        <v>897</v>
      </c>
      <c r="C43" s="41" t="s">
        <v>1</v>
      </c>
      <c r="D43" s="41" t="s">
        <v>1</v>
      </c>
      <c r="E43" s="41" t="s">
        <v>1</v>
      </c>
      <c r="F43" s="41" t="s">
        <v>1</v>
      </c>
      <c r="G43" s="93" t="s">
        <v>1</v>
      </c>
      <c r="H43" s="93"/>
      <c r="I43" s="93"/>
      <c r="J43" s="41" t="s">
        <v>1</v>
      </c>
    </row>
    <row r="44" spans="2:10" s="32" customFormat="1" ht="10.199999999999999" x14ac:dyDescent="0.15">
      <c r="B44" s="42" t="s">
        <v>1043</v>
      </c>
      <c r="C44" s="44">
        <v>5000000</v>
      </c>
      <c r="D44" s="44">
        <v>5000000</v>
      </c>
      <c r="E44" s="44">
        <v>10000000</v>
      </c>
      <c r="F44" s="44">
        <v>25000000</v>
      </c>
      <c r="G44" s="100">
        <v>11500000</v>
      </c>
      <c r="H44" s="100"/>
      <c r="I44" s="100"/>
      <c r="J44" s="44">
        <v>35000000</v>
      </c>
    </row>
    <row r="45" spans="2:10" s="32" customFormat="1" ht="10.199999999999999" x14ac:dyDescent="0.15">
      <c r="B45" s="42" t="s">
        <v>895</v>
      </c>
      <c r="C45" s="45">
        <v>43483</v>
      </c>
      <c r="D45" s="45">
        <v>43497</v>
      </c>
      <c r="E45" s="45">
        <v>43489</v>
      </c>
      <c r="F45" s="45">
        <v>43490</v>
      </c>
      <c r="G45" s="95">
        <v>43928</v>
      </c>
      <c r="H45" s="95"/>
      <c r="I45" s="95"/>
      <c r="J45" s="45">
        <v>43955</v>
      </c>
    </row>
    <row r="46" spans="2:10" s="32" customFormat="1" ht="10.199999999999999" x14ac:dyDescent="0.15">
      <c r="B46" s="42" t="s">
        <v>896</v>
      </c>
      <c r="C46" s="45">
        <v>46560</v>
      </c>
      <c r="D46" s="45">
        <v>46560</v>
      </c>
      <c r="E46" s="45">
        <v>46560</v>
      </c>
      <c r="F46" s="45">
        <v>46560</v>
      </c>
      <c r="G46" s="95">
        <v>46682</v>
      </c>
      <c r="H46" s="95"/>
      <c r="I46" s="95"/>
      <c r="J46" s="45">
        <v>46682</v>
      </c>
    </row>
    <row r="47" spans="2:10" s="32" customFormat="1" ht="10.199999999999999" x14ac:dyDescent="0.15">
      <c r="B47" s="42" t="s">
        <v>898</v>
      </c>
      <c r="C47" s="41" t="s">
        <v>1044</v>
      </c>
      <c r="D47" s="41" t="s">
        <v>1044</v>
      </c>
      <c r="E47" s="41" t="s">
        <v>1044</v>
      </c>
      <c r="F47" s="41" t="s">
        <v>1044</v>
      </c>
      <c r="G47" s="93" t="s">
        <v>1044</v>
      </c>
      <c r="H47" s="93"/>
      <c r="I47" s="93"/>
      <c r="J47" s="41" t="s">
        <v>1044</v>
      </c>
    </row>
    <row r="48" spans="2:10" s="32" customFormat="1" ht="10.199999999999999" x14ac:dyDescent="0.15">
      <c r="B48" s="40" t="s">
        <v>899</v>
      </c>
      <c r="C48" s="46">
        <v>8.0000000000000002E-3</v>
      </c>
      <c r="D48" s="46">
        <v>8.0000000000000002E-3</v>
      </c>
      <c r="E48" s="46">
        <v>8.0000000000000002E-3</v>
      </c>
      <c r="F48" s="46">
        <v>8.0000000000000002E-3</v>
      </c>
      <c r="G48" s="96">
        <v>0</v>
      </c>
      <c r="H48" s="96"/>
      <c r="I48" s="96"/>
      <c r="J48" s="46">
        <v>0</v>
      </c>
    </row>
    <row r="49" spans="2:10" s="32" customFormat="1" ht="10.199999999999999" x14ac:dyDescent="0.15">
      <c r="B49" s="40" t="s">
        <v>1045</v>
      </c>
      <c r="C49" s="41" t="s">
        <v>1046</v>
      </c>
      <c r="D49" s="41" t="s">
        <v>1046</v>
      </c>
      <c r="E49" s="41" t="s">
        <v>1046</v>
      </c>
      <c r="F49" s="41" t="s">
        <v>1046</v>
      </c>
      <c r="G49" s="93" t="s">
        <v>1046</v>
      </c>
      <c r="H49" s="93"/>
      <c r="I49" s="93"/>
      <c r="J49" s="41" t="s">
        <v>1046</v>
      </c>
    </row>
    <row r="50" spans="2:10" s="32" customFormat="1" ht="10.199999999999999" x14ac:dyDescent="0.15">
      <c r="B50" s="40" t="s">
        <v>1047</v>
      </c>
      <c r="C50" s="41" t="s">
        <v>936</v>
      </c>
      <c r="D50" s="41" t="s">
        <v>936</v>
      </c>
      <c r="E50" s="41" t="s">
        <v>936</v>
      </c>
      <c r="F50" s="41" t="s">
        <v>936</v>
      </c>
      <c r="G50" s="93" t="s">
        <v>936</v>
      </c>
      <c r="H50" s="93"/>
      <c r="I50" s="93"/>
      <c r="J50" s="41" t="s">
        <v>936</v>
      </c>
    </row>
    <row r="51" spans="2:10" s="32" customFormat="1" ht="10.199999999999999" x14ac:dyDescent="0.15">
      <c r="B51" s="40" t="s">
        <v>1048</v>
      </c>
      <c r="C51" s="41" t="s">
        <v>1049</v>
      </c>
      <c r="D51" s="41" t="s">
        <v>1049</v>
      </c>
      <c r="E51" s="41" t="s">
        <v>1049</v>
      </c>
      <c r="F51" s="41" t="s">
        <v>1049</v>
      </c>
      <c r="G51" s="93" t="s">
        <v>1049</v>
      </c>
      <c r="H51" s="93"/>
      <c r="I51" s="93"/>
      <c r="J51" s="41" t="s">
        <v>1049</v>
      </c>
    </row>
    <row r="52" spans="2:10" s="32" customFormat="1" ht="7.8" x14ac:dyDescent="0.15"/>
    <row r="53" spans="2:10" s="32" customFormat="1" x14ac:dyDescent="0.15">
      <c r="B53" s="94" t="s">
        <v>1050</v>
      </c>
      <c r="C53" s="94"/>
      <c r="D53" s="94"/>
      <c r="E53" s="94"/>
      <c r="F53" s="94"/>
      <c r="G53" s="94"/>
    </row>
    <row r="54" spans="2:10" s="32" customFormat="1" ht="7.8" x14ac:dyDescent="0.15"/>
    <row r="55" spans="2:10" s="32" customFormat="1" x14ac:dyDescent="0.15">
      <c r="B55" s="47" t="s">
        <v>1051</v>
      </c>
    </row>
    <row r="56" spans="2:10" s="32" customFormat="1" ht="7.8" x14ac:dyDescent="0.15"/>
    <row r="57" spans="2:10" s="32" customFormat="1" x14ac:dyDescent="0.15">
      <c r="B57" s="94" t="s">
        <v>1052</v>
      </c>
      <c r="C57" s="94"/>
      <c r="D57" s="94"/>
      <c r="E57" s="94"/>
      <c r="F57" s="94"/>
      <c r="G57" s="94"/>
    </row>
    <row r="58" spans="2:10" s="32" customFormat="1" ht="7.8" x14ac:dyDescent="0.15"/>
    <row r="59" spans="2:10" s="32" customFormat="1" x14ac:dyDescent="0.25">
      <c r="B59" s="48">
        <v>23296922.579999998</v>
      </c>
      <c r="C59" s="49" t="s">
        <v>1</v>
      </c>
    </row>
    <row r="60" spans="2:10" s="32" customFormat="1" ht="7.8" x14ac:dyDescent="0.15"/>
  </sheetData>
  <mergeCells count="64">
    <mergeCell ref="B12:E12"/>
    <mergeCell ref="F12:G12"/>
    <mergeCell ref="B1:B3"/>
    <mergeCell ref="D2:H2"/>
    <mergeCell ref="B4:G4"/>
    <mergeCell ref="B8:G8"/>
    <mergeCell ref="B10:C10"/>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G44:I44"/>
    <mergeCell ref="B31:E31"/>
    <mergeCell ref="F31:G31"/>
    <mergeCell ref="B33:G33"/>
    <mergeCell ref="B35:E35"/>
    <mergeCell ref="F35:G35"/>
    <mergeCell ref="B37:G37"/>
    <mergeCell ref="G39:I39"/>
    <mergeCell ref="G40:I40"/>
    <mergeCell ref="G41:I41"/>
    <mergeCell ref="G42:I42"/>
    <mergeCell ref="G43:I43"/>
    <mergeCell ref="G51:I51"/>
    <mergeCell ref="B53:G53"/>
    <mergeCell ref="B57:G57"/>
    <mergeCell ref="G45:I45"/>
    <mergeCell ref="G46:I46"/>
    <mergeCell ref="G47:I47"/>
    <mergeCell ref="G48:I48"/>
    <mergeCell ref="G49:I49"/>
    <mergeCell ref="G50:I50"/>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7482-9186-4A1D-A7C6-6AD24E976F3D}">
  <dimension ref="B1:AR361"/>
  <sheetViews>
    <sheetView workbookViewId="0">
      <selection activeCell="M8" sqref="M8:V8"/>
    </sheetView>
  </sheetViews>
  <sheetFormatPr defaultRowHeight="13.2" x14ac:dyDescent="0.25"/>
  <cols>
    <col min="1" max="1" width="0.6640625" style="50" customWidth="1"/>
    <col min="2" max="2" width="11.6640625" style="50" customWidth="1"/>
    <col min="3" max="3" width="0.44140625" style="50" customWidth="1"/>
    <col min="4" max="4" width="0.21875" style="50" customWidth="1"/>
    <col min="5" max="5" width="0.44140625" style="50" customWidth="1"/>
    <col min="6" max="7" width="0.21875" style="50" customWidth="1"/>
    <col min="8" max="9" width="0.5546875" style="50" customWidth="1"/>
    <col min="10" max="10" width="0.6640625" style="50" customWidth="1"/>
    <col min="11" max="11" width="0.44140625" style="50" customWidth="1"/>
    <col min="12" max="12" width="6" style="50" customWidth="1"/>
    <col min="13" max="13" width="7.44140625" style="50" customWidth="1"/>
    <col min="14" max="14" width="0.44140625" style="50" customWidth="1"/>
    <col min="15" max="15" width="0.21875" style="50" customWidth="1"/>
    <col min="16" max="16" width="0.44140625" style="50" customWidth="1"/>
    <col min="17" max="18" width="0.21875" style="50" customWidth="1"/>
    <col min="19" max="20" width="0.5546875" style="50" customWidth="1"/>
    <col min="21" max="22" width="0.6640625" style="50" customWidth="1"/>
    <col min="23" max="23" width="7.44140625" style="50" customWidth="1"/>
    <col min="24" max="24" width="0.44140625" style="50" customWidth="1"/>
    <col min="25" max="25" width="0.21875" style="50" customWidth="1"/>
    <col min="26" max="26" width="0.44140625" style="50" customWidth="1"/>
    <col min="27" max="28" width="0.21875" style="50" customWidth="1"/>
    <col min="29" max="30" width="0.5546875" style="50" customWidth="1"/>
    <col min="31" max="31" width="0.6640625" style="50" customWidth="1"/>
    <col min="32" max="32" width="15.21875" style="50" customWidth="1"/>
    <col min="33" max="34" width="0.44140625" style="50" customWidth="1"/>
    <col min="35" max="35" width="0.21875" style="50" customWidth="1"/>
    <col min="36" max="36" width="0.33203125" style="50" customWidth="1"/>
    <col min="37" max="37" width="0.21875" style="50" customWidth="1"/>
    <col min="38" max="38" width="0.5546875" style="50" customWidth="1"/>
    <col min="39" max="39" width="0.21875" style="50" customWidth="1"/>
    <col min="40" max="40" width="1" style="50" customWidth="1"/>
    <col min="41" max="41" width="9" style="50" customWidth="1"/>
    <col min="42" max="43" width="0.21875" style="50" customWidth="1"/>
    <col min="44" max="44" width="0.6640625" style="50" customWidth="1"/>
    <col min="45" max="45" width="0.21875" style="50" customWidth="1"/>
    <col min="46" max="46" width="4.6640625" style="50" customWidth="1"/>
    <col min="47" max="16384" width="8.88671875" style="50"/>
  </cols>
  <sheetData>
    <row r="1" spans="2:44" s="32" customFormat="1" ht="7.8" x14ac:dyDescent="0.15">
      <c r="B1" s="109"/>
      <c r="C1" s="109"/>
      <c r="D1" s="109"/>
      <c r="E1" s="109"/>
      <c r="F1" s="109"/>
      <c r="G1" s="109"/>
      <c r="H1" s="109"/>
      <c r="I1" s="109"/>
      <c r="J1" s="109"/>
      <c r="K1" s="109"/>
      <c r="L1" s="109"/>
    </row>
    <row r="2" spans="2:44" s="32" customFormat="1" ht="17.399999999999999" x14ac:dyDescent="0.15">
      <c r="B2" s="109"/>
      <c r="C2" s="109"/>
      <c r="D2" s="109"/>
      <c r="E2" s="109"/>
      <c r="F2" s="109"/>
      <c r="G2" s="109"/>
      <c r="H2" s="109"/>
      <c r="I2" s="109"/>
      <c r="J2" s="109"/>
      <c r="K2" s="109"/>
      <c r="L2" s="109"/>
      <c r="M2" s="110" t="s">
        <v>888</v>
      </c>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row>
    <row r="3" spans="2:44" s="32" customFormat="1" ht="7.8" x14ac:dyDescent="0.15">
      <c r="B3" s="109"/>
      <c r="C3" s="109"/>
      <c r="D3" s="109"/>
      <c r="E3" s="109"/>
      <c r="F3" s="109"/>
      <c r="G3" s="109"/>
      <c r="H3" s="109"/>
      <c r="I3" s="109"/>
      <c r="J3" s="109"/>
      <c r="K3" s="109"/>
      <c r="L3" s="109"/>
    </row>
    <row r="4" spans="2:44" s="32" customFormat="1" ht="7.8" x14ac:dyDescent="0.15"/>
    <row r="5" spans="2:44" s="32" customFormat="1" ht="15.6" x14ac:dyDescent="0.15">
      <c r="B5" s="111" t="s">
        <v>1053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row>
    <row r="6" spans="2:44" s="32" customFormat="1" ht="7.8" x14ac:dyDescent="0.15"/>
    <row r="7" spans="2:44" s="32" customFormat="1" ht="7.8" x14ac:dyDescent="0.15">
      <c r="B7" s="124" t="s">
        <v>1011</v>
      </c>
      <c r="C7" s="124"/>
      <c r="D7" s="124"/>
      <c r="E7" s="124"/>
      <c r="F7" s="124"/>
      <c r="G7" s="124"/>
      <c r="H7" s="124"/>
      <c r="I7" s="124"/>
      <c r="J7" s="124"/>
      <c r="K7" s="124"/>
    </row>
    <row r="8" spans="2:44" s="32" customFormat="1" x14ac:dyDescent="0.15">
      <c r="B8" s="124"/>
      <c r="C8" s="124"/>
      <c r="D8" s="124"/>
      <c r="E8" s="124"/>
      <c r="F8" s="124"/>
      <c r="G8" s="124"/>
      <c r="H8" s="124"/>
      <c r="I8" s="124"/>
      <c r="J8" s="124"/>
      <c r="K8" s="124"/>
      <c r="M8" s="125">
        <v>45260</v>
      </c>
      <c r="N8" s="125"/>
      <c r="O8" s="125"/>
      <c r="P8" s="125"/>
      <c r="Q8" s="125"/>
      <c r="R8" s="125"/>
      <c r="S8" s="125"/>
      <c r="T8" s="125"/>
      <c r="U8" s="125"/>
      <c r="V8" s="125"/>
    </row>
    <row r="9" spans="2:44" s="32" customFormat="1" ht="7.8" x14ac:dyDescent="0.15">
      <c r="B9" s="124"/>
      <c r="C9" s="124"/>
      <c r="D9" s="124"/>
      <c r="E9" s="124"/>
      <c r="F9" s="124"/>
      <c r="G9" s="124"/>
      <c r="H9" s="124"/>
      <c r="I9" s="124"/>
      <c r="J9" s="124"/>
      <c r="K9" s="124"/>
    </row>
    <row r="10" spans="2:44" s="32" customFormat="1" ht="7.8" x14ac:dyDescent="0.15"/>
    <row r="11" spans="2:44" s="32" customFormat="1" x14ac:dyDescent="0.15">
      <c r="B11" s="94" t="s">
        <v>1054</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row>
    <row r="12" spans="2:44" s="32" customFormat="1" ht="7.8" x14ac:dyDescent="0.15"/>
    <row r="13" spans="2:44" s="32" customFormat="1" ht="10.199999999999999" x14ac:dyDescent="0.15">
      <c r="B13" s="117"/>
      <c r="C13" s="117"/>
      <c r="D13" s="117"/>
      <c r="E13" s="117"/>
      <c r="F13" s="117"/>
      <c r="G13" s="117"/>
      <c r="H13" s="117"/>
      <c r="I13" s="117"/>
      <c r="J13" s="117"/>
      <c r="K13" s="121" t="s">
        <v>1055</v>
      </c>
      <c r="L13" s="121"/>
      <c r="M13" s="121"/>
      <c r="N13" s="121"/>
      <c r="O13" s="121"/>
      <c r="P13" s="121"/>
      <c r="Q13" s="121"/>
      <c r="R13" s="121"/>
      <c r="S13" s="121"/>
      <c r="T13" s="121"/>
      <c r="U13" s="121"/>
      <c r="V13" s="121" t="s">
        <v>1056</v>
      </c>
      <c r="W13" s="121"/>
      <c r="X13" s="121"/>
      <c r="Y13" s="121"/>
      <c r="Z13" s="121"/>
      <c r="AA13" s="121"/>
      <c r="AB13" s="121"/>
      <c r="AC13" s="121"/>
      <c r="AD13" s="121"/>
      <c r="AE13" s="121"/>
      <c r="AF13" s="121" t="s">
        <v>1057</v>
      </c>
      <c r="AG13" s="121"/>
      <c r="AH13" s="121"/>
      <c r="AI13" s="121"/>
      <c r="AJ13" s="121"/>
      <c r="AK13" s="121"/>
      <c r="AL13" s="121"/>
      <c r="AM13" s="121"/>
      <c r="AN13" s="121"/>
      <c r="AO13" s="51" t="s">
        <v>1056</v>
      </c>
    </row>
    <row r="14" spans="2:44" s="32" customFormat="1" ht="10.199999999999999" x14ac:dyDescent="0.15">
      <c r="B14" s="115" t="s">
        <v>537</v>
      </c>
      <c r="C14" s="115"/>
      <c r="D14" s="115"/>
      <c r="E14" s="115"/>
      <c r="F14" s="115"/>
      <c r="G14" s="115"/>
      <c r="H14" s="115"/>
      <c r="I14" s="115"/>
      <c r="J14" s="115"/>
      <c r="K14" s="116">
        <v>2403446539.00001</v>
      </c>
      <c r="L14" s="116"/>
      <c r="M14" s="116"/>
      <c r="N14" s="116"/>
      <c r="O14" s="116"/>
      <c r="P14" s="116"/>
      <c r="Q14" s="116"/>
      <c r="R14" s="116"/>
      <c r="S14" s="116"/>
      <c r="T14" s="116"/>
      <c r="U14" s="116"/>
      <c r="V14" s="96">
        <v>0.15722381071618</v>
      </c>
      <c r="W14" s="96"/>
      <c r="X14" s="96"/>
      <c r="Y14" s="96"/>
      <c r="Z14" s="96"/>
      <c r="AA14" s="96"/>
      <c r="AB14" s="96"/>
      <c r="AC14" s="96"/>
      <c r="AD14" s="96"/>
      <c r="AE14" s="96"/>
      <c r="AF14" s="100">
        <v>35289</v>
      </c>
      <c r="AG14" s="100"/>
      <c r="AH14" s="100"/>
      <c r="AI14" s="100"/>
      <c r="AJ14" s="100"/>
      <c r="AK14" s="100"/>
      <c r="AL14" s="100"/>
      <c r="AM14" s="100"/>
      <c r="AN14" s="100"/>
      <c r="AO14" s="46">
        <v>0.15322191973531701</v>
      </c>
    </row>
    <row r="15" spans="2:44" s="32" customFormat="1" ht="10.199999999999999" x14ac:dyDescent="0.15">
      <c r="B15" s="115" t="s">
        <v>541</v>
      </c>
      <c r="C15" s="115"/>
      <c r="D15" s="115"/>
      <c r="E15" s="115"/>
      <c r="F15" s="115"/>
      <c r="G15" s="115"/>
      <c r="H15" s="115"/>
      <c r="I15" s="115"/>
      <c r="J15" s="115"/>
      <c r="K15" s="116">
        <v>2329914973.8499899</v>
      </c>
      <c r="L15" s="116"/>
      <c r="M15" s="116"/>
      <c r="N15" s="116"/>
      <c r="O15" s="116"/>
      <c r="P15" s="116"/>
      <c r="Q15" s="116"/>
      <c r="R15" s="116"/>
      <c r="S15" s="116"/>
      <c r="T15" s="116"/>
      <c r="U15" s="116"/>
      <c r="V15" s="96">
        <v>0.15241367132126701</v>
      </c>
      <c r="W15" s="96"/>
      <c r="X15" s="96"/>
      <c r="Y15" s="96"/>
      <c r="Z15" s="96"/>
      <c r="AA15" s="96"/>
      <c r="AB15" s="96"/>
      <c r="AC15" s="96"/>
      <c r="AD15" s="96"/>
      <c r="AE15" s="96"/>
      <c r="AF15" s="100">
        <v>36943</v>
      </c>
      <c r="AG15" s="100"/>
      <c r="AH15" s="100"/>
      <c r="AI15" s="100"/>
      <c r="AJ15" s="100"/>
      <c r="AK15" s="100"/>
      <c r="AL15" s="100"/>
      <c r="AM15" s="100"/>
      <c r="AN15" s="100"/>
      <c r="AO15" s="46">
        <v>0.16040345095587299</v>
      </c>
    </row>
    <row r="16" spans="2:44" s="32" customFormat="1" ht="10.199999999999999" x14ac:dyDescent="0.15">
      <c r="B16" s="115" t="s">
        <v>539</v>
      </c>
      <c r="C16" s="115"/>
      <c r="D16" s="115"/>
      <c r="E16" s="115"/>
      <c r="F16" s="115"/>
      <c r="G16" s="115"/>
      <c r="H16" s="115"/>
      <c r="I16" s="115"/>
      <c r="J16" s="115"/>
      <c r="K16" s="116">
        <v>2240703994.70999</v>
      </c>
      <c r="L16" s="116"/>
      <c r="M16" s="116"/>
      <c r="N16" s="116"/>
      <c r="O16" s="116"/>
      <c r="P16" s="116"/>
      <c r="Q16" s="116"/>
      <c r="R16" s="116"/>
      <c r="S16" s="116"/>
      <c r="T16" s="116"/>
      <c r="U16" s="116"/>
      <c r="V16" s="96">
        <v>0.14657784769443999</v>
      </c>
      <c r="W16" s="96"/>
      <c r="X16" s="96"/>
      <c r="Y16" s="96"/>
      <c r="Z16" s="96"/>
      <c r="AA16" s="96"/>
      <c r="AB16" s="96"/>
      <c r="AC16" s="96"/>
      <c r="AD16" s="96"/>
      <c r="AE16" s="96"/>
      <c r="AF16" s="100">
        <v>31835</v>
      </c>
      <c r="AG16" s="100"/>
      <c r="AH16" s="100"/>
      <c r="AI16" s="100"/>
      <c r="AJ16" s="100"/>
      <c r="AK16" s="100"/>
      <c r="AL16" s="100"/>
      <c r="AM16" s="100"/>
      <c r="AN16" s="100"/>
      <c r="AO16" s="46">
        <v>0.138224937367843</v>
      </c>
    </row>
    <row r="17" spans="2:44" s="32" customFormat="1" ht="10.199999999999999" x14ac:dyDescent="0.15">
      <c r="B17" s="115" t="s">
        <v>545</v>
      </c>
      <c r="C17" s="115"/>
      <c r="D17" s="115"/>
      <c r="E17" s="115"/>
      <c r="F17" s="115"/>
      <c r="G17" s="115"/>
      <c r="H17" s="115"/>
      <c r="I17" s="115"/>
      <c r="J17" s="115"/>
      <c r="K17" s="116">
        <v>1645988170.9400001</v>
      </c>
      <c r="L17" s="116"/>
      <c r="M17" s="116"/>
      <c r="N17" s="116"/>
      <c r="O17" s="116"/>
      <c r="P17" s="116"/>
      <c r="Q17" s="116"/>
      <c r="R17" s="116"/>
      <c r="S17" s="116"/>
      <c r="T17" s="116"/>
      <c r="U17" s="116"/>
      <c r="V17" s="96">
        <v>0.107673929263521</v>
      </c>
      <c r="W17" s="96"/>
      <c r="X17" s="96"/>
      <c r="Y17" s="96"/>
      <c r="Z17" s="96"/>
      <c r="AA17" s="96"/>
      <c r="AB17" s="96"/>
      <c r="AC17" s="96"/>
      <c r="AD17" s="96"/>
      <c r="AE17" s="96"/>
      <c r="AF17" s="100">
        <v>28373</v>
      </c>
      <c r="AG17" s="100"/>
      <c r="AH17" s="100"/>
      <c r="AI17" s="100"/>
      <c r="AJ17" s="100"/>
      <c r="AK17" s="100"/>
      <c r="AL17" s="100"/>
      <c r="AM17" s="100"/>
      <c r="AN17" s="100"/>
      <c r="AO17" s="46">
        <v>0.123193219661938</v>
      </c>
    </row>
    <row r="18" spans="2:44" s="32" customFormat="1" ht="10.199999999999999" x14ac:dyDescent="0.15">
      <c r="B18" s="115" t="s">
        <v>543</v>
      </c>
      <c r="C18" s="115"/>
      <c r="D18" s="115"/>
      <c r="E18" s="115"/>
      <c r="F18" s="115"/>
      <c r="G18" s="115"/>
      <c r="H18" s="115"/>
      <c r="I18" s="115"/>
      <c r="J18" s="115"/>
      <c r="K18" s="116">
        <v>1277498776.8</v>
      </c>
      <c r="L18" s="116"/>
      <c r="M18" s="116"/>
      <c r="N18" s="116"/>
      <c r="O18" s="116"/>
      <c r="P18" s="116"/>
      <c r="Q18" s="116"/>
      <c r="R18" s="116"/>
      <c r="S18" s="116"/>
      <c r="T18" s="116"/>
      <c r="U18" s="116"/>
      <c r="V18" s="96">
        <v>8.3568834427797695E-2</v>
      </c>
      <c r="W18" s="96"/>
      <c r="X18" s="96"/>
      <c r="Y18" s="96"/>
      <c r="Z18" s="96"/>
      <c r="AA18" s="96"/>
      <c r="AB18" s="96"/>
      <c r="AC18" s="96"/>
      <c r="AD18" s="96"/>
      <c r="AE18" s="96"/>
      <c r="AF18" s="100">
        <v>12618</v>
      </c>
      <c r="AG18" s="100"/>
      <c r="AH18" s="100"/>
      <c r="AI18" s="100"/>
      <c r="AJ18" s="100"/>
      <c r="AK18" s="100"/>
      <c r="AL18" s="100"/>
      <c r="AM18" s="100"/>
      <c r="AN18" s="100"/>
      <c r="AO18" s="46">
        <v>5.4786312539891399E-2</v>
      </c>
    </row>
    <row r="19" spans="2:44" s="32" customFormat="1" ht="10.199999999999999" x14ac:dyDescent="0.15">
      <c r="B19" s="115" t="s">
        <v>547</v>
      </c>
      <c r="C19" s="115"/>
      <c r="D19" s="115"/>
      <c r="E19" s="115"/>
      <c r="F19" s="115"/>
      <c r="G19" s="115"/>
      <c r="H19" s="115"/>
      <c r="I19" s="115"/>
      <c r="J19" s="115"/>
      <c r="K19" s="116">
        <v>1240236326.98</v>
      </c>
      <c r="L19" s="116"/>
      <c r="M19" s="116"/>
      <c r="N19" s="116"/>
      <c r="O19" s="116"/>
      <c r="P19" s="116"/>
      <c r="Q19" s="116"/>
      <c r="R19" s="116"/>
      <c r="S19" s="116"/>
      <c r="T19" s="116"/>
      <c r="U19" s="116"/>
      <c r="V19" s="96">
        <v>8.1131274755778193E-2</v>
      </c>
      <c r="W19" s="96"/>
      <c r="X19" s="96"/>
      <c r="Y19" s="96"/>
      <c r="Z19" s="96"/>
      <c r="AA19" s="96"/>
      <c r="AB19" s="96"/>
      <c r="AC19" s="96"/>
      <c r="AD19" s="96"/>
      <c r="AE19" s="96"/>
      <c r="AF19" s="100">
        <v>21550</v>
      </c>
      <c r="AG19" s="100"/>
      <c r="AH19" s="100"/>
      <c r="AI19" s="100"/>
      <c r="AJ19" s="100"/>
      <c r="AK19" s="100"/>
      <c r="AL19" s="100"/>
      <c r="AM19" s="100"/>
      <c r="AN19" s="100"/>
      <c r="AO19" s="46">
        <v>9.3568317897817305E-2</v>
      </c>
    </row>
    <row r="20" spans="2:44" s="32" customFormat="1" ht="10.199999999999999" x14ac:dyDescent="0.15">
      <c r="B20" s="115" t="s">
        <v>549</v>
      </c>
      <c r="C20" s="115"/>
      <c r="D20" s="115"/>
      <c r="E20" s="115"/>
      <c r="F20" s="115"/>
      <c r="G20" s="115"/>
      <c r="H20" s="115"/>
      <c r="I20" s="115"/>
      <c r="J20" s="115"/>
      <c r="K20" s="116">
        <v>1132629120.6700001</v>
      </c>
      <c r="L20" s="116"/>
      <c r="M20" s="116"/>
      <c r="N20" s="116"/>
      <c r="O20" s="116"/>
      <c r="P20" s="116"/>
      <c r="Q20" s="116"/>
      <c r="R20" s="116"/>
      <c r="S20" s="116"/>
      <c r="T20" s="116"/>
      <c r="U20" s="116"/>
      <c r="V20" s="96">
        <v>7.4092043900400195E-2</v>
      </c>
      <c r="W20" s="96"/>
      <c r="X20" s="96"/>
      <c r="Y20" s="96"/>
      <c r="Z20" s="96"/>
      <c r="AA20" s="96"/>
      <c r="AB20" s="96"/>
      <c r="AC20" s="96"/>
      <c r="AD20" s="96"/>
      <c r="AE20" s="96"/>
      <c r="AF20" s="100">
        <v>17974</v>
      </c>
      <c r="AG20" s="100"/>
      <c r="AH20" s="100"/>
      <c r="AI20" s="100"/>
      <c r="AJ20" s="100"/>
      <c r="AK20" s="100"/>
      <c r="AL20" s="100"/>
      <c r="AM20" s="100"/>
      <c r="AN20" s="100"/>
      <c r="AO20" s="46">
        <v>7.8041621619274595E-2</v>
      </c>
    </row>
    <row r="21" spans="2:44" s="32" customFormat="1" ht="10.199999999999999" x14ac:dyDescent="0.15">
      <c r="B21" s="115" t="s">
        <v>551</v>
      </c>
      <c r="C21" s="115"/>
      <c r="D21" s="115"/>
      <c r="E21" s="115"/>
      <c r="F21" s="115"/>
      <c r="G21" s="115"/>
      <c r="H21" s="115"/>
      <c r="I21" s="115"/>
      <c r="J21" s="115"/>
      <c r="K21" s="116">
        <v>1054080022.0700001</v>
      </c>
      <c r="L21" s="116"/>
      <c r="M21" s="116"/>
      <c r="N21" s="116"/>
      <c r="O21" s="116"/>
      <c r="P21" s="116"/>
      <c r="Q21" s="116"/>
      <c r="R21" s="116"/>
      <c r="S21" s="116"/>
      <c r="T21" s="116"/>
      <c r="U21" s="116"/>
      <c r="V21" s="96">
        <v>6.8953677637694999E-2</v>
      </c>
      <c r="W21" s="96"/>
      <c r="X21" s="96"/>
      <c r="Y21" s="96"/>
      <c r="Z21" s="96"/>
      <c r="AA21" s="96"/>
      <c r="AB21" s="96"/>
      <c r="AC21" s="96"/>
      <c r="AD21" s="96"/>
      <c r="AE21" s="96"/>
      <c r="AF21" s="100">
        <v>17669</v>
      </c>
      <c r="AG21" s="100"/>
      <c r="AH21" s="100"/>
      <c r="AI21" s="100"/>
      <c r="AJ21" s="100"/>
      <c r="AK21" s="100"/>
      <c r="AL21" s="100"/>
      <c r="AM21" s="100"/>
      <c r="AN21" s="100"/>
      <c r="AO21" s="46">
        <v>7.6717336841602493E-2</v>
      </c>
    </row>
    <row r="22" spans="2:44" s="32" customFormat="1" ht="10.199999999999999" x14ac:dyDescent="0.15">
      <c r="B22" s="115" t="s">
        <v>553</v>
      </c>
      <c r="C22" s="115"/>
      <c r="D22" s="115"/>
      <c r="E22" s="115"/>
      <c r="F22" s="115"/>
      <c r="G22" s="115"/>
      <c r="H22" s="115"/>
      <c r="I22" s="115"/>
      <c r="J22" s="115"/>
      <c r="K22" s="116">
        <v>808384786.34000099</v>
      </c>
      <c r="L22" s="116"/>
      <c r="M22" s="116"/>
      <c r="N22" s="116"/>
      <c r="O22" s="116"/>
      <c r="P22" s="116"/>
      <c r="Q22" s="116"/>
      <c r="R22" s="116"/>
      <c r="S22" s="116"/>
      <c r="T22" s="116"/>
      <c r="U22" s="116"/>
      <c r="V22" s="96">
        <v>5.2881283012120001E-2</v>
      </c>
      <c r="W22" s="96"/>
      <c r="X22" s="96"/>
      <c r="Y22" s="96"/>
      <c r="Z22" s="96"/>
      <c r="AA22" s="96"/>
      <c r="AB22" s="96"/>
      <c r="AC22" s="96"/>
      <c r="AD22" s="96"/>
      <c r="AE22" s="96"/>
      <c r="AF22" s="100">
        <v>9924</v>
      </c>
      <c r="AG22" s="100"/>
      <c r="AH22" s="100"/>
      <c r="AI22" s="100"/>
      <c r="AJ22" s="100"/>
      <c r="AK22" s="100"/>
      <c r="AL22" s="100"/>
      <c r="AM22" s="100"/>
      <c r="AN22" s="100"/>
      <c r="AO22" s="46">
        <v>4.3089187323338198E-2</v>
      </c>
    </row>
    <row r="23" spans="2:44" s="32" customFormat="1" ht="10.199999999999999" x14ac:dyDescent="0.15">
      <c r="B23" s="115" t="s">
        <v>555</v>
      </c>
      <c r="C23" s="115"/>
      <c r="D23" s="115"/>
      <c r="E23" s="115"/>
      <c r="F23" s="115"/>
      <c r="G23" s="115"/>
      <c r="H23" s="115"/>
      <c r="I23" s="115"/>
      <c r="J23" s="115"/>
      <c r="K23" s="116">
        <v>670458987.56000197</v>
      </c>
      <c r="L23" s="116"/>
      <c r="M23" s="116"/>
      <c r="N23" s="116"/>
      <c r="O23" s="116"/>
      <c r="P23" s="116"/>
      <c r="Q23" s="116"/>
      <c r="R23" s="116"/>
      <c r="S23" s="116"/>
      <c r="T23" s="116"/>
      <c r="U23" s="116"/>
      <c r="V23" s="96">
        <v>4.3858731718223999E-2</v>
      </c>
      <c r="W23" s="96"/>
      <c r="X23" s="96"/>
      <c r="Y23" s="96"/>
      <c r="Z23" s="96"/>
      <c r="AA23" s="96"/>
      <c r="AB23" s="96"/>
      <c r="AC23" s="96"/>
      <c r="AD23" s="96"/>
      <c r="AE23" s="96"/>
      <c r="AF23" s="100">
        <v>10827</v>
      </c>
      <c r="AG23" s="100"/>
      <c r="AH23" s="100"/>
      <c r="AI23" s="100"/>
      <c r="AJ23" s="100"/>
      <c r="AK23" s="100"/>
      <c r="AL23" s="100"/>
      <c r="AM23" s="100"/>
      <c r="AN23" s="100"/>
      <c r="AO23" s="46">
        <v>4.7009938648708498E-2</v>
      </c>
    </row>
    <row r="24" spans="2:44" s="32" customFormat="1" ht="10.199999999999999" x14ac:dyDescent="0.15">
      <c r="B24" s="115" t="s">
        <v>489</v>
      </c>
      <c r="C24" s="115"/>
      <c r="D24" s="115"/>
      <c r="E24" s="115"/>
      <c r="F24" s="115"/>
      <c r="G24" s="115"/>
      <c r="H24" s="115"/>
      <c r="I24" s="115"/>
      <c r="J24" s="115"/>
      <c r="K24" s="116">
        <v>449403456.37</v>
      </c>
      <c r="L24" s="116"/>
      <c r="M24" s="116"/>
      <c r="N24" s="116"/>
      <c r="O24" s="116"/>
      <c r="P24" s="116"/>
      <c r="Q24" s="116"/>
      <c r="R24" s="116"/>
      <c r="S24" s="116"/>
      <c r="T24" s="116"/>
      <c r="U24" s="116"/>
      <c r="V24" s="96">
        <v>2.9398167511939601E-2</v>
      </c>
      <c r="W24" s="96"/>
      <c r="X24" s="96"/>
      <c r="Y24" s="96"/>
      <c r="Z24" s="96"/>
      <c r="AA24" s="96"/>
      <c r="AB24" s="96"/>
      <c r="AC24" s="96"/>
      <c r="AD24" s="96"/>
      <c r="AE24" s="96"/>
      <c r="AF24" s="100">
        <v>6696</v>
      </c>
      <c r="AG24" s="100"/>
      <c r="AH24" s="100"/>
      <c r="AI24" s="100"/>
      <c r="AJ24" s="100"/>
      <c r="AK24" s="100"/>
      <c r="AL24" s="100"/>
      <c r="AM24" s="100"/>
      <c r="AN24" s="100"/>
      <c r="AO24" s="46">
        <v>2.90734782665329E-2</v>
      </c>
    </row>
    <row r="25" spans="2:44" s="32" customFormat="1" ht="10.199999999999999" x14ac:dyDescent="0.15">
      <c r="B25" s="115" t="s">
        <v>66</v>
      </c>
      <c r="C25" s="115"/>
      <c r="D25" s="115"/>
      <c r="E25" s="115"/>
      <c r="F25" s="115"/>
      <c r="G25" s="115"/>
      <c r="H25" s="115"/>
      <c r="I25" s="115"/>
      <c r="J25" s="115"/>
      <c r="K25" s="116">
        <v>34039512.07</v>
      </c>
      <c r="L25" s="116"/>
      <c r="M25" s="116"/>
      <c r="N25" s="116"/>
      <c r="O25" s="116"/>
      <c r="P25" s="116"/>
      <c r="Q25" s="116"/>
      <c r="R25" s="116"/>
      <c r="S25" s="116"/>
      <c r="T25" s="116"/>
      <c r="U25" s="116"/>
      <c r="V25" s="96">
        <v>2.2267280406376398E-3</v>
      </c>
      <c r="W25" s="96"/>
      <c r="X25" s="96"/>
      <c r="Y25" s="96"/>
      <c r="Z25" s="96"/>
      <c r="AA25" s="96"/>
      <c r="AB25" s="96"/>
      <c r="AC25" s="96"/>
      <c r="AD25" s="96"/>
      <c r="AE25" s="96"/>
      <c r="AF25" s="100">
        <v>615</v>
      </c>
      <c r="AG25" s="100"/>
      <c r="AH25" s="100"/>
      <c r="AI25" s="100"/>
      <c r="AJ25" s="100"/>
      <c r="AK25" s="100"/>
      <c r="AL25" s="100"/>
      <c r="AM25" s="100"/>
      <c r="AN25" s="100"/>
      <c r="AO25" s="46">
        <v>2.67027914186346E-3</v>
      </c>
    </row>
    <row r="26" spans="2:44" s="32" customFormat="1" ht="10.199999999999999" x14ac:dyDescent="0.15">
      <c r="B26" s="117"/>
      <c r="C26" s="117"/>
      <c r="D26" s="117"/>
      <c r="E26" s="117"/>
      <c r="F26" s="117"/>
      <c r="G26" s="117"/>
      <c r="H26" s="117"/>
      <c r="I26" s="117"/>
      <c r="J26" s="117"/>
      <c r="K26" s="118">
        <v>15286784667.360001</v>
      </c>
      <c r="L26" s="118"/>
      <c r="M26" s="118"/>
      <c r="N26" s="118"/>
      <c r="O26" s="118"/>
      <c r="P26" s="118"/>
      <c r="Q26" s="118"/>
      <c r="R26" s="118"/>
      <c r="S26" s="118"/>
      <c r="T26" s="118"/>
      <c r="U26" s="118"/>
      <c r="V26" s="119">
        <v>1</v>
      </c>
      <c r="W26" s="119"/>
      <c r="X26" s="119"/>
      <c r="Y26" s="119"/>
      <c r="Z26" s="119"/>
      <c r="AA26" s="119"/>
      <c r="AB26" s="119"/>
      <c r="AC26" s="119"/>
      <c r="AD26" s="119"/>
      <c r="AE26" s="119"/>
      <c r="AF26" s="120">
        <v>230313</v>
      </c>
      <c r="AG26" s="120"/>
      <c r="AH26" s="120"/>
      <c r="AI26" s="120"/>
      <c r="AJ26" s="120"/>
      <c r="AK26" s="120"/>
      <c r="AL26" s="120"/>
      <c r="AM26" s="120"/>
      <c r="AN26" s="120"/>
      <c r="AO26" s="52">
        <v>1</v>
      </c>
    </row>
    <row r="27" spans="2:44" s="32" customFormat="1" ht="7.8" x14ac:dyDescent="0.15"/>
    <row r="28" spans="2:44" s="32" customFormat="1" x14ac:dyDescent="0.15">
      <c r="B28" s="94" t="s">
        <v>1058</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row>
    <row r="29" spans="2:44" s="32" customFormat="1" ht="7.8" x14ac:dyDescent="0.15"/>
    <row r="30" spans="2:44" s="32" customFormat="1" ht="10.199999999999999" x14ac:dyDescent="0.15">
      <c r="B30" s="121" t="s">
        <v>1059</v>
      </c>
      <c r="C30" s="121"/>
      <c r="D30" s="121"/>
      <c r="E30" s="121"/>
      <c r="F30" s="121"/>
      <c r="G30" s="121"/>
      <c r="H30" s="121"/>
      <c r="I30" s="121"/>
      <c r="J30" s="121"/>
      <c r="K30" s="121" t="s">
        <v>1055</v>
      </c>
      <c r="L30" s="121"/>
      <c r="M30" s="121"/>
      <c r="N30" s="121"/>
      <c r="O30" s="121"/>
      <c r="P30" s="121"/>
      <c r="Q30" s="121"/>
      <c r="R30" s="121"/>
      <c r="S30" s="121"/>
      <c r="T30" s="121"/>
      <c r="U30" s="121"/>
      <c r="V30" s="121" t="s">
        <v>1056</v>
      </c>
      <c r="W30" s="121"/>
      <c r="X30" s="121"/>
      <c r="Y30" s="121"/>
      <c r="Z30" s="121"/>
      <c r="AA30" s="121"/>
      <c r="AB30" s="121"/>
      <c r="AC30" s="121"/>
      <c r="AD30" s="121"/>
      <c r="AE30" s="121"/>
      <c r="AF30" s="121" t="s">
        <v>1057</v>
      </c>
      <c r="AG30" s="121"/>
      <c r="AH30" s="121"/>
      <c r="AI30" s="121"/>
      <c r="AJ30" s="121"/>
      <c r="AK30" s="121"/>
      <c r="AL30" s="121"/>
      <c r="AM30" s="121"/>
      <c r="AN30" s="121" t="s">
        <v>1056</v>
      </c>
      <c r="AO30" s="121"/>
    </row>
    <row r="31" spans="2:44" s="32" customFormat="1" ht="10.199999999999999" x14ac:dyDescent="0.15">
      <c r="B31" s="93" t="s">
        <v>1060</v>
      </c>
      <c r="C31" s="93"/>
      <c r="D31" s="93"/>
      <c r="E31" s="93"/>
      <c r="F31" s="93"/>
      <c r="G31" s="93"/>
      <c r="H31" s="93"/>
      <c r="I31" s="93"/>
      <c r="J31" s="93"/>
      <c r="K31" s="116">
        <v>255917408.13999999</v>
      </c>
      <c r="L31" s="116"/>
      <c r="M31" s="116"/>
      <c r="N31" s="116"/>
      <c r="O31" s="116"/>
      <c r="P31" s="116"/>
      <c r="Q31" s="116"/>
      <c r="R31" s="116"/>
      <c r="S31" s="116"/>
      <c r="T31" s="116"/>
      <c r="U31" s="116"/>
      <c r="V31" s="96">
        <v>1.67410880514611E-2</v>
      </c>
      <c r="W31" s="96"/>
      <c r="X31" s="96"/>
      <c r="Y31" s="96"/>
      <c r="Z31" s="96"/>
      <c r="AA31" s="96"/>
      <c r="AB31" s="96"/>
      <c r="AC31" s="96"/>
      <c r="AD31" s="96"/>
      <c r="AE31" s="96"/>
      <c r="AF31" s="100">
        <v>2616</v>
      </c>
      <c r="AG31" s="100"/>
      <c r="AH31" s="100"/>
      <c r="AI31" s="100"/>
      <c r="AJ31" s="100"/>
      <c r="AK31" s="100"/>
      <c r="AL31" s="100"/>
      <c r="AM31" s="100"/>
      <c r="AN31" s="96">
        <v>1.1358455666853401E-2</v>
      </c>
      <c r="AO31" s="96"/>
    </row>
    <row r="32" spans="2:44" s="32" customFormat="1" ht="10.199999999999999" x14ac:dyDescent="0.15">
      <c r="B32" s="93" t="s">
        <v>1061</v>
      </c>
      <c r="C32" s="93"/>
      <c r="D32" s="93"/>
      <c r="E32" s="93"/>
      <c r="F32" s="93"/>
      <c r="G32" s="93"/>
      <c r="H32" s="93"/>
      <c r="I32" s="93"/>
      <c r="J32" s="93"/>
      <c r="K32" s="116">
        <v>1210301918.06001</v>
      </c>
      <c r="L32" s="116"/>
      <c r="M32" s="116"/>
      <c r="N32" s="116"/>
      <c r="O32" s="116"/>
      <c r="P32" s="116"/>
      <c r="Q32" s="116"/>
      <c r="R32" s="116"/>
      <c r="S32" s="116"/>
      <c r="T32" s="116"/>
      <c r="U32" s="116"/>
      <c r="V32" s="96">
        <v>7.9173086060681797E-2</v>
      </c>
      <c r="W32" s="96"/>
      <c r="X32" s="96"/>
      <c r="Y32" s="96"/>
      <c r="Z32" s="96"/>
      <c r="AA32" s="96"/>
      <c r="AB32" s="96"/>
      <c r="AC32" s="96"/>
      <c r="AD32" s="96"/>
      <c r="AE32" s="96"/>
      <c r="AF32" s="100">
        <v>11042</v>
      </c>
      <c r="AG32" s="100"/>
      <c r="AH32" s="100"/>
      <c r="AI32" s="100"/>
      <c r="AJ32" s="100"/>
      <c r="AK32" s="100"/>
      <c r="AL32" s="100"/>
      <c r="AM32" s="100"/>
      <c r="AN32" s="96">
        <v>4.7943450869034697E-2</v>
      </c>
      <c r="AO32" s="96"/>
    </row>
    <row r="33" spans="2:41" s="32" customFormat="1" ht="10.199999999999999" x14ac:dyDescent="0.15">
      <c r="B33" s="93" t="s">
        <v>1062</v>
      </c>
      <c r="C33" s="93"/>
      <c r="D33" s="93"/>
      <c r="E33" s="93"/>
      <c r="F33" s="93"/>
      <c r="G33" s="93"/>
      <c r="H33" s="93"/>
      <c r="I33" s="93"/>
      <c r="J33" s="93"/>
      <c r="K33" s="116">
        <v>2029483479.2100101</v>
      </c>
      <c r="L33" s="116"/>
      <c r="M33" s="116"/>
      <c r="N33" s="116"/>
      <c r="O33" s="116"/>
      <c r="P33" s="116"/>
      <c r="Q33" s="116"/>
      <c r="R33" s="116"/>
      <c r="S33" s="116"/>
      <c r="T33" s="116"/>
      <c r="U33" s="116"/>
      <c r="V33" s="96">
        <v>0.132760650677792</v>
      </c>
      <c r="W33" s="96"/>
      <c r="X33" s="96"/>
      <c r="Y33" s="96"/>
      <c r="Z33" s="96"/>
      <c r="AA33" s="96"/>
      <c r="AB33" s="96"/>
      <c r="AC33" s="96"/>
      <c r="AD33" s="96"/>
      <c r="AE33" s="96"/>
      <c r="AF33" s="100">
        <v>19954</v>
      </c>
      <c r="AG33" s="100"/>
      <c r="AH33" s="100"/>
      <c r="AI33" s="100"/>
      <c r="AJ33" s="100"/>
      <c r="AK33" s="100"/>
      <c r="AL33" s="100"/>
      <c r="AM33" s="100"/>
      <c r="AN33" s="96">
        <v>8.6638617880883798E-2</v>
      </c>
      <c r="AO33" s="96"/>
    </row>
    <row r="34" spans="2:41" s="32" customFormat="1" ht="10.199999999999999" x14ac:dyDescent="0.15">
      <c r="B34" s="93" t="s">
        <v>1063</v>
      </c>
      <c r="C34" s="93"/>
      <c r="D34" s="93"/>
      <c r="E34" s="93"/>
      <c r="F34" s="93"/>
      <c r="G34" s="93"/>
      <c r="H34" s="93"/>
      <c r="I34" s="93"/>
      <c r="J34" s="93"/>
      <c r="K34" s="116">
        <v>3290552295.0799999</v>
      </c>
      <c r="L34" s="116"/>
      <c r="M34" s="116"/>
      <c r="N34" s="116"/>
      <c r="O34" s="116"/>
      <c r="P34" s="116"/>
      <c r="Q34" s="116"/>
      <c r="R34" s="116"/>
      <c r="S34" s="116"/>
      <c r="T34" s="116"/>
      <c r="U34" s="116"/>
      <c r="V34" s="96">
        <v>0.21525470311006001</v>
      </c>
      <c r="W34" s="96"/>
      <c r="X34" s="96"/>
      <c r="Y34" s="96"/>
      <c r="Z34" s="96"/>
      <c r="AA34" s="96"/>
      <c r="AB34" s="96"/>
      <c r="AC34" s="96"/>
      <c r="AD34" s="96"/>
      <c r="AE34" s="96"/>
      <c r="AF34" s="100">
        <v>37964</v>
      </c>
      <c r="AG34" s="100"/>
      <c r="AH34" s="100"/>
      <c r="AI34" s="100"/>
      <c r="AJ34" s="100"/>
      <c r="AK34" s="100"/>
      <c r="AL34" s="100"/>
      <c r="AM34" s="100"/>
      <c r="AN34" s="96">
        <v>0.16483654852309701</v>
      </c>
      <c r="AO34" s="96"/>
    </row>
    <row r="35" spans="2:41" s="32" customFormat="1" ht="10.199999999999999" x14ac:dyDescent="0.15">
      <c r="B35" s="93" t="s">
        <v>1064</v>
      </c>
      <c r="C35" s="93"/>
      <c r="D35" s="93"/>
      <c r="E35" s="93"/>
      <c r="F35" s="93"/>
      <c r="G35" s="93"/>
      <c r="H35" s="93"/>
      <c r="I35" s="93"/>
      <c r="J35" s="93"/>
      <c r="K35" s="116">
        <v>2983077244.3500199</v>
      </c>
      <c r="L35" s="116"/>
      <c r="M35" s="116"/>
      <c r="N35" s="116"/>
      <c r="O35" s="116"/>
      <c r="P35" s="116"/>
      <c r="Q35" s="116"/>
      <c r="R35" s="116"/>
      <c r="S35" s="116"/>
      <c r="T35" s="116"/>
      <c r="U35" s="116"/>
      <c r="V35" s="96">
        <v>0.19514092134230299</v>
      </c>
      <c r="W35" s="96"/>
      <c r="X35" s="96"/>
      <c r="Y35" s="96"/>
      <c r="Z35" s="96"/>
      <c r="AA35" s="96"/>
      <c r="AB35" s="96"/>
      <c r="AC35" s="96"/>
      <c r="AD35" s="96"/>
      <c r="AE35" s="96"/>
      <c r="AF35" s="100">
        <v>41804</v>
      </c>
      <c r="AG35" s="100"/>
      <c r="AH35" s="100"/>
      <c r="AI35" s="100"/>
      <c r="AJ35" s="100"/>
      <c r="AK35" s="100"/>
      <c r="AL35" s="100"/>
      <c r="AM35" s="100"/>
      <c r="AN35" s="96">
        <v>0.18150951096985399</v>
      </c>
      <c r="AO35" s="96"/>
    </row>
    <row r="36" spans="2:41" s="32" customFormat="1" ht="10.199999999999999" x14ac:dyDescent="0.15">
      <c r="B36" s="93" t="s">
        <v>1065</v>
      </c>
      <c r="C36" s="93"/>
      <c r="D36" s="93"/>
      <c r="E36" s="93"/>
      <c r="F36" s="93"/>
      <c r="G36" s="93"/>
      <c r="H36" s="93"/>
      <c r="I36" s="93"/>
      <c r="J36" s="93"/>
      <c r="K36" s="116">
        <v>1674664122.6399901</v>
      </c>
      <c r="L36" s="116"/>
      <c r="M36" s="116"/>
      <c r="N36" s="116"/>
      <c r="O36" s="116"/>
      <c r="P36" s="116"/>
      <c r="Q36" s="116"/>
      <c r="R36" s="116"/>
      <c r="S36" s="116"/>
      <c r="T36" s="116"/>
      <c r="U36" s="116"/>
      <c r="V36" s="96">
        <v>0.109549794746288</v>
      </c>
      <c r="W36" s="96"/>
      <c r="X36" s="96"/>
      <c r="Y36" s="96"/>
      <c r="Z36" s="96"/>
      <c r="AA36" s="96"/>
      <c r="AB36" s="96"/>
      <c r="AC36" s="96"/>
      <c r="AD36" s="96"/>
      <c r="AE36" s="96"/>
      <c r="AF36" s="100">
        <v>26519</v>
      </c>
      <c r="AG36" s="100"/>
      <c r="AH36" s="100"/>
      <c r="AI36" s="100"/>
      <c r="AJ36" s="100"/>
      <c r="AK36" s="100"/>
      <c r="AL36" s="100"/>
      <c r="AM36" s="100"/>
      <c r="AN36" s="96">
        <v>0.115143304980613</v>
      </c>
      <c r="AO36" s="96"/>
    </row>
    <row r="37" spans="2:41" s="32" customFormat="1" ht="10.199999999999999" x14ac:dyDescent="0.15">
      <c r="B37" s="93" t="s">
        <v>1066</v>
      </c>
      <c r="C37" s="93"/>
      <c r="D37" s="93"/>
      <c r="E37" s="93"/>
      <c r="F37" s="93"/>
      <c r="G37" s="93"/>
      <c r="H37" s="93"/>
      <c r="I37" s="93"/>
      <c r="J37" s="93"/>
      <c r="K37" s="116">
        <v>1127596712.29</v>
      </c>
      <c r="L37" s="116"/>
      <c r="M37" s="116"/>
      <c r="N37" s="116"/>
      <c r="O37" s="116"/>
      <c r="P37" s="116"/>
      <c r="Q37" s="116"/>
      <c r="R37" s="116"/>
      <c r="S37" s="116"/>
      <c r="T37" s="116"/>
      <c r="U37" s="116"/>
      <c r="V37" s="96">
        <v>7.3762843974483405E-2</v>
      </c>
      <c r="W37" s="96"/>
      <c r="X37" s="96"/>
      <c r="Y37" s="96"/>
      <c r="Z37" s="96"/>
      <c r="AA37" s="96"/>
      <c r="AB37" s="96"/>
      <c r="AC37" s="96"/>
      <c r="AD37" s="96"/>
      <c r="AE37" s="96"/>
      <c r="AF37" s="100">
        <v>19978</v>
      </c>
      <c r="AG37" s="100"/>
      <c r="AH37" s="100"/>
      <c r="AI37" s="100"/>
      <c r="AJ37" s="100"/>
      <c r="AK37" s="100"/>
      <c r="AL37" s="100"/>
      <c r="AM37" s="100"/>
      <c r="AN37" s="96">
        <v>8.6742823896176102E-2</v>
      </c>
      <c r="AO37" s="96"/>
    </row>
    <row r="38" spans="2:41" s="32" customFormat="1" ht="10.199999999999999" x14ac:dyDescent="0.15">
      <c r="B38" s="93" t="s">
        <v>1067</v>
      </c>
      <c r="C38" s="93"/>
      <c r="D38" s="93"/>
      <c r="E38" s="93"/>
      <c r="F38" s="93"/>
      <c r="G38" s="93"/>
      <c r="H38" s="93"/>
      <c r="I38" s="93"/>
      <c r="J38" s="93"/>
      <c r="K38" s="116">
        <v>1251540371.52</v>
      </c>
      <c r="L38" s="116"/>
      <c r="M38" s="116"/>
      <c r="N38" s="116"/>
      <c r="O38" s="116"/>
      <c r="P38" s="116"/>
      <c r="Q38" s="116"/>
      <c r="R38" s="116"/>
      <c r="S38" s="116"/>
      <c r="T38" s="116"/>
      <c r="U38" s="116"/>
      <c r="V38" s="96">
        <v>8.1870739907278098E-2</v>
      </c>
      <c r="W38" s="96"/>
      <c r="X38" s="96"/>
      <c r="Y38" s="96"/>
      <c r="Z38" s="96"/>
      <c r="AA38" s="96"/>
      <c r="AB38" s="96"/>
      <c r="AC38" s="96"/>
      <c r="AD38" s="96"/>
      <c r="AE38" s="96"/>
      <c r="AF38" s="100">
        <v>27876</v>
      </c>
      <c r="AG38" s="100"/>
      <c r="AH38" s="100"/>
      <c r="AI38" s="100"/>
      <c r="AJ38" s="100"/>
      <c r="AK38" s="100"/>
      <c r="AL38" s="100"/>
      <c r="AM38" s="100"/>
      <c r="AN38" s="96">
        <v>0.121035286761928</v>
      </c>
      <c r="AO38" s="96"/>
    </row>
    <row r="39" spans="2:41" s="32" customFormat="1" ht="10.199999999999999" x14ac:dyDescent="0.15">
      <c r="B39" s="93" t="s">
        <v>1068</v>
      </c>
      <c r="C39" s="93"/>
      <c r="D39" s="93"/>
      <c r="E39" s="93"/>
      <c r="F39" s="93"/>
      <c r="G39" s="93"/>
      <c r="H39" s="93"/>
      <c r="I39" s="93"/>
      <c r="J39" s="93"/>
      <c r="K39" s="116">
        <v>700073726.50999606</v>
      </c>
      <c r="L39" s="116"/>
      <c r="M39" s="116"/>
      <c r="N39" s="116"/>
      <c r="O39" s="116"/>
      <c r="P39" s="116"/>
      <c r="Q39" s="116"/>
      <c r="R39" s="116"/>
      <c r="S39" s="116"/>
      <c r="T39" s="116"/>
      <c r="U39" s="116"/>
      <c r="V39" s="96">
        <v>4.5796008888957303E-2</v>
      </c>
      <c r="W39" s="96"/>
      <c r="X39" s="96"/>
      <c r="Y39" s="96"/>
      <c r="Z39" s="96"/>
      <c r="AA39" s="96"/>
      <c r="AB39" s="96"/>
      <c r="AC39" s="96"/>
      <c r="AD39" s="96"/>
      <c r="AE39" s="96"/>
      <c r="AF39" s="100">
        <v>17663</v>
      </c>
      <c r="AG39" s="100"/>
      <c r="AH39" s="100"/>
      <c r="AI39" s="100"/>
      <c r="AJ39" s="100"/>
      <c r="AK39" s="100"/>
      <c r="AL39" s="100"/>
      <c r="AM39" s="100"/>
      <c r="AN39" s="96">
        <v>7.6691285337779497E-2</v>
      </c>
      <c r="AO39" s="96"/>
    </row>
    <row r="40" spans="2:41" s="32" customFormat="1" ht="10.199999999999999" x14ac:dyDescent="0.15">
      <c r="B40" s="93" t="s">
        <v>1069</v>
      </c>
      <c r="C40" s="93"/>
      <c r="D40" s="93"/>
      <c r="E40" s="93"/>
      <c r="F40" s="93"/>
      <c r="G40" s="93"/>
      <c r="H40" s="93"/>
      <c r="I40" s="93"/>
      <c r="J40" s="93"/>
      <c r="K40" s="116">
        <v>103404218.84</v>
      </c>
      <c r="L40" s="116"/>
      <c r="M40" s="116"/>
      <c r="N40" s="116"/>
      <c r="O40" s="116"/>
      <c r="P40" s="116"/>
      <c r="Q40" s="116"/>
      <c r="R40" s="116"/>
      <c r="S40" s="116"/>
      <c r="T40" s="116"/>
      <c r="U40" s="116"/>
      <c r="V40" s="96">
        <v>6.7642883111179199E-3</v>
      </c>
      <c r="W40" s="96"/>
      <c r="X40" s="96"/>
      <c r="Y40" s="96"/>
      <c r="Z40" s="96"/>
      <c r="AA40" s="96"/>
      <c r="AB40" s="96"/>
      <c r="AC40" s="96"/>
      <c r="AD40" s="96"/>
      <c r="AE40" s="96"/>
      <c r="AF40" s="100">
        <v>3143</v>
      </c>
      <c r="AG40" s="100"/>
      <c r="AH40" s="100"/>
      <c r="AI40" s="100"/>
      <c r="AJ40" s="100"/>
      <c r="AK40" s="100"/>
      <c r="AL40" s="100"/>
      <c r="AM40" s="100"/>
      <c r="AN40" s="96">
        <v>1.3646646085978599E-2</v>
      </c>
      <c r="AO40" s="96"/>
    </row>
    <row r="41" spans="2:41" s="32" customFormat="1" ht="10.199999999999999" x14ac:dyDescent="0.15">
      <c r="B41" s="93" t="s">
        <v>1070</v>
      </c>
      <c r="C41" s="93"/>
      <c r="D41" s="93"/>
      <c r="E41" s="93"/>
      <c r="F41" s="93"/>
      <c r="G41" s="93"/>
      <c r="H41" s="93"/>
      <c r="I41" s="93"/>
      <c r="J41" s="93"/>
      <c r="K41" s="116">
        <v>63908283.609999903</v>
      </c>
      <c r="L41" s="116"/>
      <c r="M41" s="116"/>
      <c r="N41" s="116"/>
      <c r="O41" s="116"/>
      <c r="P41" s="116"/>
      <c r="Q41" s="116"/>
      <c r="R41" s="116"/>
      <c r="S41" s="116"/>
      <c r="T41" s="116"/>
      <c r="U41" s="116"/>
      <c r="V41" s="96">
        <v>4.1806230021971397E-3</v>
      </c>
      <c r="W41" s="96"/>
      <c r="X41" s="96"/>
      <c r="Y41" s="96"/>
      <c r="Z41" s="96"/>
      <c r="AA41" s="96"/>
      <c r="AB41" s="96"/>
      <c r="AC41" s="96"/>
      <c r="AD41" s="96"/>
      <c r="AE41" s="96"/>
      <c r="AF41" s="100">
        <v>1623</v>
      </c>
      <c r="AG41" s="100"/>
      <c r="AH41" s="100"/>
      <c r="AI41" s="100"/>
      <c r="AJ41" s="100"/>
      <c r="AK41" s="100"/>
      <c r="AL41" s="100"/>
      <c r="AM41" s="100"/>
      <c r="AN41" s="96">
        <v>7.0469317841372397E-3</v>
      </c>
      <c r="AO41" s="96"/>
    </row>
    <row r="42" spans="2:41" s="32" customFormat="1" ht="10.199999999999999" x14ac:dyDescent="0.15">
      <c r="B42" s="93" t="s">
        <v>1071</v>
      </c>
      <c r="C42" s="93"/>
      <c r="D42" s="93"/>
      <c r="E42" s="93"/>
      <c r="F42" s="93"/>
      <c r="G42" s="93"/>
      <c r="H42" s="93"/>
      <c r="I42" s="93"/>
      <c r="J42" s="93"/>
      <c r="K42" s="116">
        <v>41181123.139999896</v>
      </c>
      <c r="L42" s="116"/>
      <c r="M42" s="116"/>
      <c r="N42" s="116"/>
      <c r="O42" s="116"/>
      <c r="P42" s="116"/>
      <c r="Q42" s="116"/>
      <c r="R42" s="116"/>
      <c r="S42" s="116"/>
      <c r="T42" s="116"/>
      <c r="U42" s="116"/>
      <c r="V42" s="96">
        <v>2.6939035275304699E-3</v>
      </c>
      <c r="W42" s="96"/>
      <c r="X42" s="96"/>
      <c r="Y42" s="96"/>
      <c r="Z42" s="96"/>
      <c r="AA42" s="96"/>
      <c r="AB42" s="96"/>
      <c r="AC42" s="96"/>
      <c r="AD42" s="96"/>
      <c r="AE42" s="96"/>
      <c r="AF42" s="100">
        <v>1658</v>
      </c>
      <c r="AG42" s="100"/>
      <c r="AH42" s="100"/>
      <c r="AI42" s="100"/>
      <c r="AJ42" s="100"/>
      <c r="AK42" s="100"/>
      <c r="AL42" s="100"/>
      <c r="AM42" s="100"/>
      <c r="AN42" s="96">
        <v>7.1988988897717498E-3</v>
      </c>
      <c r="AO42" s="96"/>
    </row>
    <row r="43" spans="2:41" s="32" customFormat="1" ht="10.199999999999999" x14ac:dyDescent="0.15">
      <c r="B43" s="93" t="s">
        <v>1072</v>
      </c>
      <c r="C43" s="93"/>
      <c r="D43" s="93"/>
      <c r="E43" s="93"/>
      <c r="F43" s="93"/>
      <c r="G43" s="93"/>
      <c r="H43" s="93"/>
      <c r="I43" s="93"/>
      <c r="J43" s="93"/>
      <c r="K43" s="116">
        <v>135918396.78999999</v>
      </c>
      <c r="L43" s="116"/>
      <c r="M43" s="116"/>
      <c r="N43" s="116"/>
      <c r="O43" s="116"/>
      <c r="P43" s="116"/>
      <c r="Q43" s="116"/>
      <c r="R43" s="116"/>
      <c r="S43" s="116"/>
      <c r="T43" s="116"/>
      <c r="U43" s="116"/>
      <c r="V43" s="96">
        <v>8.8912351254747495E-3</v>
      </c>
      <c r="W43" s="96"/>
      <c r="X43" s="96"/>
      <c r="Y43" s="96"/>
      <c r="Z43" s="96"/>
      <c r="AA43" s="96"/>
      <c r="AB43" s="96"/>
      <c r="AC43" s="96"/>
      <c r="AD43" s="96"/>
      <c r="AE43" s="96"/>
      <c r="AF43" s="100">
        <v>5080</v>
      </c>
      <c r="AG43" s="100"/>
      <c r="AH43" s="100"/>
      <c r="AI43" s="100"/>
      <c r="AJ43" s="100"/>
      <c r="AK43" s="100"/>
      <c r="AL43" s="100"/>
      <c r="AM43" s="100"/>
      <c r="AN43" s="96">
        <v>2.2056939903522602E-2</v>
      </c>
      <c r="AO43" s="96"/>
    </row>
    <row r="44" spans="2:41" s="32" customFormat="1" ht="10.199999999999999" x14ac:dyDescent="0.15">
      <c r="B44" s="93" t="s">
        <v>1073</v>
      </c>
      <c r="C44" s="93"/>
      <c r="D44" s="93"/>
      <c r="E44" s="93"/>
      <c r="F44" s="93"/>
      <c r="G44" s="93"/>
      <c r="H44" s="93"/>
      <c r="I44" s="93"/>
      <c r="J44" s="93"/>
      <c r="K44" s="116">
        <v>216075396.87999901</v>
      </c>
      <c r="L44" s="116"/>
      <c r="M44" s="116"/>
      <c r="N44" s="116"/>
      <c r="O44" s="116"/>
      <c r="P44" s="116"/>
      <c r="Q44" s="116"/>
      <c r="R44" s="116"/>
      <c r="S44" s="116"/>
      <c r="T44" s="116"/>
      <c r="U44" s="116"/>
      <c r="V44" s="96">
        <v>1.41347838398848E-2</v>
      </c>
      <c r="W44" s="96"/>
      <c r="X44" s="96"/>
      <c r="Y44" s="96"/>
      <c r="Z44" s="96"/>
      <c r="AA44" s="96"/>
      <c r="AB44" s="96"/>
      <c r="AC44" s="96"/>
      <c r="AD44" s="96"/>
      <c r="AE44" s="96"/>
      <c r="AF44" s="100">
        <v>5930</v>
      </c>
      <c r="AG44" s="100"/>
      <c r="AH44" s="100"/>
      <c r="AI44" s="100"/>
      <c r="AJ44" s="100"/>
      <c r="AK44" s="100"/>
      <c r="AL44" s="100"/>
      <c r="AM44" s="100"/>
      <c r="AN44" s="96">
        <v>2.5747569611789201E-2</v>
      </c>
      <c r="AO44" s="96"/>
    </row>
    <row r="45" spans="2:41" s="32" customFormat="1" ht="10.199999999999999" x14ac:dyDescent="0.15">
      <c r="B45" s="93" t="s">
        <v>1074</v>
      </c>
      <c r="C45" s="93"/>
      <c r="D45" s="93"/>
      <c r="E45" s="93"/>
      <c r="F45" s="93"/>
      <c r="G45" s="93"/>
      <c r="H45" s="93"/>
      <c r="I45" s="93"/>
      <c r="J45" s="93"/>
      <c r="K45" s="116">
        <v>98817959.309999794</v>
      </c>
      <c r="L45" s="116"/>
      <c r="M45" s="116"/>
      <c r="N45" s="116"/>
      <c r="O45" s="116"/>
      <c r="P45" s="116"/>
      <c r="Q45" s="116"/>
      <c r="R45" s="116"/>
      <c r="S45" s="116"/>
      <c r="T45" s="116"/>
      <c r="U45" s="116"/>
      <c r="V45" s="96">
        <v>6.4642736494479203E-3</v>
      </c>
      <c r="W45" s="96"/>
      <c r="X45" s="96"/>
      <c r="Y45" s="96"/>
      <c r="Z45" s="96"/>
      <c r="AA45" s="96"/>
      <c r="AB45" s="96"/>
      <c r="AC45" s="96"/>
      <c r="AD45" s="96"/>
      <c r="AE45" s="96"/>
      <c r="AF45" s="100">
        <v>2942</v>
      </c>
      <c r="AG45" s="100"/>
      <c r="AH45" s="100"/>
      <c r="AI45" s="100"/>
      <c r="AJ45" s="100"/>
      <c r="AK45" s="100"/>
      <c r="AL45" s="100"/>
      <c r="AM45" s="100"/>
      <c r="AN45" s="96">
        <v>1.27739207079062E-2</v>
      </c>
      <c r="AO45" s="96"/>
    </row>
    <row r="46" spans="2:41" s="32" customFormat="1" ht="10.199999999999999" x14ac:dyDescent="0.15">
      <c r="B46" s="93" t="s">
        <v>1075</v>
      </c>
      <c r="C46" s="93"/>
      <c r="D46" s="93"/>
      <c r="E46" s="93"/>
      <c r="F46" s="93"/>
      <c r="G46" s="93"/>
      <c r="H46" s="93"/>
      <c r="I46" s="93"/>
      <c r="J46" s="93"/>
      <c r="K46" s="116">
        <v>13895553.199999999</v>
      </c>
      <c r="L46" s="116"/>
      <c r="M46" s="116"/>
      <c r="N46" s="116"/>
      <c r="O46" s="116"/>
      <c r="P46" s="116"/>
      <c r="Q46" s="116"/>
      <c r="R46" s="116"/>
      <c r="S46" s="116"/>
      <c r="T46" s="116"/>
      <c r="U46" s="116"/>
      <c r="V46" s="96">
        <v>9.0899123016166105E-4</v>
      </c>
      <c r="W46" s="96"/>
      <c r="X46" s="96"/>
      <c r="Y46" s="96"/>
      <c r="Z46" s="96"/>
      <c r="AA46" s="96"/>
      <c r="AB46" s="96"/>
      <c r="AC46" s="96"/>
      <c r="AD46" s="96"/>
      <c r="AE46" s="96"/>
      <c r="AF46" s="100">
        <v>371</v>
      </c>
      <c r="AG46" s="100"/>
      <c r="AH46" s="100"/>
      <c r="AI46" s="100"/>
      <c r="AJ46" s="100"/>
      <c r="AK46" s="100"/>
      <c r="AL46" s="100"/>
      <c r="AM46" s="100"/>
      <c r="AN46" s="96">
        <v>1.6108513197257599E-3</v>
      </c>
      <c r="AO46" s="96"/>
    </row>
    <row r="47" spans="2:41" s="32" customFormat="1" ht="10.199999999999999" x14ac:dyDescent="0.15">
      <c r="B47" s="93" t="s">
        <v>1076</v>
      </c>
      <c r="C47" s="93"/>
      <c r="D47" s="93"/>
      <c r="E47" s="93"/>
      <c r="F47" s="93"/>
      <c r="G47" s="93"/>
      <c r="H47" s="93"/>
      <c r="I47" s="93"/>
      <c r="J47" s="93"/>
      <c r="K47" s="116">
        <v>10127092.48</v>
      </c>
      <c r="L47" s="116"/>
      <c r="M47" s="116"/>
      <c r="N47" s="116"/>
      <c r="O47" s="116"/>
      <c r="P47" s="116"/>
      <c r="Q47" s="116"/>
      <c r="R47" s="116"/>
      <c r="S47" s="116"/>
      <c r="T47" s="116"/>
      <c r="U47" s="116"/>
      <c r="V47" s="96">
        <v>6.6247367908721399E-4</v>
      </c>
      <c r="W47" s="96"/>
      <c r="X47" s="96"/>
      <c r="Y47" s="96"/>
      <c r="Z47" s="96"/>
      <c r="AA47" s="96"/>
      <c r="AB47" s="96"/>
      <c r="AC47" s="96"/>
      <c r="AD47" s="96"/>
      <c r="AE47" s="96"/>
      <c r="AF47" s="100">
        <v>301</v>
      </c>
      <c r="AG47" s="100"/>
      <c r="AH47" s="100"/>
      <c r="AI47" s="100"/>
      <c r="AJ47" s="100"/>
      <c r="AK47" s="100"/>
      <c r="AL47" s="100"/>
      <c r="AM47" s="100"/>
      <c r="AN47" s="96">
        <v>1.30691710845675E-3</v>
      </c>
      <c r="AO47" s="96"/>
    </row>
    <row r="48" spans="2:41" s="32" customFormat="1" ht="10.199999999999999" x14ac:dyDescent="0.15">
      <c r="B48" s="93" t="s">
        <v>1077</v>
      </c>
      <c r="C48" s="93"/>
      <c r="D48" s="93"/>
      <c r="E48" s="93"/>
      <c r="F48" s="93"/>
      <c r="G48" s="93"/>
      <c r="H48" s="93"/>
      <c r="I48" s="93"/>
      <c r="J48" s="93"/>
      <c r="K48" s="116">
        <v>18628090.57</v>
      </c>
      <c r="L48" s="116"/>
      <c r="M48" s="116"/>
      <c r="N48" s="116"/>
      <c r="O48" s="116"/>
      <c r="P48" s="116"/>
      <c r="Q48" s="116"/>
      <c r="R48" s="116"/>
      <c r="S48" s="116"/>
      <c r="T48" s="116"/>
      <c r="U48" s="116"/>
      <c r="V48" s="96">
        <v>1.2185748000869199E-3</v>
      </c>
      <c r="W48" s="96"/>
      <c r="X48" s="96"/>
      <c r="Y48" s="96"/>
      <c r="Z48" s="96"/>
      <c r="AA48" s="96"/>
      <c r="AB48" s="96"/>
      <c r="AC48" s="96"/>
      <c r="AD48" s="96"/>
      <c r="AE48" s="96"/>
      <c r="AF48" s="100">
        <v>754</v>
      </c>
      <c r="AG48" s="100"/>
      <c r="AH48" s="100"/>
      <c r="AI48" s="100"/>
      <c r="AJ48" s="100"/>
      <c r="AK48" s="100"/>
      <c r="AL48" s="100"/>
      <c r="AM48" s="100"/>
      <c r="AN48" s="96">
        <v>3.2738056470976501E-3</v>
      </c>
      <c r="AO48" s="96"/>
    </row>
    <row r="49" spans="2:44" s="32" customFormat="1" ht="10.199999999999999" x14ac:dyDescent="0.15">
      <c r="B49" s="93" t="s">
        <v>1078</v>
      </c>
      <c r="C49" s="93"/>
      <c r="D49" s="93"/>
      <c r="E49" s="93"/>
      <c r="F49" s="93"/>
      <c r="G49" s="93"/>
      <c r="H49" s="93"/>
      <c r="I49" s="93"/>
      <c r="J49" s="93"/>
      <c r="K49" s="116">
        <v>42884398.140000001</v>
      </c>
      <c r="L49" s="116"/>
      <c r="M49" s="116"/>
      <c r="N49" s="116"/>
      <c r="O49" s="116"/>
      <c r="P49" s="116"/>
      <c r="Q49" s="116"/>
      <c r="R49" s="116"/>
      <c r="S49" s="116"/>
      <c r="T49" s="116"/>
      <c r="U49" s="116"/>
      <c r="V49" s="96">
        <v>2.8053249308578102E-3</v>
      </c>
      <c r="W49" s="96"/>
      <c r="X49" s="96"/>
      <c r="Y49" s="96"/>
      <c r="Z49" s="96"/>
      <c r="AA49" s="96"/>
      <c r="AB49" s="96"/>
      <c r="AC49" s="96"/>
      <c r="AD49" s="96"/>
      <c r="AE49" s="96"/>
      <c r="AF49" s="100">
        <v>1942</v>
      </c>
      <c r="AG49" s="100"/>
      <c r="AH49" s="100"/>
      <c r="AI49" s="100"/>
      <c r="AJ49" s="100"/>
      <c r="AK49" s="100"/>
      <c r="AL49" s="100"/>
      <c r="AM49" s="100"/>
      <c r="AN49" s="96">
        <v>8.4320034040631705E-3</v>
      </c>
      <c r="AO49" s="96"/>
    </row>
    <row r="50" spans="2:44" s="32" customFormat="1" ht="10.199999999999999" x14ac:dyDescent="0.15">
      <c r="B50" s="93" t="s">
        <v>1079</v>
      </c>
      <c r="C50" s="93"/>
      <c r="D50" s="93"/>
      <c r="E50" s="93"/>
      <c r="F50" s="93"/>
      <c r="G50" s="93"/>
      <c r="H50" s="93"/>
      <c r="I50" s="93"/>
      <c r="J50" s="93"/>
      <c r="K50" s="116">
        <v>12999127.960000001</v>
      </c>
      <c r="L50" s="116"/>
      <c r="M50" s="116"/>
      <c r="N50" s="116"/>
      <c r="O50" s="116"/>
      <c r="P50" s="116"/>
      <c r="Q50" s="116"/>
      <c r="R50" s="116"/>
      <c r="S50" s="116"/>
      <c r="T50" s="116"/>
      <c r="U50" s="116"/>
      <c r="V50" s="96">
        <v>8.5035069459409799E-4</v>
      </c>
      <c r="W50" s="96"/>
      <c r="X50" s="96"/>
      <c r="Y50" s="96"/>
      <c r="Z50" s="96"/>
      <c r="AA50" s="96"/>
      <c r="AB50" s="96"/>
      <c r="AC50" s="96"/>
      <c r="AD50" s="96"/>
      <c r="AE50" s="96"/>
      <c r="AF50" s="100">
        <v>791</v>
      </c>
      <c r="AG50" s="100"/>
      <c r="AH50" s="100"/>
      <c r="AI50" s="100"/>
      <c r="AJ50" s="100"/>
      <c r="AK50" s="100"/>
      <c r="AL50" s="100"/>
      <c r="AM50" s="100"/>
      <c r="AN50" s="96">
        <v>3.4344565873398402E-3</v>
      </c>
      <c r="AO50" s="96"/>
    </row>
    <row r="51" spans="2:44" s="32" customFormat="1" ht="10.199999999999999" x14ac:dyDescent="0.15">
      <c r="B51" s="93" t="s">
        <v>1080</v>
      </c>
      <c r="C51" s="93"/>
      <c r="D51" s="93"/>
      <c r="E51" s="93"/>
      <c r="F51" s="93"/>
      <c r="G51" s="93"/>
      <c r="H51" s="93"/>
      <c r="I51" s="93"/>
      <c r="J51" s="93"/>
      <c r="K51" s="116">
        <v>3722452.52</v>
      </c>
      <c r="L51" s="116"/>
      <c r="M51" s="116"/>
      <c r="N51" s="116"/>
      <c r="O51" s="116"/>
      <c r="P51" s="116"/>
      <c r="Q51" s="116"/>
      <c r="R51" s="116"/>
      <c r="S51" s="116"/>
      <c r="T51" s="116"/>
      <c r="U51" s="116"/>
      <c r="V51" s="96">
        <v>2.4350787958360499E-4</v>
      </c>
      <c r="W51" s="96"/>
      <c r="X51" s="96"/>
      <c r="Y51" s="96"/>
      <c r="Z51" s="96"/>
      <c r="AA51" s="96"/>
      <c r="AB51" s="96"/>
      <c r="AC51" s="96"/>
      <c r="AD51" s="96"/>
      <c r="AE51" s="96"/>
      <c r="AF51" s="100">
        <v>149</v>
      </c>
      <c r="AG51" s="100"/>
      <c r="AH51" s="100"/>
      <c r="AI51" s="100"/>
      <c r="AJ51" s="100"/>
      <c r="AK51" s="100"/>
      <c r="AL51" s="100"/>
      <c r="AM51" s="100"/>
      <c r="AN51" s="96">
        <v>6.4694567827261202E-4</v>
      </c>
      <c r="AO51" s="96"/>
    </row>
    <row r="52" spans="2:44" s="32" customFormat="1" ht="10.199999999999999" x14ac:dyDescent="0.15">
      <c r="B52" s="93" t="s">
        <v>1081</v>
      </c>
      <c r="C52" s="93"/>
      <c r="D52" s="93"/>
      <c r="E52" s="93"/>
      <c r="F52" s="93"/>
      <c r="G52" s="93"/>
      <c r="H52" s="93"/>
      <c r="I52" s="93"/>
      <c r="J52" s="93"/>
      <c r="K52" s="116">
        <v>809475.13</v>
      </c>
      <c r="L52" s="116"/>
      <c r="M52" s="116"/>
      <c r="N52" s="116"/>
      <c r="O52" s="116"/>
      <c r="P52" s="116"/>
      <c r="Q52" s="116"/>
      <c r="R52" s="116"/>
      <c r="S52" s="116"/>
      <c r="T52" s="116"/>
      <c r="U52" s="116"/>
      <c r="V52" s="96">
        <v>5.2952608911171001E-5</v>
      </c>
      <c r="W52" s="96"/>
      <c r="X52" s="96"/>
      <c r="Y52" s="96"/>
      <c r="Z52" s="96"/>
      <c r="AA52" s="96"/>
      <c r="AB52" s="96"/>
      <c r="AC52" s="96"/>
      <c r="AD52" s="96"/>
      <c r="AE52" s="96"/>
      <c r="AF52" s="100">
        <v>52</v>
      </c>
      <c r="AG52" s="100"/>
      <c r="AH52" s="100"/>
      <c r="AI52" s="100"/>
      <c r="AJ52" s="100"/>
      <c r="AK52" s="100"/>
      <c r="AL52" s="100"/>
      <c r="AM52" s="100"/>
      <c r="AN52" s="96">
        <v>2.2577969979983801E-4</v>
      </c>
      <c r="AO52" s="96"/>
    </row>
    <row r="53" spans="2:44" s="32" customFormat="1" ht="10.199999999999999" x14ac:dyDescent="0.15">
      <c r="B53" s="93" t="s">
        <v>1082</v>
      </c>
      <c r="C53" s="93"/>
      <c r="D53" s="93"/>
      <c r="E53" s="93"/>
      <c r="F53" s="93"/>
      <c r="G53" s="93"/>
      <c r="H53" s="93"/>
      <c r="I53" s="93"/>
      <c r="J53" s="93"/>
      <c r="K53" s="116">
        <v>231763.04</v>
      </c>
      <c r="L53" s="116"/>
      <c r="M53" s="116"/>
      <c r="N53" s="116"/>
      <c r="O53" s="116"/>
      <c r="P53" s="116"/>
      <c r="Q53" s="116"/>
      <c r="R53" s="116"/>
      <c r="S53" s="116"/>
      <c r="T53" s="116"/>
      <c r="U53" s="116"/>
      <c r="V53" s="96">
        <v>1.5161006388403899E-5</v>
      </c>
      <c r="W53" s="96"/>
      <c r="X53" s="96"/>
      <c r="Y53" s="96"/>
      <c r="Z53" s="96"/>
      <c r="AA53" s="96"/>
      <c r="AB53" s="96"/>
      <c r="AC53" s="96"/>
      <c r="AD53" s="96"/>
      <c r="AE53" s="96"/>
      <c r="AF53" s="100">
        <v>25</v>
      </c>
      <c r="AG53" s="100"/>
      <c r="AH53" s="100"/>
      <c r="AI53" s="100"/>
      <c r="AJ53" s="100"/>
      <c r="AK53" s="100"/>
      <c r="AL53" s="100"/>
      <c r="AM53" s="100"/>
      <c r="AN53" s="96">
        <v>1.08547932596076E-4</v>
      </c>
      <c r="AO53" s="96"/>
    </row>
    <row r="54" spans="2:44" s="32" customFormat="1" ht="10.199999999999999" x14ac:dyDescent="0.15">
      <c r="B54" s="93" t="s">
        <v>1083</v>
      </c>
      <c r="C54" s="93"/>
      <c r="D54" s="93"/>
      <c r="E54" s="93"/>
      <c r="F54" s="93"/>
      <c r="G54" s="93"/>
      <c r="H54" s="93"/>
      <c r="I54" s="93"/>
      <c r="J54" s="93"/>
      <c r="K54" s="116">
        <v>351432.35</v>
      </c>
      <c r="L54" s="116"/>
      <c r="M54" s="116"/>
      <c r="N54" s="116"/>
      <c r="O54" s="116"/>
      <c r="P54" s="116"/>
      <c r="Q54" s="116"/>
      <c r="R54" s="116"/>
      <c r="S54" s="116"/>
      <c r="T54" s="116"/>
      <c r="U54" s="116"/>
      <c r="V54" s="96">
        <v>2.2989291577474099E-5</v>
      </c>
      <c r="W54" s="96"/>
      <c r="X54" s="96"/>
      <c r="Y54" s="96"/>
      <c r="Z54" s="96"/>
      <c r="AA54" s="96"/>
      <c r="AB54" s="96"/>
      <c r="AC54" s="96"/>
      <c r="AD54" s="96"/>
      <c r="AE54" s="96"/>
      <c r="AF54" s="100">
        <v>46</v>
      </c>
      <c r="AG54" s="100"/>
      <c r="AH54" s="100"/>
      <c r="AI54" s="100"/>
      <c r="AJ54" s="100"/>
      <c r="AK54" s="100"/>
      <c r="AL54" s="100"/>
      <c r="AM54" s="100"/>
      <c r="AN54" s="96">
        <v>1.99728195976779E-4</v>
      </c>
      <c r="AO54" s="96"/>
    </row>
    <row r="55" spans="2:44" s="32" customFormat="1" ht="10.199999999999999" x14ac:dyDescent="0.15">
      <c r="B55" s="93" t="s">
        <v>1084</v>
      </c>
      <c r="C55" s="93"/>
      <c r="D55" s="93"/>
      <c r="E55" s="93"/>
      <c r="F55" s="93"/>
      <c r="G55" s="93"/>
      <c r="H55" s="93"/>
      <c r="I55" s="93"/>
      <c r="J55" s="93"/>
      <c r="K55" s="116">
        <v>392568.53</v>
      </c>
      <c r="L55" s="116"/>
      <c r="M55" s="116"/>
      <c r="N55" s="116"/>
      <c r="O55" s="116"/>
      <c r="P55" s="116"/>
      <c r="Q55" s="116"/>
      <c r="R55" s="116"/>
      <c r="S55" s="116"/>
      <c r="T55" s="116"/>
      <c r="U55" s="116"/>
      <c r="V55" s="96">
        <v>2.56802551054574E-5</v>
      </c>
      <c r="W55" s="96"/>
      <c r="X55" s="96"/>
      <c r="Y55" s="96"/>
      <c r="Z55" s="96"/>
      <c r="AA55" s="96"/>
      <c r="AB55" s="96"/>
      <c r="AC55" s="96"/>
      <c r="AD55" s="96"/>
      <c r="AE55" s="96"/>
      <c r="AF55" s="100">
        <v>76</v>
      </c>
      <c r="AG55" s="100"/>
      <c r="AH55" s="100"/>
      <c r="AI55" s="100"/>
      <c r="AJ55" s="100"/>
      <c r="AK55" s="100"/>
      <c r="AL55" s="100"/>
      <c r="AM55" s="100"/>
      <c r="AN55" s="96">
        <v>3.2998571509207001E-4</v>
      </c>
      <c r="AO55" s="96"/>
    </row>
    <row r="56" spans="2:44" s="32" customFormat="1" ht="10.199999999999999" x14ac:dyDescent="0.15">
      <c r="B56" s="93" t="s">
        <v>1085</v>
      </c>
      <c r="C56" s="93"/>
      <c r="D56" s="93"/>
      <c r="E56" s="93"/>
      <c r="F56" s="93"/>
      <c r="G56" s="93"/>
      <c r="H56" s="93"/>
      <c r="I56" s="93"/>
      <c r="J56" s="93"/>
      <c r="K56" s="116">
        <v>22376</v>
      </c>
      <c r="L56" s="116"/>
      <c r="M56" s="116"/>
      <c r="N56" s="116"/>
      <c r="O56" s="116"/>
      <c r="P56" s="116"/>
      <c r="Q56" s="116"/>
      <c r="R56" s="116"/>
      <c r="S56" s="116"/>
      <c r="T56" s="116"/>
      <c r="U56" s="116"/>
      <c r="V56" s="96">
        <v>1.46374796838584E-6</v>
      </c>
      <c r="W56" s="96"/>
      <c r="X56" s="96"/>
      <c r="Y56" s="96"/>
      <c r="Z56" s="96"/>
      <c r="AA56" s="96"/>
      <c r="AB56" s="96"/>
      <c r="AC56" s="96"/>
      <c r="AD56" s="96"/>
      <c r="AE56" s="96"/>
      <c r="AF56" s="100">
        <v>2</v>
      </c>
      <c r="AG56" s="100"/>
      <c r="AH56" s="100"/>
      <c r="AI56" s="100"/>
      <c r="AJ56" s="100"/>
      <c r="AK56" s="100"/>
      <c r="AL56" s="100"/>
      <c r="AM56" s="100"/>
      <c r="AN56" s="96">
        <v>8.6838346076860607E-6</v>
      </c>
      <c r="AO56" s="96"/>
    </row>
    <row r="57" spans="2:44" s="32" customFormat="1" ht="10.199999999999999" x14ac:dyDescent="0.15">
      <c r="B57" s="93" t="s">
        <v>1086</v>
      </c>
      <c r="C57" s="93"/>
      <c r="D57" s="93"/>
      <c r="E57" s="93"/>
      <c r="F57" s="93"/>
      <c r="G57" s="93"/>
      <c r="H57" s="93"/>
      <c r="I57" s="93"/>
      <c r="J57" s="93"/>
      <c r="K57" s="116">
        <v>43734.86</v>
      </c>
      <c r="L57" s="116"/>
      <c r="M57" s="116"/>
      <c r="N57" s="116"/>
      <c r="O57" s="116"/>
      <c r="P57" s="116"/>
      <c r="Q57" s="116"/>
      <c r="R57" s="116"/>
      <c r="S57" s="116"/>
      <c r="T57" s="116"/>
      <c r="U57" s="116"/>
      <c r="V57" s="96">
        <v>2.8609587268787499E-6</v>
      </c>
      <c r="W57" s="96"/>
      <c r="X57" s="96"/>
      <c r="Y57" s="96"/>
      <c r="Z57" s="96"/>
      <c r="AA57" s="96"/>
      <c r="AB57" s="96"/>
      <c r="AC57" s="96"/>
      <c r="AD57" s="96"/>
      <c r="AE57" s="96"/>
      <c r="AF57" s="100">
        <v>3</v>
      </c>
      <c r="AG57" s="100"/>
      <c r="AH57" s="100"/>
      <c r="AI57" s="100"/>
      <c r="AJ57" s="100"/>
      <c r="AK57" s="100"/>
      <c r="AL57" s="100"/>
      <c r="AM57" s="100"/>
      <c r="AN57" s="96">
        <v>1.30257519115291E-5</v>
      </c>
      <c r="AO57" s="96"/>
    </row>
    <row r="58" spans="2:44" s="32" customFormat="1" ht="10.199999999999999" x14ac:dyDescent="0.15">
      <c r="B58" s="93" t="s">
        <v>1087</v>
      </c>
      <c r="C58" s="93"/>
      <c r="D58" s="93"/>
      <c r="E58" s="93"/>
      <c r="F58" s="93"/>
      <c r="G58" s="93"/>
      <c r="H58" s="93"/>
      <c r="I58" s="93"/>
      <c r="J58" s="93"/>
      <c r="K58" s="116">
        <v>59011.97</v>
      </c>
      <c r="L58" s="116"/>
      <c r="M58" s="116"/>
      <c r="N58" s="116"/>
      <c r="O58" s="116"/>
      <c r="P58" s="116"/>
      <c r="Q58" s="116"/>
      <c r="R58" s="116"/>
      <c r="S58" s="116"/>
      <c r="T58" s="116"/>
      <c r="U58" s="116"/>
      <c r="V58" s="96">
        <v>3.8603258490322696E-6</v>
      </c>
      <c r="W58" s="96"/>
      <c r="X58" s="96"/>
      <c r="Y58" s="96"/>
      <c r="Z58" s="96"/>
      <c r="AA58" s="96"/>
      <c r="AB58" s="96"/>
      <c r="AC58" s="96"/>
      <c r="AD58" s="96"/>
      <c r="AE58" s="96"/>
      <c r="AF58" s="100">
        <v>5</v>
      </c>
      <c r="AG58" s="100"/>
      <c r="AH58" s="100"/>
      <c r="AI58" s="100"/>
      <c r="AJ58" s="100"/>
      <c r="AK58" s="100"/>
      <c r="AL58" s="100"/>
      <c r="AM58" s="100"/>
      <c r="AN58" s="96">
        <v>2.1709586519215199E-5</v>
      </c>
      <c r="AO58" s="96"/>
    </row>
    <row r="59" spans="2:44" s="32" customFormat="1" ht="10.199999999999999" x14ac:dyDescent="0.15">
      <c r="B59" s="93" t="s">
        <v>1088</v>
      </c>
      <c r="C59" s="93"/>
      <c r="D59" s="93"/>
      <c r="E59" s="93"/>
      <c r="F59" s="93"/>
      <c r="G59" s="93"/>
      <c r="H59" s="93"/>
      <c r="I59" s="93"/>
      <c r="J59" s="93"/>
      <c r="K59" s="116">
        <v>104934.24</v>
      </c>
      <c r="L59" s="116"/>
      <c r="M59" s="116"/>
      <c r="N59" s="116"/>
      <c r="O59" s="116"/>
      <c r="P59" s="116"/>
      <c r="Q59" s="116"/>
      <c r="R59" s="116"/>
      <c r="S59" s="116"/>
      <c r="T59" s="116"/>
      <c r="U59" s="116"/>
      <c r="V59" s="96">
        <v>6.8643761447136199E-6</v>
      </c>
      <c r="W59" s="96"/>
      <c r="X59" s="96"/>
      <c r="Y59" s="96"/>
      <c r="Z59" s="96"/>
      <c r="AA59" s="96"/>
      <c r="AB59" s="96"/>
      <c r="AC59" s="96"/>
      <c r="AD59" s="96"/>
      <c r="AE59" s="96"/>
      <c r="AF59" s="100">
        <v>4</v>
      </c>
      <c r="AG59" s="100"/>
      <c r="AH59" s="100"/>
      <c r="AI59" s="100"/>
      <c r="AJ59" s="100"/>
      <c r="AK59" s="100"/>
      <c r="AL59" s="100"/>
      <c r="AM59" s="100"/>
      <c r="AN59" s="96">
        <v>1.7367669215372101E-5</v>
      </c>
      <c r="AO59" s="96"/>
    </row>
    <row r="60" spans="2:44" s="32" customFormat="1" ht="10.199999999999999" x14ac:dyDescent="0.15">
      <c r="B60" s="122"/>
      <c r="C60" s="122"/>
      <c r="D60" s="122"/>
      <c r="E60" s="122"/>
      <c r="F60" s="122"/>
      <c r="G60" s="122"/>
      <c r="H60" s="122"/>
      <c r="I60" s="122"/>
      <c r="J60" s="122"/>
      <c r="K60" s="118">
        <v>15286784667.360001</v>
      </c>
      <c r="L60" s="118"/>
      <c r="M60" s="118"/>
      <c r="N60" s="118"/>
      <c r="O60" s="118"/>
      <c r="P60" s="118"/>
      <c r="Q60" s="118"/>
      <c r="R60" s="118"/>
      <c r="S60" s="118"/>
      <c r="T60" s="118"/>
      <c r="U60" s="118"/>
      <c r="V60" s="119">
        <v>1</v>
      </c>
      <c r="W60" s="119"/>
      <c r="X60" s="119"/>
      <c r="Y60" s="119"/>
      <c r="Z60" s="119"/>
      <c r="AA60" s="119"/>
      <c r="AB60" s="119"/>
      <c r="AC60" s="119"/>
      <c r="AD60" s="119"/>
      <c r="AE60" s="119"/>
      <c r="AF60" s="120">
        <v>230313</v>
      </c>
      <c r="AG60" s="120"/>
      <c r="AH60" s="120"/>
      <c r="AI60" s="120"/>
      <c r="AJ60" s="120"/>
      <c r="AK60" s="120"/>
      <c r="AL60" s="120"/>
      <c r="AM60" s="120"/>
      <c r="AN60" s="119">
        <v>1</v>
      </c>
      <c r="AO60" s="119"/>
    </row>
    <row r="61" spans="2:44" s="32" customFormat="1" ht="7.8" x14ac:dyDescent="0.15"/>
    <row r="62" spans="2:44" s="32" customFormat="1" x14ac:dyDescent="0.15">
      <c r="B62" s="94" t="s">
        <v>1089</v>
      </c>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row>
    <row r="63" spans="2:44" s="32" customFormat="1" ht="7.8" x14ac:dyDescent="0.15"/>
    <row r="64" spans="2:44" s="32" customFormat="1" ht="10.199999999999999" x14ac:dyDescent="0.15">
      <c r="B64" s="121" t="s">
        <v>1059</v>
      </c>
      <c r="C64" s="121"/>
      <c r="D64" s="121"/>
      <c r="E64" s="121"/>
      <c r="F64" s="121"/>
      <c r="G64" s="121"/>
      <c r="H64" s="121"/>
      <c r="I64" s="121"/>
      <c r="J64" s="121"/>
      <c r="K64" s="121"/>
      <c r="L64" s="121" t="s">
        <v>1055</v>
      </c>
      <c r="M64" s="121"/>
      <c r="N64" s="121"/>
      <c r="O64" s="121"/>
      <c r="P64" s="121"/>
      <c r="Q64" s="121"/>
      <c r="R64" s="121"/>
      <c r="S64" s="121"/>
      <c r="T64" s="121"/>
      <c r="U64" s="121"/>
      <c r="V64" s="121" t="s">
        <v>1056</v>
      </c>
      <c r="W64" s="121"/>
      <c r="X64" s="121"/>
      <c r="Y64" s="121"/>
      <c r="Z64" s="121"/>
      <c r="AA64" s="121"/>
      <c r="AB64" s="121"/>
      <c r="AC64" s="121"/>
      <c r="AD64" s="121"/>
      <c r="AE64" s="121"/>
      <c r="AF64" s="121" t="s">
        <v>1057</v>
      </c>
      <c r="AG64" s="121"/>
      <c r="AH64" s="121"/>
      <c r="AI64" s="121"/>
      <c r="AJ64" s="121"/>
      <c r="AK64" s="121" t="s">
        <v>1056</v>
      </c>
      <c r="AL64" s="121"/>
      <c r="AM64" s="121"/>
      <c r="AN64" s="121"/>
      <c r="AO64" s="121"/>
      <c r="AP64" s="121"/>
      <c r="AQ64" s="121"/>
    </row>
    <row r="65" spans="2:43" s="32" customFormat="1" ht="10.199999999999999" x14ac:dyDescent="0.15">
      <c r="B65" s="93" t="s">
        <v>1090</v>
      </c>
      <c r="C65" s="93"/>
      <c r="D65" s="93"/>
      <c r="E65" s="93"/>
      <c r="F65" s="93"/>
      <c r="G65" s="93"/>
      <c r="H65" s="93"/>
      <c r="I65" s="93"/>
      <c r="J65" s="93"/>
      <c r="K65" s="93"/>
      <c r="L65" s="116">
        <v>1573011.47</v>
      </c>
      <c r="M65" s="116"/>
      <c r="N65" s="116"/>
      <c r="O65" s="116"/>
      <c r="P65" s="116"/>
      <c r="Q65" s="116"/>
      <c r="R65" s="116"/>
      <c r="S65" s="116"/>
      <c r="T65" s="116"/>
      <c r="U65" s="116"/>
      <c r="V65" s="96">
        <v>1.0290008685467101E-4</v>
      </c>
      <c r="W65" s="96"/>
      <c r="X65" s="96"/>
      <c r="Y65" s="96"/>
      <c r="Z65" s="96"/>
      <c r="AA65" s="96"/>
      <c r="AB65" s="96"/>
      <c r="AC65" s="96"/>
      <c r="AD65" s="96"/>
      <c r="AE65" s="96"/>
      <c r="AF65" s="100">
        <v>706</v>
      </c>
      <c r="AG65" s="100"/>
      <c r="AH65" s="100"/>
      <c r="AI65" s="100"/>
      <c r="AJ65" s="100"/>
      <c r="AK65" s="96">
        <v>3.0653936165131799E-3</v>
      </c>
      <c r="AL65" s="96"/>
      <c r="AM65" s="96"/>
      <c r="AN65" s="96"/>
      <c r="AO65" s="96"/>
      <c r="AP65" s="96"/>
      <c r="AQ65" s="96"/>
    </row>
    <row r="66" spans="2:43" s="32" customFormat="1" ht="10.199999999999999" x14ac:dyDescent="0.15">
      <c r="B66" s="93" t="s">
        <v>1060</v>
      </c>
      <c r="C66" s="93"/>
      <c r="D66" s="93"/>
      <c r="E66" s="93"/>
      <c r="F66" s="93"/>
      <c r="G66" s="93"/>
      <c r="H66" s="93"/>
      <c r="I66" s="93"/>
      <c r="J66" s="93"/>
      <c r="K66" s="93"/>
      <c r="L66" s="116">
        <v>138598868.63</v>
      </c>
      <c r="M66" s="116"/>
      <c r="N66" s="116"/>
      <c r="O66" s="116"/>
      <c r="P66" s="116"/>
      <c r="Q66" s="116"/>
      <c r="R66" s="116"/>
      <c r="S66" s="116"/>
      <c r="T66" s="116"/>
      <c r="U66" s="116"/>
      <c r="V66" s="96">
        <v>9.0665808177394797E-3</v>
      </c>
      <c r="W66" s="96"/>
      <c r="X66" s="96"/>
      <c r="Y66" s="96"/>
      <c r="Z66" s="96"/>
      <c r="AA66" s="96"/>
      <c r="AB66" s="96"/>
      <c r="AC66" s="96"/>
      <c r="AD66" s="96"/>
      <c r="AE66" s="96"/>
      <c r="AF66" s="100">
        <v>5127</v>
      </c>
      <c r="AG66" s="100"/>
      <c r="AH66" s="100"/>
      <c r="AI66" s="100"/>
      <c r="AJ66" s="100"/>
      <c r="AK66" s="96">
        <v>2.2261010016803199E-2</v>
      </c>
      <c r="AL66" s="96"/>
      <c r="AM66" s="96"/>
      <c r="AN66" s="96"/>
      <c r="AO66" s="96"/>
      <c r="AP66" s="96"/>
      <c r="AQ66" s="96"/>
    </row>
    <row r="67" spans="2:43" s="32" customFormat="1" ht="10.199999999999999" x14ac:dyDescent="0.15">
      <c r="B67" s="93" t="s">
        <v>1061</v>
      </c>
      <c r="C67" s="93"/>
      <c r="D67" s="93"/>
      <c r="E67" s="93"/>
      <c r="F67" s="93"/>
      <c r="G67" s="93"/>
      <c r="H67" s="93"/>
      <c r="I67" s="93"/>
      <c r="J67" s="93"/>
      <c r="K67" s="93"/>
      <c r="L67" s="116">
        <v>197669773.00999999</v>
      </c>
      <c r="M67" s="116"/>
      <c r="N67" s="116"/>
      <c r="O67" s="116"/>
      <c r="P67" s="116"/>
      <c r="Q67" s="116"/>
      <c r="R67" s="116"/>
      <c r="S67" s="116"/>
      <c r="T67" s="116"/>
      <c r="U67" s="116"/>
      <c r="V67" s="96">
        <v>1.2930761916994901E-2</v>
      </c>
      <c r="W67" s="96"/>
      <c r="X67" s="96"/>
      <c r="Y67" s="96"/>
      <c r="Z67" s="96"/>
      <c r="AA67" s="96"/>
      <c r="AB67" s="96"/>
      <c r="AC67" s="96"/>
      <c r="AD67" s="96"/>
      <c r="AE67" s="96"/>
      <c r="AF67" s="100">
        <v>8819</v>
      </c>
      <c r="AG67" s="100"/>
      <c r="AH67" s="100"/>
      <c r="AI67" s="100"/>
      <c r="AJ67" s="100"/>
      <c r="AK67" s="96">
        <v>3.8291368702591699E-2</v>
      </c>
      <c r="AL67" s="96"/>
      <c r="AM67" s="96"/>
      <c r="AN67" s="96"/>
      <c r="AO67" s="96"/>
      <c r="AP67" s="96"/>
      <c r="AQ67" s="96"/>
    </row>
    <row r="68" spans="2:43" s="32" customFormat="1" ht="10.199999999999999" x14ac:dyDescent="0.15">
      <c r="B68" s="93" t="s">
        <v>1062</v>
      </c>
      <c r="C68" s="93"/>
      <c r="D68" s="93"/>
      <c r="E68" s="93"/>
      <c r="F68" s="93"/>
      <c r="G68" s="93"/>
      <c r="H68" s="93"/>
      <c r="I68" s="93"/>
      <c r="J68" s="93"/>
      <c r="K68" s="93"/>
      <c r="L68" s="116">
        <v>256104034.78</v>
      </c>
      <c r="M68" s="116"/>
      <c r="N68" s="116"/>
      <c r="O68" s="116"/>
      <c r="P68" s="116"/>
      <c r="Q68" s="116"/>
      <c r="R68" s="116"/>
      <c r="S68" s="116"/>
      <c r="T68" s="116"/>
      <c r="U68" s="116"/>
      <c r="V68" s="96">
        <v>1.6753296416010099E-2</v>
      </c>
      <c r="W68" s="96"/>
      <c r="X68" s="96"/>
      <c r="Y68" s="96"/>
      <c r="Z68" s="96"/>
      <c r="AA68" s="96"/>
      <c r="AB68" s="96"/>
      <c r="AC68" s="96"/>
      <c r="AD68" s="96"/>
      <c r="AE68" s="96"/>
      <c r="AF68" s="100">
        <v>10157</v>
      </c>
      <c r="AG68" s="100"/>
      <c r="AH68" s="100"/>
      <c r="AI68" s="100"/>
      <c r="AJ68" s="100"/>
      <c r="AK68" s="96">
        <v>4.4100854055133698E-2</v>
      </c>
      <c r="AL68" s="96"/>
      <c r="AM68" s="96"/>
      <c r="AN68" s="96"/>
      <c r="AO68" s="96"/>
      <c r="AP68" s="96"/>
      <c r="AQ68" s="96"/>
    </row>
    <row r="69" spans="2:43" s="32" customFormat="1" ht="10.199999999999999" x14ac:dyDescent="0.15">
      <c r="B69" s="93" t="s">
        <v>1063</v>
      </c>
      <c r="C69" s="93"/>
      <c r="D69" s="93"/>
      <c r="E69" s="93"/>
      <c r="F69" s="93"/>
      <c r="G69" s="93"/>
      <c r="H69" s="93"/>
      <c r="I69" s="93"/>
      <c r="J69" s="93"/>
      <c r="K69" s="93"/>
      <c r="L69" s="116">
        <v>261241307.03000101</v>
      </c>
      <c r="M69" s="116"/>
      <c r="N69" s="116"/>
      <c r="O69" s="116"/>
      <c r="P69" s="116"/>
      <c r="Q69" s="116"/>
      <c r="R69" s="116"/>
      <c r="S69" s="116"/>
      <c r="T69" s="116"/>
      <c r="U69" s="116"/>
      <c r="V69" s="96">
        <v>1.7089356114748998E-2</v>
      </c>
      <c r="W69" s="96"/>
      <c r="X69" s="96"/>
      <c r="Y69" s="96"/>
      <c r="Z69" s="96"/>
      <c r="AA69" s="96"/>
      <c r="AB69" s="96"/>
      <c r="AC69" s="96"/>
      <c r="AD69" s="96"/>
      <c r="AE69" s="96"/>
      <c r="AF69" s="100">
        <v>8018</v>
      </c>
      <c r="AG69" s="100"/>
      <c r="AH69" s="100"/>
      <c r="AI69" s="100"/>
      <c r="AJ69" s="100"/>
      <c r="AK69" s="96">
        <v>3.4813492942213399E-2</v>
      </c>
      <c r="AL69" s="96"/>
      <c r="AM69" s="96"/>
      <c r="AN69" s="96"/>
      <c r="AO69" s="96"/>
      <c r="AP69" s="96"/>
      <c r="AQ69" s="96"/>
    </row>
    <row r="70" spans="2:43" s="32" customFormat="1" ht="10.199999999999999" x14ac:dyDescent="0.15">
      <c r="B70" s="93" t="s">
        <v>1064</v>
      </c>
      <c r="C70" s="93"/>
      <c r="D70" s="93"/>
      <c r="E70" s="93"/>
      <c r="F70" s="93"/>
      <c r="G70" s="93"/>
      <c r="H70" s="93"/>
      <c r="I70" s="93"/>
      <c r="J70" s="93"/>
      <c r="K70" s="93"/>
      <c r="L70" s="116">
        <v>304901744.390001</v>
      </c>
      <c r="M70" s="116"/>
      <c r="N70" s="116"/>
      <c r="O70" s="116"/>
      <c r="P70" s="116"/>
      <c r="Q70" s="116"/>
      <c r="R70" s="116"/>
      <c r="S70" s="116"/>
      <c r="T70" s="116"/>
      <c r="U70" s="116"/>
      <c r="V70" s="96">
        <v>1.9945446411698299E-2</v>
      </c>
      <c r="W70" s="96"/>
      <c r="X70" s="96"/>
      <c r="Y70" s="96"/>
      <c r="Z70" s="96"/>
      <c r="AA70" s="96"/>
      <c r="AB70" s="96"/>
      <c r="AC70" s="96"/>
      <c r="AD70" s="96"/>
      <c r="AE70" s="96"/>
      <c r="AF70" s="100">
        <v>9964</v>
      </c>
      <c r="AG70" s="100"/>
      <c r="AH70" s="100"/>
      <c r="AI70" s="100"/>
      <c r="AJ70" s="100"/>
      <c r="AK70" s="96">
        <v>4.3262864015492002E-2</v>
      </c>
      <c r="AL70" s="96"/>
      <c r="AM70" s="96"/>
      <c r="AN70" s="96"/>
      <c r="AO70" s="96"/>
      <c r="AP70" s="96"/>
      <c r="AQ70" s="96"/>
    </row>
    <row r="71" spans="2:43" s="32" customFormat="1" ht="10.199999999999999" x14ac:dyDescent="0.15">
      <c r="B71" s="93" t="s">
        <v>1065</v>
      </c>
      <c r="C71" s="93"/>
      <c r="D71" s="93"/>
      <c r="E71" s="93"/>
      <c r="F71" s="93"/>
      <c r="G71" s="93"/>
      <c r="H71" s="93"/>
      <c r="I71" s="93"/>
      <c r="J71" s="93"/>
      <c r="K71" s="93"/>
      <c r="L71" s="116">
        <v>450939976.21999699</v>
      </c>
      <c r="M71" s="116"/>
      <c r="N71" s="116"/>
      <c r="O71" s="116"/>
      <c r="P71" s="116"/>
      <c r="Q71" s="116"/>
      <c r="R71" s="116"/>
      <c r="S71" s="116"/>
      <c r="T71" s="116"/>
      <c r="U71" s="116"/>
      <c r="V71" s="96">
        <v>2.9498680463710202E-2</v>
      </c>
      <c r="W71" s="96"/>
      <c r="X71" s="96"/>
      <c r="Y71" s="96"/>
      <c r="Z71" s="96"/>
      <c r="AA71" s="96"/>
      <c r="AB71" s="96"/>
      <c r="AC71" s="96"/>
      <c r="AD71" s="96"/>
      <c r="AE71" s="96"/>
      <c r="AF71" s="100">
        <v>13030</v>
      </c>
      <c r="AG71" s="100"/>
      <c r="AH71" s="100"/>
      <c r="AI71" s="100"/>
      <c r="AJ71" s="100"/>
      <c r="AK71" s="96">
        <v>5.6575182469074697E-2</v>
      </c>
      <c r="AL71" s="96"/>
      <c r="AM71" s="96"/>
      <c r="AN71" s="96"/>
      <c r="AO71" s="96"/>
      <c r="AP71" s="96"/>
      <c r="AQ71" s="96"/>
    </row>
    <row r="72" spans="2:43" s="32" customFormat="1" ht="10.199999999999999" x14ac:dyDescent="0.15">
      <c r="B72" s="93" t="s">
        <v>1066</v>
      </c>
      <c r="C72" s="93"/>
      <c r="D72" s="93"/>
      <c r="E72" s="93"/>
      <c r="F72" s="93"/>
      <c r="G72" s="93"/>
      <c r="H72" s="93"/>
      <c r="I72" s="93"/>
      <c r="J72" s="93"/>
      <c r="K72" s="93"/>
      <c r="L72" s="116">
        <v>440057816.35000199</v>
      </c>
      <c r="M72" s="116"/>
      <c r="N72" s="116"/>
      <c r="O72" s="116"/>
      <c r="P72" s="116"/>
      <c r="Q72" s="116"/>
      <c r="R72" s="116"/>
      <c r="S72" s="116"/>
      <c r="T72" s="116"/>
      <c r="U72" s="116"/>
      <c r="V72" s="96">
        <v>2.8786813311343602E-2</v>
      </c>
      <c r="W72" s="96"/>
      <c r="X72" s="96"/>
      <c r="Y72" s="96"/>
      <c r="Z72" s="96"/>
      <c r="AA72" s="96"/>
      <c r="AB72" s="96"/>
      <c r="AC72" s="96"/>
      <c r="AD72" s="96"/>
      <c r="AE72" s="96"/>
      <c r="AF72" s="100">
        <v>11353</v>
      </c>
      <c r="AG72" s="100"/>
      <c r="AH72" s="100"/>
      <c r="AI72" s="100"/>
      <c r="AJ72" s="100"/>
      <c r="AK72" s="96">
        <v>4.92937871505299E-2</v>
      </c>
      <c r="AL72" s="96"/>
      <c r="AM72" s="96"/>
      <c r="AN72" s="96"/>
      <c r="AO72" s="96"/>
      <c r="AP72" s="96"/>
      <c r="AQ72" s="96"/>
    </row>
    <row r="73" spans="2:43" s="32" customFormat="1" ht="10.199999999999999" x14ac:dyDescent="0.15">
      <c r="B73" s="93" t="s">
        <v>1067</v>
      </c>
      <c r="C73" s="93"/>
      <c r="D73" s="93"/>
      <c r="E73" s="93"/>
      <c r="F73" s="93"/>
      <c r="G73" s="93"/>
      <c r="H73" s="93"/>
      <c r="I73" s="93"/>
      <c r="J73" s="93"/>
      <c r="K73" s="93"/>
      <c r="L73" s="116">
        <v>446906685.47999901</v>
      </c>
      <c r="M73" s="116"/>
      <c r="N73" s="116"/>
      <c r="O73" s="116"/>
      <c r="P73" s="116"/>
      <c r="Q73" s="116"/>
      <c r="R73" s="116"/>
      <c r="S73" s="116"/>
      <c r="T73" s="116"/>
      <c r="U73" s="116"/>
      <c r="V73" s="96">
        <v>2.92348387973453E-2</v>
      </c>
      <c r="W73" s="96"/>
      <c r="X73" s="96"/>
      <c r="Y73" s="96"/>
      <c r="Z73" s="96"/>
      <c r="AA73" s="96"/>
      <c r="AB73" s="96"/>
      <c r="AC73" s="96"/>
      <c r="AD73" s="96"/>
      <c r="AE73" s="96"/>
      <c r="AF73" s="100">
        <v>10226</v>
      </c>
      <c r="AG73" s="100"/>
      <c r="AH73" s="100"/>
      <c r="AI73" s="100"/>
      <c r="AJ73" s="100"/>
      <c r="AK73" s="96">
        <v>4.4400446349098802E-2</v>
      </c>
      <c r="AL73" s="96"/>
      <c r="AM73" s="96"/>
      <c r="AN73" s="96"/>
      <c r="AO73" s="96"/>
      <c r="AP73" s="96"/>
      <c r="AQ73" s="96"/>
    </row>
    <row r="74" spans="2:43" s="32" customFormat="1" ht="10.199999999999999" x14ac:dyDescent="0.15">
      <c r="B74" s="93" t="s">
        <v>1068</v>
      </c>
      <c r="C74" s="93"/>
      <c r="D74" s="93"/>
      <c r="E74" s="93"/>
      <c r="F74" s="93"/>
      <c r="G74" s="93"/>
      <c r="H74" s="93"/>
      <c r="I74" s="93"/>
      <c r="J74" s="93"/>
      <c r="K74" s="93"/>
      <c r="L74" s="116">
        <v>486359541.840002</v>
      </c>
      <c r="M74" s="116"/>
      <c r="N74" s="116"/>
      <c r="O74" s="116"/>
      <c r="P74" s="116"/>
      <c r="Q74" s="116"/>
      <c r="R74" s="116"/>
      <c r="S74" s="116"/>
      <c r="T74" s="116"/>
      <c r="U74" s="116"/>
      <c r="V74" s="96">
        <v>3.1815686059768103E-2</v>
      </c>
      <c r="W74" s="96"/>
      <c r="X74" s="96"/>
      <c r="Y74" s="96"/>
      <c r="Z74" s="96"/>
      <c r="AA74" s="96"/>
      <c r="AB74" s="96"/>
      <c r="AC74" s="96"/>
      <c r="AD74" s="96"/>
      <c r="AE74" s="96"/>
      <c r="AF74" s="100">
        <v>9289</v>
      </c>
      <c r="AG74" s="100"/>
      <c r="AH74" s="100"/>
      <c r="AI74" s="100"/>
      <c r="AJ74" s="100"/>
      <c r="AK74" s="96">
        <v>4.0332069835397902E-2</v>
      </c>
      <c r="AL74" s="96"/>
      <c r="AM74" s="96"/>
      <c r="AN74" s="96"/>
      <c r="AO74" s="96"/>
      <c r="AP74" s="96"/>
      <c r="AQ74" s="96"/>
    </row>
    <row r="75" spans="2:43" s="32" customFormat="1" ht="10.199999999999999" x14ac:dyDescent="0.15">
      <c r="B75" s="93" t="s">
        <v>1069</v>
      </c>
      <c r="C75" s="93"/>
      <c r="D75" s="93"/>
      <c r="E75" s="93"/>
      <c r="F75" s="93"/>
      <c r="G75" s="93"/>
      <c r="H75" s="93"/>
      <c r="I75" s="93"/>
      <c r="J75" s="93"/>
      <c r="K75" s="93"/>
      <c r="L75" s="116">
        <v>566218025.38999999</v>
      </c>
      <c r="M75" s="116"/>
      <c r="N75" s="116"/>
      <c r="O75" s="116"/>
      <c r="P75" s="116"/>
      <c r="Q75" s="116"/>
      <c r="R75" s="116"/>
      <c r="S75" s="116"/>
      <c r="T75" s="116"/>
      <c r="U75" s="116"/>
      <c r="V75" s="96">
        <v>3.7039707022169001E-2</v>
      </c>
      <c r="W75" s="96"/>
      <c r="X75" s="96"/>
      <c r="Y75" s="96"/>
      <c r="Z75" s="96"/>
      <c r="AA75" s="96"/>
      <c r="AB75" s="96"/>
      <c r="AC75" s="96"/>
      <c r="AD75" s="96"/>
      <c r="AE75" s="96"/>
      <c r="AF75" s="100">
        <v>10205</v>
      </c>
      <c r="AG75" s="100"/>
      <c r="AH75" s="100"/>
      <c r="AI75" s="100"/>
      <c r="AJ75" s="100"/>
      <c r="AK75" s="96">
        <v>4.4309266085718099E-2</v>
      </c>
      <c r="AL75" s="96"/>
      <c r="AM75" s="96"/>
      <c r="AN75" s="96"/>
      <c r="AO75" s="96"/>
      <c r="AP75" s="96"/>
      <c r="AQ75" s="96"/>
    </row>
    <row r="76" spans="2:43" s="32" customFormat="1" ht="10.199999999999999" x14ac:dyDescent="0.15">
      <c r="B76" s="93" t="s">
        <v>1070</v>
      </c>
      <c r="C76" s="93"/>
      <c r="D76" s="93"/>
      <c r="E76" s="93"/>
      <c r="F76" s="93"/>
      <c r="G76" s="93"/>
      <c r="H76" s="93"/>
      <c r="I76" s="93"/>
      <c r="J76" s="93"/>
      <c r="K76" s="93"/>
      <c r="L76" s="116">
        <v>711978363.18000305</v>
      </c>
      <c r="M76" s="116"/>
      <c r="N76" s="116"/>
      <c r="O76" s="116"/>
      <c r="P76" s="116"/>
      <c r="Q76" s="116"/>
      <c r="R76" s="116"/>
      <c r="S76" s="116"/>
      <c r="T76" s="116"/>
      <c r="U76" s="116"/>
      <c r="V76" s="96">
        <v>4.6574762363219703E-2</v>
      </c>
      <c r="W76" s="96"/>
      <c r="X76" s="96"/>
      <c r="Y76" s="96"/>
      <c r="Z76" s="96"/>
      <c r="AA76" s="96"/>
      <c r="AB76" s="96"/>
      <c r="AC76" s="96"/>
      <c r="AD76" s="96"/>
      <c r="AE76" s="96"/>
      <c r="AF76" s="100">
        <v>11992</v>
      </c>
      <c r="AG76" s="100"/>
      <c r="AH76" s="100"/>
      <c r="AI76" s="100"/>
      <c r="AJ76" s="100"/>
      <c r="AK76" s="96">
        <v>5.2068272307685598E-2</v>
      </c>
      <c r="AL76" s="96"/>
      <c r="AM76" s="96"/>
      <c r="AN76" s="96"/>
      <c r="AO76" s="96"/>
      <c r="AP76" s="96"/>
      <c r="AQ76" s="96"/>
    </row>
    <row r="77" spans="2:43" s="32" customFormat="1" ht="10.199999999999999" x14ac:dyDescent="0.15">
      <c r="B77" s="93" t="s">
        <v>1071</v>
      </c>
      <c r="C77" s="93"/>
      <c r="D77" s="93"/>
      <c r="E77" s="93"/>
      <c r="F77" s="93"/>
      <c r="G77" s="93"/>
      <c r="H77" s="93"/>
      <c r="I77" s="93"/>
      <c r="J77" s="93"/>
      <c r="K77" s="93"/>
      <c r="L77" s="116">
        <v>737981345.15999901</v>
      </c>
      <c r="M77" s="116"/>
      <c r="N77" s="116"/>
      <c r="O77" s="116"/>
      <c r="P77" s="116"/>
      <c r="Q77" s="116"/>
      <c r="R77" s="116"/>
      <c r="S77" s="116"/>
      <c r="T77" s="116"/>
      <c r="U77" s="116"/>
      <c r="V77" s="96">
        <v>4.82757729122541E-2</v>
      </c>
      <c r="W77" s="96"/>
      <c r="X77" s="96"/>
      <c r="Y77" s="96"/>
      <c r="Z77" s="96"/>
      <c r="AA77" s="96"/>
      <c r="AB77" s="96"/>
      <c r="AC77" s="96"/>
      <c r="AD77" s="96"/>
      <c r="AE77" s="96"/>
      <c r="AF77" s="100">
        <v>11596</v>
      </c>
      <c r="AG77" s="100"/>
      <c r="AH77" s="100"/>
      <c r="AI77" s="100"/>
      <c r="AJ77" s="100"/>
      <c r="AK77" s="96">
        <v>5.0348873055363799E-2</v>
      </c>
      <c r="AL77" s="96"/>
      <c r="AM77" s="96"/>
      <c r="AN77" s="96"/>
      <c r="AO77" s="96"/>
      <c r="AP77" s="96"/>
      <c r="AQ77" s="96"/>
    </row>
    <row r="78" spans="2:43" s="32" customFormat="1" ht="10.199999999999999" x14ac:dyDescent="0.15">
      <c r="B78" s="93" t="s">
        <v>1072</v>
      </c>
      <c r="C78" s="93"/>
      <c r="D78" s="93"/>
      <c r="E78" s="93"/>
      <c r="F78" s="93"/>
      <c r="G78" s="93"/>
      <c r="H78" s="93"/>
      <c r="I78" s="93"/>
      <c r="J78" s="93"/>
      <c r="K78" s="93"/>
      <c r="L78" s="116">
        <v>680155605.58999896</v>
      </c>
      <c r="M78" s="116"/>
      <c r="N78" s="116"/>
      <c r="O78" s="116"/>
      <c r="P78" s="116"/>
      <c r="Q78" s="116"/>
      <c r="R78" s="116"/>
      <c r="S78" s="116"/>
      <c r="T78" s="116"/>
      <c r="U78" s="116"/>
      <c r="V78" s="96">
        <v>4.4493045489301102E-2</v>
      </c>
      <c r="W78" s="96"/>
      <c r="X78" s="96"/>
      <c r="Y78" s="96"/>
      <c r="Z78" s="96"/>
      <c r="AA78" s="96"/>
      <c r="AB78" s="96"/>
      <c r="AC78" s="96"/>
      <c r="AD78" s="96"/>
      <c r="AE78" s="96"/>
      <c r="AF78" s="100">
        <v>10010</v>
      </c>
      <c r="AG78" s="100"/>
      <c r="AH78" s="100"/>
      <c r="AI78" s="100"/>
      <c r="AJ78" s="100"/>
      <c r="AK78" s="96">
        <v>4.3462592211468698E-2</v>
      </c>
      <c r="AL78" s="96"/>
      <c r="AM78" s="96"/>
      <c r="AN78" s="96"/>
      <c r="AO78" s="96"/>
      <c r="AP78" s="96"/>
      <c r="AQ78" s="96"/>
    </row>
    <row r="79" spans="2:43" s="32" customFormat="1" ht="10.199999999999999" x14ac:dyDescent="0.15">
      <c r="B79" s="93" t="s">
        <v>1073</v>
      </c>
      <c r="C79" s="93"/>
      <c r="D79" s="93"/>
      <c r="E79" s="93"/>
      <c r="F79" s="93"/>
      <c r="G79" s="93"/>
      <c r="H79" s="93"/>
      <c r="I79" s="93"/>
      <c r="J79" s="93"/>
      <c r="K79" s="93"/>
      <c r="L79" s="116">
        <v>679227060.32999897</v>
      </c>
      <c r="M79" s="116"/>
      <c r="N79" s="116"/>
      <c r="O79" s="116"/>
      <c r="P79" s="116"/>
      <c r="Q79" s="116"/>
      <c r="R79" s="116"/>
      <c r="S79" s="116"/>
      <c r="T79" s="116"/>
      <c r="U79" s="116"/>
      <c r="V79" s="96">
        <v>4.4432303791147799E-2</v>
      </c>
      <c r="W79" s="96"/>
      <c r="X79" s="96"/>
      <c r="Y79" s="96"/>
      <c r="Z79" s="96"/>
      <c r="AA79" s="96"/>
      <c r="AB79" s="96"/>
      <c r="AC79" s="96"/>
      <c r="AD79" s="96"/>
      <c r="AE79" s="96"/>
      <c r="AF79" s="100">
        <v>9154</v>
      </c>
      <c r="AG79" s="100"/>
      <c r="AH79" s="100"/>
      <c r="AI79" s="100"/>
      <c r="AJ79" s="100"/>
      <c r="AK79" s="96">
        <v>3.9745910999379103E-2</v>
      </c>
      <c r="AL79" s="96"/>
      <c r="AM79" s="96"/>
      <c r="AN79" s="96"/>
      <c r="AO79" s="96"/>
      <c r="AP79" s="96"/>
      <c r="AQ79" s="96"/>
    </row>
    <row r="80" spans="2:43" s="32" customFormat="1" ht="10.199999999999999" x14ac:dyDescent="0.15">
      <c r="B80" s="93" t="s">
        <v>1074</v>
      </c>
      <c r="C80" s="93"/>
      <c r="D80" s="93"/>
      <c r="E80" s="93"/>
      <c r="F80" s="93"/>
      <c r="G80" s="93"/>
      <c r="H80" s="93"/>
      <c r="I80" s="93"/>
      <c r="J80" s="93"/>
      <c r="K80" s="93"/>
      <c r="L80" s="116">
        <v>830665658.00000298</v>
      </c>
      <c r="M80" s="116"/>
      <c r="N80" s="116"/>
      <c r="O80" s="116"/>
      <c r="P80" s="116"/>
      <c r="Q80" s="116"/>
      <c r="R80" s="116"/>
      <c r="S80" s="116"/>
      <c r="T80" s="116"/>
      <c r="U80" s="116"/>
      <c r="V80" s="96">
        <v>5.43388080669195E-2</v>
      </c>
      <c r="W80" s="96"/>
      <c r="X80" s="96"/>
      <c r="Y80" s="96"/>
      <c r="Z80" s="96"/>
      <c r="AA80" s="96"/>
      <c r="AB80" s="96"/>
      <c r="AC80" s="96"/>
      <c r="AD80" s="96"/>
      <c r="AE80" s="96"/>
      <c r="AF80" s="100">
        <v>10805</v>
      </c>
      <c r="AG80" s="100"/>
      <c r="AH80" s="100"/>
      <c r="AI80" s="100"/>
      <c r="AJ80" s="100"/>
      <c r="AK80" s="96">
        <v>4.6914416468024002E-2</v>
      </c>
      <c r="AL80" s="96"/>
      <c r="AM80" s="96"/>
      <c r="AN80" s="96"/>
      <c r="AO80" s="96"/>
      <c r="AP80" s="96"/>
      <c r="AQ80" s="96"/>
    </row>
    <row r="81" spans="2:43" s="32" customFormat="1" ht="10.199999999999999" x14ac:dyDescent="0.15">
      <c r="B81" s="93" t="s">
        <v>1075</v>
      </c>
      <c r="C81" s="93"/>
      <c r="D81" s="93"/>
      <c r="E81" s="93"/>
      <c r="F81" s="93"/>
      <c r="G81" s="93"/>
      <c r="H81" s="93"/>
      <c r="I81" s="93"/>
      <c r="J81" s="93"/>
      <c r="K81" s="93"/>
      <c r="L81" s="116">
        <v>1054067957.54</v>
      </c>
      <c r="M81" s="116"/>
      <c r="N81" s="116"/>
      <c r="O81" s="116"/>
      <c r="P81" s="116"/>
      <c r="Q81" s="116"/>
      <c r="R81" s="116"/>
      <c r="S81" s="116"/>
      <c r="T81" s="116"/>
      <c r="U81" s="116"/>
      <c r="V81" s="96">
        <v>6.8952888424641701E-2</v>
      </c>
      <c r="W81" s="96"/>
      <c r="X81" s="96"/>
      <c r="Y81" s="96"/>
      <c r="Z81" s="96"/>
      <c r="AA81" s="96"/>
      <c r="AB81" s="96"/>
      <c r="AC81" s="96"/>
      <c r="AD81" s="96"/>
      <c r="AE81" s="96"/>
      <c r="AF81" s="100">
        <v>12877</v>
      </c>
      <c r="AG81" s="100"/>
      <c r="AH81" s="100"/>
      <c r="AI81" s="100"/>
      <c r="AJ81" s="100"/>
      <c r="AK81" s="96">
        <v>5.5910869121586701E-2</v>
      </c>
      <c r="AL81" s="96"/>
      <c r="AM81" s="96"/>
      <c r="AN81" s="96"/>
      <c r="AO81" s="96"/>
      <c r="AP81" s="96"/>
      <c r="AQ81" s="96"/>
    </row>
    <row r="82" spans="2:43" s="32" customFormat="1" ht="10.199999999999999" x14ac:dyDescent="0.15">
      <c r="B82" s="93" t="s">
        <v>1076</v>
      </c>
      <c r="C82" s="93"/>
      <c r="D82" s="93"/>
      <c r="E82" s="93"/>
      <c r="F82" s="93"/>
      <c r="G82" s="93"/>
      <c r="H82" s="93"/>
      <c r="I82" s="93"/>
      <c r="J82" s="93"/>
      <c r="K82" s="93"/>
      <c r="L82" s="116">
        <v>1259707072.23</v>
      </c>
      <c r="M82" s="116"/>
      <c r="N82" s="116"/>
      <c r="O82" s="116"/>
      <c r="P82" s="116"/>
      <c r="Q82" s="116"/>
      <c r="R82" s="116"/>
      <c r="S82" s="116"/>
      <c r="T82" s="116"/>
      <c r="U82" s="116"/>
      <c r="V82" s="96">
        <v>8.2404972637555501E-2</v>
      </c>
      <c r="W82" s="96"/>
      <c r="X82" s="96"/>
      <c r="Y82" s="96"/>
      <c r="Z82" s="96"/>
      <c r="AA82" s="96"/>
      <c r="AB82" s="96"/>
      <c r="AC82" s="96"/>
      <c r="AD82" s="96"/>
      <c r="AE82" s="96"/>
      <c r="AF82" s="100">
        <v>14630</v>
      </c>
      <c r="AG82" s="100"/>
      <c r="AH82" s="100"/>
      <c r="AI82" s="100"/>
      <c r="AJ82" s="100"/>
      <c r="AK82" s="96">
        <v>6.3522250155223503E-2</v>
      </c>
      <c r="AL82" s="96"/>
      <c r="AM82" s="96"/>
      <c r="AN82" s="96"/>
      <c r="AO82" s="96"/>
      <c r="AP82" s="96"/>
      <c r="AQ82" s="96"/>
    </row>
    <row r="83" spans="2:43" s="32" customFormat="1" ht="10.199999999999999" x14ac:dyDescent="0.15">
      <c r="B83" s="93" t="s">
        <v>1077</v>
      </c>
      <c r="C83" s="93"/>
      <c r="D83" s="93"/>
      <c r="E83" s="93"/>
      <c r="F83" s="93"/>
      <c r="G83" s="93"/>
      <c r="H83" s="93"/>
      <c r="I83" s="93"/>
      <c r="J83" s="93"/>
      <c r="K83" s="93"/>
      <c r="L83" s="116">
        <v>964697086.98000097</v>
      </c>
      <c r="M83" s="116"/>
      <c r="N83" s="116"/>
      <c r="O83" s="116"/>
      <c r="P83" s="116"/>
      <c r="Q83" s="116"/>
      <c r="R83" s="116"/>
      <c r="S83" s="116"/>
      <c r="T83" s="116"/>
      <c r="U83" s="116"/>
      <c r="V83" s="96">
        <v>6.3106605343882502E-2</v>
      </c>
      <c r="W83" s="96"/>
      <c r="X83" s="96"/>
      <c r="Y83" s="96"/>
      <c r="Z83" s="96"/>
      <c r="AA83" s="96"/>
      <c r="AB83" s="96"/>
      <c r="AC83" s="96"/>
      <c r="AD83" s="96"/>
      <c r="AE83" s="96"/>
      <c r="AF83" s="100">
        <v>10311</v>
      </c>
      <c r="AG83" s="100"/>
      <c r="AH83" s="100"/>
      <c r="AI83" s="100"/>
      <c r="AJ83" s="100"/>
      <c r="AK83" s="96">
        <v>4.4769509319925502E-2</v>
      </c>
      <c r="AL83" s="96"/>
      <c r="AM83" s="96"/>
      <c r="AN83" s="96"/>
      <c r="AO83" s="96"/>
      <c r="AP83" s="96"/>
      <c r="AQ83" s="96"/>
    </row>
    <row r="84" spans="2:43" s="32" customFormat="1" ht="10.199999999999999" x14ac:dyDescent="0.15">
      <c r="B84" s="93" t="s">
        <v>1078</v>
      </c>
      <c r="C84" s="93"/>
      <c r="D84" s="93"/>
      <c r="E84" s="93"/>
      <c r="F84" s="93"/>
      <c r="G84" s="93"/>
      <c r="H84" s="93"/>
      <c r="I84" s="93"/>
      <c r="J84" s="93"/>
      <c r="K84" s="93"/>
      <c r="L84" s="116">
        <v>773961241.200001</v>
      </c>
      <c r="M84" s="116"/>
      <c r="N84" s="116"/>
      <c r="O84" s="116"/>
      <c r="P84" s="116"/>
      <c r="Q84" s="116"/>
      <c r="R84" s="116"/>
      <c r="S84" s="116"/>
      <c r="T84" s="116"/>
      <c r="U84" s="116"/>
      <c r="V84" s="96">
        <v>5.0629433071857501E-2</v>
      </c>
      <c r="W84" s="96"/>
      <c r="X84" s="96"/>
      <c r="Y84" s="96"/>
      <c r="Z84" s="96"/>
      <c r="AA84" s="96"/>
      <c r="AB84" s="96"/>
      <c r="AC84" s="96"/>
      <c r="AD84" s="96"/>
      <c r="AE84" s="96"/>
      <c r="AF84" s="100">
        <v>8237</v>
      </c>
      <c r="AG84" s="100"/>
      <c r="AH84" s="100"/>
      <c r="AI84" s="100"/>
      <c r="AJ84" s="100"/>
      <c r="AK84" s="96">
        <v>3.5764372831755098E-2</v>
      </c>
      <c r="AL84" s="96"/>
      <c r="AM84" s="96"/>
      <c r="AN84" s="96"/>
      <c r="AO84" s="96"/>
      <c r="AP84" s="96"/>
      <c r="AQ84" s="96"/>
    </row>
    <row r="85" spans="2:43" s="32" customFormat="1" ht="10.199999999999999" x14ac:dyDescent="0.15">
      <c r="B85" s="93" t="s">
        <v>1079</v>
      </c>
      <c r="C85" s="93"/>
      <c r="D85" s="93"/>
      <c r="E85" s="93"/>
      <c r="F85" s="93"/>
      <c r="G85" s="93"/>
      <c r="H85" s="93"/>
      <c r="I85" s="93"/>
      <c r="J85" s="93"/>
      <c r="K85" s="93"/>
      <c r="L85" s="116">
        <v>583718349.85000002</v>
      </c>
      <c r="M85" s="116"/>
      <c r="N85" s="116"/>
      <c r="O85" s="116"/>
      <c r="P85" s="116"/>
      <c r="Q85" s="116"/>
      <c r="R85" s="116"/>
      <c r="S85" s="116"/>
      <c r="T85" s="116"/>
      <c r="U85" s="116"/>
      <c r="V85" s="96">
        <v>3.8184507896964197E-2</v>
      </c>
      <c r="W85" s="96"/>
      <c r="X85" s="96"/>
      <c r="Y85" s="96"/>
      <c r="Z85" s="96"/>
      <c r="AA85" s="96"/>
      <c r="AB85" s="96"/>
      <c r="AC85" s="96"/>
      <c r="AD85" s="96"/>
      <c r="AE85" s="96"/>
      <c r="AF85" s="100">
        <v>6112</v>
      </c>
      <c r="AG85" s="100"/>
      <c r="AH85" s="100"/>
      <c r="AI85" s="100"/>
      <c r="AJ85" s="100"/>
      <c r="AK85" s="96">
        <v>2.6537798561088601E-2</v>
      </c>
      <c r="AL85" s="96"/>
      <c r="AM85" s="96"/>
      <c r="AN85" s="96"/>
      <c r="AO85" s="96"/>
      <c r="AP85" s="96"/>
      <c r="AQ85" s="96"/>
    </row>
    <row r="86" spans="2:43" s="32" customFormat="1" ht="10.199999999999999" x14ac:dyDescent="0.15">
      <c r="B86" s="93" t="s">
        <v>1080</v>
      </c>
      <c r="C86" s="93"/>
      <c r="D86" s="93"/>
      <c r="E86" s="93"/>
      <c r="F86" s="93"/>
      <c r="G86" s="93"/>
      <c r="H86" s="93"/>
      <c r="I86" s="93"/>
      <c r="J86" s="93"/>
      <c r="K86" s="93"/>
      <c r="L86" s="116">
        <v>839901156.21000004</v>
      </c>
      <c r="M86" s="116"/>
      <c r="N86" s="116"/>
      <c r="O86" s="116"/>
      <c r="P86" s="116"/>
      <c r="Q86" s="116"/>
      <c r="R86" s="116"/>
      <c r="S86" s="116"/>
      <c r="T86" s="116"/>
      <c r="U86" s="116"/>
      <c r="V86" s="96">
        <v>5.4942957233075802E-2</v>
      </c>
      <c r="W86" s="96"/>
      <c r="X86" s="96"/>
      <c r="Y86" s="96"/>
      <c r="Z86" s="96"/>
      <c r="AA86" s="96"/>
      <c r="AB86" s="96"/>
      <c r="AC86" s="96"/>
      <c r="AD86" s="96"/>
      <c r="AE86" s="96"/>
      <c r="AF86" s="100">
        <v>7880</v>
      </c>
      <c r="AG86" s="100"/>
      <c r="AH86" s="100"/>
      <c r="AI86" s="100"/>
      <c r="AJ86" s="100"/>
      <c r="AK86" s="96">
        <v>3.4214308354283102E-2</v>
      </c>
      <c r="AL86" s="96"/>
      <c r="AM86" s="96"/>
      <c r="AN86" s="96"/>
      <c r="AO86" s="96"/>
      <c r="AP86" s="96"/>
      <c r="AQ86" s="96"/>
    </row>
    <row r="87" spans="2:43" s="32" customFormat="1" ht="10.199999999999999" x14ac:dyDescent="0.15">
      <c r="B87" s="93" t="s">
        <v>1081</v>
      </c>
      <c r="C87" s="93"/>
      <c r="D87" s="93"/>
      <c r="E87" s="93"/>
      <c r="F87" s="93"/>
      <c r="G87" s="93"/>
      <c r="H87" s="93"/>
      <c r="I87" s="93"/>
      <c r="J87" s="93"/>
      <c r="K87" s="93"/>
      <c r="L87" s="116">
        <v>1249663154.8199999</v>
      </c>
      <c r="M87" s="116"/>
      <c r="N87" s="116"/>
      <c r="O87" s="116"/>
      <c r="P87" s="116"/>
      <c r="Q87" s="116"/>
      <c r="R87" s="116"/>
      <c r="S87" s="116"/>
      <c r="T87" s="116"/>
      <c r="U87" s="116"/>
      <c r="V87" s="96">
        <v>8.1747939937183101E-2</v>
      </c>
      <c r="W87" s="96"/>
      <c r="X87" s="96"/>
      <c r="Y87" s="96"/>
      <c r="Z87" s="96"/>
      <c r="AA87" s="96"/>
      <c r="AB87" s="96"/>
      <c r="AC87" s="96"/>
      <c r="AD87" s="96"/>
      <c r="AE87" s="96"/>
      <c r="AF87" s="100">
        <v>10146</v>
      </c>
      <c r="AG87" s="100"/>
      <c r="AH87" s="100"/>
      <c r="AI87" s="100"/>
      <c r="AJ87" s="100"/>
      <c r="AK87" s="96">
        <v>4.4053092964791402E-2</v>
      </c>
      <c r="AL87" s="96"/>
      <c r="AM87" s="96"/>
      <c r="AN87" s="96"/>
      <c r="AO87" s="96"/>
      <c r="AP87" s="96"/>
      <c r="AQ87" s="96"/>
    </row>
    <row r="88" spans="2:43" s="32" customFormat="1" ht="10.199999999999999" x14ac:dyDescent="0.15">
      <c r="B88" s="93" t="s">
        <v>1082</v>
      </c>
      <c r="C88" s="93"/>
      <c r="D88" s="93"/>
      <c r="E88" s="93"/>
      <c r="F88" s="93"/>
      <c r="G88" s="93"/>
      <c r="H88" s="93"/>
      <c r="I88" s="93"/>
      <c r="J88" s="93"/>
      <c r="K88" s="93"/>
      <c r="L88" s="116">
        <v>765583117.72000003</v>
      </c>
      <c r="M88" s="116"/>
      <c r="N88" s="116"/>
      <c r="O88" s="116"/>
      <c r="P88" s="116"/>
      <c r="Q88" s="116"/>
      <c r="R88" s="116"/>
      <c r="S88" s="116"/>
      <c r="T88" s="116"/>
      <c r="U88" s="116"/>
      <c r="V88" s="96">
        <v>5.0081369913887501E-2</v>
      </c>
      <c r="W88" s="96"/>
      <c r="X88" s="96"/>
      <c r="Y88" s="96"/>
      <c r="Z88" s="96"/>
      <c r="AA88" s="96"/>
      <c r="AB88" s="96"/>
      <c r="AC88" s="96"/>
      <c r="AD88" s="96"/>
      <c r="AE88" s="96"/>
      <c r="AF88" s="100">
        <v>5280</v>
      </c>
      <c r="AG88" s="100"/>
      <c r="AH88" s="100"/>
      <c r="AI88" s="100"/>
      <c r="AJ88" s="100"/>
      <c r="AK88" s="96">
        <v>2.2925323364291199E-2</v>
      </c>
      <c r="AL88" s="96"/>
      <c r="AM88" s="96"/>
      <c r="AN88" s="96"/>
      <c r="AO88" s="96"/>
      <c r="AP88" s="96"/>
      <c r="AQ88" s="96"/>
    </row>
    <row r="89" spans="2:43" s="32" customFormat="1" ht="10.199999999999999" x14ac:dyDescent="0.15">
      <c r="B89" s="93" t="s">
        <v>1083</v>
      </c>
      <c r="C89" s="93"/>
      <c r="D89" s="93"/>
      <c r="E89" s="93"/>
      <c r="F89" s="93"/>
      <c r="G89" s="93"/>
      <c r="H89" s="93"/>
      <c r="I89" s="93"/>
      <c r="J89" s="93"/>
      <c r="K89" s="93"/>
      <c r="L89" s="116">
        <v>402379489.76999998</v>
      </c>
      <c r="M89" s="116"/>
      <c r="N89" s="116"/>
      <c r="O89" s="116"/>
      <c r="P89" s="116"/>
      <c r="Q89" s="116"/>
      <c r="R89" s="116"/>
      <c r="S89" s="116"/>
      <c r="T89" s="116"/>
      <c r="U89" s="116"/>
      <c r="V89" s="96">
        <v>2.6322048653511201E-2</v>
      </c>
      <c r="W89" s="96"/>
      <c r="X89" s="96"/>
      <c r="Y89" s="96"/>
      <c r="Z89" s="96"/>
      <c r="AA89" s="96"/>
      <c r="AB89" s="96"/>
      <c r="AC89" s="96"/>
      <c r="AD89" s="96"/>
      <c r="AE89" s="96"/>
      <c r="AF89" s="100">
        <v>2811</v>
      </c>
      <c r="AG89" s="100"/>
      <c r="AH89" s="100"/>
      <c r="AI89" s="100"/>
      <c r="AJ89" s="100"/>
      <c r="AK89" s="96">
        <v>1.22051295411028E-2</v>
      </c>
      <c r="AL89" s="96"/>
      <c r="AM89" s="96"/>
      <c r="AN89" s="96"/>
      <c r="AO89" s="96"/>
      <c r="AP89" s="96"/>
      <c r="AQ89" s="96"/>
    </row>
    <row r="90" spans="2:43" s="32" customFormat="1" ht="10.199999999999999" x14ac:dyDescent="0.15">
      <c r="B90" s="93" t="s">
        <v>1084</v>
      </c>
      <c r="C90" s="93"/>
      <c r="D90" s="93"/>
      <c r="E90" s="93"/>
      <c r="F90" s="93"/>
      <c r="G90" s="93"/>
      <c r="H90" s="93"/>
      <c r="I90" s="93"/>
      <c r="J90" s="93"/>
      <c r="K90" s="93"/>
      <c r="L90" s="116">
        <v>109290927.05</v>
      </c>
      <c r="M90" s="116"/>
      <c r="N90" s="116"/>
      <c r="O90" s="116"/>
      <c r="P90" s="116"/>
      <c r="Q90" s="116"/>
      <c r="R90" s="116"/>
      <c r="S90" s="116"/>
      <c r="T90" s="116"/>
      <c r="U90" s="116"/>
      <c r="V90" s="96">
        <v>7.1493730976243597E-3</v>
      </c>
      <c r="W90" s="96"/>
      <c r="X90" s="96"/>
      <c r="Y90" s="96"/>
      <c r="Z90" s="96"/>
      <c r="AA90" s="96"/>
      <c r="AB90" s="96"/>
      <c r="AC90" s="96"/>
      <c r="AD90" s="96"/>
      <c r="AE90" s="96"/>
      <c r="AF90" s="100">
        <v>870</v>
      </c>
      <c r="AG90" s="100"/>
      <c r="AH90" s="100"/>
      <c r="AI90" s="100"/>
      <c r="AJ90" s="100"/>
      <c r="AK90" s="96">
        <v>3.7774680543434399E-3</v>
      </c>
      <c r="AL90" s="96"/>
      <c r="AM90" s="96"/>
      <c r="AN90" s="96"/>
      <c r="AO90" s="96"/>
      <c r="AP90" s="96"/>
      <c r="AQ90" s="96"/>
    </row>
    <row r="91" spans="2:43" s="32" customFormat="1" ht="10.199999999999999" x14ac:dyDescent="0.15">
      <c r="B91" s="93" t="s">
        <v>1087</v>
      </c>
      <c r="C91" s="93"/>
      <c r="D91" s="93"/>
      <c r="E91" s="93"/>
      <c r="F91" s="93"/>
      <c r="G91" s="93"/>
      <c r="H91" s="93"/>
      <c r="I91" s="93"/>
      <c r="J91" s="93"/>
      <c r="K91" s="93"/>
      <c r="L91" s="116">
        <v>20009425.98</v>
      </c>
      <c r="M91" s="116"/>
      <c r="N91" s="116"/>
      <c r="O91" s="116"/>
      <c r="P91" s="116"/>
      <c r="Q91" s="116"/>
      <c r="R91" s="116"/>
      <c r="S91" s="116"/>
      <c r="T91" s="116"/>
      <c r="U91" s="116"/>
      <c r="V91" s="96">
        <v>1.3089362096349599E-3</v>
      </c>
      <c r="W91" s="96"/>
      <c r="X91" s="96"/>
      <c r="Y91" s="96"/>
      <c r="Z91" s="96"/>
      <c r="AA91" s="96"/>
      <c r="AB91" s="96"/>
      <c r="AC91" s="96"/>
      <c r="AD91" s="96"/>
      <c r="AE91" s="96"/>
      <c r="AF91" s="100">
        <v>167</v>
      </c>
      <c r="AG91" s="100"/>
      <c r="AH91" s="100"/>
      <c r="AI91" s="100"/>
      <c r="AJ91" s="100"/>
      <c r="AK91" s="96">
        <v>7.2510018974178598E-4</v>
      </c>
      <c r="AL91" s="96"/>
      <c r="AM91" s="96"/>
      <c r="AN91" s="96"/>
      <c r="AO91" s="96"/>
      <c r="AP91" s="96"/>
      <c r="AQ91" s="96"/>
    </row>
    <row r="92" spans="2:43" s="32" customFormat="1" ht="10.199999999999999" x14ac:dyDescent="0.15">
      <c r="B92" s="93" t="s">
        <v>1088</v>
      </c>
      <c r="C92" s="93"/>
      <c r="D92" s="93"/>
      <c r="E92" s="93"/>
      <c r="F92" s="93"/>
      <c r="G92" s="93"/>
      <c r="H92" s="93"/>
      <c r="I92" s="93"/>
      <c r="J92" s="93"/>
      <c r="K92" s="93"/>
      <c r="L92" s="116">
        <v>10418257.23</v>
      </c>
      <c r="M92" s="116"/>
      <c r="N92" s="116"/>
      <c r="O92" s="116"/>
      <c r="P92" s="116"/>
      <c r="Q92" s="116"/>
      <c r="R92" s="116"/>
      <c r="S92" s="116"/>
      <c r="T92" s="116"/>
      <c r="U92" s="116"/>
      <c r="V92" s="96">
        <v>6.8152050654869396E-4</v>
      </c>
      <c r="W92" s="96"/>
      <c r="X92" s="96"/>
      <c r="Y92" s="96"/>
      <c r="Z92" s="96"/>
      <c r="AA92" s="96"/>
      <c r="AB92" s="96"/>
      <c r="AC92" s="96"/>
      <c r="AD92" s="96"/>
      <c r="AE92" s="96"/>
      <c r="AF92" s="100">
        <v>95</v>
      </c>
      <c r="AG92" s="100"/>
      <c r="AH92" s="100"/>
      <c r="AI92" s="100"/>
      <c r="AJ92" s="100"/>
      <c r="AK92" s="96">
        <v>4.1248214386508801E-4</v>
      </c>
      <c r="AL92" s="96"/>
      <c r="AM92" s="96"/>
      <c r="AN92" s="96"/>
      <c r="AO92" s="96"/>
      <c r="AP92" s="96"/>
      <c r="AQ92" s="96"/>
    </row>
    <row r="93" spans="2:43" s="32" customFormat="1" ht="10.199999999999999" x14ac:dyDescent="0.15">
      <c r="B93" s="93" t="s">
        <v>1085</v>
      </c>
      <c r="C93" s="93"/>
      <c r="D93" s="93"/>
      <c r="E93" s="93"/>
      <c r="F93" s="93"/>
      <c r="G93" s="93"/>
      <c r="H93" s="93"/>
      <c r="I93" s="93"/>
      <c r="J93" s="93"/>
      <c r="K93" s="93"/>
      <c r="L93" s="116">
        <v>48932217.689999998</v>
      </c>
      <c r="M93" s="116"/>
      <c r="N93" s="116"/>
      <c r="O93" s="116"/>
      <c r="P93" s="116"/>
      <c r="Q93" s="116"/>
      <c r="R93" s="116"/>
      <c r="S93" s="116"/>
      <c r="T93" s="116"/>
      <c r="U93" s="116"/>
      <c r="V93" s="96">
        <v>3.2009489735587799E-3</v>
      </c>
      <c r="W93" s="96"/>
      <c r="X93" s="96"/>
      <c r="Y93" s="96"/>
      <c r="Z93" s="96"/>
      <c r="AA93" s="96"/>
      <c r="AB93" s="96"/>
      <c r="AC93" s="96"/>
      <c r="AD93" s="96"/>
      <c r="AE93" s="96"/>
      <c r="AF93" s="100">
        <v>351</v>
      </c>
      <c r="AG93" s="100"/>
      <c r="AH93" s="100"/>
      <c r="AI93" s="100"/>
      <c r="AJ93" s="100"/>
      <c r="AK93" s="96">
        <v>1.5240129736488999E-3</v>
      </c>
      <c r="AL93" s="96"/>
      <c r="AM93" s="96"/>
      <c r="AN93" s="96"/>
      <c r="AO93" s="96"/>
      <c r="AP93" s="96"/>
      <c r="AQ93" s="96"/>
    </row>
    <row r="94" spans="2:43" s="32" customFormat="1" ht="10.199999999999999" x14ac:dyDescent="0.15">
      <c r="B94" s="93" t="s">
        <v>1091</v>
      </c>
      <c r="C94" s="93"/>
      <c r="D94" s="93"/>
      <c r="E94" s="93"/>
      <c r="F94" s="93"/>
      <c r="G94" s="93"/>
      <c r="H94" s="93"/>
      <c r="I94" s="93"/>
      <c r="J94" s="93"/>
      <c r="K94" s="93"/>
      <c r="L94" s="116">
        <v>12745297.83</v>
      </c>
      <c r="M94" s="116"/>
      <c r="N94" s="116"/>
      <c r="O94" s="116"/>
      <c r="P94" s="116"/>
      <c r="Q94" s="116"/>
      <c r="R94" s="116"/>
      <c r="S94" s="116"/>
      <c r="T94" s="116"/>
      <c r="U94" s="116"/>
      <c r="V94" s="96">
        <v>8.3374614788768995E-4</v>
      </c>
      <c r="W94" s="96"/>
      <c r="X94" s="96"/>
      <c r="Y94" s="96"/>
      <c r="Z94" s="96"/>
      <c r="AA94" s="96"/>
      <c r="AB94" s="96"/>
      <c r="AC94" s="96"/>
      <c r="AD94" s="96"/>
      <c r="AE94" s="96"/>
      <c r="AF94" s="100">
        <v>85</v>
      </c>
      <c r="AG94" s="100"/>
      <c r="AH94" s="100"/>
      <c r="AI94" s="100"/>
      <c r="AJ94" s="100"/>
      <c r="AK94" s="96">
        <v>3.6906297082665802E-4</v>
      </c>
      <c r="AL94" s="96"/>
      <c r="AM94" s="96"/>
      <c r="AN94" s="96"/>
      <c r="AO94" s="96"/>
      <c r="AP94" s="96"/>
      <c r="AQ94" s="96"/>
    </row>
    <row r="95" spans="2:43" s="32" customFormat="1" ht="10.199999999999999" x14ac:dyDescent="0.15">
      <c r="B95" s="93" t="s">
        <v>1092</v>
      </c>
      <c r="C95" s="93"/>
      <c r="D95" s="93"/>
      <c r="E95" s="93"/>
      <c r="F95" s="93"/>
      <c r="G95" s="93"/>
      <c r="H95" s="93"/>
      <c r="I95" s="93"/>
      <c r="J95" s="93"/>
      <c r="K95" s="93"/>
      <c r="L95" s="116">
        <v>1131098.4099999999</v>
      </c>
      <c r="M95" s="116"/>
      <c r="N95" s="116"/>
      <c r="O95" s="116"/>
      <c r="P95" s="116"/>
      <c r="Q95" s="116"/>
      <c r="R95" s="116"/>
      <c r="S95" s="116"/>
      <c r="T95" s="116"/>
      <c r="U95" s="116"/>
      <c r="V95" s="96">
        <v>7.3991910961832E-5</v>
      </c>
      <c r="W95" s="96"/>
      <c r="X95" s="96"/>
      <c r="Y95" s="96"/>
      <c r="Z95" s="96"/>
      <c r="AA95" s="96"/>
      <c r="AB95" s="96"/>
      <c r="AC95" s="96"/>
      <c r="AD95" s="96"/>
      <c r="AE95" s="96"/>
      <c r="AF95" s="100">
        <v>10</v>
      </c>
      <c r="AG95" s="100"/>
      <c r="AH95" s="100"/>
      <c r="AI95" s="100"/>
      <c r="AJ95" s="100"/>
      <c r="AK95" s="96">
        <v>4.3419173038430297E-5</v>
      </c>
      <c r="AL95" s="96"/>
      <c r="AM95" s="96"/>
      <c r="AN95" s="96"/>
      <c r="AO95" s="96"/>
      <c r="AP95" s="96"/>
      <c r="AQ95" s="96"/>
    </row>
    <row r="96" spans="2:43" s="32" customFormat="1" ht="10.199999999999999" x14ac:dyDescent="0.15">
      <c r="B96" s="122"/>
      <c r="C96" s="122"/>
      <c r="D96" s="122"/>
      <c r="E96" s="122"/>
      <c r="F96" s="122"/>
      <c r="G96" s="122"/>
      <c r="H96" s="122"/>
      <c r="I96" s="122"/>
      <c r="J96" s="122"/>
      <c r="K96" s="122"/>
      <c r="L96" s="118">
        <v>15286784667.360001</v>
      </c>
      <c r="M96" s="118"/>
      <c r="N96" s="118"/>
      <c r="O96" s="118"/>
      <c r="P96" s="118"/>
      <c r="Q96" s="118"/>
      <c r="R96" s="118"/>
      <c r="S96" s="118"/>
      <c r="T96" s="118"/>
      <c r="U96" s="118"/>
      <c r="V96" s="119">
        <v>1</v>
      </c>
      <c r="W96" s="119"/>
      <c r="X96" s="119"/>
      <c r="Y96" s="119"/>
      <c r="Z96" s="119"/>
      <c r="AA96" s="119"/>
      <c r="AB96" s="119"/>
      <c r="AC96" s="119"/>
      <c r="AD96" s="119"/>
      <c r="AE96" s="119"/>
      <c r="AF96" s="120">
        <v>230313</v>
      </c>
      <c r="AG96" s="120"/>
      <c r="AH96" s="120"/>
      <c r="AI96" s="120"/>
      <c r="AJ96" s="120"/>
      <c r="AK96" s="119">
        <v>1</v>
      </c>
      <c r="AL96" s="119"/>
      <c r="AM96" s="119"/>
      <c r="AN96" s="119"/>
      <c r="AO96" s="119"/>
      <c r="AP96" s="119"/>
      <c r="AQ96" s="119"/>
    </row>
    <row r="97" spans="2:44" s="32" customFormat="1" ht="7.8" x14ac:dyDescent="0.15"/>
    <row r="98" spans="2:44" s="32" customFormat="1" x14ac:dyDescent="0.15">
      <c r="B98" s="94" t="s">
        <v>1093</v>
      </c>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row>
    <row r="99" spans="2:44" s="32" customFormat="1" ht="7.8" x14ac:dyDescent="0.15"/>
    <row r="100" spans="2:44" s="32" customFormat="1" ht="10.199999999999999" x14ac:dyDescent="0.15">
      <c r="B100" s="121" t="s">
        <v>1059</v>
      </c>
      <c r="C100" s="121"/>
      <c r="D100" s="121"/>
      <c r="E100" s="121"/>
      <c r="F100" s="121"/>
      <c r="G100" s="121"/>
      <c r="H100" s="121"/>
      <c r="I100" s="121"/>
      <c r="J100" s="121"/>
      <c r="K100" s="121" t="s">
        <v>1055</v>
      </c>
      <c r="L100" s="121"/>
      <c r="M100" s="121"/>
      <c r="N100" s="121"/>
      <c r="O100" s="121"/>
      <c r="P100" s="121"/>
      <c r="Q100" s="121"/>
      <c r="R100" s="121"/>
      <c r="S100" s="121"/>
      <c r="T100" s="121"/>
      <c r="U100" s="121"/>
      <c r="V100" s="121" t="s">
        <v>1056</v>
      </c>
      <c r="W100" s="121"/>
      <c r="X100" s="121"/>
      <c r="Y100" s="121"/>
      <c r="Z100" s="121"/>
      <c r="AA100" s="121"/>
      <c r="AB100" s="121"/>
      <c r="AC100" s="121"/>
      <c r="AD100" s="121"/>
      <c r="AE100" s="121"/>
      <c r="AF100" s="121" t="s">
        <v>1057</v>
      </c>
      <c r="AG100" s="121"/>
      <c r="AH100" s="121"/>
      <c r="AI100" s="121"/>
      <c r="AJ100" s="121"/>
      <c r="AK100" s="121" t="s">
        <v>1056</v>
      </c>
      <c r="AL100" s="121"/>
      <c r="AM100" s="121"/>
      <c r="AN100" s="121"/>
      <c r="AO100" s="121"/>
    </row>
    <row r="101" spans="2:44" s="32" customFormat="1" ht="10.199999999999999" x14ac:dyDescent="0.15">
      <c r="B101" s="93" t="s">
        <v>1060</v>
      </c>
      <c r="C101" s="93"/>
      <c r="D101" s="93"/>
      <c r="E101" s="93"/>
      <c r="F101" s="93"/>
      <c r="G101" s="93"/>
      <c r="H101" s="93"/>
      <c r="I101" s="93"/>
      <c r="J101" s="93"/>
      <c r="K101" s="116">
        <v>893000</v>
      </c>
      <c r="L101" s="116"/>
      <c r="M101" s="116"/>
      <c r="N101" s="116"/>
      <c r="O101" s="116"/>
      <c r="P101" s="116"/>
      <c r="Q101" s="116"/>
      <c r="R101" s="116"/>
      <c r="S101" s="116"/>
      <c r="T101" s="116"/>
      <c r="U101" s="116"/>
      <c r="V101" s="96">
        <v>5.8416470136242299E-5</v>
      </c>
      <c r="W101" s="96"/>
      <c r="X101" s="96"/>
      <c r="Y101" s="96"/>
      <c r="Z101" s="96"/>
      <c r="AA101" s="96"/>
      <c r="AB101" s="96"/>
      <c r="AC101" s="96"/>
      <c r="AD101" s="96"/>
      <c r="AE101" s="96"/>
      <c r="AF101" s="100">
        <v>9</v>
      </c>
      <c r="AG101" s="100"/>
      <c r="AH101" s="100"/>
      <c r="AI101" s="100"/>
      <c r="AJ101" s="100"/>
      <c r="AK101" s="96">
        <v>3.90772557345873E-5</v>
      </c>
      <c r="AL101" s="96"/>
      <c r="AM101" s="96"/>
      <c r="AN101" s="96"/>
      <c r="AO101" s="96"/>
    </row>
    <row r="102" spans="2:44" s="32" customFormat="1" ht="10.199999999999999" x14ac:dyDescent="0.15">
      <c r="B102" s="93" t="s">
        <v>1061</v>
      </c>
      <c r="C102" s="93"/>
      <c r="D102" s="93"/>
      <c r="E102" s="93"/>
      <c r="F102" s="93"/>
      <c r="G102" s="93"/>
      <c r="H102" s="93"/>
      <c r="I102" s="93"/>
      <c r="J102" s="93"/>
      <c r="K102" s="116">
        <v>17211991.210000001</v>
      </c>
      <c r="L102" s="116"/>
      <c r="M102" s="116"/>
      <c r="N102" s="116"/>
      <c r="O102" s="116"/>
      <c r="P102" s="116"/>
      <c r="Q102" s="116"/>
      <c r="R102" s="116"/>
      <c r="S102" s="116"/>
      <c r="T102" s="116"/>
      <c r="U102" s="116"/>
      <c r="V102" s="96">
        <v>1.12593927268111E-3</v>
      </c>
      <c r="W102" s="96"/>
      <c r="X102" s="96"/>
      <c r="Y102" s="96"/>
      <c r="Z102" s="96"/>
      <c r="AA102" s="96"/>
      <c r="AB102" s="96"/>
      <c r="AC102" s="96"/>
      <c r="AD102" s="96"/>
      <c r="AE102" s="96"/>
      <c r="AF102" s="100">
        <v>120</v>
      </c>
      <c r="AG102" s="100"/>
      <c r="AH102" s="100"/>
      <c r="AI102" s="100"/>
      <c r="AJ102" s="100"/>
      <c r="AK102" s="96">
        <v>5.2103007646116402E-4</v>
      </c>
      <c r="AL102" s="96"/>
      <c r="AM102" s="96"/>
      <c r="AN102" s="96"/>
      <c r="AO102" s="96"/>
    </row>
    <row r="103" spans="2:44" s="32" customFormat="1" ht="10.199999999999999" x14ac:dyDescent="0.15">
      <c r="B103" s="93" t="s">
        <v>1062</v>
      </c>
      <c r="C103" s="93"/>
      <c r="D103" s="93"/>
      <c r="E103" s="93"/>
      <c r="F103" s="93"/>
      <c r="G103" s="93"/>
      <c r="H103" s="93"/>
      <c r="I103" s="93"/>
      <c r="J103" s="93"/>
      <c r="K103" s="116">
        <v>27573938.789999999</v>
      </c>
      <c r="L103" s="116"/>
      <c r="M103" s="116"/>
      <c r="N103" s="116"/>
      <c r="O103" s="116"/>
      <c r="P103" s="116"/>
      <c r="Q103" s="116"/>
      <c r="R103" s="116"/>
      <c r="S103" s="116"/>
      <c r="T103" s="116"/>
      <c r="U103" s="116"/>
      <c r="V103" s="96">
        <v>1.8037762282918301E-3</v>
      </c>
      <c r="W103" s="96"/>
      <c r="X103" s="96"/>
      <c r="Y103" s="96"/>
      <c r="Z103" s="96"/>
      <c r="AA103" s="96"/>
      <c r="AB103" s="96"/>
      <c r="AC103" s="96"/>
      <c r="AD103" s="96"/>
      <c r="AE103" s="96"/>
      <c r="AF103" s="100">
        <v>195</v>
      </c>
      <c r="AG103" s="100"/>
      <c r="AH103" s="100"/>
      <c r="AI103" s="100"/>
      <c r="AJ103" s="100"/>
      <c r="AK103" s="96">
        <v>8.4667387424939102E-4</v>
      </c>
      <c r="AL103" s="96"/>
      <c r="AM103" s="96"/>
      <c r="AN103" s="96"/>
      <c r="AO103" s="96"/>
    </row>
    <row r="104" spans="2:44" s="32" customFormat="1" ht="10.199999999999999" x14ac:dyDescent="0.15">
      <c r="B104" s="93" t="s">
        <v>1063</v>
      </c>
      <c r="C104" s="93"/>
      <c r="D104" s="93"/>
      <c r="E104" s="93"/>
      <c r="F104" s="93"/>
      <c r="G104" s="93"/>
      <c r="H104" s="93"/>
      <c r="I104" s="93"/>
      <c r="J104" s="93"/>
      <c r="K104" s="116">
        <v>16051420.75</v>
      </c>
      <c r="L104" s="116"/>
      <c r="M104" s="116"/>
      <c r="N104" s="116"/>
      <c r="O104" s="116"/>
      <c r="P104" s="116"/>
      <c r="Q104" s="116"/>
      <c r="R104" s="116"/>
      <c r="S104" s="116"/>
      <c r="T104" s="116"/>
      <c r="U104" s="116"/>
      <c r="V104" s="96">
        <v>1.05001941868604E-3</v>
      </c>
      <c r="W104" s="96"/>
      <c r="X104" s="96"/>
      <c r="Y104" s="96"/>
      <c r="Z104" s="96"/>
      <c r="AA104" s="96"/>
      <c r="AB104" s="96"/>
      <c r="AC104" s="96"/>
      <c r="AD104" s="96"/>
      <c r="AE104" s="96"/>
      <c r="AF104" s="100">
        <v>193</v>
      </c>
      <c r="AG104" s="100"/>
      <c r="AH104" s="100"/>
      <c r="AI104" s="100"/>
      <c r="AJ104" s="100"/>
      <c r="AK104" s="96">
        <v>8.37990039641705E-4</v>
      </c>
      <c r="AL104" s="96"/>
      <c r="AM104" s="96"/>
      <c r="AN104" s="96"/>
      <c r="AO104" s="96"/>
    </row>
    <row r="105" spans="2:44" s="32" customFormat="1" ht="10.199999999999999" x14ac:dyDescent="0.15">
      <c r="B105" s="93" t="s">
        <v>1064</v>
      </c>
      <c r="C105" s="93"/>
      <c r="D105" s="93"/>
      <c r="E105" s="93"/>
      <c r="F105" s="93"/>
      <c r="G105" s="93"/>
      <c r="H105" s="93"/>
      <c r="I105" s="93"/>
      <c r="J105" s="93"/>
      <c r="K105" s="116">
        <v>313497325.64999998</v>
      </c>
      <c r="L105" s="116"/>
      <c r="M105" s="116"/>
      <c r="N105" s="116"/>
      <c r="O105" s="116"/>
      <c r="P105" s="116"/>
      <c r="Q105" s="116"/>
      <c r="R105" s="116"/>
      <c r="S105" s="116"/>
      <c r="T105" s="116"/>
      <c r="U105" s="116"/>
      <c r="V105" s="96">
        <v>2.05077347834547E-2</v>
      </c>
      <c r="W105" s="96"/>
      <c r="X105" s="96"/>
      <c r="Y105" s="96"/>
      <c r="Z105" s="96"/>
      <c r="AA105" s="96"/>
      <c r="AB105" s="96"/>
      <c r="AC105" s="96"/>
      <c r="AD105" s="96"/>
      <c r="AE105" s="96"/>
      <c r="AF105" s="100">
        <v>2175</v>
      </c>
      <c r="AG105" s="100"/>
      <c r="AH105" s="100"/>
      <c r="AI105" s="100"/>
      <c r="AJ105" s="100"/>
      <c r="AK105" s="96">
        <v>9.4436701358585895E-3</v>
      </c>
      <c r="AL105" s="96"/>
      <c r="AM105" s="96"/>
      <c r="AN105" s="96"/>
      <c r="AO105" s="96"/>
    </row>
    <row r="106" spans="2:44" s="32" customFormat="1" ht="10.199999999999999" x14ac:dyDescent="0.15">
      <c r="B106" s="93" t="s">
        <v>1065</v>
      </c>
      <c r="C106" s="93"/>
      <c r="D106" s="93"/>
      <c r="E106" s="93"/>
      <c r="F106" s="93"/>
      <c r="G106" s="93"/>
      <c r="H106" s="93"/>
      <c r="I106" s="93"/>
      <c r="J106" s="93"/>
      <c r="K106" s="116">
        <v>20230341.059999999</v>
      </c>
      <c r="L106" s="116"/>
      <c r="M106" s="116"/>
      <c r="N106" s="116"/>
      <c r="O106" s="116"/>
      <c r="P106" s="116"/>
      <c r="Q106" s="116"/>
      <c r="R106" s="116"/>
      <c r="S106" s="116"/>
      <c r="T106" s="116"/>
      <c r="U106" s="116"/>
      <c r="V106" s="96">
        <v>1.3233875860890101E-3</v>
      </c>
      <c r="W106" s="96"/>
      <c r="X106" s="96"/>
      <c r="Y106" s="96"/>
      <c r="Z106" s="96"/>
      <c r="AA106" s="96"/>
      <c r="AB106" s="96"/>
      <c r="AC106" s="96"/>
      <c r="AD106" s="96"/>
      <c r="AE106" s="96"/>
      <c r="AF106" s="100">
        <v>641</v>
      </c>
      <c r="AG106" s="100"/>
      <c r="AH106" s="100"/>
      <c r="AI106" s="100"/>
      <c r="AJ106" s="100"/>
      <c r="AK106" s="96">
        <v>2.7831689917633801E-3</v>
      </c>
      <c r="AL106" s="96"/>
      <c r="AM106" s="96"/>
      <c r="AN106" s="96"/>
      <c r="AO106" s="96"/>
    </row>
    <row r="107" spans="2:44" s="32" customFormat="1" ht="10.199999999999999" x14ac:dyDescent="0.15">
      <c r="B107" s="93" t="s">
        <v>1066</v>
      </c>
      <c r="C107" s="93"/>
      <c r="D107" s="93"/>
      <c r="E107" s="93"/>
      <c r="F107" s="93"/>
      <c r="G107" s="93"/>
      <c r="H107" s="93"/>
      <c r="I107" s="93"/>
      <c r="J107" s="93"/>
      <c r="K107" s="116">
        <v>39344627.68</v>
      </c>
      <c r="L107" s="116"/>
      <c r="M107" s="116"/>
      <c r="N107" s="116"/>
      <c r="O107" s="116"/>
      <c r="P107" s="116"/>
      <c r="Q107" s="116"/>
      <c r="R107" s="116"/>
      <c r="S107" s="116"/>
      <c r="T107" s="116"/>
      <c r="U107" s="116"/>
      <c r="V107" s="96">
        <v>2.5737673772567699E-3</v>
      </c>
      <c r="W107" s="96"/>
      <c r="X107" s="96"/>
      <c r="Y107" s="96"/>
      <c r="Z107" s="96"/>
      <c r="AA107" s="96"/>
      <c r="AB107" s="96"/>
      <c r="AC107" s="96"/>
      <c r="AD107" s="96"/>
      <c r="AE107" s="96"/>
      <c r="AF107" s="100">
        <v>1056</v>
      </c>
      <c r="AG107" s="100"/>
      <c r="AH107" s="100"/>
      <c r="AI107" s="100"/>
      <c r="AJ107" s="100"/>
      <c r="AK107" s="96">
        <v>4.5850646728582403E-3</v>
      </c>
      <c r="AL107" s="96"/>
      <c r="AM107" s="96"/>
      <c r="AN107" s="96"/>
      <c r="AO107" s="96"/>
    </row>
    <row r="108" spans="2:44" s="32" customFormat="1" ht="10.199999999999999" x14ac:dyDescent="0.15">
      <c r="B108" s="93" t="s">
        <v>1067</v>
      </c>
      <c r="C108" s="93"/>
      <c r="D108" s="93"/>
      <c r="E108" s="93"/>
      <c r="F108" s="93"/>
      <c r="G108" s="93"/>
      <c r="H108" s="93"/>
      <c r="I108" s="93"/>
      <c r="J108" s="93"/>
      <c r="K108" s="116">
        <v>52907324.119999997</v>
      </c>
      <c r="L108" s="116"/>
      <c r="M108" s="116"/>
      <c r="N108" s="116"/>
      <c r="O108" s="116"/>
      <c r="P108" s="116"/>
      <c r="Q108" s="116"/>
      <c r="R108" s="116"/>
      <c r="S108" s="116"/>
      <c r="T108" s="116"/>
      <c r="U108" s="116"/>
      <c r="V108" s="96">
        <v>3.4609844562648001E-3</v>
      </c>
      <c r="W108" s="96"/>
      <c r="X108" s="96"/>
      <c r="Y108" s="96"/>
      <c r="Z108" s="96"/>
      <c r="AA108" s="96"/>
      <c r="AB108" s="96"/>
      <c r="AC108" s="96"/>
      <c r="AD108" s="96"/>
      <c r="AE108" s="96"/>
      <c r="AF108" s="100">
        <v>1966</v>
      </c>
      <c r="AG108" s="100"/>
      <c r="AH108" s="100"/>
      <c r="AI108" s="100"/>
      <c r="AJ108" s="100"/>
      <c r="AK108" s="96">
        <v>8.5362094193554006E-3</v>
      </c>
      <c r="AL108" s="96"/>
      <c r="AM108" s="96"/>
      <c r="AN108" s="96"/>
      <c r="AO108" s="96"/>
    </row>
    <row r="109" spans="2:44" s="32" customFormat="1" ht="10.199999999999999" x14ac:dyDescent="0.15">
      <c r="B109" s="93" t="s">
        <v>1068</v>
      </c>
      <c r="C109" s="93"/>
      <c r="D109" s="93"/>
      <c r="E109" s="93"/>
      <c r="F109" s="93"/>
      <c r="G109" s="93"/>
      <c r="H109" s="93"/>
      <c r="I109" s="93"/>
      <c r="J109" s="93"/>
      <c r="K109" s="116">
        <v>67523655.989999995</v>
      </c>
      <c r="L109" s="116"/>
      <c r="M109" s="116"/>
      <c r="N109" s="116"/>
      <c r="O109" s="116"/>
      <c r="P109" s="116"/>
      <c r="Q109" s="116"/>
      <c r="R109" s="116"/>
      <c r="S109" s="116"/>
      <c r="T109" s="116"/>
      <c r="U109" s="116"/>
      <c r="V109" s="96">
        <v>4.4171261294845797E-3</v>
      </c>
      <c r="W109" s="96"/>
      <c r="X109" s="96"/>
      <c r="Y109" s="96"/>
      <c r="Z109" s="96"/>
      <c r="AA109" s="96"/>
      <c r="AB109" s="96"/>
      <c r="AC109" s="96"/>
      <c r="AD109" s="96"/>
      <c r="AE109" s="96"/>
      <c r="AF109" s="100">
        <v>2731</v>
      </c>
      <c r="AG109" s="100"/>
      <c r="AH109" s="100"/>
      <c r="AI109" s="100"/>
      <c r="AJ109" s="100"/>
      <c r="AK109" s="96">
        <v>1.1857776156795299E-2</v>
      </c>
      <c r="AL109" s="96"/>
      <c r="AM109" s="96"/>
      <c r="AN109" s="96"/>
      <c r="AO109" s="96"/>
    </row>
    <row r="110" spans="2:44" s="32" customFormat="1" ht="10.199999999999999" x14ac:dyDescent="0.15">
      <c r="B110" s="93" t="s">
        <v>1069</v>
      </c>
      <c r="C110" s="93"/>
      <c r="D110" s="93"/>
      <c r="E110" s="93"/>
      <c r="F110" s="93"/>
      <c r="G110" s="93"/>
      <c r="H110" s="93"/>
      <c r="I110" s="93"/>
      <c r="J110" s="93"/>
      <c r="K110" s="116">
        <v>982425476.08999395</v>
      </c>
      <c r="L110" s="116"/>
      <c r="M110" s="116"/>
      <c r="N110" s="116"/>
      <c r="O110" s="116"/>
      <c r="P110" s="116"/>
      <c r="Q110" s="116"/>
      <c r="R110" s="116"/>
      <c r="S110" s="116"/>
      <c r="T110" s="116"/>
      <c r="U110" s="116"/>
      <c r="V110" s="96">
        <v>6.4266325291259502E-2</v>
      </c>
      <c r="W110" s="96"/>
      <c r="X110" s="96"/>
      <c r="Y110" s="96"/>
      <c r="Z110" s="96"/>
      <c r="AA110" s="96"/>
      <c r="AB110" s="96"/>
      <c r="AC110" s="96"/>
      <c r="AD110" s="96"/>
      <c r="AE110" s="96"/>
      <c r="AF110" s="100">
        <v>32419</v>
      </c>
      <c r="AG110" s="100"/>
      <c r="AH110" s="100"/>
      <c r="AI110" s="100"/>
      <c r="AJ110" s="100"/>
      <c r="AK110" s="96">
        <v>0.14076061707328699</v>
      </c>
      <c r="AL110" s="96"/>
      <c r="AM110" s="96"/>
      <c r="AN110" s="96"/>
      <c r="AO110" s="96"/>
    </row>
    <row r="111" spans="2:44" s="32" customFormat="1" ht="10.199999999999999" x14ac:dyDescent="0.15">
      <c r="B111" s="93" t="s">
        <v>1070</v>
      </c>
      <c r="C111" s="93"/>
      <c r="D111" s="93"/>
      <c r="E111" s="93"/>
      <c r="F111" s="93"/>
      <c r="G111" s="93"/>
      <c r="H111" s="93"/>
      <c r="I111" s="93"/>
      <c r="J111" s="93"/>
      <c r="K111" s="116">
        <v>102275716.28</v>
      </c>
      <c r="L111" s="116"/>
      <c r="M111" s="116"/>
      <c r="N111" s="116"/>
      <c r="O111" s="116"/>
      <c r="P111" s="116"/>
      <c r="Q111" s="116"/>
      <c r="R111" s="116"/>
      <c r="S111" s="116"/>
      <c r="T111" s="116"/>
      <c r="U111" s="116"/>
      <c r="V111" s="96">
        <v>6.69046621022777E-3</v>
      </c>
      <c r="W111" s="96"/>
      <c r="X111" s="96"/>
      <c r="Y111" s="96"/>
      <c r="Z111" s="96"/>
      <c r="AA111" s="96"/>
      <c r="AB111" s="96"/>
      <c r="AC111" s="96"/>
      <c r="AD111" s="96"/>
      <c r="AE111" s="96"/>
      <c r="AF111" s="100">
        <v>4594</v>
      </c>
      <c r="AG111" s="100"/>
      <c r="AH111" s="100"/>
      <c r="AI111" s="100"/>
      <c r="AJ111" s="100"/>
      <c r="AK111" s="96">
        <v>1.99467680938549E-2</v>
      </c>
      <c r="AL111" s="96"/>
      <c r="AM111" s="96"/>
      <c r="AN111" s="96"/>
      <c r="AO111" s="96"/>
    </row>
    <row r="112" spans="2:44" s="32" customFormat="1" ht="10.199999999999999" x14ac:dyDescent="0.15">
      <c r="B112" s="93" t="s">
        <v>1071</v>
      </c>
      <c r="C112" s="93"/>
      <c r="D112" s="93"/>
      <c r="E112" s="93"/>
      <c r="F112" s="93"/>
      <c r="G112" s="93"/>
      <c r="H112" s="93"/>
      <c r="I112" s="93"/>
      <c r="J112" s="93"/>
      <c r="K112" s="116">
        <v>192448639.25999999</v>
      </c>
      <c r="L112" s="116"/>
      <c r="M112" s="116"/>
      <c r="N112" s="116"/>
      <c r="O112" s="116"/>
      <c r="P112" s="116"/>
      <c r="Q112" s="116"/>
      <c r="R112" s="116"/>
      <c r="S112" s="116"/>
      <c r="T112" s="116"/>
      <c r="U112" s="116"/>
      <c r="V112" s="96">
        <v>1.2589216336049499E-2</v>
      </c>
      <c r="W112" s="96"/>
      <c r="X112" s="96"/>
      <c r="Y112" s="96"/>
      <c r="Z112" s="96"/>
      <c r="AA112" s="96"/>
      <c r="AB112" s="96"/>
      <c r="AC112" s="96"/>
      <c r="AD112" s="96"/>
      <c r="AE112" s="96"/>
      <c r="AF112" s="100">
        <v>4770</v>
      </c>
      <c r="AG112" s="100"/>
      <c r="AH112" s="100"/>
      <c r="AI112" s="100"/>
      <c r="AJ112" s="100"/>
      <c r="AK112" s="96">
        <v>2.07109455393313E-2</v>
      </c>
      <c r="AL112" s="96"/>
      <c r="AM112" s="96"/>
      <c r="AN112" s="96"/>
      <c r="AO112" s="96"/>
    </row>
    <row r="113" spans="2:41" s="32" customFormat="1" ht="10.199999999999999" x14ac:dyDescent="0.15">
      <c r="B113" s="93" t="s">
        <v>1072</v>
      </c>
      <c r="C113" s="93"/>
      <c r="D113" s="93"/>
      <c r="E113" s="93"/>
      <c r="F113" s="93"/>
      <c r="G113" s="93"/>
      <c r="H113" s="93"/>
      <c r="I113" s="93"/>
      <c r="J113" s="93"/>
      <c r="K113" s="116">
        <v>600208615.01999998</v>
      </c>
      <c r="L113" s="116"/>
      <c r="M113" s="116"/>
      <c r="N113" s="116"/>
      <c r="O113" s="116"/>
      <c r="P113" s="116"/>
      <c r="Q113" s="116"/>
      <c r="R113" s="116"/>
      <c r="S113" s="116"/>
      <c r="T113" s="116"/>
      <c r="U113" s="116"/>
      <c r="V113" s="96">
        <v>3.92632347534504E-2</v>
      </c>
      <c r="W113" s="96"/>
      <c r="X113" s="96"/>
      <c r="Y113" s="96"/>
      <c r="Z113" s="96"/>
      <c r="AA113" s="96"/>
      <c r="AB113" s="96"/>
      <c r="AC113" s="96"/>
      <c r="AD113" s="96"/>
      <c r="AE113" s="96"/>
      <c r="AF113" s="100">
        <v>13658</v>
      </c>
      <c r="AG113" s="100"/>
      <c r="AH113" s="100"/>
      <c r="AI113" s="100"/>
      <c r="AJ113" s="100"/>
      <c r="AK113" s="96">
        <v>5.9301906535888099E-2</v>
      </c>
      <c r="AL113" s="96"/>
      <c r="AM113" s="96"/>
      <c r="AN113" s="96"/>
      <c r="AO113" s="96"/>
    </row>
    <row r="114" spans="2:41" s="32" customFormat="1" ht="10.199999999999999" x14ac:dyDescent="0.15">
      <c r="B114" s="93" t="s">
        <v>1073</v>
      </c>
      <c r="C114" s="93"/>
      <c r="D114" s="93"/>
      <c r="E114" s="93"/>
      <c r="F114" s="93"/>
      <c r="G114" s="93"/>
      <c r="H114" s="93"/>
      <c r="I114" s="93"/>
      <c r="J114" s="93"/>
      <c r="K114" s="116">
        <v>118844328.54000001</v>
      </c>
      <c r="L114" s="116"/>
      <c r="M114" s="116"/>
      <c r="N114" s="116"/>
      <c r="O114" s="116"/>
      <c r="P114" s="116"/>
      <c r="Q114" s="116"/>
      <c r="R114" s="116"/>
      <c r="S114" s="116"/>
      <c r="T114" s="116"/>
      <c r="U114" s="116"/>
      <c r="V114" s="96">
        <v>7.77431821838598E-3</v>
      </c>
      <c r="W114" s="96"/>
      <c r="X114" s="96"/>
      <c r="Y114" s="96"/>
      <c r="Z114" s="96"/>
      <c r="AA114" s="96"/>
      <c r="AB114" s="96"/>
      <c r="AC114" s="96"/>
      <c r="AD114" s="96"/>
      <c r="AE114" s="96"/>
      <c r="AF114" s="100">
        <v>2609</v>
      </c>
      <c r="AG114" s="100"/>
      <c r="AH114" s="100"/>
      <c r="AI114" s="100"/>
      <c r="AJ114" s="100"/>
      <c r="AK114" s="96">
        <v>1.13280622457265E-2</v>
      </c>
      <c r="AL114" s="96"/>
      <c r="AM114" s="96"/>
      <c r="AN114" s="96"/>
      <c r="AO114" s="96"/>
    </row>
    <row r="115" spans="2:41" s="32" customFormat="1" ht="10.199999999999999" x14ac:dyDescent="0.15">
      <c r="B115" s="93" t="s">
        <v>1074</v>
      </c>
      <c r="C115" s="93"/>
      <c r="D115" s="93"/>
      <c r="E115" s="93"/>
      <c r="F115" s="93"/>
      <c r="G115" s="93"/>
      <c r="H115" s="93"/>
      <c r="I115" s="93"/>
      <c r="J115" s="93"/>
      <c r="K115" s="116">
        <v>1667490814.4099901</v>
      </c>
      <c r="L115" s="116"/>
      <c r="M115" s="116"/>
      <c r="N115" s="116"/>
      <c r="O115" s="116"/>
      <c r="P115" s="116"/>
      <c r="Q115" s="116"/>
      <c r="R115" s="116"/>
      <c r="S115" s="116"/>
      <c r="T115" s="116"/>
      <c r="U115" s="116"/>
      <c r="V115" s="96">
        <v>0.10908054575861099</v>
      </c>
      <c r="W115" s="96"/>
      <c r="X115" s="96"/>
      <c r="Y115" s="96"/>
      <c r="Z115" s="96"/>
      <c r="AA115" s="96"/>
      <c r="AB115" s="96"/>
      <c r="AC115" s="96"/>
      <c r="AD115" s="96"/>
      <c r="AE115" s="96"/>
      <c r="AF115" s="100">
        <v>31238</v>
      </c>
      <c r="AG115" s="100"/>
      <c r="AH115" s="100"/>
      <c r="AI115" s="100"/>
      <c r="AJ115" s="100"/>
      <c r="AK115" s="96">
        <v>0.13563281273744901</v>
      </c>
      <c r="AL115" s="96"/>
      <c r="AM115" s="96"/>
      <c r="AN115" s="96"/>
      <c r="AO115" s="96"/>
    </row>
    <row r="116" spans="2:41" s="32" customFormat="1" ht="10.199999999999999" x14ac:dyDescent="0.15">
      <c r="B116" s="93" t="s">
        <v>1075</v>
      </c>
      <c r="C116" s="93"/>
      <c r="D116" s="93"/>
      <c r="E116" s="93"/>
      <c r="F116" s="93"/>
      <c r="G116" s="93"/>
      <c r="H116" s="93"/>
      <c r="I116" s="93"/>
      <c r="J116" s="93"/>
      <c r="K116" s="116">
        <v>170731207.63999999</v>
      </c>
      <c r="L116" s="116"/>
      <c r="M116" s="116"/>
      <c r="N116" s="116"/>
      <c r="O116" s="116"/>
      <c r="P116" s="116"/>
      <c r="Q116" s="116"/>
      <c r="R116" s="116"/>
      <c r="S116" s="116"/>
      <c r="T116" s="116"/>
      <c r="U116" s="116"/>
      <c r="V116" s="96">
        <v>1.11685492636357E-2</v>
      </c>
      <c r="W116" s="96"/>
      <c r="X116" s="96"/>
      <c r="Y116" s="96"/>
      <c r="Z116" s="96"/>
      <c r="AA116" s="96"/>
      <c r="AB116" s="96"/>
      <c r="AC116" s="96"/>
      <c r="AD116" s="96"/>
      <c r="AE116" s="96"/>
      <c r="AF116" s="100">
        <v>3147</v>
      </c>
      <c r="AG116" s="100"/>
      <c r="AH116" s="100"/>
      <c r="AI116" s="100"/>
      <c r="AJ116" s="100"/>
      <c r="AK116" s="96">
        <v>1.3664013755194E-2</v>
      </c>
      <c r="AL116" s="96"/>
      <c r="AM116" s="96"/>
      <c r="AN116" s="96"/>
      <c r="AO116" s="96"/>
    </row>
    <row r="117" spans="2:41" s="32" customFormat="1" ht="10.199999999999999" x14ac:dyDescent="0.15">
      <c r="B117" s="93" t="s">
        <v>1076</v>
      </c>
      <c r="C117" s="93"/>
      <c r="D117" s="93"/>
      <c r="E117" s="93"/>
      <c r="F117" s="93"/>
      <c r="G117" s="93"/>
      <c r="H117" s="93"/>
      <c r="I117" s="93"/>
      <c r="J117" s="93"/>
      <c r="K117" s="116">
        <v>235982893.40000099</v>
      </c>
      <c r="L117" s="116"/>
      <c r="M117" s="116"/>
      <c r="N117" s="116"/>
      <c r="O117" s="116"/>
      <c r="P117" s="116"/>
      <c r="Q117" s="116"/>
      <c r="R117" s="116"/>
      <c r="S117" s="116"/>
      <c r="T117" s="116"/>
      <c r="U117" s="116"/>
      <c r="V117" s="96">
        <v>1.5437052234003599E-2</v>
      </c>
      <c r="W117" s="96"/>
      <c r="X117" s="96"/>
      <c r="Y117" s="96"/>
      <c r="Z117" s="96"/>
      <c r="AA117" s="96"/>
      <c r="AB117" s="96"/>
      <c r="AC117" s="96"/>
      <c r="AD117" s="96"/>
      <c r="AE117" s="96"/>
      <c r="AF117" s="100">
        <v>3687</v>
      </c>
      <c r="AG117" s="100"/>
      <c r="AH117" s="100"/>
      <c r="AI117" s="100"/>
      <c r="AJ117" s="100"/>
      <c r="AK117" s="96">
        <v>1.6008649099269301E-2</v>
      </c>
      <c r="AL117" s="96"/>
      <c r="AM117" s="96"/>
      <c r="AN117" s="96"/>
      <c r="AO117" s="96"/>
    </row>
    <row r="118" spans="2:41" s="32" customFormat="1" ht="10.199999999999999" x14ac:dyDescent="0.15">
      <c r="B118" s="93" t="s">
        <v>1077</v>
      </c>
      <c r="C118" s="93"/>
      <c r="D118" s="93"/>
      <c r="E118" s="93"/>
      <c r="F118" s="93"/>
      <c r="G118" s="93"/>
      <c r="H118" s="93"/>
      <c r="I118" s="93"/>
      <c r="J118" s="93"/>
      <c r="K118" s="116">
        <v>860026589.62</v>
      </c>
      <c r="L118" s="116"/>
      <c r="M118" s="116"/>
      <c r="N118" s="116"/>
      <c r="O118" s="116"/>
      <c r="P118" s="116"/>
      <c r="Q118" s="116"/>
      <c r="R118" s="116"/>
      <c r="S118" s="116"/>
      <c r="T118" s="116"/>
      <c r="U118" s="116"/>
      <c r="V118" s="96">
        <v>5.6259482182431098E-2</v>
      </c>
      <c r="W118" s="96"/>
      <c r="X118" s="96"/>
      <c r="Y118" s="96"/>
      <c r="Z118" s="96"/>
      <c r="AA118" s="96"/>
      <c r="AB118" s="96"/>
      <c r="AC118" s="96"/>
      <c r="AD118" s="96"/>
      <c r="AE118" s="96"/>
      <c r="AF118" s="100">
        <v>12976</v>
      </c>
      <c r="AG118" s="100"/>
      <c r="AH118" s="100"/>
      <c r="AI118" s="100"/>
      <c r="AJ118" s="100"/>
      <c r="AK118" s="96">
        <v>5.6340718934667203E-2</v>
      </c>
      <c r="AL118" s="96"/>
      <c r="AM118" s="96"/>
      <c r="AN118" s="96"/>
      <c r="AO118" s="96"/>
    </row>
    <row r="119" spans="2:41" s="32" customFormat="1" ht="10.199999999999999" x14ac:dyDescent="0.15">
      <c r="B119" s="93" t="s">
        <v>1078</v>
      </c>
      <c r="C119" s="93"/>
      <c r="D119" s="93"/>
      <c r="E119" s="93"/>
      <c r="F119" s="93"/>
      <c r="G119" s="93"/>
      <c r="H119" s="93"/>
      <c r="I119" s="93"/>
      <c r="J119" s="93"/>
      <c r="K119" s="116">
        <v>176842652.75</v>
      </c>
      <c r="L119" s="116"/>
      <c r="M119" s="116"/>
      <c r="N119" s="116"/>
      <c r="O119" s="116"/>
      <c r="P119" s="116"/>
      <c r="Q119" s="116"/>
      <c r="R119" s="116"/>
      <c r="S119" s="116"/>
      <c r="T119" s="116"/>
      <c r="U119" s="116"/>
      <c r="V119" s="96">
        <v>1.15683354346968E-2</v>
      </c>
      <c r="W119" s="96"/>
      <c r="X119" s="96"/>
      <c r="Y119" s="96"/>
      <c r="Z119" s="96"/>
      <c r="AA119" s="96"/>
      <c r="AB119" s="96"/>
      <c r="AC119" s="96"/>
      <c r="AD119" s="96"/>
      <c r="AE119" s="96"/>
      <c r="AF119" s="100">
        <v>3092</v>
      </c>
      <c r="AG119" s="100"/>
      <c r="AH119" s="100"/>
      <c r="AI119" s="100"/>
      <c r="AJ119" s="100"/>
      <c r="AK119" s="96">
        <v>1.34252083034827E-2</v>
      </c>
      <c r="AL119" s="96"/>
      <c r="AM119" s="96"/>
      <c r="AN119" s="96"/>
      <c r="AO119" s="96"/>
    </row>
    <row r="120" spans="2:41" s="32" customFormat="1" ht="10.199999999999999" x14ac:dyDescent="0.15">
      <c r="B120" s="93" t="s">
        <v>1079</v>
      </c>
      <c r="C120" s="93"/>
      <c r="D120" s="93"/>
      <c r="E120" s="93"/>
      <c r="F120" s="93"/>
      <c r="G120" s="93"/>
      <c r="H120" s="93"/>
      <c r="I120" s="93"/>
      <c r="J120" s="93"/>
      <c r="K120" s="116">
        <v>3815543845.9899602</v>
      </c>
      <c r="L120" s="116"/>
      <c r="M120" s="116"/>
      <c r="N120" s="116"/>
      <c r="O120" s="116"/>
      <c r="P120" s="116"/>
      <c r="Q120" s="116"/>
      <c r="R120" s="116"/>
      <c r="S120" s="116"/>
      <c r="T120" s="116"/>
      <c r="U120" s="116"/>
      <c r="V120" s="96">
        <v>0.24959753990234701</v>
      </c>
      <c r="W120" s="96"/>
      <c r="X120" s="96"/>
      <c r="Y120" s="96"/>
      <c r="Z120" s="96"/>
      <c r="AA120" s="96"/>
      <c r="AB120" s="96"/>
      <c r="AC120" s="96"/>
      <c r="AD120" s="96"/>
      <c r="AE120" s="96"/>
      <c r="AF120" s="100">
        <v>49187</v>
      </c>
      <c r="AG120" s="100"/>
      <c r="AH120" s="100"/>
      <c r="AI120" s="100"/>
      <c r="AJ120" s="100"/>
      <c r="AK120" s="96">
        <v>0.21356588642412699</v>
      </c>
      <c r="AL120" s="96"/>
      <c r="AM120" s="96"/>
      <c r="AN120" s="96"/>
      <c r="AO120" s="96"/>
    </row>
    <row r="121" spans="2:41" s="32" customFormat="1" ht="10.199999999999999" x14ac:dyDescent="0.15">
      <c r="B121" s="93" t="s">
        <v>1080</v>
      </c>
      <c r="C121" s="93"/>
      <c r="D121" s="93"/>
      <c r="E121" s="93"/>
      <c r="F121" s="93"/>
      <c r="G121" s="93"/>
      <c r="H121" s="93"/>
      <c r="I121" s="93"/>
      <c r="J121" s="93"/>
      <c r="K121" s="116">
        <v>285071103.00999999</v>
      </c>
      <c r="L121" s="116"/>
      <c r="M121" s="116"/>
      <c r="N121" s="116"/>
      <c r="O121" s="116"/>
      <c r="P121" s="116"/>
      <c r="Q121" s="116"/>
      <c r="R121" s="116"/>
      <c r="S121" s="116"/>
      <c r="T121" s="116"/>
      <c r="U121" s="116"/>
      <c r="V121" s="96">
        <v>1.8648205571880499E-2</v>
      </c>
      <c r="W121" s="96"/>
      <c r="X121" s="96"/>
      <c r="Y121" s="96"/>
      <c r="Z121" s="96"/>
      <c r="AA121" s="96"/>
      <c r="AB121" s="96"/>
      <c r="AC121" s="96"/>
      <c r="AD121" s="96"/>
      <c r="AE121" s="96"/>
      <c r="AF121" s="100">
        <v>4151</v>
      </c>
      <c r="AG121" s="100"/>
      <c r="AH121" s="100"/>
      <c r="AI121" s="100"/>
      <c r="AJ121" s="100"/>
      <c r="AK121" s="96">
        <v>1.8023298728252399E-2</v>
      </c>
      <c r="AL121" s="96"/>
      <c r="AM121" s="96"/>
      <c r="AN121" s="96"/>
      <c r="AO121" s="96"/>
    </row>
    <row r="122" spans="2:41" s="32" customFormat="1" ht="10.199999999999999" x14ac:dyDescent="0.15">
      <c r="B122" s="93" t="s">
        <v>1081</v>
      </c>
      <c r="C122" s="93"/>
      <c r="D122" s="93"/>
      <c r="E122" s="93"/>
      <c r="F122" s="93"/>
      <c r="G122" s="93"/>
      <c r="H122" s="93"/>
      <c r="I122" s="93"/>
      <c r="J122" s="93"/>
      <c r="K122" s="116">
        <v>170637098.63999999</v>
      </c>
      <c r="L122" s="116"/>
      <c r="M122" s="116"/>
      <c r="N122" s="116"/>
      <c r="O122" s="116"/>
      <c r="P122" s="116"/>
      <c r="Q122" s="116"/>
      <c r="R122" s="116"/>
      <c r="S122" s="116"/>
      <c r="T122" s="116"/>
      <c r="U122" s="116"/>
      <c r="V122" s="96">
        <v>1.11623930311742E-2</v>
      </c>
      <c r="W122" s="96"/>
      <c r="X122" s="96"/>
      <c r="Y122" s="96"/>
      <c r="Z122" s="96"/>
      <c r="AA122" s="96"/>
      <c r="AB122" s="96"/>
      <c r="AC122" s="96"/>
      <c r="AD122" s="96"/>
      <c r="AE122" s="96"/>
      <c r="AF122" s="100">
        <v>2618</v>
      </c>
      <c r="AG122" s="100"/>
      <c r="AH122" s="100"/>
      <c r="AI122" s="100"/>
      <c r="AJ122" s="100"/>
      <c r="AK122" s="96">
        <v>1.13671395014611E-2</v>
      </c>
      <c r="AL122" s="96"/>
      <c r="AM122" s="96"/>
      <c r="AN122" s="96"/>
      <c r="AO122" s="96"/>
    </row>
    <row r="123" spans="2:41" s="32" customFormat="1" ht="10.199999999999999" x14ac:dyDescent="0.15">
      <c r="B123" s="93" t="s">
        <v>1082</v>
      </c>
      <c r="C123" s="93"/>
      <c r="D123" s="93"/>
      <c r="E123" s="93"/>
      <c r="F123" s="93"/>
      <c r="G123" s="93"/>
      <c r="H123" s="93"/>
      <c r="I123" s="93"/>
      <c r="J123" s="93"/>
      <c r="K123" s="116">
        <v>191584935.65000001</v>
      </c>
      <c r="L123" s="116"/>
      <c r="M123" s="116"/>
      <c r="N123" s="116"/>
      <c r="O123" s="116"/>
      <c r="P123" s="116"/>
      <c r="Q123" s="116"/>
      <c r="R123" s="116"/>
      <c r="S123" s="116"/>
      <c r="T123" s="116"/>
      <c r="U123" s="116"/>
      <c r="V123" s="96">
        <v>1.2532716317975499E-2</v>
      </c>
      <c r="W123" s="96"/>
      <c r="X123" s="96"/>
      <c r="Y123" s="96"/>
      <c r="Z123" s="96"/>
      <c r="AA123" s="96"/>
      <c r="AB123" s="96"/>
      <c r="AC123" s="96"/>
      <c r="AD123" s="96"/>
      <c r="AE123" s="96"/>
      <c r="AF123" s="100">
        <v>2599</v>
      </c>
      <c r="AG123" s="100"/>
      <c r="AH123" s="100"/>
      <c r="AI123" s="100"/>
      <c r="AJ123" s="100"/>
      <c r="AK123" s="96">
        <v>1.1284643072688E-2</v>
      </c>
      <c r="AL123" s="96"/>
      <c r="AM123" s="96"/>
      <c r="AN123" s="96"/>
      <c r="AO123" s="96"/>
    </row>
    <row r="124" spans="2:41" s="32" customFormat="1" ht="10.199999999999999" x14ac:dyDescent="0.15">
      <c r="B124" s="93" t="s">
        <v>1083</v>
      </c>
      <c r="C124" s="93"/>
      <c r="D124" s="93"/>
      <c r="E124" s="93"/>
      <c r="F124" s="93"/>
      <c r="G124" s="93"/>
      <c r="H124" s="93"/>
      <c r="I124" s="93"/>
      <c r="J124" s="93"/>
      <c r="K124" s="116">
        <v>122475341.95999999</v>
      </c>
      <c r="L124" s="116"/>
      <c r="M124" s="116"/>
      <c r="N124" s="116"/>
      <c r="O124" s="116"/>
      <c r="P124" s="116"/>
      <c r="Q124" s="116"/>
      <c r="R124" s="116"/>
      <c r="S124" s="116"/>
      <c r="T124" s="116"/>
      <c r="U124" s="116"/>
      <c r="V124" s="96">
        <v>8.0118445196331305E-3</v>
      </c>
      <c r="W124" s="96"/>
      <c r="X124" s="96"/>
      <c r="Y124" s="96"/>
      <c r="Z124" s="96"/>
      <c r="AA124" s="96"/>
      <c r="AB124" s="96"/>
      <c r="AC124" s="96"/>
      <c r="AD124" s="96"/>
      <c r="AE124" s="96"/>
      <c r="AF124" s="100">
        <v>1782</v>
      </c>
      <c r="AG124" s="100"/>
      <c r="AH124" s="100"/>
      <c r="AI124" s="100"/>
      <c r="AJ124" s="100"/>
      <c r="AK124" s="96">
        <v>7.7372966354482802E-3</v>
      </c>
      <c r="AL124" s="96"/>
      <c r="AM124" s="96"/>
      <c r="AN124" s="96"/>
      <c r="AO124" s="96"/>
    </row>
    <row r="125" spans="2:41" s="32" customFormat="1" ht="10.199999999999999" x14ac:dyDescent="0.15">
      <c r="B125" s="93" t="s">
        <v>1084</v>
      </c>
      <c r="C125" s="93"/>
      <c r="D125" s="93"/>
      <c r="E125" s="93"/>
      <c r="F125" s="93"/>
      <c r="G125" s="93"/>
      <c r="H125" s="93"/>
      <c r="I125" s="93"/>
      <c r="J125" s="93"/>
      <c r="K125" s="116">
        <v>4193947673.0900302</v>
      </c>
      <c r="L125" s="116"/>
      <c r="M125" s="116"/>
      <c r="N125" s="116"/>
      <c r="O125" s="116"/>
      <c r="P125" s="116"/>
      <c r="Q125" s="116"/>
      <c r="R125" s="116"/>
      <c r="S125" s="116"/>
      <c r="T125" s="116"/>
      <c r="U125" s="116"/>
      <c r="V125" s="96">
        <v>0.27435119708625599</v>
      </c>
      <c r="W125" s="96"/>
      <c r="X125" s="96"/>
      <c r="Y125" s="96"/>
      <c r="Z125" s="96"/>
      <c r="AA125" s="96"/>
      <c r="AB125" s="96"/>
      <c r="AC125" s="96"/>
      <c r="AD125" s="96"/>
      <c r="AE125" s="96"/>
      <c r="AF125" s="100">
        <v>39129</v>
      </c>
      <c r="AG125" s="100"/>
      <c r="AH125" s="100"/>
      <c r="AI125" s="100"/>
      <c r="AJ125" s="100"/>
      <c r="AK125" s="96">
        <v>0.16989488218207399</v>
      </c>
      <c r="AL125" s="96"/>
      <c r="AM125" s="96"/>
      <c r="AN125" s="96"/>
      <c r="AO125" s="96"/>
    </row>
    <row r="126" spans="2:41" s="32" customFormat="1" ht="10.199999999999999" x14ac:dyDescent="0.15">
      <c r="B126" s="93" t="s">
        <v>1087</v>
      </c>
      <c r="C126" s="93"/>
      <c r="D126" s="93"/>
      <c r="E126" s="93"/>
      <c r="F126" s="93"/>
      <c r="G126" s="93"/>
      <c r="H126" s="93"/>
      <c r="I126" s="93"/>
      <c r="J126" s="93"/>
      <c r="K126" s="116">
        <v>428453009.89999902</v>
      </c>
      <c r="L126" s="116"/>
      <c r="M126" s="116"/>
      <c r="N126" s="116"/>
      <c r="O126" s="116"/>
      <c r="P126" s="116"/>
      <c r="Q126" s="116"/>
      <c r="R126" s="116"/>
      <c r="S126" s="116"/>
      <c r="T126" s="116"/>
      <c r="U126" s="116"/>
      <c r="V126" s="96">
        <v>2.8027673524755201E-2</v>
      </c>
      <c r="W126" s="96"/>
      <c r="X126" s="96"/>
      <c r="Y126" s="96"/>
      <c r="Z126" s="96"/>
      <c r="AA126" s="96"/>
      <c r="AB126" s="96"/>
      <c r="AC126" s="96"/>
      <c r="AD126" s="96"/>
      <c r="AE126" s="96"/>
      <c r="AF126" s="100">
        <v>4495</v>
      </c>
      <c r="AG126" s="100"/>
      <c r="AH126" s="100"/>
      <c r="AI126" s="100"/>
      <c r="AJ126" s="100"/>
      <c r="AK126" s="96">
        <v>1.9516918280774401E-2</v>
      </c>
      <c r="AL126" s="96"/>
      <c r="AM126" s="96"/>
      <c r="AN126" s="96"/>
      <c r="AO126" s="96"/>
    </row>
    <row r="127" spans="2:41" s="32" customFormat="1" ht="10.199999999999999" x14ac:dyDescent="0.15">
      <c r="B127" s="93" t="s">
        <v>1088</v>
      </c>
      <c r="C127" s="93"/>
      <c r="D127" s="93"/>
      <c r="E127" s="93"/>
      <c r="F127" s="93"/>
      <c r="G127" s="93"/>
      <c r="H127" s="93"/>
      <c r="I127" s="93"/>
      <c r="J127" s="93"/>
      <c r="K127" s="116">
        <v>36751147.030000001</v>
      </c>
      <c r="L127" s="116"/>
      <c r="M127" s="116"/>
      <c r="N127" s="116"/>
      <c r="O127" s="116"/>
      <c r="P127" s="116"/>
      <c r="Q127" s="116"/>
      <c r="R127" s="116"/>
      <c r="S127" s="116"/>
      <c r="T127" s="116"/>
      <c r="U127" s="116"/>
      <c r="V127" s="96">
        <v>2.4041122989368899E-3</v>
      </c>
      <c r="W127" s="96"/>
      <c r="X127" s="96"/>
      <c r="Y127" s="96"/>
      <c r="Z127" s="96"/>
      <c r="AA127" s="96"/>
      <c r="AB127" s="96"/>
      <c r="AC127" s="96"/>
      <c r="AD127" s="96"/>
      <c r="AE127" s="96"/>
      <c r="AF127" s="100">
        <v>396</v>
      </c>
      <c r="AG127" s="100"/>
      <c r="AH127" s="100"/>
      <c r="AI127" s="100"/>
      <c r="AJ127" s="100"/>
      <c r="AK127" s="96">
        <v>1.71939925232184E-3</v>
      </c>
      <c r="AL127" s="96"/>
      <c r="AM127" s="96"/>
      <c r="AN127" s="96"/>
      <c r="AO127" s="96"/>
    </row>
    <row r="128" spans="2:41" s="32" customFormat="1" ht="10.199999999999999" x14ac:dyDescent="0.15">
      <c r="B128" s="93" t="s">
        <v>1085</v>
      </c>
      <c r="C128" s="93"/>
      <c r="D128" s="93"/>
      <c r="E128" s="93"/>
      <c r="F128" s="93"/>
      <c r="G128" s="93"/>
      <c r="H128" s="93"/>
      <c r="I128" s="93"/>
      <c r="J128" s="93"/>
      <c r="K128" s="116">
        <v>15774848.380000001</v>
      </c>
      <c r="L128" s="116"/>
      <c r="M128" s="116"/>
      <c r="N128" s="116"/>
      <c r="O128" s="116"/>
      <c r="P128" s="116"/>
      <c r="Q128" s="116"/>
      <c r="R128" s="116"/>
      <c r="S128" s="116"/>
      <c r="T128" s="116"/>
      <c r="U128" s="116"/>
      <c r="V128" s="96">
        <v>1.0319271660627299E-3</v>
      </c>
      <c r="W128" s="96"/>
      <c r="X128" s="96"/>
      <c r="Y128" s="96"/>
      <c r="Z128" s="96"/>
      <c r="AA128" s="96"/>
      <c r="AB128" s="96"/>
      <c r="AC128" s="96"/>
      <c r="AD128" s="96"/>
      <c r="AE128" s="96"/>
      <c r="AF128" s="100">
        <v>199</v>
      </c>
      <c r="AG128" s="100"/>
      <c r="AH128" s="100"/>
      <c r="AI128" s="100"/>
      <c r="AJ128" s="100"/>
      <c r="AK128" s="96">
        <v>8.6404154346476296E-4</v>
      </c>
      <c r="AL128" s="96"/>
      <c r="AM128" s="96"/>
      <c r="AN128" s="96"/>
      <c r="AO128" s="96"/>
    </row>
    <row r="129" spans="2:44" s="32" customFormat="1" ht="10.199999999999999" x14ac:dyDescent="0.15">
      <c r="B129" s="93" t="s">
        <v>1091</v>
      </c>
      <c r="C129" s="93"/>
      <c r="D129" s="93"/>
      <c r="E129" s="93"/>
      <c r="F129" s="93"/>
      <c r="G129" s="93"/>
      <c r="H129" s="93"/>
      <c r="I129" s="93"/>
      <c r="J129" s="93"/>
      <c r="K129" s="116">
        <v>47240473.350000001</v>
      </c>
      <c r="L129" s="116"/>
      <c r="M129" s="116"/>
      <c r="N129" s="116"/>
      <c r="O129" s="116"/>
      <c r="P129" s="116"/>
      <c r="Q129" s="116"/>
      <c r="R129" s="116"/>
      <c r="S129" s="116"/>
      <c r="T129" s="116"/>
      <c r="U129" s="116"/>
      <c r="V129" s="96">
        <v>3.0902818596553498E-3</v>
      </c>
      <c r="W129" s="96"/>
      <c r="X129" s="96"/>
      <c r="Y129" s="96"/>
      <c r="Z129" s="96"/>
      <c r="AA129" s="96"/>
      <c r="AB129" s="96"/>
      <c r="AC129" s="96"/>
      <c r="AD129" s="96"/>
      <c r="AE129" s="96"/>
      <c r="AF129" s="100">
        <v>457</v>
      </c>
      <c r="AG129" s="100"/>
      <c r="AH129" s="100"/>
      <c r="AI129" s="100"/>
      <c r="AJ129" s="100"/>
      <c r="AK129" s="96">
        <v>1.9842562078562702E-3</v>
      </c>
      <c r="AL129" s="96"/>
      <c r="AM129" s="96"/>
      <c r="AN129" s="96"/>
      <c r="AO129" s="96"/>
    </row>
    <row r="130" spans="2:44" s="32" customFormat="1" ht="10.199999999999999" x14ac:dyDescent="0.15">
      <c r="B130" s="93" t="s">
        <v>1092</v>
      </c>
      <c r="C130" s="93"/>
      <c r="D130" s="93"/>
      <c r="E130" s="93"/>
      <c r="F130" s="93"/>
      <c r="G130" s="93"/>
      <c r="H130" s="93"/>
      <c r="I130" s="93"/>
      <c r="J130" s="93"/>
      <c r="K130" s="116">
        <v>287279171.48000002</v>
      </c>
      <c r="L130" s="116"/>
      <c r="M130" s="116"/>
      <c r="N130" s="116"/>
      <c r="O130" s="116"/>
      <c r="P130" s="116"/>
      <c r="Q130" s="116"/>
      <c r="R130" s="116"/>
      <c r="S130" s="116"/>
      <c r="T130" s="116"/>
      <c r="U130" s="116"/>
      <c r="V130" s="96">
        <v>1.8792648534743401E-2</v>
      </c>
      <c r="W130" s="96"/>
      <c r="X130" s="96"/>
      <c r="Y130" s="96"/>
      <c r="Z130" s="96"/>
      <c r="AA130" s="96"/>
      <c r="AB130" s="96"/>
      <c r="AC130" s="96"/>
      <c r="AD130" s="96"/>
      <c r="AE130" s="96"/>
      <c r="AF130" s="100">
        <v>3634</v>
      </c>
      <c r="AG130" s="100"/>
      <c r="AH130" s="100"/>
      <c r="AI130" s="100"/>
      <c r="AJ130" s="100"/>
      <c r="AK130" s="96">
        <v>1.57785274821656E-2</v>
      </c>
      <c r="AL130" s="96"/>
      <c r="AM130" s="96"/>
      <c r="AN130" s="96"/>
      <c r="AO130" s="96"/>
    </row>
    <row r="131" spans="2:44" s="32" customFormat="1" ht="10.199999999999999" x14ac:dyDescent="0.15">
      <c r="B131" s="93" t="s">
        <v>1094</v>
      </c>
      <c r="C131" s="93"/>
      <c r="D131" s="93"/>
      <c r="E131" s="93"/>
      <c r="F131" s="93"/>
      <c r="G131" s="93"/>
      <c r="H131" s="93"/>
      <c r="I131" s="93"/>
      <c r="J131" s="93"/>
      <c r="K131" s="116">
        <v>25297682.329999998</v>
      </c>
      <c r="L131" s="116"/>
      <c r="M131" s="116"/>
      <c r="N131" s="116"/>
      <c r="O131" s="116"/>
      <c r="P131" s="116"/>
      <c r="Q131" s="116"/>
      <c r="R131" s="116"/>
      <c r="S131" s="116"/>
      <c r="T131" s="116"/>
      <c r="U131" s="116"/>
      <c r="V131" s="96">
        <v>1.65487268123918E-3</v>
      </c>
      <c r="W131" s="96"/>
      <c r="X131" s="96"/>
      <c r="Y131" s="96"/>
      <c r="Z131" s="96"/>
      <c r="AA131" s="96"/>
      <c r="AB131" s="96"/>
      <c r="AC131" s="96"/>
      <c r="AD131" s="96"/>
      <c r="AE131" s="96"/>
      <c r="AF131" s="100">
        <v>331</v>
      </c>
      <c r="AG131" s="100"/>
      <c r="AH131" s="100"/>
      <c r="AI131" s="100"/>
      <c r="AJ131" s="100"/>
      <c r="AK131" s="96">
        <v>1.43717462757204E-3</v>
      </c>
      <c r="AL131" s="96"/>
      <c r="AM131" s="96"/>
      <c r="AN131" s="96"/>
      <c r="AO131" s="96"/>
    </row>
    <row r="132" spans="2:44" s="32" customFormat="1" ht="10.199999999999999" x14ac:dyDescent="0.15">
      <c r="B132" s="93" t="s">
        <v>1086</v>
      </c>
      <c r="C132" s="93"/>
      <c r="D132" s="93"/>
      <c r="E132" s="93"/>
      <c r="F132" s="93"/>
      <c r="G132" s="93"/>
      <c r="H132" s="93"/>
      <c r="I132" s="93"/>
      <c r="J132" s="93"/>
      <c r="K132" s="116">
        <v>25086.82</v>
      </c>
      <c r="L132" s="116"/>
      <c r="M132" s="116"/>
      <c r="N132" s="116"/>
      <c r="O132" s="116"/>
      <c r="P132" s="116"/>
      <c r="Q132" s="116"/>
      <c r="R132" s="116"/>
      <c r="S132" s="116"/>
      <c r="T132" s="116"/>
      <c r="U132" s="116"/>
      <c r="V132" s="96">
        <v>1.64107891527804E-6</v>
      </c>
      <c r="W132" s="96"/>
      <c r="X132" s="96"/>
      <c r="Y132" s="96"/>
      <c r="Z132" s="96"/>
      <c r="AA132" s="96"/>
      <c r="AB132" s="96"/>
      <c r="AC132" s="96"/>
      <c r="AD132" s="96"/>
      <c r="AE132" s="96"/>
      <c r="AF132" s="100">
        <v>1</v>
      </c>
      <c r="AG132" s="100"/>
      <c r="AH132" s="100"/>
      <c r="AI132" s="100"/>
      <c r="AJ132" s="100"/>
      <c r="AK132" s="96">
        <v>4.3419173038430304E-6</v>
      </c>
      <c r="AL132" s="96"/>
      <c r="AM132" s="96"/>
      <c r="AN132" s="96"/>
      <c r="AO132" s="96"/>
    </row>
    <row r="133" spans="2:44" s="32" customFormat="1" ht="10.199999999999999" x14ac:dyDescent="0.15">
      <c r="B133" s="93" t="s">
        <v>1095</v>
      </c>
      <c r="C133" s="93"/>
      <c r="D133" s="93"/>
      <c r="E133" s="93"/>
      <c r="F133" s="93"/>
      <c r="G133" s="93"/>
      <c r="H133" s="93"/>
      <c r="I133" s="93"/>
      <c r="J133" s="93"/>
      <c r="K133" s="116">
        <v>187449</v>
      </c>
      <c r="L133" s="116"/>
      <c r="M133" s="116"/>
      <c r="N133" s="116"/>
      <c r="O133" s="116"/>
      <c r="P133" s="116"/>
      <c r="Q133" s="116"/>
      <c r="R133" s="116"/>
      <c r="S133" s="116"/>
      <c r="T133" s="116"/>
      <c r="U133" s="116"/>
      <c r="V133" s="96">
        <v>1.22621600342312E-5</v>
      </c>
      <c r="W133" s="96"/>
      <c r="X133" s="96"/>
      <c r="Y133" s="96"/>
      <c r="Z133" s="96"/>
      <c r="AA133" s="96"/>
      <c r="AB133" s="96"/>
      <c r="AC133" s="96"/>
      <c r="AD133" s="96"/>
      <c r="AE133" s="96"/>
      <c r="AF133" s="100">
        <v>2</v>
      </c>
      <c r="AG133" s="100"/>
      <c r="AH133" s="100"/>
      <c r="AI133" s="100"/>
      <c r="AJ133" s="100"/>
      <c r="AK133" s="96">
        <v>8.6838346076860607E-6</v>
      </c>
      <c r="AL133" s="96"/>
      <c r="AM133" s="96"/>
      <c r="AN133" s="96"/>
      <c r="AO133" s="96"/>
    </row>
    <row r="134" spans="2:44" s="32" customFormat="1" ht="10.199999999999999" x14ac:dyDescent="0.15">
      <c r="B134" s="93" t="s">
        <v>1096</v>
      </c>
      <c r="C134" s="93"/>
      <c r="D134" s="93"/>
      <c r="E134" s="93"/>
      <c r="F134" s="93"/>
      <c r="G134" s="93"/>
      <c r="H134" s="93"/>
      <c r="I134" s="93"/>
      <c r="J134" s="93"/>
      <c r="K134" s="116">
        <v>99515.49</v>
      </c>
      <c r="L134" s="116"/>
      <c r="M134" s="116"/>
      <c r="N134" s="116"/>
      <c r="O134" s="116"/>
      <c r="P134" s="116"/>
      <c r="Q134" s="116"/>
      <c r="R134" s="116"/>
      <c r="S134" s="116"/>
      <c r="T134" s="116"/>
      <c r="U134" s="116"/>
      <c r="V134" s="96">
        <v>6.5099033031114398E-6</v>
      </c>
      <c r="W134" s="96"/>
      <c r="X134" s="96"/>
      <c r="Y134" s="96"/>
      <c r="Z134" s="96"/>
      <c r="AA134" s="96"/>
      <c r="AB134" s="96"/>
      <c r="AC134" s="96"/>
      <c r="AD134" s="96"/>
      <c r="AE134" s="96"/>
      <c r="AF134" s="100">
        <v>2</v>
      </c>
      <c r="AG134" s="100"/>
      <c r="AH134" s="100"/>
      <c r="AI134" s="100"/>
      <c r="AJ134" s="100"/>
      <c r="AK134" s="96">
        <v>8.6838346076860607E-6</v>
      </c>
      <c r="AL134" s="96"/>
      <c r="AM134" s="96"/>
      <c r="AN134" s="96"/>
      <c r="AO134" s="96"/>
    </row>
    <row r="135" spans="2:44" s="32" customFormat="1" ht="10.199999999999999" x14ac:dyDescent="0.15">
      <c r="B135" s="93" t="s">
        <v>1097</v>
      </c>
      <c r="C135" s="93"/>
      <c r="D135" s="93"/>
      <c r="E135" s="93"/>
      <c r="F135" s="93"/>
      <c r="G135" s="93"/>
      <c r="H135" s="93"/>
      <c r="I135" s="93"/>
      <c r="J135" s="93"/>
      <c r="K135" s="116">
        <v>107841.17</v>
      </c>
      <c r="L135" s="116"/>
      <c r="M135" s="116"/>
      <c r="N135" s="116"/>
      <c r="O135" s="116"/>
      <c r="P135" s="116"/>
      <c r="Q135" s="116"/>
      <c r="R135" s="116"/>
      <c r="S135" s="116"/>
      <c r="T135" s="116"/>
      <c r="U135" s="116"/>
      <c r="V135" s="96">
        <v>7.0545358194428098E-6</v>
      </c>
      <c r="W135" s="96"/>
      <c r="X135" s="96"/>
      <c r="Y135" s="96"/>
      <c r="Z135" s="96"/>
      <c r="AA135" s="96"/>
      <c r="AB135" s="96"/>
      <c r="AC135" s="96"/>
      <c r="AD135" s="96"/>
      <c r="AE135" s="96"/>
      <c r="AF135" s="100">
        <v>1</v>
      </c>
      <c r="AG135" s="100"/>
      <c r="AH135" s="100"/>
      <c r="AI135" s="100"/>
      <c r="AJ135" s="100"/>
      <c r="AK135" s="96">
        <v>4.3419173038430304E-6</v>
      </c>
      <c r="AL135" s="96"/>
      <c r="AM135" s="96"/>
      <c r="AN135" s="96"/>
      <c r="AO135" s="96"/>
    </row>
    <row r="136" spans="2:44" s="32" customFormat="1" ht="10.199999999999999" x14ac:dyDescent="0.15">
      <c r="B136" s="93" t="s">
        <v>1098</v>
      </c>
      <c r="C136" s="93"/>
      <c r="D136" s="93"/>
      <c r="E136" s="93"/>
      <c r="F136" s="93"/>
      <c r="G136" s="93"/>
      <c r="H136" s="93"/>
      <c r="I136" s="93"/>
      <c r="J136" s="93"/>
      <c r="K136" s="116">
        <v>337248.17</v>
      </c>
      <c r="L136" s="116"/>
      <c r="M136" s="116"/>
      <c r="N136" s="116"/>
      <c r="O136" s="116"/>
      <c r="P136" s="116"/>
      <c r="Q136" s="116"/>
      <c r="R136" s="116"/>
      <c r="S136" s="116"/>
      <c r="T136" s="116"/>
      <c r="U136" s="116"/>
      <c r="V136" s="96">
        <v>2.20614195423375E-5</v>
      </c>
      <c r="W136" s="96"/>
      <c r="X136" s="96"/>
      <c r="Y136" s="96"/>
      <c r="Z136" s="96"/>
      <c r="AA136" s="96"/>
      <c r="AB136" s="96"/>
      <c r="AC136" s="96"/>
      <c r="AD136" s="96"/>
      <c r="AE136" s="96"/>
      <c r="AF136" s="100">
        <v>5</v>
      </c>
      <c r="AG136" s="100"/>
      <c r="AH136" s="100"/>
      <c r="AI136" s="100"/>
      <c r="AJ136" s="100"/>
      <c r="AK136" s="96">
        <v>2.1709586519215199E-5</v>
      </c>
      <c r="AL136" s="96"/>
      <c r="AM136" s="96"/>
      <c r="AN136" s="96"/>
      <c r="AO136" s="96"/>
    </row>
    <row r="137" spans="2:44" s="32" customFormat="1" ht="10.199999999999999" x14ac:dyDescent="0.15">
      <c r="B137" s="93" t="s">
        <v>1099</v>
      </c>
      <c r="C137" s="93"/>
      <c r="D137" s="93"/>
      <c r="E137" s="93"/>
      <c r="F137" s="93"/>
      <c r="G137" s="93"/>
      <c r="H137" s="93"/>
      <c r="I137" s="93"/>
      <c r="J137" s="93"/>
      <c r="K137" s="116">
        <v>3370424.29</v>
      </c>
      <c r="L137" s="116"/>
      <c r="M137" s="116"/>
      <c r="N137" s="116"/>
      <c r="O137" s="116"/>
      <c r="P137" s="116"/>
      <c r="Q137" s="116"/>
      <c r="R137" s="116"/>
      <c r="S137" s="116"/>
      <c r="T137" s="116"/>
      <c r="U137" s="116"/>
      <c r="V137" s="96">
        <v>2.20479607931972E-4</v>
      </c>
      <c r="W137" s="96"/>
      <c r="X137" s="96"/>
      <c r="Y137" s="96"/>
      <c r="Z137" s="96"/>
      <c r="AA137" s="96"/>
      <c r="AB137" s="96"/>
      <c r="AC137" s="96"/>
      <c r="AD137" s="96"/>
      <c r="AE137" s="96"/>
      <c r="AF137" s="100">
        <v>43</v>
      </c>
      <c r="AG137" s="100"/>
      <c r="AH137" s="100"/>
      <c r="AI137" s="100"/>
      <c r="AJ137" s="100"/>
      <c r="AK137" s="96">
        <v>1.8670244406525E-4</v>
      </c>
      <c r="AL137" s="96"/>
      <c r="AM137" s="96"/>
      <c r="AN137" s="96"/>
      <c r="AO137" s="96"/>
    </row>
    <row r="138" spans="2:44" s="32" customFormat="1" ht="10.199999999999999" x14ac:dyDescent="0.15">
      <c r="B138" s="93" t="s">
        <v>1100</v>
      </c>
      <c r="C138" s="93"/>
      <c r="D138" s="93"/>
      <c r="E138" s="93"/>
      <c r="F138" s="93"/>
      <c r="G138" s="93"/>
      <c r="H138" s="93"/>
      <c r="I138" s="93"/>
      <c r="J138" s="93"/>
      <c r="K138" s="116">
        <v>86438.92</v>
      </c>
      <c r="L138" s="116"/>
      <c r="M138" s="116"/>
      <c r="N138" s="116"/>
      <c r="O138" s="116"/>
      <c r="P138" s="116"/>
      <c r="Q138" s="116"/>
      <c r="R138" s="116"/>
      <c r="S138" s="116"/>
      <c r="T138" s="116"/>
      <c r="U138" s="116"/>
      <c r="V138" s="96">
        <v>5.65448666157787E-6</v>
      </c>
      <c r="W138" s="96"/>
      <c r="X138" s="96"/>
      <c r="Y138" s="96"/>
      <c r="Z138" s="96"/>
      <c r="AA138" s="96"/>
      <c r="AB138" s="96"/>
      <c r="AC138" s="96"/>
      <c r="AD138" s="96"/>
      <c r="AE138" s="96"/>
      <c r="AF138" s="100">
        <v>4</v>
      </c>
      <c r="AG138" s="100"/>
      <c r="AH138" s="100"/>
      <c r="AI138" s="100"/>
      <c r="AJ138" s="100"/>
      <c r="AK138" s="96">
        <v>1.7367669215372101E-5</v>
      </c>
      <c r="AL138" s="96"/>
      <c r="AM138" s="96"/>
      <c r="AN138" s="96"/>
      <c r="AO138" s="96"/>
    </row>
    <row r="139" spans="2:44" s="32" customFormat="1" ht="10.199999999999999" x14ac:dyDescent="0.15">
      <c r="B139" s="93" t="s">
        <v>1101</v>
      </c>
      <c r="C139" s="93"/>
      <c r="D139" s="93"/>
      <c r="E139" s="93"/>
      <c r="F139" s="93"/>
      <c r="G139" s="93"/>
      <c r="H139" s="93"/>
      <c r="I139" s="93"/>
      <c r="J139" s="93"/>
      <c r="K139" s="116">
        <v>3774.43</v>
      </c>
      <c r="L139" s="116"/>
      <c r="M139" s="116"/>
      <c r="N139" s="116"/>
      <c r="O139" s="116"/>
      <c r="P139" s="116"/>
      <c r="Q139" s="116"/>
      <c r="R139" s="116"/>
      <c r="S139" s="116"/>
      <c r="T139" s="116"/>
      <c r="U139" s="116"/>
      <c r="V139" s="96">
        <v>2.4690803737551697E-7</v>
      </c>
      <c r="W139" s="96"/>
      <c r="X139" s="96"/>
      <c r="Y139" s="96"/>
      <c r="Z139" s="96"/>
      <c r="AA139" s="96"/>
      <c r="AB139" s="96"/>
      <c r="AC139" s="96"/>
      <c r="AD139" s="96"/>
      <c r="AE139" s="96"/>
      <c r="AF139" s="100">
        <v>1</v>
      </c>
      <c r="AG139" s="100"/>
      <c r="AH139" s="100"/>
      <c r="AI139" s="100"/>
      <c r="AJ139" s="100"/>
      <c r="AK139" s="96">
        <v>4.3419173038430304E-6</v>
      </c>
      <c r="AL139" s="96"/>
      <c r="AM139" s="96"/>
      <c r="AN139" s="96"/>
      <c r="AO139" s="96"/>
    </row>
    <row r="140" spans="2:44" s="32" customFormat="1" ht="10.199999999999999" x14ac:dyDescent="0.15">
      <c r="B140" s="122"/>
      <c r="C140" s="122"/>
      <c r="D140" s="122"/>
      <c r="E140" s="122"/>
      <c r="F140" s="122"/>
      <c r="G140" s="122"/>
      <c r="H140" s="122"/>
      <c r="I140" s="122"/>
      <c r="J140" s="122"/>
      <c r="K140" s="118">
        <v>15286784667.360001</v>
      </c>
      <c r="L140" s="118"/>
      <c r="M140" s="118"/>
      <c r="N140" s="118"/>
      <c r="O140" s="118"/>
      <c r="P140" s="118"/>
      <c r="Q140" s="118"/>
      <c r="R140" s="118"/>
      <c r="S140" s="118"/>
      <c r="T140" s="118"/>
      <c r="U140" s="118"/>
      <c r="V140" s="119">
        <v>1</v>
      </c>
      <c r="W140" s="119"/>
      <c r="X140" s="119"/>
      <c r="Y140" s="119"/>
      <c r="Z140" s="119"/>
      <c r="AA140" s="119"/>
      <c r="AB140" s="119"/>
      <c r="AC140" s="119"/>
      <c r="AD140" s="119"/>
      <c r="AE140" s="119"/>
      <c r="AF140" s="120">
        <v>230313</v>
      </c>
      <c r="AG140" s="120"/>
      <c r="AH140" s="120"/>
      <c r="AI140" s="120"/>
      <c r="AJ140" s="120"/>
      <c r="AK140" s="119">
        <v>1</v>
      </c>
      <c r="AL140" s="119"/>
      <c r="AM140" s="119"/>
      <c r="AN140" s="119"/>
      <c r="AO140" s="119"/>
    </row>
    <row r="141" spans="2:44" s="32" customFormat="1" ht="7.8" x14ac:dyDescent="0.15"/>
    <row r="142" spans="2:44" s="32" customFormat="1" x14ac:dyDescent="0.15">
      <c r="B142" s="94" t="s">
        <v>1102</v>
      </c>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row>
    <row r="143" spans="2:44" s="32" customFormat="1" ht="7.8" x14ac:dyDescent="0.15"/>
    <row r="144" spans="2:44" s="32" customFormat="1" ht="10.199999999999999" x14ac:dyDescent="0.15">
      <c r="B144" s="121" t="s">
        <v>1103</v>
      </c>
      <c r="C144" s="121"/>
      <c r="D144" s="121"/>
      <c r="E144" s="121"/>
      <c r="F144" s="121"/>
      <c r="G144" s="121"/>
      <c r="H144" s="121"/>
      <c r="I144" s="121"/>
      <c r="J144" s="121"/>
      <c r="K144" s="121" t="s">
        <v>1055</v>
      </c>
      <c r="L144" s="121"/>
      <c r="M144" s="121"/>
      <c r="N144" s="121"/>
      <c r="O144" s="121"/>
      <c r="P144" s="121"/>
      <c r="Q144" s="121"/>
      <c r="R144" s="121"/>
      <c r="S144" s="121"/>
      <c r="T144" s="121" t="s">
        <v>1056</v>
      </c>
      <c r="U144" s="121"/>
      <c r="V144" s="121"/>
      <c r="W144" s="121"/>
      <c r="X144" s="121"/>
      <c r="Y144" s="121"/>
      <c r="Z144" s="121"/>
      <c r="AA144" s="121"/>
      <c r="AB144" s="121"/>
      <c r="AC144" s="121"/>
      <c r="AD144" s="121"/>
      <c r="AE144" s="121" t="s">
        <v>1057</v>
      </c>
      <c r="AF144" s="121"/>
      <c r="AG144" s="121"/>
      <c r="AH144" s="121"/>
      <c r="AI144" s="121" t="s">
        <v>1056</v>
      </c>
      <c r="AJ144" s="121"/>
      <c r="AK144" s="121"/>
      <c r="AL144" s="121"/>
      <c r="AM144" s="121"/>
      <c r="AN144" s="121"/>
      <c r="AO144" s="121"/>
      <c r="AP144" s="121"/>
    </row>
    <row r="145" spans="2:42" s="32" customFormat="1" ht="10.199999999999999" x14ac:dyDescent="0.15">
      <c r="B145" s="123">
        <v>1990</v>
      </c>
      <c r="C145" s="123"/>
      <c r="D145" s="123"/>
      <c r="E145" s="123"/>
      <c r="F145" s="123"/>
      <c r="G145" s="123"/>
      <c r="H145" s="123"/>
      <c r="I145" s="123"/>
      <c r="J145" s="123"/>
      <c r="K145" s="116">
        <v>43734.86</v>
      </c>
      <c r="L145" s="116"/>
      <c r="M145" s="116"/>
      <c r="N145" s="116"/>
      <c r="O145" s="116"/>
      <c r="P145" s="116"/>
      <c r="Q145" s="116"/>
      <c r="R145" s="116"/>
      <c r="S145" s="116"/>
      <c r="T145" s="96">
        <v>2.8609587268787499E-6</v>
      </c>
      <c r="U145" s="96"/>
      <c r="V145" s="96"/>
      <c r="W145" s="96"/>
      <c r="X145" s="96"/>
      <c r="Y145" s="96"/>
      <c r="Z145" s="96"/>
      <c r="AA145" s="96"/>
      <c r="AB145" s="96"/>
      <c r="AC145" s="96"/>
      <c r="AD145" s="96"/>
      <c r="AE145" s="100">
        <v>3</v>
      </c>
      <c r="AF145" s="100"/>
      <c r="AG145" s="100"/>
      <c r="AH145" s="100"/>
      <c r="AI145" s="96">
        <v>1.30257519115291E-5</v>
      </c>
      <c r="AJ145" s="96"/>
      <c r="AK145" s="96"/>
      <c r="AL145" s="96"/>
      <c r="AM145" s="96"/>
      <c r="AN145" s="96"/>
      <c r="AO145" s="96"/>
      <c r="AP145" s="96"/>
    </row>
    <row r="146" spans="2:42" s="32" customFormat="1" ht="10.199999999999999" x14ac:dyDescent="0.15">
      <c r="B146" s="123">
        <v>1996</v>
      </c>
      <c r="C146" s="123"/>
      <c r="D146" s="123"/>
      <c r="E146" s="123"/>
      <c r="F146" s="123"/>
      <c r="G146" s="123"/>
      <c r="H146" s="123"/>
      <c r="I146" s="123"/>
      <c r="J146" s="123"/>
      <c r="K146" s="116">
        <v>22376</v>
      </c>
      <c r="L146" s="116"/>
      <c r="M146" s="116"/>
      <c r="N146" s="116"/>
      <c r="O146" s="116"/>
      <c r="P146" s="116"/>
      <c r="Q146" s="116"/>
      <c r="R146" s="116"/>
      <c r="S146" s="116"/>
      <c r="T146" s="96">
        <v>1.4637479683858301E-6</v>
      </c>
      <c r="U146" s="96"/>
      <c r="V146" s="96"/>
      <c r="W146" s="96"/>
      <c r="X146" s="96"/>
      <c r="Y146" s="96"/>
      <c r="Z146" s="96"/>
      <c r="AA146" s="96"/>
      <c r="AB146" s="96"/>
      <c r="AC146" s="96"/>
      <c r="AD146" s="96"/>
      <c r="AE146" s="100">
        <v>2</v>
      </c>
      <c r="AF146" s="100"/>
      <c r="AG146" s="100"/>
      <c r="AH146" s="100"/>
      <c r="AI146" s="96">
        <v>8.6838346076860607E-6</v>
      </c>
      <c r="AJ146" s="96"/>
      <c r="AK146" s="96"/>
      <c r="AL146" s="96"/>
      <c r="AM146" s="96"/>
      <c r="AN146" s="96"/>
      <c r="AO146" s="96"/>
      <c r="AP146" s="96"/>
    </row>
    <row r="147" spans="2:42" s="32" customFormat="1" ht="10.199999999999999" x14ac:dyDescent="0.15">
      <c r="B147" s="123">
        <v>1997</v>
      </c>
      <c r="C147" s="123"/>
      <c r="D147" s="123"/>
      <c r="E147" s="123"/>
      <c r="F147" s="123"/>
      <c r="G147" s="123"/>
      <c r="H147" s="123"/>
      <c r="I147" s="123"/>
      <c r="J147" s="123"/>
      <c r="K147" s="116">
        <v>104934.24</v>
      </c>
      <c r="L147" s="116"/>
      <c r="M147" s="116"/>
      <c r="N147" s="116"/>
      <c r="O147" s="116"/>
      <c r="P147" s="116"/>
      <c r="Q147" s="116"/>
      <c r="R147" s="116"/>
      <c r="S147" s="116"/>
      <c r="T147" s="96">
        <v>6.8643761447135996E-6</v>
      </c>
      <c r="U147" s="96"/>
      <c r="V147" s="96"/>
      <c r="W147" s="96"/>
      <c r="X147" s="96"/>
      <c r="Y147" s="96"/>
      <c r="Z147" s="96"/>
      <c r="AA147" s="96"/>
      <c r="AB147" s="96"/>
      <c r="AC147" s="96"/>
      <c r="AD147" s="96"/>
      <c r="AE147" s="100">
        <v>4</v>
      </c>
      <c r="AF147" s="100"/>
      <c r="AG147" s="100"/>
      <c r="AH147" s="100"/>
      <c r="AI147" s="96">
        <v>1.7367669215372101E-5</v>
      </c>
      <c r="AJ147" s="96"/>
      <c r="AK147" s="96"/>
      <c r="AL147" s="96"/>
      <c r="AM147" s="96"/>
      <c r="AN147" s="96"/>
      <c r="AO147" s="96"/>
      <c r="AP147" s="96"/>
    </row>
    <row r="148" spans="2:42" s="32" customFormat="1" ht="10.199999999999999" x14ac:dyDescent="0.15">
      <c r="B148" s="123">
        <v>1998</v>
      </c>
      <c r="C148" s="123"/>
      <c r="D148" s="123"/>
      <c r="E148" s="123"/>
      <c r="F148" s="123"/>
      <c r="G148" s="123"/>
      <c r="H148" s="123"/>
      <c r="I148" s="123"/>
      <c r="J148" s="123"/>
      <c r="K148" s="116">
        <v>59490.86</v>
      </c>
      <c r="L148" s="116"/>
      <c r="M148" s="116"/>
      <c r="N148" s="116"/>
      <c r="O148" s="116"/>
      <c r="P148" s="116"/>
      <c r="Q148" s="116"/>
      <c r="R148" s="116"/>
      <c r="S148" s="116"/>
      <c r="T148" s="96">
        <v>3.89165290769244E-6</v>
      </c>
      <c r="U148" s="96"/>
      <c r="V148" s="96"/>
      <c r="W148" s="96"/>
      <c r="X148" s="96"/>
      <c r="Y148" s="96"/>
      <c r="Z148" s="96"/>
      <c r="AA148" s="96"/>
      <c r="AB148" s="96"/>
      <c r="AC148" s="96"/>
      <c r="AD148" s="96"/>
      <c r="AE148" s="100">
        <v>6</v>
      </c>
      <c r="AF148" s="100"/>
      <c r="AG148" s="100"/>
      <c r="AH148" s="100"/>
      <c r="AI148" s="96">
        <v>2.6051503823058199E-5</v>
      </c>
      <c r="AJ148" s="96"/>
      <c r="AK148" s="96"/>
      <c r="AL148" s="96"/>
      <c r="AM148" s="96"/>
      <c r="AN148" s="96"/>
      <c r="AO148" s="96"/>
      <c r="AP148" s="96"/>
    </row>
    <row r="149" spans="2:42" s="32" customFormat="1" ht="10.199999999999999" x14ac:dyDescent="0.15">
      <c r="B149" s="123">
        <v>1999</v>
      </c>
      <c r="C149" s="123"/>
      <c r="D149" s="123"/>
      <c r="E149" s="123"/>
      <c r="F149" s="123"/>
      <c r="G149" s="123"/>
      <c r="H149" s="123"/>
      <c r="I149" s="123"/>
      <c r="J149" s="123"/>
      <c r="K149" s="116">
        <v>447125.13</v>
      </c>
      <c r="L149" s="116"/>
      <c r="M149" s="116"/>
      <c r="N149" s="116"/>
      <c r="O149" s="116"/>
      <c r="P149" s="116"/>
      <c r="Q149" s="116"/>
      <c r="R149" s="116"/>
      <c r="S149" s="116"/>
      <c r="T149" s="96">
        <v>2.9249128559695699E-5</v>
      </c>
      <c r="U149" s="96"/>
      <c r="V149" s="96"/>
      <c r="W149" s="96"/>
      <c r="X149" s="96"/>
      <c r="Y149" s="96"/>
      <c r="Z149" s="96"/>
      <c r="AA149" s="96"/>
      <c r="AB149" s="96"/>
      <c r="AC149" s="96"/>
      <c r="AD149" s="96"/>
      <c r="AE149" s="100">
        <v>84</v>
      </c>
      <c r="AF149" s="100"/>
      <c r="AG149" s="100"/>
      <c r="AH149" s="100"/>
      <c r="AI149" s="96">
        <v>3.6472105352281501E-4</v>
      </c>
      <c r="AJ149" s="96"/>
      <c r="AK149" s="96"/>
      <c r="AL149" s="96"/>
      <c r="AM149" s="96"/>
      <c r="AN149" s="96"/>
      <c r="AO149" s="96"/>
      <c r="AP149" s="96"/>
    </row>
    <row r="150" spans="2:42" s="32" customFormat="1" ht="10.199999999999999" x14ac:dyDescent="0.15">
      <c r="B150" s="123">
        <v>2000</v>
      </c>
      <c r="C150" s="123"/>
      <c r="D150" s="123"/>
      <c r="E150" s="123"/>
      <c r="F150" s="123"/>
      <c r="G150" s="123"/>
      <c r="H150" s="123"/>
      <c r="I150" s="123"/>
      <c r="J150" s="123"/>
      <c r="K150" s="116">
        <v>325070.76</v>
      </c>
      <c r="L150" s="116"/>
      <c r="M150" s="116"/>
      <c r="N150" s="116"/>
      <c r="O150" s="116"/>
      <c r="P150" s="116"/>
      <c r="Q150" s="116"/>
      <c r="R150" s="116"/>
      <c r="S150" s="116"/>
      <c r="T150" s="96">
        <v>2.12648223333768E-5</v>
      </c>
      <c r="U150" s="96"/>
      <c r="V150" s="96"/>
      <c r="W150" s="96"/>
      <c r="X150" s="96"/>
      <c r="Y150" s="96"/>
      <c r="Z150" s="96"/>
      <c r="AA150" s="96"/>
      <c r="AB150" s="96"/>
      <c r="AC150" s="96"/>
      <c r="AD150" s="96"/>
      <c r="AE150" s="100">
        <v>40</v>
      </c>
      <c r="AF150" s="100"/>
      <c r="AG150" s="100"/>
      <c r="AH150" s="100"/>
      <c r="AI150" s="96">
        <v>1.73676692153721E-4</v>
      </c>
      <c r="AJ150" s="96"/>
      <c r="AK150" s="96"/>
      <c r="AL150" s="96"/>
      <c r="AM150" s="96"/>
      <c r="AN150" s="96"/>
      <c r="AO150" s="96"/>
      <c r="AP150" s="96"/>
    </row>
    <row r="151" spans="2:42" s="32" customFormat="1" ht="10.199999999999999" x14ac:dyDescent="0.15">
      <c r="B151" s="123">
        <v>2001</v>
      </c>
      <c r="C151" s="123"/>
      <c r="D151" s="123"/>
      <c r="E151" s="123"/>
      <c r="F151" s="123"/>
      <c r="G151" s="123"/>
      <c r="H151" s="123"/>
      <c r="I151" s="123"/>
      <c r="J151" s="123"/>
      <c r="K151" s="116">
        <v>218839.86</v>
      </c>
      <c r="L151" s="116"/>
      <c r="M151" s="116"/>
      <c r="N151" s="116"/>
      <c r="O151" s="116"/>
      <c r="P151" s="116"/>
      <c r="Q151" s="116"/>
      <c r="R151" s="116"/>
      <c r="S151" s="116"/>
      <c r="T151" s="96">
        <v>1.43156239040419E-5</v>
      </c>
      <c r="U151" s="96"/>
      <c r="V151" s="96"/>
      <c r="W151" s="96"/>
      <c r="X151" s="96"/>
      <c r="Y151" s="96"/>
      <c r="Z151" s="96"/>
      <c r="AA151" s="96"/>
      <c r="AB151" s="96"/>
      <c r="AC151" s="96"/>
      <c r="AD151" s="96"/>
      <c r="AE151" s="100">
        <v>23</v>
      </c>
      <c r="AF151" s="100"/>
      <c r="AG151" s="100"/>
      <c r="AH151" s="100"/>
      <c r="AI151" s="96">
        <v>9.9864097988389705E-5</v>
      </c>
      <c r="AJ151" s="96"/>
      <c r="AK151" s="96"/>
      <c r="AL151" s="96"/>
      <c r="AM151" s="96"/>
      <c r="AN151" s="96"/>
      <c r="AO151" s="96"/>
      <c r="AP151" s="96"/>
    </row>
    <row r="152" spans="2:42" s="32" customFormat="1" ht="10.199999999999999" x14ac:dyDescent="0.15">
      <c r="B152" s="123">
        <v>2002</v>
      </c>
      <c r="C152" s="123"/>
      <c r="D152" s="123"/>
      <c r="E152" s="123"/>
      <c r="F152" s="123"/>
      <c r="G152" s="123"/>
      <c r="H152" s="123"/>
      <c r="I152" s="123"/>
      <c r="J152" s="123"/>
      <c r="K152" s="116">
        <v>894633.1</v>
      </c>
      <c r="L152" s="116"/>
      <c r="M152" s="116"/>
      <c r="N152" s="116"/>
      <c r="O152" s="116"/>
      <c r="P152" s="116"/>
      <c r="Q152" s="116"/>
      <c r="R152" s="116"/>
      <c r="S152" s="116"/>
      <c r="T152" s="96">
        <v>5.8523300973173103E-5</v>
      </c>
      <c r="U152" s="96"/>
      <c r="V152" s="96"/>
      <c r="W152" s="96"/>
      <c r="X152" s="96"/>
      <c r="Y152" s="96"/>
      <c r="Z152" s="96"/>
      <c r="AA152" s="96"/>
      <c r="AB152" s="96"/>
      <c r="AC152" s="96"/>
      <c r="AD152" s="96"/>
      <c r="AE152" s="100">
        <v>58</v>
      </c>
      <c r="AF152" s="100"/>
      <c r="AG152" s="100"/>
      <c r="AH152" s="100"/>
      <c r="AI152" s="96">
        <v>2.5183120362289599E-4</v>
      </c>
      <c r="AJ152" s="96"/>
      <c r="AK152" s="96"/>
      <c r="AL152" s="96"/>
      <c r="AM152" s="96"/>
      <c r="AN152" s="96"/>
      <c r="AO152" s="96"/>
      <c r="AP152" s="96"/>
    </row>
    <row r="153" spans="2:42" s="32" customFormat="1" ht="10.199999999999999" x14ac:dyDescent="0.15">
      <c r="B153" s="123">
        <v>2003</v>
      </c>
      <c r="C153" s="123"/>
      <c r="D153" s="123"/>
      <c r="E153" s="123"/>
      <c r="F153" s="123"/>
      <c r="G153" s="123"/>
      <c r="H153" s="123"/>
      <c r="I153" s="123"/>
      <c r="J153" s="123"/>
      <c r="K153" s="116">
        <v>4026951.56</v>
      </c>
      <c r="L153" s="116"/>
      <c r="M153" s="116"/>
      <c r="N153" s="116"/>
      <c r="O153" s="116"/>
      <c r="P153" s="116"/>
      <c r="Q153" s="116"/>
      <c r="R153" s="116"/>
      <c r="S153" s="116"/>
      <c r="T153" s="96">
        <v>2.6342698269298198E-4</v>
      </c>
      <c r="U153" s="96"/>
      <c r="V153" s="96"/>
      <c r="W153" s="96"/>
      <c r="X153" s="96"/>
      <c r="Y153" s="96"/>
      <c r="Z153" s="96"/>
      <c r="AA153" s="96"/>
      <c r="AB153" s="96"/>
      <c r="AC153" s="96"/>
      <c r="AD153" s="96"/>
      <c r="AE153" s="100">
        <v>183</v>
      </c>
      <c r="AF153" s="100"/>
      <c r="AG153" s="100"/>
      <c r="AH153" s="100"/>
      <c r="AI153" s="96">
        <v>7.9457086660327501E-4</v>
      </c>
      <c r="AJ153" s="96"/>
      <c r="AK153" s="96"/>
      <c r="AL153" s="96"/>
      <c r="AM153" s="96"/>
      <c r="AN153" s="96"/>
      <c r="AO153" s="96"/>
      <c r="AP153" s="96"/>
    </row>
    <row r="154" spans="2:42" s="32" customFormat="1" ht="10.199999999999999" x14ac:dyDescent="0.15">
      <c r="B154" s="123">
        <v>2004</v>
      </c>
      <c r="C154" s="123"/>
      <c r="D154" s="123"/>
      <c r="E154" s="123"/>
      <c r="F154" s="123"/>
      <c r="G154" s="123"/>
      <c r="H154" s="123"/>
      <c r="I154" s="123"/>
      <c r="J154" s="123"/>
      <c r="K154" s="116">
        <v>14808606.640000001</v>
      </c>
      <c r="L154" s="116"/>
      <c r="M154" s="116"/>
      <c r="N154" s="116"/>
      <c r="O154" s="116"/>
      <c r="P154" s="116"/>
      <c r="Q154" s="116"/>
      <c r="R154" s="116"/>
      <c r="S154" s="116"/>
      <c r="T154" s="96">
        <v>9.68719515727788E-4</v>
      </c>
      <c r="U154" s="96"/>
      <c r="V154" s="96"/>
      <c r="W154" s="96"/>
      <c r="X154" s="96"/>
      <c r="Y154" s="96"/>
      <c r="Z154" s="96"/>
      <c r="AA154" s="96"/>
      <c r="AB154" s="96"/>
      <c r="AC154" s="96"/>
      <c r="AD154" s="96"/>
      <c r="AE154" s="100">
        <v>876</v>
      </c>
      <c r="AF154" s="100"/>
      <c r="AG154" s="100"/>
      <c r="AH154" s="100"/>
      <c r="AI154" s="96">
        <v>3.8035195581665E-3</v>
      </c>
      <c r="AJ154" s="96"/>
      <c r="AK154" s="96"/>
      <c r="AL154" s="96"/>
      <c r="AM154" s="96"/>
      <c r="AN154" s="96"/>
      <c r="AO154" s="96"/>
      <c r="AP154" s="96"/>
    </row>
    <row r="155" spans="2:42" s="32" customFormat="1" ht="10.199999999999999" x14ac:dyDescent="0.15">
      <c r="B155" s="123">
        <v>2005</v>
      </c>
      <c r="C155" s="123"/>
      <c r="D155" s="123"/>
      <c r="E155" s="123"/>
      <c r="F155" s="123"/>
      <c r="G155" s="123"/>
      <c r="H155" s="123"/>
      <c r="I155" s="123"/>
      <c r="J155" s="123"/>
      <c r="K155" s="116">
        <v>44446149.93</v>
      </c>
      <c r="L155" s="116"/>
      <c r="M155" s="116"/>
      <c r="N155" s="116"/>
      <c r="O155" s="116"/>
      <c r="P155" s="116"/>
      <c r="Q155" s="116"/>
      <c r="R155" s="116"/>
      <c r="S155" s="116"/>
      <c r="T155" s="96">
        <v>2.9074884547108399E-3</v>
      </c>
      <c r="U155" s="96"/>
      <c r="V155" s="96"/>
      <c r="W155" s="96"/>
      <c r="X155" s="96"/>
      <c r="Y155" s="96"/>
      <c r="Z155" s="96"/>
      <c r="AA155" s="96"/>
      <c r="AB155" s="96"/>
      <c r="AC155" s="96"/>
      <c r="AD155" s="96"/>
      <c r="AE155" s="100">
        <v>2002</v>
      </c>
      <c r="AF155" s="100"/>
      <c r="AG155" s="100"/>
      <c r="AH155" s="100"/>
      <c r="AI155" s="96">
        <v>8.69251844229375E-3</v>
      </c>
      <c r="AJ155" s="96"/>
      <c r="AK155" s="96"/>
      <c r="AL155" s="96"/>
      <c r="AM155" s="96"/>
      <c r="AN155" s="96"/>
      <c r="AO155" s="96"/>
      <c r="AP155" s="96"/>
    </row>
    <row r="156" spans="2:42" s="32" customFormat="1" ht="10.199999999999999" x14ac:dyDescent="0.15">
      <c r="B156" s="123">
        <v>2006</v>
      </c>
      <c r="C156" s="123"/>
      <c r="D156" s="123"/>
      <c r="E156" s="123"/>
      <c r="F156" s="123"/>
      <c r="G156" s="123"/>
      <c r="H156" s="123"/>
      <c r="I156" s="123"/>
      <c r="J156" s="123"/>
      <c r="K156" s="116">
        <v>15397213.42</v>
      </c>
      <c r="L156" s="116"/>
      <c r="M156" s="116"/>
      <c r="N156" s="116"/>
      <c r="O156" s="116"/>
      <c r="P156" s="116"/>
      <c r="Q156" s="116"/>
      <c r="R156" s="116"/>
      <c r="S156" s="116"/>
      <c r="T156" s="96">
        <v>1.0072238050736499E-3</v>
      </c>
      <c r="U156" s="96"/>
      <c r="V156" s="96"/>
      <c r="W156" s="96"/>
      <c r="X156" s="96"/>
      <c r="Y156" s="96"/>
      <c r="Z156" s="96"/>
      <c r="AA156" s="96"/>
      <c r="AB156" s="96"/>
      <c r="AC156" s="96"/>
      <c r="AD156" s="96"/>
      <c r="AE156" s="100">
        <v>596</v>
      </c>
      <c r="AF156" s="100"/>
      <c r="AG156" s="100"/>
      <c r="AH156" s="100"/>
      <c r="AI156" s="96">
        <v>2.5877827130904498E-3</v>
      </c>
      <c r="AJ156" s="96"/>
      <c r="AK156" s="96"/>
      <c r="AL156" s="96"/>
      <c r="AM156" s="96"/>
      <c r="AN156" s="96"/>
      <c r="AO156" s="96"/>
      <c r="AP156" s="96"/>
    </row>
    <row r="157" spans="2:42" s="32" customFormat="1" ht="10.199999999999999" x14ac:dyDescent="0.15">
      <c r="B157" s="123">
        <v>2007</v>
      </c>
      <c r="C157" s="123"/>
      <c r="D157" s="123"/>
      <c r="E157" s="123"/>
      <c r="F157" s="123"/>
      <c r="G157" s="123"/>
      <c r="H157" s="123"/>
      <c r="I157" s="123"/>
      <c r="J157" s="123"/>
      <c r="K157" s="116">
        <v>13256572.67</v>
      </c>
      <c r="L157" s="116"/>
      <c r="M157" s="116"/>
      <c r="N157" s="116"/>
      <c r="O157" s="116"/>
      <c r="P157" s="116"/>
      <c r="Q157" s="116"/>
      <c r="R157" s="116"/>
      <c r="S157" s="116"/>
      <c r="T157" s="96">
        <v>8.67191692593479E-4</v>
      </c>
      <c r="U157" s="96"/>
      <c r="V157" s="96"/>
      <c r="W157" s="96"/>
      <c r="X157" s="96"/>
      <c r="Y157" s="96"/>
      <c r="Z157" s="96"/>
      <c r="AA157" s="96"/>
      <c r="AB157" s="96"/>
      <c r="AC157" s="96"/>
      <c r="AD157" s="96"/>
      <c r="AE157" s="100">
        <v>295</v>
      </c>
      <c r="AF157" s="100"/>
      <c r="AG157" s="100"/>
      <c r="AH157" s="100"/>
      <c r="AI157" s="96">
        <v>1.2808656046336901E-3</v>
      </c>
      <c r="AJ157" s="96"/>
      <c r="AK157" s="96"/>
      <c r="AL157" s="96"/>
      <c r="AM157" s="96"/>
      <c r="AN157" s="96"/>
      <c r="AO157" s="96"/>
      <c r="AP157" s="96"/>
    </row>
    <row r="158" spans="2:42" s="32" customFormat="1" ht="10.199999999999999" x14ac:dyDescent="0.15">
      <c r="B158" s="123">
        <v>2008</v>
      </c>
      <c r="C158" s="123"/>
      <c r="D158" s="123"/>
      <c r="E158" s="123"/>
      <c r="F158" s="123"/>
      <c r="G158" s="123"/>
      <c r="H158" s="123"/>
      <c r="I158" s="123"/>
      <c r="J158" s="123"/>
      <c r="K158" s="116">
        <v>13302306.699999999</v>
      </c>
      <c r="L158" s="116"/>
      <c r="M158" s="116"/>
      <c r="N158" s="116"/>
      <c r="O158" s="116"/>
      <c r="P158" s="116"/>
      <c r="Q158" s="116"/>
      <c r="R158" s="116"/>
      <c r="S158" s="116"/>
      <c r="T158" s="96">
        <v>8.7018342898508602E-4</v>
      </c>
      <c r="U158" s="96"/>
      <c r="V158" s="96"/>
      <c r="W158" s="96"/>
      <c r="X158" s="96"/>
      <c r="Y158" s="96"/>
      <c r="Z158" s="96"/>
      <c r="AA158" s="96"/>
      <c r="AB158" s="96"/>
      <c r="AC158" s="96"/>
      <c r="AD158" s="96"/>
      <c r="AE158" s="100">
        <v>478</v>
      </c>
      <c r="AF158" s="100"/>
      <c r="AG158" s="100"/>
      <c r="AH158" s="100"/>
      <c r="AI158" s="96">
        <v>2.07543647123697E-3</v>
      </c>
      <c r="AJ158" s="96"/>
      <c r="AK158" s="96"/>
      <c r="AL158" s="96"/>
      <c r="AM158" s="96"/>
      <c r="AN158" s="96"/>
      <c r="AO158" s="96"/>
      <c r="AP158" s="96"/>
    </row>
    <row r="159" spans="2:42" s="32" customFormat="1" ht="10.199999999999999" x14ac:dyDescent="0.15">
      <c r="B159" s="123">
        <v>2009</v>
      </c>
      <c r="C159" s="123"/>
      <c r="D159" s="123"/>
      <c r="E159" s="123"/>
      <c r="F159" s="123"/>
      <c r="G159" s="123"/>
      <c r="H159" s="123"/>
      <c r="I159" s="123"/>
      <c r="J159" s="123"/>
      <c r="K159" s="116">
        <v>119133490.18000001</v>
      </c>
      <c r="L159" s="116"/>
      <c r="M159" s="116"/>
      <c r="N159" s="116"/>
      <c r="O159" s="116"/>
      <c r="P159" s="116"/>
      <c r="Q159" s="116"/>
      <c r="R159" s="116"/>
      <c r="S159" s="116"/>
      <c r="T159" s="96">
        <v>7.7932340104437297E-3</v>
      </c>
      <c r="U159" s="96"/>
      <c r="V159" s="96"/>
      <c r="W159" s="96"/>
      <c r="X159" s="96"/>
      <c r="Y159" s="96"/>
      <c r="Z159" s="96"/>
      <c r="AA159" s="96"/>
      <c r="AB159" s="96"/>
      <c r="AC159" s="96"/>
      <c r="AD159" s="96"/>
      <c r="AE159" s="100">
        <v>3352</v>
      </c>
      <c r="AF159" s="100"/>
      <c r="AG159" s="100"/>
      <c r="AH159" s="100"/>
      <c r="AI159" s="96">
        <v>1.45541068024818E-2</v>
      </c>
      <c r="AJ159" s="96"/>
      <c r="AK159" s="96"/>
      <c r="AL159" s="96"/>
      <c r="AM159" s="96"/>
      <c r="AN159" s="96"/>
      <c r="AO159" s="96"/>
      <c r="AP159" s="96"/>
    </row>
    <row r="160" spans="2:42" s="32" customFormat="1" ht="10.199999999999999" x14ac:dyDescent="0.15">
      <c r="B160" s="123">
        <v>2010</v>
      </c>
      <c r="C160" s="123"/>
      <c r="D160" s="123"/>
      <c r="E160" s="123"/>
      <c r="F160" s="123"/>
      <c r="G160" s="123"/>
      <c r="H160" s="123"/>
      <c r="I160" s="123"/>
      <c r="J160" s="123"/>
      <c r="K160" s="116">
        <v>213678131.66</v>
      </c>
      <c r="L160" s="116"/>
      <c r="M160" s="116"/>
      <c r="N160" s="116"/>
      <c r="O160" s="116"/>
      <c r="P160" s="116"/>
      <c r="Q160" s="116"/>
      <c r="R160" s="116"/>
      <c r="S160" s="116"/>
      <c r="T160" s="96">
        <v>1.3977964386208699E-2</v>
      </c>
      <c r="U160" s="96"/>
      <c r="V160" s="96"/>
      <c r="W160" s="96"/>
      <c r="X160" s="96"/>
      <c r="Y160" s="96"/>
      <c r="Z160" s="96"/>
      <c r="AA160" s="96"/>
      <c r="AB160" s="96"/>
      <c r="AC160" s="96"/>
      <c r="AD160" s="96"/>
      <c r="AE160" s="100">
        <v>6031</v>
      </c>
      <c r="AF160" s="100"/>
      <c r="AG160" s="100"/>
      <c r="AH160" s="100"/>
      <c r="AI160" s="96">
        <v>2.61861032594773E-2</v>
      </c>
      <c r="AJ160" s="96"/>
      <c r="AK160" s="96"/>
      <c r="AL160" s="96"/>
      <c r="AM160" s="96"/>
      <c r="AN160" s="96"/>
      <c r="AO160" s="96"/>
      <c r="AP160" s="96"/>
    </row>
    <row r="161" spans="2:44" s="32" customFormat="1" ht="10.199999999999999" x14ac:dyDescent="0.15">
      <c r="B161" s="123">
        <v>2011</v>
      </c>
      <c r="C161" s="123"/>
      <c r="D161" s="123"/>
      <c r="E161" s="123"/>
      <c r="F161" s="123"/>
      <c r="G161" s="123"/>
      <c r="H161" s="123"/>
      <c r="I161" s="123"/>
      <c r="J161" s="123"/>
      <c r="K161" s="116">
        <v>125760069.56999999</v>
      </c>
      <c r="L161" s="116"/>
      <c r="M161" s="116"/>
      <c r="N161" s="116"/>
      <c r="O161" s="116"/>
      <c r="P161" s="116"/>
      <c r="Q161" s="116"/>
      <c r="R161" s="116"/>
      <c r="S161" s="116"/>
      <c r="T161" s="96">
        <v>8.2267181952604997E-3</v>
      </c>
      <c r="U161" s="96"/>
      <c r="V161" s="96"/>
      <c r="W161" s="96"/>
      <c r="X161" s="96"/>
      <c r="Y161" s="96"/>
      <c r="Z161" s="96"/>
      <c r="AA161" s="96"/>
      <c r="AB161" s="96"/>
      <c r="AC161" s="96"/>
      <c r="AD161" s="96"/>
      <c r="AE161" s="100">
        <v>5121</v>
      </c>
      <c r="AF161" s="100"/>
      <c r="AG161" s="100"/>
      <c r="AH161" s="100"/>
      <c r="AI161" s="96">
        <v>2.2234958512980199E-2</v>
      </c>
      <c r="AJ161" s="96"/>
      <c r="AK161" s="96"/>
      <c r="AL161" s="96"/>
      <c r="AM161" s="96"/>
      <c r="AN161" s="96"/>
      <c r="AO161" s="96"/>
      <c r="AP161" s="96"/>
    </row>
    <row r="162" spans="2:44" s="32" customFormat="1" ht="10.199999999999999" x14ac:dyDescent="0.15">
      <c r="B162" s="123">
        <v>2012</v>
      </c>
      <c r="C162" s="123"/>
      <c r="D162" s="123"/>
      <c r="E162" s="123"/>
      <c r="F162" s="123"/>
      <c r="G162" s="123"/>
      <c r="H162" s="123"/>
      <c r="I162" s="123"/>
      <c r="J162" s="123"/>
      <c r="K162" s="116">
        <v>37008637.719999999</v>
      </c>
      <c r="L162" s="116"/>
      <c r="M162" s="116"/>
      <c r="N162" s="116"/>
      <c r="O162" s="116"/>
      <c r="P162" s="116"/>
      <c r="Q162" s="116"/>
      <c r="R162" s="116"/>
      <c r="S162" s="116"/>
      <c r="T162" s="96">
        <v>2.4209563047630201E-3</v>
      </c>
      <c r="U162" s="96"/>
      <c r="V162" s="96"/>
      <c r="W162" s="96"/>
      <c r="X162" s="96"/>
      <c r="Y162" s="96"/>
      <c r="Z162" s="96"/>
      <c r="AA162" s="96"/>
      <c r="AB162" s="96"/>
      <c r="AC162" s="96"/>
      <c r="AD162" s="96"/>
      <c r="AE162" s="100">
        <v>1140</v>
      </c>
      <c r="AF162" s="100"/>
      <c r="AG162" s="100"/>
      <c r="AH162" s="100"/>
      <c r="AI162" s="96">
        <v>4.9497857263810603E-3</v>
      </c>
      <c r="AJ162" s="96"/>
      <c r="AK162" s="96"/>
      <c r="AL162" s="96"/>
      <c r="AM162" s="96"/>
      <c r="AN162" s="96"/>
      <c r="AO162" s="96"/>
      <c r="AP162" s="96"/>
    </row>
    <row r="163" spans="2:44" s="32" customFormat="1" ht="10.199999999999999" x14ac:dyDescent="0.15">
      <c r="B163" s="123">
        <v>2013</v>
      </c>
      <c r="C163" s="123"/>
      <c r="D163" s="123"/>
      <c r="E163" s="123"/>
      <c r="F163" s="123"/>
      <c r="G163" s="123"/>
      <c r="H163" s="123"/>
      <c r="I163" s="123"/>
      <c r="J163" s="123"/>
      <c r="K163" s="116">
        <v>60562089.129999898</v>
      </c>
      <c r="L163" s="116"/>
      <c r="M163" s="116"/>
      <c r="N163" s="116"/>
      <c r="O163" s="116"/>
      <c r="P163" s="116"/>
      <c r="Q163" s="116"/>
      <c r="R163" s="116"/>
      <c r="S163" s="116"/>
      <c r="T163" s="96">
        <v>3.9617284110314201E-3</v>
      </c>
      <c r="U163" s="96"/>
      <c r="V163" s="96"/>
      <c r="W163" s="96"/>
      <c r="X163" s="96"/>
      <c r="Y163" s="96"/>
      <c r="Z163" s="96"/>
      <c r="AA163" s="96"/>
      <c r="AB163" s="96"/>
      <c r="AC163" s="96"/>
      <c r="AD163" s="96"/>
      <c r="AE163" s="100">
        <v>1587</v>
      </c>
      <c r="AF163" s="100"/>
      <c r="AG163" s="100"/>
      <c r="AH163" s="100"/>
      <c r="AI163" s="96">
        <v>6.8906227611988903E-3</v>
      </c>
      <c r="AJ163" s="96"/>
      <c r="AK163" s="96"/>
      <c r="AL163" s="96"/>
      <c r="AM163" s="96"/>
      <c r="AN163" s="96"/>
      <c r="AO163" s="96"/>
      <c r="AP163" s="96"/>
    </row>
    <row r="164" spans="2:44" s="32" customFormat="1" ht="10.199999999999999" x14ac:dyDescent="0.15">
      <c r="B164" s="123">
        <v>2014</v>
      </c>
      <c r="C164" s="123"/>
      <c r="D164" s="123"/>
      <c r="E164" s="123"/>
      <c r="F164" s="123"/>
      <c r="G164" s="123"/>
      <c r="H164" s="123"/>
      <c r="I164" s="123"/>
      <c r="J164" s="123"/>
      <c r="K164" s="116">
        <v>163679839.38999999</v>
      </c>
      <c r="L164" s="116"/>
      <c r="M164" s="116"/>
      <c r="N164" s="116"/>
      <c r="O164" s="116"/>
      <c r="P164" s="116"/>
      <c r="Q164" s="116"/>
      <c r="R164" s="116"/>
      <c r="S164" s="116"/>
      <c r="T164" s="96">
        <v>1.07072770992506E-2</v>
      </c>
      <c r="U164" s="96"/>
      <c r="V164" s="96"/>
      <c r="W164" s="96"/>
      <c r="X164" s="96"/>
      <c r="Y164" s="96"/>
      <c r="Z164" s="96"/>
      <c r="AA164" s="96"/>
      <c r="AB164" s="96"/>
      <c r="AC164" s="96"/>
      <c r="AD164" s="96"/>
      <c r="AE164" s="100">
        <v>4595</v>
      </c>
      <c r="AF164" s="100"/>
      <c r="AG164" s="100"/>
      <c r="AH164" s="100"/>
      <c r="AI164" s="96">
        <v>1.99511100111587E-2</v>
      </c>
      <c r="AJ164" s="96"/>
      <c r="AK164" s="96"/>
      <c r="AL164" s="96"/>
      <c r="AM164" s="96"/>
      <c r="AN164" s="96"/>
      <c r="AO164" s="96"/>
      <c r="AP164" s="96"/>
    </row>
    <row r="165" spans="2:44" s="32" customFormat="1" ht="10.199999999999999" x14ac:dyDescent="0.15">
      <c r="B165" s="123">
        <v>2015</v>
      </c>
      <c r="C165" s="123"/>
      <c r="D165" s="123"/>
      <c r="E165" s="123"/>
      <c r="F165" s="123"/>
      <c r="G165" s="123"/>
      <c r="H165" s="123"/>
      <c r="I165" s="123"/>
      <c r="J165" s="123"/>
      <c r="K165" s="116">
        <v>667059697.519997</v>
      </c>
      <c r="L165" s="116"/>
      <c r="M165" s="116"/>
      <c r="N165" s="116"/>
      <c r="O165" s="116"/>
      <c r="P165" s="116"/>
      <c r="Q165" s="116"/>
      <c r="R165" s="116"/>
      <c r="S165" s="116"/>
      <c r="T165" s="96">
        <v>4.3636363828966997E-2</v>
      </c>
      <c r="U165" s="96"/>
      <c r="V165" s="96"/>
      <c r="W165" s="96"/>
      <c r="X165" s="96"/>
      <c r="Y165" s="96"/>
      <c r="Z165" s="96"/>
      <c r="AA165" s="96"/>
      <c r="AB165" s="96"/>
      <c r="AC165" s="96"/>
      <c r="AD165" s="96"/>
      <c r="AE165" s="100">
        <v>16899</v>
      </c>
      <c r="AF165" s="100"/>
      <c r="AG165" s="100"/>
      <c r="AH165" s="100"/>
      <c r="AI165" s="96">
        <v>7.3374060517643405E-2</v>
      </c>
      <c r="AJ165" s="96"/>
      <c r="AK165" s="96"/>
      <c r="AL165" s="96"/>
      <c r="AM165" s="96"/>
      <c r="AN165" s="96"/>
      <c r="AO165" s="96"/>
      <c r="AP165" s="96"/>
    </row>
    <row r="166" spans="2:44" s="32" customFormat="1" ht="10.199999999999999" x14ac:dyDescent="0.15">
      <c r="B166" s="123">
        <v>2016</v>
      </c>
      <c r="C166" s="123"/>
      <c r="D166" s="123"/>
      <c r="E166" s="123"/>
      <c r="F166" s="123"/>
      <c r="G166" s="123"/>
      <c r="H166" s="123"/>
      <c r="I166" s="123"/>
      <c r="J166" s="123"/>
      <c r="K166" s="116">
        <v>1413414515.49</v>
      </c>
      <c r="L166" s="116"/>
      <c r="M166" s="116"/>
      <c r="N166" s="116"/>
      <c r="O166" s="116"/>
      <c r="P166" s="116"/>
      <c r="Q166" s="116"/>
      <c r="R166" s="116"/>
      <c r="S166" s="116"/>
      <c r="T166" s="96">
        <v>9.2459895671055503E-2</v>
      </c>
      <c r="U166" s="96"/>
      <c r="V166" s="96"/>
      <c r="W166" s="96"/>
      <c r="X166" s="96"/>
      <c r="Y166" s="96"/>
      <c r="Z166" s="96"/>
      <c r="AA166" s="96"/>
      <c r="AB166" s="96"/>
      <c r="AC166" s="96"/>
      <c r="AD166" s="96"/>
      <c r="AE166" s="100">
        <v>30543</v>
      </c>
      <c r="AF166" s="100"/>
      <c r="AG166" s="100"/>
      <c r="AH166" s="100"/>
      <c r="AI166" s="96">
        <v>0.13261518021127799</v>
      </c>
      <c r="AJ166" s="96"/>
      <c r="AK166" s="96"/>
      <c r="AL166" s="96"/>
      <c r="AM166" s="96"/>
      <c r="AN166" s="96"/>
      <c r="AO166" s="96"/>
      <c r="AP166" s="96"/>
    </row>
    <row r="167" spans="2:44" s="32" customFormat="1" ht="10.199999999999999" x14ac:dyDescent="0.15">
      <c r="B167" s="123">
        <v>2017</v>
      </c>
      <c r="C167" s="123"/>
      <c r="D167" s="123"/>
      <c r="E167" s="123"/>
      <c r="F167" s="123"/>
      <c r="G167" s="123"/>
      <c r="H167" s="123"/>
      <c r="I167" s="123"/>
      <c r="J167" s="123"/>
      <c r="K167" s="116">
        <v>1047565423</v>
      </c>
      <c r="L167" s="116"/>
      <c r="M167" s="116"/>
      <c r="N167" s="116"/>
      <c r="O167" s="116"/>
      <c r="P167" s="116"/>
      <c r="Q167" s="116"/>
      <c r="R167" s="116"/>
      <c r="S167" s="116"/>
      <c r="T167" s="96">
        <v>6.8527518755250899E-2</v>
      </c>
      <c r="U167" s="96"/>
      <c r="V167" s="96"/>
      <c r="W167" s="96"/>
      <c r="X167" s="96"/>
      <c r="Y167" s="96"/>
      <c r="Z167" s="96"/>
      <c r="AA167" s="96"/>
      <c r="AB167" s="96"/>
      <c r="AC167" s="96"/>
      <c r="AD167" s="96"/>
      <c r="AE167" s="100">
        <v>18307</v>
      </c>
      <c r="AF167" s="100"/>
      <c r="AG167" s="100"/>
      <c r="AH167" s="100"/>
      <c r="AI167" s="96">
        <v>7.9487480081454398E-2</v>
      </c>
      <c r="AJ167" s="96"/>
      <c r="AK167" s="96"/>
      <c r="AL167" s="96"/>
      <c r="AM167" s="96"/>
      <c r="AN167" s="96"/>
      <c r="AO167" s="96"/>
      <c r="AP167" s="96"/>
    </row>
    <row r="168" spans="2:44" s="32" customFormat="1" ht="10.199999999999999" x14ac:dyDescent="0.15">
      <c r="B168" s="123">
        <v>2018</v>
      </c>
      <c r="C168" s="123"/>
      <c r="D168" s="123"/>
      <c r="E168" s="123"/>
      <c r="F168" s="123"/>
      <c r="G168" s="123"/>
      <c r="H168" s="123"/>
      <c r="I168" s="123"/>
      <c r="J168" s="123"/>
      <c r="K168" s="116">
        <v>1738004047.2899899</v>
      </c>
      <c r="L168" s="116"/>
      <c r="M168" s="116"/>
      <c r="N168" s="116"/>
      <c r="O168" s="116"/>
      <c r="P168" s="116"/>
      <c r="Q168" s="116"/>
      <c r="R168" s="116"/>
      <c r="S168" s="116"/>
      <c r="T168" s="96">
        <v>0.113693237990127</v>
      </c>
      <c r="U168" s="96"/>
      <c r="V168" s="96"/>
      <c r="W168" s="96"/>
      <c r="X168" s="96"/>
      <c r="Y168" s="96"/>
      <c r="Z168" s="96"/>
      <c r="AA168" s="96"/>
      <c r="AB168" s="96"/>
      <c r="AC168" s="96"/>
      <c r="AD168" s="96"/>
      <c r="AE168" s="100">
        <v>27252</v>
      </c>
      <c r="AF168" s="100"/>
      <c r="AG168" s="100"/>
      <c r="AH168" s="100"/>
      <c r="AI168" s="96">
        <v>0.11832593036433001</v>
      </c>
      <c r="AJ168" s="96"/>
      <c r="AK168" s="96"/>
      <c r="AL168" s="96"/>
      <c r="AM168" s="96"/>
      <c r="AN168" s="96"/>
      <c r="AO168" s="96"/>
      <c r="AP168" s="96"/>
    </row>
    <row r="169" spans="2:44" s="32" customFormat="1" ht="10.199999999999999" x14ac:dyDescent="0.15">
      <c r="B169" s="123">
        <v>2019</v>
      </c>
      <c r="C169" s="123"/>
      <c r="D169" s="123"/>
      <c r="E169" s="123"/>
      <c r="F169" s="123"/>
      <c r="G169" s="123"/>
      <c r="H169" s="123"/>
      <c r="I169" s="123"/>
      <c r="J169" s="123"/>
      <c r="K169" s="116">
        <v>3771721497.1700501</v>
      </c>
      <c r="L169" s="116"/>
      <c r="M169" s="116"/>
      <c r="N169" s="116"/>
      <c r="O169" s="116"/>
      <c r="P169" s="116"/>
      <c r="Q169" s="116"/>
      <c r="R169" s="116"/>
      <c r="S169" s="116"/>
      <c r="T169" s="96">
        <v>0.246730858008573</v>
      </c>
      <c r="U169" s="96"/>
      <c r="V169" s="96"/>
      <c r="W169" s="96"/>
      <c r="X169" s="96"/>
      <c r="Y169" s="96"/>
      <c r="Z169" s="96"/>
      <c r="AA169" s="96"/>
      <c r="AB169" s="96"/>
      <c r="AC169" s="96"/>
      <c r="AD169" s="96"/>
      <c r="AE169" s="100">
        <v>49921</v>
      </c>
      <c r="AF169" s="100"/>
      <c r="AG169" s="100"/>
      <c r="AH169" s="100"/>
      <c r="AI169" s="96">
        <v>0.21675285372514799</v>
      </c>
      <c r="AJ169" s="96"/>
      <c r="AK169" s="96"/>
      <c r="AL169" s="96"/>
      <c r="AM169" s="96"/>
      <c r="AN169" s="96"/>
      <c r="AO169" s="96"/>
      <c r="AP169" s="96"/>
    </row>
    <row r="170" spans="2:44" s="32" customFormat="1" ht="10.199999999999999" x14ac:dyDescent="0.15">
      <c r="B170" s="123">
        <v>2020</v>
      </c>
      <c r="C170" s="123"/>
      <c r="D170" s="123"/>
      <c r="E170" s="123"/>
      <c r="F170" s="123"/>
      <c r="G170" s="123"/>
      <c r="H170" s="123"/>
      <c r="I170" s="123"/>
      <c r="J170" s="123"/>
      <c r="K170" s="116">
        <v>2538312507.31001</v>
      </c>
      <c r="L170" s="116"/>
      <c r="M170" s="116"/>
      <c r="N170" s="116"/>
      <c r="O170" s="116"/>
      <c r="P170" s="116"/>
      <c r="Q170" s="116"/>
      <c r="R170" s="116"/>
      <c r="S170" s="116"/>
      <c r="T170" s="96">
        <v>0.16604620020125899</v>
      </c>
      <c r="U170" s="96"/>
      <c r="V170" s="96"/>
      <c r="W170" s="96"/>
      <c r="X170" s="96"/>
      <c r="Y170" s="96"/>
      <c r="Z170" s="96"/>
      <c r="AA170" s="96"/>
      <c r="AB170" s="96"/>
      <c r="AC170" s="96"/>
      <c r="AD170" s="96"/>
      <c r="AE170" s="100">
        <v>29444</v>
      </c>
      <c r="AF170" s="100"/>
      <c r="AG170" s="100"/>
      <c r="AH170" s="100"/>
      <c r="AI170" s="96">
        <v>0.12784341309435401</v>
      </c>
      <c r="AJ170" s="96"/>
      <c r="AK170" s="96"/>
      <c r="AL170" s="96"/>
      <c r="AM170" s="96"/>
      <c r="AN170" s="96"/>
      <c r="AO170" s="96"/>
      <c r="AP170" s="96"/>
    </row>
    <row r="171" spans="2:44" s="32" customFormat="1" ht="10.199999999999999" x14ac:dyDescent="0.15">
      <c r="B171" s="123">
        <v>2021</v>
      </c>
      <c r="C171" s="123"/>
      <c r="D171" s="123"/>
      <c r="E171" s="123"/>
      <c r="F171" s="123"/>
      <c r="G171" s="123"/>
      <c r="H171" s="123"/>
      <c r="I171" s="123"/>
      <c r="J171" s="123"/>
      <c r="K171" s="116">
        <v>1979702137.28001</v>
      </c>
      <c r="L171" s="116"/>
      <c r="M171" s="116"/>
      <c r="N171" s="116"/>
      <c r="O171" s="116"/>
      <c r="P171" s="116"/>
      <c r="Q171" s="116"/>
      <c r="R171" s="116"/>
      <c r="S171" s="116"/>
      <c r="T171" s="96">
        <v>0.12950415540993501</v>
      </c>
      <c r="U171" s="96"/>
      <c r="V171" s="96"/>
      <c r="W171" s="96"/>
      <c r="X171" s="96"/>
      <c r="Y171" s="96"/>
      <c r="Z171" s="96"/>
      <c r="AA171" s="96"/>
      <c r="AB171" s="96"/>
      <c r="AC171" s="96"/>
      <c r="AD171" s="96"/>
      <c r="AE171" s="100">
        <v>19286</v>
      </c>
      <c r="AF171" s="100"/>
      <c r="AG171" s="100"/>
      <c r="AH171" s="100"/>
      <c r="AI171" s="96">
        <v>8.3738217121916703E-2</v>
      </c>
      <c r="AJ171" s="96"/>
      <c r="AK171" s="96"/>
      <c r="AL171" s="96"/>
      <c r="AM171" s="96"/>
      <c r="AN171" s="96"/>
      <c r="AO171" s="96"/>
      <c r="AP171" s="96"/>
    </row>
    <row r="172" spans="2:44" s="32" customFormat="1" ht="10.199999999999999" x14ac:dyDescent="0.15">
      <c r="B172" s="123">
        <v>2022</v>
      </c>
      <c r="C172" s="123"/>
      <c r="D172" s="123"/>
      <c r="E172" s="123"/>
      <c r="F172" s="123"/>
      <c r="G172" s="123"/>
      <c r="H172" s="123"/>
      <c r="I172" s="123"/>
      <c r="J172" s="123"/>
      <c r="K172" s="116">
        <v>1095147045.26</v>
      </c>
      <c r="L172" s="116"/>
      <c r="M172" s="116"/>
      <c r="N172" s="116"/>
      <c r="O172" s="116"/>
      <c r="P172" s="116"/>
      <c r="Q172" s="116"/>
      <c r="R172" s="116"/>
      <c r="S172" s="116"/>
      <c r="T172" s="96">
        <v>7.1640117205178794E-2</v>
      </c>
      <c r="U172" s="96"/>
      <c r="V172" s="96"/>
      <c r="W172" s="96"/>
      <c r="X172" s="96"/>
      <c r="Y172" s="96"/>
      <c r="Z172" s="96"/>
      <c r="AA172" s="96"/>
      <c r="AB172" s="96"/>
      <c r="AC172" s="96"/>
      <c r="AD172" s="96"/>
      <c r="AE172" s="100">
        <v>10026</v>
      </c>
      <c r="AF172" s="100"/>
      <c r="AG172" s="100"/>
      <c r="AH172" s="100"/>
      <c r="AI172" s="96">
        <v>4.3532062888330197E-2</v>
      </c>
      <c r="AJ172" s="96"/>
      <c r="AK172" s="96"/>
      <c r="AL172" s="96"/>
      <c r="AM172" s="96"/>
      <c r="AN172" s="96"/>
      <c r="AO172" s="96"/>
      <c r="AP172" s="96"/>
    </row>
    <row r="173" spans="2:44" s="32" customFormat="1" ht="10.199999999999999" x14ac:dyDescent="0.15">
      <c r="B173" s="123">
        <v>2023</v>
      </c>
      <c r="C173" s="123"/>
      <c r="D173" s="123"/>
      <c r="E173" s="123"/>
      <c r="F173" s="123"/>
      <c r="G173" s="123"/>
      <c r="H173" s="123"/>
      <c r="I173" s="123"/>
      <c r="J173" s="123"/>
      <c r="K173" s="116">
        <v>208681533.66</v>
      </c>
      <c r="L173" s="116"/>
      <c r="M173" s="116"/>
      <c r="N173" s="116"/>
      <c r="O173" s="116"/>
      <c r="P173" s="116"/>
      <c r="Q173" s="116"/>
      <c r="R173" s="116"/>
      <c r="S173" s="116"/>
      <c r="T173" s="96">
        <v>1.3651107031393699E-2</v>
      </c>
      <c r="U173" s="96"/>
      <c r="V173" s="96"/>
      <c r="W173" s="96"/>
      <c r="X173" s="96"/>
      <c r="Y173" s="96"/>
      <c r="Z173" s="96"/>
      <c r="AA173" s="96"/>
      <c r="AB173" s="96"/>
      <c r="AC173" s="96"/>
      <c r="AD173" s="96"/>
      <c r="AE173" s="100">
        <v>2159</v>
      </c>
      <c r="AF173" s="100"/>
      <c r="AG173" s="100"/>
      <c r="AH173" s="100"/>
      <c r="AI173" s="96">
        <v>9.3741994589971005E-3</v>
      </c>
      <c r="AJ173" s="96"/>
      <c r="AK173" s="96"/>
      <c r="AL173" s="96"/>
      <c r="AM173" s="96"/>
      <c r="AN173" s="96"/>
      <c r="AO173" s="96"/>
      <c r="AP173" s="96"/>
    </row>
    <row r="174" spans="2:44" s="32" customFormat="1" ht="10.199999999999999" x14ac:dyDescent="0.15">
      <c r="B174" s="122"/>
      <c r="C174" s="122"/>
      <c r="D174" s="122"/>
      <c r="E174" s="122"/>
      <c r="F174" s="122"/>
      <c r="G174" s="122"/>
      <c r="H174" s="122"/>
      <c r="I174" s="122"/>
      <c r="J174" s="122"/>
      <c r="K174" s="118">
        <v>15286784667.3601</v>
      </c>
      <c r="L174" s="118"/>
      <c r="M174" s="118"/>
      <c r="N174" s="118"/>
      <c r="O174" s="118"/>
      <c r="P174" s="118"/>
      <c r="Q174" s="118"/>
      <c r="R174" s="118"/>
      <c r="S174" s="118"/>
      <c r="T174" s="119">
        <v>1</v>
      </c>
      <c r="U174" s="119"/>
      <c r="V174" s="119"/>
      <c r="W174" s="119"/>
      <c r="X174" s="119"/>
      <c r="Y174" s="119"/>
      <c r="Z174" s="119"/>
      <c r="AA174" s="119"/>
      <c r="AB174" s="119"/>
      <c r="AC174" s="119"/>
      <c r="AD174" s="119"/>
      <c r="AE174" s="120">
        <v>230313</v>
      </c>
      <c r="AF174" s="120"/>
      <c r="AG174" s="120"/>
      <c r="AH174" s="120"/>
      <c r="AI174" s="119">
        <v>1</v>
      </c>
      <c r="AJ174" s="119"/>
      <c r="AK174" s="119"/>
      <c r="AL174" s="119"/>
      <c r="AM174" s="119"/>
      <c r="AN174" s="119"/>
      <c r="AO174" s="119"/>
      <c r="AP174" s="119"/>
    </row>
    <row r="175" spans="2:44" s="32" customFormat="1" ht="7.8" x14ac:dyDescent="0.15"/>
    <row r="176" spans="2:44" s="32" customFormat="1" x14ac:dyDescent="0.15">
      <c r="B176" s="94" t="s">
        <v>1104</v>
      </c>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row>
    <row r="177" spans="2:44" s="32" customFormat="1" ht="7.8" x14ac:dyDescent="0.15"/>
    <row r="178" spans="2:44" s="32" customFormat="1" ht="10.199999999999999" x14ac:dyDescent="0.15">
      <c r="B178" s="121" t="s">
        <v>1105</v>
      </c>
      <c r="C178" s="121"/>
      <c r="D178" s="121"/>
      <c r="E178" s="121"/>
      <c r="F178" s="121"/>
      <c r="G178" s="121"/>
      <c r="H178" s="121"/>
      <c r="I178" s="121"/>
      <c r="J178" s="121" t="s">
        <v>1055</v>
      </c>
      <c r="K178" s="121"/>
      <c r="L178" s="121"/>
      <c r="M178" s="121"/>
      <c r="N178" s="121"/>
      <c r="O178" s="121"/>
      <c r="P178" s="121"/>
      <c r="Q178" s="121"/>
      <c r="R178" s="121"/>
      <c r="S178" s="121"/>
      <c r="T178" s="121"/>
      <c r="U178" s="121" t="s">
        <v>1056</v>
      </c>
      <c r="V178" s="121"/>
      <c r="W178" s="121"/>
      <c r="X178" s="121"/>
      <c r="Y178" s="121"/>
      <c r="Z178" s="121"/>
      <c r="AA178" s="121"/>
      <c r="AB178" s="121"/>
      <c r="AC178" s="121"/>
      <c r="AD178" s="121"/>
      <c r="AE178" s="121" t="s">
        <v>1106</v>
      </c>
      <c r="AF178" s="121"/>
      <c r="AG178" s="121"/>
      <c r="AH178" s="121"/>
      <c r="AI178" s="121"/>
      <c r="AJ178" s="121" t="s">
        <v>1056</v>
      </c>
      <c r="AK178" s="121"/>
      <c r="AL178" s="121"/>
      <c r="AM178" s="121"/>
      <c r="AN178" s="121"/>
      <c r="AO178" s="121"/>
      <c r="AP178" s="121"/>
    </row>
    <row r="179" spans="2:44" s="32" customFormat="1" ht="10.199999999999999" x14ac:dyDescent="0.15">
      <c r="B179" s="93" t="s">
        <v>1107</v>
      </c>
      <c r="C179" s="93"/>
      <c r="D179" s="93"/>
      <c r="E179" s="93"/>
      <c r="F179" s="93"/>
      <c r="G179" s="93"/>
      <c r="H179" s="93"/>
      <c r="I179" s="93"/>
      <c r="J179" s="116">
        <v>2209232732.04</v>
      </c>
      <c r="K179" s="116"/>
      <c r="L179" s="116"/>
      <c r="M179" s="116"/>
      <c r="N179" s="116"/>
      <c r="O179" s="116"/>
      <c r="P179" s="116"/>
      <c r="Q179" s="116"/>
      <c r="R179" s="116"/>
      <c r="S179" s="116"/>
      <c r="T179" s="116"/>
      <c r="U179" s="96">
        <v>0.14451912420517701</v>
      </c>
      <c r="V179" s="96"/>
      <c r="W179" s="96"/>
      <c r="X179" s="96"/>
      <c r="Y179" s="96"/>
      <c r="Z179" s="96"/>
      <c r="AA179" s="96"/>
      <c r="AB179" s="96"/>
      <c r="AC179" s="96"/>
      <c r="AD179" s="96"/>
      <c r="AE179" s="100">
        <v>47457</v>
      </c>
      <c r="AF179" s="100"/>
      <c r="AG179" s="100"/>
      <c r="AH179" s="100"/>
      <c r="AI179" s="100"/>
      <c r="AJ179" s="96">
        <v>0.445932232057281</v>
      </c>
      <c r="AK179" s="96"/>
      <c r="AL179" s="96"/>
      <c r="AM179" s="96"/>
      <c r="AN179" s="96"/>
      <c r="AO179" s="96"/>
      <c r="AP179" s="96"/>
    </row>
    <row r="180" spans="2:44" s="32" customFormat="1" ht="10.199999999999999" x14ac:dyDescent="0.15">
      <c r="B180" s="93" t="s">
        <v>1108</v>
      </c>
      <c r="C180" s="93"/>
      <c r="D180" s="93"/>
      <c r="E180" s="93"/>
      <c r="F180" s="93"/>
      <c r="G180" s="93"/>
      <c r="H180" s="93"/>
      <c r="I180" s="93"/>
      <c r="J180" s="116">
        <v>4870636469.0699797</v>
      </c>
      <c r="K180" s="116"/>
      <c r="L180" s="116"/>
      <c r="M180" s="116"/>
      <c r="N180" s="116"/>
      <c r="O180" s="116"/>
      <c r="P180" s="116"/>
      <c r="Q180" s="116"/>
      <c r="R180" s="116"/>
      <c r="S180" s="116"/>
      <c r="T180" s="116"/>
      <c r="U180" s="96">
        <v>0.31861745782745599</v>
      </c>
      <c r="V180" s="96"/>
      <c r="W180" s="96"/>
      <c r="X180" s="96"/>
      <c r="Y180" s="96"/>
      <c r="Z180" s="96"/>
      <c r="AA180" s="96"/>
      <c r="AB180" s="96"/>
      <c r="AC180" s="96"/>
      <c r="AD180" s="96"/>
      <c r="AE180" s="100">
        <v>33322</v>
      </c>
      <c r="AF180" s="100"/>
      <c r="AG180" s="100"/>
      <c r="AH180" s="100"/>
      <c r="AI180" s="100"/>
      <c r="AJ180" s="96">
        <v>0.313111950536543</v>
      </c>
      <c r="AK180" s="96"/>
      <c r="AL180" s="96"/>
      <c r="AM180" s="96"/>
      <c r="AN180" s="96"/>
      <c r="AO180" s="96"/>
      <c r="AP180" s="96"/>
    </row>
    <row r="181" spans="2:44" s="32" customFormat="1" ht="10.199999999999999" x14ac:dyDescent="0.15">
      <c r="B181" s="93" t="s">
        <v>1109</v>
      </c>
      <c r="C181" s="93"/>
      <c r="D181" s="93"/>
      <c r="E181" s="93"/>
      <c r="F181" s="93"/>
      <c r="G181" s="93"/>
      <c r="H181" s="93"/>
      <c r="I181" s="93"/>
      <c r="J181" s="116">
        <v>3985682347.1000199</v>
      </c>
      <c r="K181" s="116"/>
      <c r="L181" s="116"/>
      <c r="M181" s="116"/>
      <c r="N181" s="116"/>
      <c r="O181" s="116"/>
      <c r="P181" s="116"/>
      <c r="Q181" s="116"/>
      <c r="R181" s="116"/>
      <c r="S181" s="116"/>
      <c r="T181" s="116"/>
      <c r="U181" s="96">
        <v>0.26072731668747601</v>
      </c>
      <c r="V181" s="96"/>
      <c r="W181" s="96"/>
      <c r="X181" s="96"/>
      <c r="Y181" s="96"/>
      <c r="Z181" s="96"/>
      <c r="AA181" s="96"/>
      <c r="AB181" s="96"/>
      <c r="AC181" s="96"/>
      <c r="AD181" s="96"/>
      <c r="AE181" s="100">
        <v>16441</v>
      </c>
      <c r="AF181" s="100"/>
      <c r="AG181" s="100"/>
      <c r="AH181" s="100"/>
      <c r="AI181" s="100"/>
      <c r="AJ181" s="96">
        <v>0.15448873353254</v>
      </c>
      <c r="AK181" s="96"/>
      <c r="AL181" s="96"/>
      <c r="AM181" s="96"/>
      <c r="AN181" s="96"/>
      <c r="AO181" s="96"/>
      <c r="AP181" s="96"/>
    </row>
    <row r="182" spans="2:44" s="32" customFormat="1" ht="10.199999999999999" x14ac:dyDescent="0.15">
      <c r="B182" s="93" t="s">
        <v>1110</v>
      </c>
      <c r="C182" s="93"/>
      <c r="D182" s="93"/>
      <c r="E182" s="93"/>
      <c r="F182" s="93"/>
      <c r="G182" s="93"/>
      <c r="H182" s="93"/>
      <c r="I182" s="93"/>
      <c r="J182" s="116">
        <v>1859365965.5599999</v>
      </c>
      <c r="K182" s="116"/>
      <c r="L182" s="116"/>
      <c r="M182" s="116"/>
      <c r="N182" s="116"/>
      <c r="O182" s="116"/>
      <c r="P182" s="116"/>
      <c r="Q182" s="116"/>
      <c r="R182" s="116"/>
      <c r="S182" s="116"/>
      <c r="T182" s="116"/>
      <c r="U182" s="96">
        <v>0.121632246807929</v>
      </c>
      <c r="V182" s="96"/>
      <c r="W182" s="96"/>
      <c r="X182" s="96"/>
      <c r="Y182" s="96"/>
      <c r="Z182" s="96"/>
      <c r="AA182" s="96"/>
      <c r="AB182" s="96"/>
      <c r="AC182" s="96"/>
      <c r="AD182" s="96"/>
      <c r="AE182" s="100">
        <v>5473</v>
      </c>
      <c r="AF182" s="100"/>
      <c r="AG182" s="100"/>
      <c r="AH182" s="100"/>
      <c r="AI182" s="100"/>
      <c r="AJ182" s="96">
        <v>5.1427336452989102E-2</v>
      </c>
      <c r="AK182" s="96"/>
      <c r="AL182" s="96"/>
      <c r="AM182" s="96"/>
      <c r="AN182" s="96"/>
      <c r="AO182" s="96"/>
      <c r="AP182" s="96"/>
    </row>
    <row r="183" spans="2:44" s="32" customFormat="1" ht="10.199999999999999" x14ac:dyDescent="0.15">
      <c r="B183" s="93" t="s">
        <v>1111</v>
      </c>
      <c r="C183" s="93"/>
      <c r="D183" s="93"/>
      <c r="E183" s="93"/>
      <c r="F183" s="93"/>
      <c r="G183" s="93"/>
      <c r="H183" s="93"/>
      <c r="I183" s="93"/>
      <c r="J183" s="116">
        <v>2361867153.5900002</v>
      </c>
      <c r="K183" s="116"/>
      <c r="L183" s="116"/>
      <c r="M183" s="116"/>
      <c r="N183" s="116"/>
      <c r="O183" s="116"/>
      <c r="P183" s="116"/>
      <c r="Q183" s="116"/>
      <c r="R183" s="116"/>
      <c r="S183" s="116"/>
      <c r="T183" s="116"/>
      <c r="U183" s="96">
        <v>0.15450385447196099</v>
      </c>
      <c r="V183" s="96"/>
      <c r="W183" s="96"/>
      <c r="X183" s="96"/>
      <c r="Y183" s="96"/>
      <c r="Z183" s="96"/>
      <c r="AA183" s="96"/>
      <c r="AB183" s="96"/>
      <c r="AC183" s="96"/>
      <c r="AD183" s="96"/>
      <c r="AE183" s="100">
        <v>3729</v>
      </c>
      <c r="AF183" s="100"/>
      <c r="AG183" s="100"/>
      <c r="AH183" s="100"/>
      <c r="AI183" s="100"/>
      <c r="AJ183" s="96">
        <v>3.5039747420646097E-2</v>
      </c>
      <c r="AK183" s="96"/>
      <c r="AL183" s="96"/>
      <c r="AM183" s="96"/>
      <c r="AN183" s="96"/>
      <c r="AO183" s="96"/>
      <c r="AP183" s="96"/>
    </row>
    <row r="184" spans="2:44" s="32" customFormat="1" ht="10.199999999999999" x14ac:dyDescent="0.15">
      <c r="B184" s="122"/>
      <c r="C184" s="122"/>
      <c r="D184" s="122"/>
      <c r="E184" s="122"/>
      <c r="F184" s="122"/>
      <c r="G184" s="122"/>
      <c r="H184" s="122"/>
      <c r="I184" s="122"/>
      <c r="J184" s="118">
        <v>15286784667.360001</v>
      </c>
      <c r="K184" s="118"/>
      <c r="L184" s="118"/>
      <c r="M184" s="118"/>
      <c r="N184" s="118"/>
      <c r="O184" s="118"/>
      <c r="P184" s="118"/>
      <c r="Q184" s="118"/>
      <c r="R184" s="118"/>
      <c r="S184" s="118"/>
      <c r="T184" s="118"/>
      <c r="U184" s="119">
        <v>1</v>
      </c>
      <c r="V184" s="119"/>
      <c r="W184" s="119"/>
      <c r="X184" s="119"/>
      <c r="Y184" s="119"/>
      <c r="Z184" s="119"/>
      <c r="AA184" s="119"/>
      <c r="AB184" s="119"/>
      <c r="AC184" s="119"/>
      <c r="AD184" s="119"/>
      <c r="AE184" s="120">
        <v>106422</v>
      </c>
      <c r="AF184" s="120"/>
      <c r="AG184" s="120"/>
      <c r="AH184" s="120"/>
      <c r="AI184" s="120"/>
      <c r="AJ184" s="119">
        <v>1</v>
      </c>
      <c r="AK184" s="119"/>
      <c r="AL184" s="119"/>
      <c r="AM184" s="119"/>
      <c r="AN184" s="119"/>
      <c r="AO184" s="119"/>
      <c r="AP184" s="119"/>
    </row>
    <row r="185" spans="2:44" s="32" customFormat="1" ht="7.8" x14ac:dyDescent="0.15"/>
    <row r="186" spans="2:44" s="32" customFormat="1" x14ac:dyDescent="0.15">
      <c r="B186" s="94" t="s">
        <v>1112</v>
      </c>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row>
    <row r="187" spans="2:44" s="32" customFormat="1" ht="7.8" x14ac:dyDescent="0.15"/>
    <row r="188" spans="2:44" s="32" customFormat="1" ht="10.199999999999999" x14ac:dyDescent="0.15">
      <c r="B188" s="122"/>
      <c r="C188" s="122"/>
      <c r="D188" s="122"/>
      <c r="E188" s="122"/>
      <c r="F188" s="122"/>
      <c r="G188" s="122"/>
      <c r="H188" s="122"/>
      <c r="I188" s="121" t="s">
        <v>1055</v>
      </c>
      <c r="J188" s="121"/>
      <c r="K188" s="121"/>
      <c r="L188" s="121"/>
      <c r="M188" s="121"/>
      <c r="N188" s="121"/>
      <c r="O188" s="121"/>
      <c r="P188" s="121"/>
      <c r="Q188" s="121"/>
      <c r="R188" s="121"/>
      <c r="S188" s="121"/>
      <c r="T188" s="121" t="s">
        <v>1056</v>
      </c>
      <c r="U188" s="121"/>
      <c r="V188" s="121"/>
      <c r="W188" s="121"/>
      <c r="X188" s="121"/>
      <c r="Y188" s="121"/>
      <c r="Z188" s="121"/>
      <c r="AA188" s="121"/>
      <c r="AB188" s="121"/>
      <c r="AC188" s="121"/>
      <c r="AD188" s="121" t="s">
        <v>1057</v>
      </c>
      <c r="AE188" s="121"/>
      <c r="AF188" s="121"/>
      <c r="AG188" s="121"/>
      <c r="AH188" s="121"/>
      <c r="AI188" s="121"/>
      <c r="AJ188" s="121"/>
      <c r="AK188" s="121"/>
      <c r="AL188" s="121"/>
      <c r="AM188" s="121" t="s">
        <v>1056</v>
      </c>
      <c r="AN188" s="121"/>
      <c r="AO188" s="121"/>
      <c r="AP188" s="121"/>
    </row>
    <row r="189" spans="2:44" s="32" customFormat="1" ht="10.199999999999999" x14ac:dyDescent="0.15">
      <c r="B189" s="93" t="s">
        <v>1113</v>
      </c>
      <c r="C189" s="93"/>
      <c r="D189" s="93"/>
      <c r="E189" s="93"/>
      <c r="F189" s="93"/>
      <c r="G189" s="93"/>
      <c r="H189" s="93"/>
      <c r="I189" s="116">
        <v>28592347.329999998</v>
      </c>
      <c r="J189" s="116"/>
      <c r="K189" s="116"/>
      <c r="L189" s="116"/>
      <c r="M189" s="116"/>
      <c r="N189" s="116"/>
      <c r="O189" s="116"/>
      <c r="P189" s="116"/>
      <c r="Q189" s="116"/>
      <c r="R189" s="116"/>
      <c r="S189" s="116"/>
      <c r="T189" s="96">
        <v>1.8703964209720099E-3</v>
      </c>
      <c r="U189" s="96"/>
      <c r="V189" s="96"/>
      <c r="W189" s="96"/>
      <c r="X189" s="96"/>
      <c r="Y189" s="96"/>
      <c r="Z189" s="96"/>
      <c r="AA189" s="96"/>
      <c r="AB189" s="96"/>
      <c r="AC189" s="96"/>
      <c r="AD189" s="100">
        <v>574</v>
      </c>
      <c r="AE189" s="100"/>
      <c r="AF189" s="100"/>
      <c r="AG189" s="100"/>
      <c r="AH189" s="100"/>
      <c r="AI189" s="100"/>
      <c r="AJ189" s="100"/>
      <c r="AK189" s="100"/>
      <c r="AL189" s="100"/>
      <c r="AM189" s="96">
        <v>2.4922605324058998E-3</v>
      </c>
      <c r="AN189" s="96"/>
      <c r="AO189" s="96"/>
      <c r="AP189" s="96"/>
    </row>
    <row r="190" spans="2:44" s="32" customFormat="1" ht="10.199999999999999" x14ac:dyDescent="0.15">
      <c r="B190" s="93" t="s">
        <v>1114</v>
      </c>
      <c r="C190" s="93"/>
      <c r="D190" s="93"/>
      <c r="E190" s="93"/>
      <c r="F190" s="93"/>
      <c r="G190" s="93"/>
      <c r="H190" s="93"/>
      <c r="I190" s="116">
        <v>681080982.23000097</v>
      </c>
      <c r="J190" s="116"/>
      <c r="K190" s="116"/>
      <c r="L190" s="116"/>
      <c r="M190" s="116"/>
      <c r="N190" s="116"/>
      <c r="O190" s="116"/>
      <c r="P190" s="116"/>
      <c r="Q190" s="116"/>
      <c r="R190" s="116"/>
      <c r="S190" s="116"/>
      <c r="T190" s="96">
        <v>4.4553579909072001E-2</v>
      </c>
      <c r="U190" s="96"/>
      <c r="V190" s="96"/>
      <c r="W190" s="96"/>
      <c r="X190" s="96"/>
      <c r="Y190" s="96"/>
      <c r="Z190" s="96"/>
      <c r="AA190" s="96"/>
      <c r="AB190" s="96"/>
      <c r="AC190" s="96"/>
      <c r="AD190" s="100">
        <v>7167</v>
      </c>
      <c r="AE190" s="100"/>
      <c r="AF190" s="100"/>
      <c r="AG190" s="100"/>
      <c r="AH190" s="100"/>
      <c r="AI190" s="100"/>
      <c r="AJ190" s="100"/>
      <c r="AK190" s="100"/>
      <c r="AL190" s="100"/>
      <c r="AM190" s="96">
        <v>3.1118521316643E-2</v>
      </c>
      <c r="AN190" s="96"/>
      <c r="AO190" s="96"/>
      <c r="AP190" s="96"/>
    </row>
    <row r="191" spans="2:44" s="32" customFormat="1" ht="10.199999999999999" x14ac:dyDescent="0.15">
      <c r="B191" s="93" t="s">
        <v>1115</v>
      </c>
      <c r="C191" s="93"/>
      <c r="D191" s="93"/>
      <c r="E191" s="93"/>
      <c r="F191" s="93"/>
      <c r="G191" s="93"/>
      <c r="H191" s="93"/>
      <c r="I191" s="116">
        <v>4667594035.7400303</v>
      </c>
      <c r="J191" s="116"/>
      <c r="K191" s="116"/>
      <c r="L191" s="116"/>
      <c r="M191" s="116"/>
      <c r="N191" s="116"/>
      <c r="O191" s="116"/>
      <c r="P191" s="116"/>
      <c r="Q191" s="116"/>
      <c r="R191" s="116"/>
      <c r="S191" s="116"/>
      <c r="T191" s="96">
        <v>0.30533523807044699</v>
      </c>
      <c r="U191" s="96"/>
      <c r="V191" s="96"/>
      <c r="W191" s="96"/>
      <c r="X191" s="96"/>
      <c r="Y191" s="96"/>
      <c r="Z191" s="96"/>
      <c r="AA191" s="96"/>
      <c r="AB191" s="96"/>
      <c r="AC191" s="96"/>
      <c r="AD191" s="100">
        <v>56393</v>
      </c>
      <c r="AE191" s="100"/>
      <c r="AF191" s="100"/>
      <c r="AG191" s="100"/>
      <c r="AH191" s="100"/>
      <c r="AI191" s="100"/>
      <c r="AJ191" s="100"/>
      <c r="AK191" s="100"/>
      <c r="AL191" s="100"/>
      <c r="AM191" s="96">
        <v>0.24485374251562</v>
      </c>
      <c r="AN191" s="96"/>
      <c r="AO191" s="96"/>
      <c r="AP191" s="96"/>
    </row>
    <row r="192" spans="2:44" s="32" customFormat="1" ht="10.199999999999999" x14ac:dyDescent="0.15">
      <c r="B192" s="93" t="s">
        <v>1116</v>
      </c>
      <c r="C192" s="93"/>
      <c r="D192" s="93"/>
      <c r="E192" s="93"/>
      <c r="F192" s="93"/>
      <c r="G192" s="93"/>
      <c r="H192" s="93"/>
      <c r="I192" s="116">
        <v>6703145201.0199699</v>
      </c>
      <c r="J192" s="116"/>
      <c r="K192" s="116"/>
      <c r="L192" s="116"/>
      <c r="M192" s="116"/>
      <c r="N192" s="116"/>
      <c r="O192" s="116"/>
      <c r="P192" s="116"/>
      <c r="Q192" s="116"/>
      <c r="R192" s="116"/>
      <c r="S192" s="116"/>
      <c r="T192" s="96">
        <v>0.43849281237881099</v>
      </c>
      <c r="U192" s="96"/>
      <c r="V192" s="96"/>
      <c r="W192" s="96"/>
      <c r="X192" s="96"/>
      <c r="Y192" s="96"/>
      <c r="Z192" s="96"/>
      <c r="AA192" s="96"/>
      <c r="AB192" s="96"/>
      <c r="AC192" s="96"/>
      <c r="AD192" s="100">
        <v>100981</v>
      </c>
      <c r="AE192" s="100"/>
      <c r="AF192" s="100"/>
      <c r="AG192" s="100"/>
      <c r="AH192" s="100"/>
      <c r="AI192" s="100"/>
      <c r="AJ192" s="100"/>
      <c r="AK192" s="100"/>
      <c r="AL192" s="100"/>
      <c r="AM192" s="96">
        <v>0.43845115125937301</v>
      </c>
      <c r="AN192" s="96"/>
      <c r="AO192" s="96"/>
      <c r="AP192" s="96"/>
    </row>
    <row r="193" spans="2:42" s="32" customFormat="1" ht="10.199999999999999" x14ac:dyDescent="0.15">
      <c r="B193" s="93" t="s">
        <v>1117</v>
      </c>
      <c r="C193" s="93"/>
      <c r="D193" s="93"/>
      <c r="E193" s="93"/>
      <c r="F193" s="93"/>
      <c r="G193" s="93"/>
      <c r="H193" s="93"/>
      <c r="I193" s="116">
        <v>1392762241.75</v>
      </c>
      <c r="J193" s="116"/>
      <c r="K193" s="116"/>
      <c r="L193" s="116"/>
      <c r="M193" s="116"/>
      <c r="N193" s="116"/>
      <c r="O193" s="116"/>
      <c r="P193" s="116"/>
      <c r="Q193" s="116"/>
      <c r="R193" s="116"/>
      <c r="S193" s="116"/>
      <c r="T193" s="96">
        <v>9.1108906945212398E-2</v>
      </c>
      <c r="U193" s="96"/>
      <c r="V193" s="96"/>
      <c r="W193" s="96"/>
      <c r="X193" s="96"/>
      <c r="Y193" s="96"/>
      <c r="Z193" s="96"/>
      <c r="AA193" s="96"/>
      <c r="AB193" s="96"/>
      <c r="AC193" s="96"/>
      <c r="AD193" s="100">
        <v>25306</v>
      </c>
      <c r="AE193" s="100"/>
      <c r="AF193" s="100"/>
      <c r="AG193" s="100"/>
      <c r="AH193" s="100"/>
      <c r="AI193" s="100"/>
      <c r="AJ193" s="100"/>
      <c r="AK193" s="100"/>
      <c r="AL193" s="100"/>
      <c r="AM193" s="96">
        <v>0.109876559291052</v>
      </c>
      <c r="AN193" s="96"/>
      <c r="AO193" s="96"/>
      <c r="AP193" s="96"/>
    </row>
    <row r="194" spans="2:42" s="32" customFormat="1" ht="10.199999999999999" x14ac:dyDescent="0.15">
      <c r="B194" s="93" t="s">
        <v>1118</v>
      </c>
      <c r="C194" s="93"/>
      <c r="D194" s="93"/>
      <c r="E194" s="93"/>
      <c r="F194" s="93"/>
      <c r="G194" s="93"/>
      <c r="H194" s="93"/>
      <c r="I194" s="116">
        <v>756193844.92999804</v>
      </c>
      <c r="J194" s="116"/>
      <c r="K194" s="116"/>
      <c r="L194" s="116"/>
      <c r="M194" s="116"/>
      <c r="N194" s="116"/>
      <c r="O194" s="116"/>
      <c r="P194" s="116"/>
      <c r="Q194" s="116"/>
      <c r="R194" s="116"/>
      <c r="S194" s="116"/>
      <c r="T194" s="96">
        <v>4.9467161432881698E-2</v>
      </c>
      <c r="U194" s="96"/>
      <c r="V194" s="96"/>
      <c r="W194" s="96"/>
      <c r="X194" s="96"/>
      <c r="Y194" s="96"/>
      <c r="Z194" s="96"/>
      <c r="AA194" s="96"/>
      <c r="AB194" s="96"/>
      <c r="AC194" s="96"/>
      <c r="AD194" s="100">
        <v>14631</v>
      </c>
      <c r="AE194" s="100"/>
      <c r="AF194" s="100"/>
      <c r="AG194" s="100"/>
      <c r="AH194" s="100"/>
      <c r="AI194" s="100"/>
      <c r="AJ194" s="100"/>
      <c r="AK194" s="100"/>
      <c r="AL194" s="100"/>
      <c r="AM194" s="96">
        <v>6.3526592072527394E-2</v>
      </c>
      <c r="AN194" s="96"/>
      <c r="AO194" s="96"/>
      <c r="AP194" s="96"/>
    </row>
    <row r="195" spans="2:42" s="32" customFormat="1" ht="10.199999999999999" x14ac:dyDescent="0.15">
      <c r="B195" s="93" t="s">
        <v>1119</v>
      </c>
      <c r="C195" s="93"/>
      <c r="D195" s="93"/>
      <c r="E195" s="93"/>
      <c r="F195" s="93"/>
      <c r="G195" s="93"/>
      <c r="H195" s="93"/>
      <c r="I195" s="116">
        <v>325897041.96000099</v>
      </c>
      <c r="J195" s="116"/>
      <c r="K195" s="116"/>
      <c r="L195" s="116"/>
      <c r="M195" s="116"/>
      <c r="N195" s="116"/>
      <c r="O195" s="116"/>
      <c r="P195" s="116"/>
      <c r="Q195" s="116"/>
      <c r="R195" s="116"/>
      <c r="S195" s="116"/>
      <c r="T195" s="96">
        <v>2.1318874377543099E-2</v>
      </c>
      <c r="U195" s="96"/>
      <c r="V195" s="96"/>
      <c r="W195" s="96"/>
      <c r="X195" s="96"/>
      <c r="Y195" s="96"/>
      <c r="Z195" s="96"/>
      <c r="AA195" s="96"/>
      <c r="AB195" s="96"/>
      <c r="AC195" s="96"/>
      <c r="AD195" s="100">
        <v>5979</v>
      </c>
      <c r="AE195" s="100"/>
      <c r="AF195" s="100"/>
      <c r="AG195" s="100"/>
      <c r="AH195" s="100"/>
      <c r="AI195" s="100"/>
      <c r="AJ195" s="100"/>
      <c r="AK195" s="100"/>
      <c r="AL195" s="100"/>
      <c r="AM195" s="96">
        <v>2.5960323559677499E-2</v>
      </c>
      <c r="AN195" s="96"/>
      <c r="AO195" s="96"/>
      <c r="AP195" s="96"/>
    </row>
    <row r="196" spans="2:42" s="32" customFormat="1" ht="10.199999999999999" x14ac:dyDescent="0.15">
      <c r="B196" s="93" t="s">
        <v>1120</v>
      </c>
      <c r="C196" s="93"/>
      <c r="D196" s="93"/>
      <c r="E196" s="93"/>
      <c r="F196" s="93"/>
      <c r="G196" s="93"/>
      <c r="H196" s="93"/>
      <c r="I196" s="116">
        <v>199664227.43000001</v>
      </c>
      <c r="J196" s="116"/>
      <c r="K196" s="116"/>
      <c r="L196" s="116"/>
      <c r="M196" s="116"/>
      <c r="N196" s="116"/>
      <c r="O196" s="116"/>
      <c r="P196" s="116"/>
      <c r="Q196" s="116"/>
      <c r="R196" s="116"/>
      <c r="S196" s="116"/>
      <c r="T196" s="96">
        <v>1.3061231107436099E-2</v>
      </c>
      <c r="U196" s="96"/>
      <c r="V196" s="96"/>
      <c r="W196" s="96"/>
      <c r="X196" s="96"/>
      <c r="Y196" s="96"/>
      <c r="Z196" s="96"/>
      <c r="AA196" s="96"/>
      <c r="AB196" s="96"/>
      <c r="AC196" s="96"/>
      <c r="AD196" s="100">
        <v>4474</v>
      </c>
      <c r="AE196" s="100"/>
      <c r="AF196" s="100"/>
      <c r="AG196" s="100"/>
      <c r="AH196" s="100"/>
      <c r="AI196" s="100"/>
      <c r="AJ196" s="100"/>
      <c r="AK196" s="100"/>
      <c r="AL196" s="100"/>
      <c r="AM196" s="96">
        <v>1.9425738017393699E-2</v>
      </c>
      <c r="AN196" s="96"/>
      <c r="AO196" s="96"/>
      <c r="AP196" s="96"/>
    </row>
    <row r="197" spans="2:42" s="32" customFormat="1" ht="10.199999999999999" x14ac:dyDescent="0.15">
      <c r="B197" s="93" t="s">
        <v>1121</v>
      </c>
      <c r="C197" s="93"/>
      <c r="D197" s="93"/>
      <c r="E197" s="93"/>
      <c r="F197" s="93"/>
      <c r="G197" s="93"/>
      <c r="H197" s="93"/>
      <c r="I197" s="116">
        <v>131066434.22</v>
      </c>
      <c r="J197" s="116"/>
      <c r="K197" s="116"/>
      <c r="L197" s="116"/>
      <c r="M197" s="116"/>
      <c r="N197" s="116"/>
      <c r="O197" s="116"/>
      <c r="P197" s="116"/>
      <c r="Q197" s="116"/>
      <c r="R197" s="116"/>
      <c r="S197" s="116"/>
      <c r="T197" s="96">
        <v>8.57383923905531E-3</v>
      </c>
      <c r="U197" s="96"/>
      <c r="V197" s="96"/>
      <c r="W197" s="96"/>
      <c r="X197" s="96"/>
      <c r="Y197" s="96"/>
      <c r="Z197" s="96"/>
      <c r="AA197" s="96"/>
      <c r="AB197" s="96"/>
      <c r="AC197" s="96"/>
      <c r="AD197" s="100">
        <v>3680</v>
      </c>
      <c r="AE197" s="100"/>
      <c r="AF197" s="100"/>
      <c r="AG197" s="100"/>
      <c r="AH197" s="100"/>
      <c r="AI197" s="100"/>
      <c r="AJ197" s="100"/>
      <c r="AK197" s="100"/>
      <c r="AL197" s="100"/>
      <c r="AM197" s="96">
        <v>1.59782556781424E-2</v>
      </c>
      <c r="AN197" s="96"/>
      <c r="AO197" s="96"/>
      <c r="AP197" s="96"/>
    </row>
    <row r="198" spans="2:42" s="32" customFormat="1" ht="10.199999999999999" x14ac:dyDescent="0.15">
      <c r="B198" s="93" t="s">
        <v>1122</v>
      </c>
      <c r="C198" s="93"/>
      <c r="D198" s="93"/>
      <c r="E198" s="93"/>
      <c r="F198" s="93"/>
      <c r="G198" s="93"/>
      <c r="H198" s="93"/>
      <c r="I198" s="116">
        <v>129123831.67</v>
      </c>
      <c r="J198" s="116"/>
      <c r="K198" s="116"/>
      <c r="L198" s="116"/>
      <c r="M198" s="116"/>
      <c r="N198" s="116"/>
      <c r="O198" s="116"/>
      <c r="P198" s="116"/>
      <c r="Q198" s="116"/>
      <c r="R198" s="116"/>
      <c r="S198" s="116"/>
      <c r="T198" s="96">
        <v>8.4467619895046992E-3</v>
      </c>
      <c r="U198" s="96"/>
      <c r="V198" s="96"/>
      <c r="W198" s="96"/>
      <c r="X198" s="96"/>
      <c r="Y198" s="96"/>
      <c r="Z198" s="96"/>
      <c r="AA198" s="96"/>
      <c r="AB198" s="96"/>
      <c r="AC198" s="96"/>
      <c r="AD198" s="100">
        <v>3717</v>
      </c>
      <c r="AE198" s="100"/>
      <c r="AF198" s="100"/>
      <c r="AG198" s="100"/>
      <c r="AH198" s="100"/>
      <c r="AI198" s="100"/>
      <c r="AJ198" s="100"/>
      <c r="AK198" s="100"/>
      <c r="AL198" s="100"/>
      <c r="AM198" s="96">
        <v>1.6138906618384501E-2</v>
      </c>
      <c r="AN198" s="96"/>
      <c r="AO198" s="96"/>
      <c r="AP198" s="96"/>
    </row>
    <row r="199" spans="2:42" s="32" customFormat="1" ht="10.199999999999999" x14ac:dyDescent="0.15">
      <c r="B199" s="93" t="s">
        <v>1123</v>
      </c>
      <c r="C199" s="93"/>
      <c r="D199" s="93"/>
      <c r="E199" s="93"/>
      <c r="F199" s="93"/>
      <c r="G199" s="93"/>
      <c r="H199" s="93"/>
      <c r="I199" s="116">
        <v>125257440.14</v>
      </c>
      <c r="J199" s="116"/>
      <c r="K199" s="116"/>
      <c r="L199" s="116"/>
      <c r="M199" s="116"/>
      <c r="N199" s="116"/>
      <c r="O199" s="116"/>
      <c r="P199" s="116"/>
      <c r="Q199" s="116"/>
      <c r="R199" s="116"/>
      <c r="S199" s="116"/>
      <c r="T199" s="96">
        <v>8.1938381985223307E-3</v>
      </c>
      <c r="U199" s="96"/>
      <c r="V199" s="96"/>
      <c r="W199" s="96"/>
      <c r="X199" s="96"/>
      <c r="Y199" s="96"/>
      <c r="Z199" s="96"/>
      <c r="AA199" s="96"/>
      <c r="AB199" s="96"/>
      <c r="AC199" s="96"/>
      <c r="AD199" s="100">
        <v>3382</v>
      </c>
      <c r="AE199" s="100"/>
      <c r="AF199" s="100"/>
      <c r="AG199" s="100"/>
      <c r="AH199" s="100"/>
      <c r="AI199" s="100"/>
      <c r="AJ199" s="100"/>
      <c r="AK199" s="100"/>
      <c r="AL199" s="100"/>
      <c r="AM199" s="96">
        <v>1.46843643215971E-2</v>
      </c>
      <c r="AN199" s="96"/>
      <c r="AO199" s="96"/>
      <c r="AP199" s="96"/>
    </row>
    <row r="200" spans="2:42" s="32" customFormat="1" ht="10.199999999999999" x14ac:dyDescent="0.15">
      <c r="B200" s="93" t="s">
        <v>1124</v>
      </c>
      <c r="C200" s="93"/>
      <c r="D200" s="93"/>
      <c r="E200" s="93"/>
      <c r="F200" s="93"/>
      <c r="G200" s="93"/>
      <c r="H200" s="93"/>
      <c r="I200" s="116">
        <v>87605034.299999997</v>
      </c>
      <c r="J200" s="116"/>
      <c r="K200" s="116"/>
      <c r="L200" s="116"/>
      <c r="M200" s="116"/>
      <c r="N200" s="116"/>
      <c r="O200" s="116"/>
      <c r="P200" s="116"/>
      <c r="Q200" s="116"/>
      <c r="R200" s="116"/>
      <c r="S200" s="116"/>
      <c r="T200" s="96">
        <v>5.7307691712994704E-3</v>
      </c>
      <c r="U200" s="96"/>
      <c r="V200" s="96"/>
      <c r="W200" s="96"/>
      <c r="X200" s="96"/>
      <c r="Y200" s="96"/>
      <c r="Z200" s="96"/>
      <c r="AA200" s="96"/>
      <c r="AB200" s="96"/>
      <c r="AC200" s="96"/>
      <c r="AD200" s="100">
        <v>2394</v>
      </c>
      <c r="AE200" s="100"/>
      <c r="AF200" s="100"/>
      <c r="AG200" s="100"/>
      <c r="AH200" s="100"/>
      <c r="AI200" s="100"/>
      <c r="AJ200" s="100"/>
      <c r="AK200" s="100"/>
      <c r="AL200" s="100"/>
      <c r="AM200" s="96">
        <v>1.03945500254002E-2</v>
      </c>
      <c r="AN200" s="96"/>
      <c r="AO200" s="96"/>
      <c r="AP200" s="96"/>
    </row>
    <row r="201" spans="2:42" s="32" customFormat="1" ht="10.199999999999999" x14ac:dyDescent="0.15">
      <c r="B201" s="93" t="s">
        <v>1125</v>
      </c>
      <c r="C201" s="93"/>
      <c r="D201" s="93"/>
      <c r="E201" s="93"/>
      <c r="F201" s="93"/>
      <c r="G201" s="93"/>
      <c r="H201" s="93"/>
      <c r="I201" s="116">
        <v>43485053.740000002</v>
      </c>
      <c r="J201" s="116"/>
      <c r="K201" s="116"/>
      <c r="L201" s="116"/>
      <c r="M201" s="116"/>
      <c r="N201" s="116"/>
      <c r="O201" s="116"/>
      <c r="P201" s="116"/>
      <c r="Q201" s="116"/>
      <c r="R201" s="116"/>
      <c r="S201" s="116"/>
      <c r="T201" s="96">
        <v>2.84461740557177E-3</v>
      </c>
      <c r="U201" s="96"/>
      <c r="V201" s="96"/>
      <c r="W201" s="96"/>
      <c r="X201" s="96"/>
      <c r="Y201" s="96"/>
      <c r="Z201" s="96"/>
      <c r="AA201" s="96"/>
      <c r="AB201" s="96"/>
      <c r="AC201" s="96"/>
      <c r="AD201" s="100">
        <v>1170</v>
      </c>
      <c r="AE201" s="100"/>
      <c r="AF201" s="100"/>
      <c r="AG201" s="100"/>
      <c r="AH201" s="100"/>
      <c r="AI201" s="100"/>
      <c r="AJ201" s="100"/>
      <c r="AK201" s="100"/>
      <c r="AL201" s="100"/>
      <c r="AM201" s="96">
        <v>5.08004324549635E-3</v>
      </c>
      <c r="AN201" s="96"/>
      <c r="AO201" s="96"/>
      <c r="AP201" s="96"/>
    </row>
    <row r="202" spans="2:42" s="32" customFormat="1" ht="10.199999999999999" x14ac:dyDescent="0.15">
      <c r="B202" s="93" t="s">
        <v>1126</v>
      </c>
      <c r="C202" s="93"/>
      <c r="D202" s="93"/>
      <c r="E202" s="93"/>
      <c r="F202" s="93"/>
      <c r="G202" s="93"/>
      <c r="H202" s="93"/>
      <c r="I202" s="116">
        <v>12068053.85</v>
      </c>
      <c r="J202" s="116"/>
      <c r="K202" s="116"/>
      <c r="L202" s="116"/>
      <c r="M202" s="116"/>
      <c r="N202" s="116"/>
      <c r="O202" s="116"/>
      <c r="P202" s="116"/>
      <c r="Q202" s="116"/>
      <c r="R202" s="116"/>
      <c r="S202" s="116"/>
      <c r="T202" s="96">
        <v>7.8944356923974E-4</v>
      </c>
      <c r="U202" s="96"/>
      <c r="V202" s="96"/>
      <c r="W202" s="96"/>
      <c r="X202" s="96"/>
      <c r="Y202" s="96"/>
      <c r="Z202" s="96"/>
      <c r="AA202" s="96"/>
      <c r="AB202" s="96"/>
      <c r="AC202" s="96"/>
      <c r="AD202" s="100">
        <v>335</v>
      </c>
      <c r="AE202" s="100"/>
      <c r="AF202" s="100"/>
      <c r="AG202" s="100"/>
      <c r="AH202" s="100"/>
      <c r="AI202" s="100"/>
      <c r="AJ202" s="100"/>
      <c r="AK202" s="100"/>
      <c r="AL202" s="100"/>
      <c r="AM202" s="96">
        <v>1.45454229678742E-3</v>
      </c>
      <c r="AN202" s="96"/>
      <c r="AO202" s="96"/>
      <c r="AP202" s="96"/>
    </row>
    <row r="203" spans="2:42" s="32" customFormat="1" ht="10.199999999999999" x14ac:dyDescent="0.15">
      <c r="B203" s="93" t="s">
        <v>1127</v>
      </c>
      <c r="C203" s="93"/>
      <c r="D203" s="93"/>
      <c r="E203" s="93"/>
      <c r="F203" s="93"/>
      <c r="G203" s="93"/>
      <c r="H203" s="93"/>
      <c r="I203" s="116">
        <v>133292.63</v>
      </c>
      <c r="J203" s="116"/>
      <c r="K203" s="116"/>
      <c r="L203" s="116"/>
      <c r="M203" s="116"/>
      <c r="N203" s="116"/>
      <c r="O203" s="116"/>
      <c r="P203" s="116"/>
      <c r="Q203" s="116"/>
      <c r="R203" s="116"/>
      <c r="S203" s="116"/>
      <c r="T203" s="96">
        <v>8.7194680176664892E-6</v>
      </c>
      <c r="U203" s="96"/>
      <c r="V203" s="96"/>
      <c r="W203" s="96"/>
      <c r="X203" s="96"/>
      <c r="Y203" s="96"/>
      <c r="Z203" s="96"/>
      <c r="AA203" s="96"/>
      <c r="AB203" s="96"/>
      <c r="AC203" s="96"/>
      <c r="AD203" s="100">
        <v>7</v>
      </c>
      <c r="AE203" s="100"/>
      <c r="AF203" s="100"/>
      <c r="AG203" s="100"/>
      <c r="AH203" s="100"/>
      <c r="AI203" s="100"/>
      <c r="AJ203" s="100"/>
      <c r="AK203" s="100"/>
      <c r="AL203" s="100"/>
      <c r="AM203" s="96">
        <v>3.0393421126901199E-5</v>
      </c>
      <c r="AN203" s="96"/>
      <c r="AO203" s="96"/>
      <c r="AP203" s="96"/>
    </row>
    <row r="204" spans="2:42" s="32" customFormat="1" ht="10.199999999999999" x14ac:dyDescent="0.15">
      <c r="B204" s="93" t="s">
        <v>1128</v>
      </c>
      <c r="C204" s="93"/>
      <c r="D204" s="93"/>
      <c r="E204" s="93"/>
      <c r="F204" s="93"/>
      <c r="G204" s="93"/>
      <c r="H204" s="93"/>
      <c r="I204" s="116">
        <v>334435.15999999997</v>
      </c>
      <c r="J204" s="116"/>
      <c r="K204" s="116"/>
      <c r="L204" s="116"/>
      <c r="M204" s="116"/>
      <c r="N204" s="116"/>
      <c r="O204" s="116"/>
      <c r="P204" s="116"/>
      <c r="Q204" s="116"/>
      <c r="R204" s="116"/>
      <c r="S204" s="116"/>
      <c r="T204" s="96">
        <v>2.1877403736449499E-5</v>
      </c>
      <c r="U204" s="96"/>
      <c r="V204" s="96"/>
      <c r="W204" s="96"/>
      <c r="X204" s="96"/>
      <c r="Y204" s="96"/>
      <c r="Z204" s="96"/>
      <c r="AA204" s="96"/>
      <c r="AB204" s="96"/>
      <c r="AC204" s="96"/>
      <c r="AD204" s="100">
        <v>14</v>
      </c>
      <c r="AE204" s="100"/>
      <c r="AF204" s="100"/>
      <c r="AG204" s="100"/>
      <c r="AH204" s="100"/>
      <c r="AI204" s="100"/>
      <c r="AJ204" s="100"/>
      <c r="AK204" s="100"/>
      <c r="AL204" s="100"/>
      <c r="AM204" s="96">
        <v>6.0786842253802398E-5</v>
      </c>
      <c r="AN204" s="96"/>
      <c r="AO204" s="96"/>
      <c r="AP204" s="96"/>
    </row>
    <row r="205" spans="2:42" s="32" customFormat="1" ht="10.199999999999999" x14ac:dyDescent="0.15">
      <c r="B205" s="93" t="s">
        <v>1129</v>
      </c>
      <c r="C205" s="93"/>
      <c r="D205" s="93"/>
      <c r="E205" s="93"/>
      <c r="F205" s="93"/>
      <c r="G205" s="93"/>
      <c r="H205" s="93"/>
      <c r="I205" s="116">
        <v>2777648.86</v>
      </c>
      <c r="J205" s="116"/>
      <c r="K205" s="116"/>
      <c r="L205" s="116"/>
      <c r="M205" s="116"/>
      <c r="N205" s="116"/>
      <c r="O205" s="116"/>
      <c r="P205" s="116"/>
      <c r="Q205" s="116"/>
      <c r="R205" s="116"/>
      <c r="S205" s="116"/>
      <c r="T205" s="96">
        <v>1.81702622261094E-4</v>
      </c>
      <c r="U205" s="96"/>
      <c r="V205" s="96"/>
      <c r="W205" s="96"/>
      <c r="X205" s="96"/>
      <c r="Y205" s="96"/>
      <c r="Z205" s="96"/>
      <c r="AA205" s="96"/>
      <c r="AB205" s="96"/>
      <c r="AC205" s="96"/>
      <c r="AD205" s="100">
        <v>106</v>
      </c>
      <c r="AE205" s="100"/>
      <c r="AF205" s="100"/>
      <c r="AG205" s="100"/>
      <c r="AH205" s="100"/>
      <c r="AI205" s="100"/>
      <c r="AJ205" s="100"/>
      <c r="AK205" s="100"/>
      <c r="AL205" s="100"/>
      <c r="AM205" s="96">
        <v>4.6024323420736102E-4</v>
      </c>
      <c r="AN205" s="96"/>
      <c r="AO205" s="96"/>
      <c r="AP205" s="96"/>
    </row>
    <row r="206" spans="2:42" s="32" customFormat="1" ht="10.199999999999999" x14ac:dyDescent="0.15">
      <c r="B206" s="93" t="s">
        <v>1130</v>
      </c>
      <c r="C206" s="93"/>
      <c r="D206" s="93"/>
      <c r="E206" s="93"/>
      <c r="F206" s="93"/>
      <c r="G206" s="93"/>
      <c r="H206" s="93"/>
      <c r="I206" s="116">
        <v>3520.4</v>
      </c>
      <c r="J206" s="116"/>
      <c r="K206" s="116"/>
      <c r="L206" s="116"/>
      <c r="M206" s="116"/>
      <c r="N206" s="116"/>
      <c r="O206" s="116"/>
      <c r="P206" s="116"/>
      <c r="Q206" s="116"/>
      <c r="R206" s="116"/>
      <c r="S206" s="116"/>
      <c r="T206" s="96">
        <v>2.3029041597718599E-7</v>
      </c>
      <c r="U206" s="96"/>
      <c r="V206" s="96"/>
      <c r="W206" s="96"/>
      <c r="X206" s="96"/>
      <c r="Y206" s="96"/>
      <c r="Z206" s="96"/>
      <c r="AA206" s="96"/>
      <c r="AB206" s="96"/>
      <c r="AC206" s="96"/>
      <c r="AD206" s="100">
        <v>3</v>
      </c>
      <c r="AE206" s="100"/>
      <c r="AF206" s="100"/>
      <c r="AG206" s="100"/>
      <c r="AH206" s="100"/>
      <c r="AI206" s="100"/>
      <c r="AJ206" s="100"/>
      <c r="AK206" s="100"/>
      <c r="AL206" s="100"/>
      <c r="AM206" s="96">
        <v>1.30257519115291E-5</v>
      </c>
      <c r="AN206" s="96"/>
      <c r="AO206" s="96"/>
      <c r="AP206" s="96"/>
    </row>
    <row r="207" spans="2:42" s="32" customFormat="1" ht="10.199999999999999" x14ac:dyDescent="0.15">
      <c r="B207" s="122"/>
      <c r="C207" s="122"/>
      <c r="D207" s="122"/>
      <c r="E207" s="122"/>
      <c r="F207" s="122"/>
      <c r="G207" s="122"/>
      <c r="H207" s="122"/>
      <c r="I207" s="118">
        <v>15286784667.360001</v>
      </c>
      <c r="J207" s="118"/>
      <c r="K207" s="118"/>
      <c r="L207" s="118"/>
      <c r="M207" s="118"/>
      <c r="N207" s="118"/>
      <c r="O207" s="118"/>
      <c r="P207" s="118"/>
      <c r="Q207" s="118"/>
      <c r="R207" s="118"/>
      <c r="S207" s="118"/>
      <c r="T207" s="119">
        <v>1</v>
      </c>
      <c r="U207" s="119"/>
      <c r="V207" s="119"/>
      <c r="W207" s="119"/>
      <c r="X207" s="119"/>
      <c r="Y207" s="119"/>
      <c r="Z207" s="119"/>
      <c r="AA207" s="119"/>
      <c r="AB207" s="119"/>
      <c r="AC207" s="119"/>
      <c r="AD207" s="120">
        <v>230313</v>
      </c>
      <c r="AE207" s="120"/>
      <c r="AF207" s="120"/>
      <c r="AG207" s="120"/>
      <c r="AH207" s="120"/>
      <c r="AI207" s="120"/>
      <c r="AJ207" s="120"/>
      <c r="AK207" s="120"/>
      <c r="AL207" s="120"/>
      <c r="AM207" s="119">
        <v>1</v>
      </c>
      <c r="AN207" s="119"/>
      <c r="AO207" s="119"/>
      <c r="AP207" s="119"/>
    </row>
    <row r="208" spans="2:42" s="32" customFormat="1" ht="7.8" x14ac:dyDescent="0.15"/>
    <row r="209" spans="2:44" s="32" customFormat="1" x14ac:dyDescent="0.15">
      <c r="B209" s="94" t="s">
        <v>1131</v>
      </c>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row>
    <row r="210" spans="2:44" s="32" customFormat="1" ht="7.8" x14ac:dyDescent="0.15"/>
    <row r="211" spans="2:44" s="32" customFormat="1" ht="10.199999999999999" x14ac:dyDescent="0.15">
      <c r="B211" s="122"/>
      <c r="C211" s="122"/>
      <c r="D211" s="122"/>
      <c r="E211" s="122"/>
      <c r="F211" s="122"/>
      <c r="G211" s="122"/>
      <c r="H211" s="121" t="s">
        <v>1055</v>
      </c>
      <c r="I211" s="121"/>
      <c r="J211" s="121"/>
      <c r="K211" s="121"/>
      <c r="L211" s="121"/>
      <c r="M211" s="121"/>
      <c r="N211" s="121"/>
      <c r="O211" s="121"/>
      <c r="P211" s="121"/>
      <c r="Q211" s="121"/>
      <c r="R211" s="121"/>
      <c r="S211" s="121" t="s">
        <v>1056</v>
      </c>
      <c r="T211" s="121"/>
      <c r="U211" s="121"/>
      <c r="V211" s="121"/>
      <c r="W211" s="121"/>
      <c r="X211" s="121"/>
      <c r="Y211" s="121"/>
      <c r="Z211" s="121"/>
      <c r="AA211" s="121"/>
      <c r="AB211" s="121"/>
      <c r="AC211" s="121" t="s">
        <v>1057</v>
      </c>
      <c r="AD211" s="121"/>
      <c r="AE211" s="121"/>
      <c r="AF211" s="121"/>
      <c r="AG211" s="121"/>
      <c r="AH211" s="121"/>
      <c r="AI211" s="121"/>
      <c r="AJ211" s="121"/>
      <c r="AK211" s="121" t="s">
        <v>1056</v>
      </c>
      <c r="AL211" s="121"/>
      <c r="AM211" s="121"/>
      <c r="AN211" s="121"/>
      <c r="AO211" s="121"/>
      <c r="AP211" s="121"/>
    </row>
    <row r="212" spans="2:44" s="32" customFormat="1" ht="10.199999999999999" x14ac:dyDescent="0.15">
      <c r="B212" s="93" t="s">
        <v>905</v>
      </c>
      <c r="C212" s="93"/>
      <c r="D212" s="93"/>
      <c r="E212" s="93"/>
      <c r="F212" s="93"/>
      <c r="G212" s="93"/>
      <c r="H212" s="116">
        <v>12925709134.900101</v>
      </c>
      <c r="I212" s="116"/>
      <c r="J212" s="116"/>
      <c r="K212" s="116"/>
      <c r="L212" s="116"/>
      <c r="M212" s="116"/>
      <c r="N212" s="116"/>
      <c r="O212" s="116"/>
      <c r="P212" s="116"/>
      <c r="Q212" s="116"/>
      <c r="R212" s="116"/>
      <c r="S212" s="96">
        <v>0.84554793020004304</v>
      </c>
      <c r="T212" s="96"/>
      <c r="U212" s="96"/>
      <c r="V212" s="96"/>
      <c r="W212" s="96"/>
      <c r="X212" s="96"/>
      <c r="Y212" s="96"/>
      <c r="Z212" s="96"/>
      <c r="AA212" s="96"/>
      <c r="AB212" s="96"/>
      <c r="AC212" s="100">
        <v>194535</v>
      </c>
      <c r="AD212" s="100"/>
      <c r="AE212" s="100"/>
      <c r="AF212" s="100"/>
      <c r="AG212" s="100"/>
      <c r="AH212" s="100"/>
      <c r="AI212" s="100"/>
      <c r="AJ212" s="100"/>
      <c r="AK212" s="96">
        <v>0.84465488270310396</v>
      </c>
      <c r="AL212" s="96"/>
      <c r="AM212" s="96"/>
      <c r="AN212" s="96"/>
      <c r="AO212" s="96"/>
      <c r="AP212" s="96"/>
    </row>
    <row r="213" spans="2:44" s="32" customFormat="1" ht="10.199999999999999" x14ac:dyDescent="0.15">
      <c r="B213" s="93" t="s">
        <v>1132</v>
      </c>
      <c r="C213" s="93"/>
      <c r="D213" s="93"/>
      <c r="E213" s="93"/>
      <c r="F213" s="93"/>
      <c r="G213" s="93"/>
      <c r="H213" s="116">
        <v>25940148.989999998</v>
      </c>
      <c r="I213" s="116"/>
      <c r="J213" s="116"/>
      <c r="K213" s="116"/>
      <c r="L213" s="116"/>
      <c r="M213" s="116"/>
      <c r="N213" s="116"/>
      <c r="O213" s="116"/>
      <c r="P213" s="116"/>
      <c r="Q213" s="116"/>
      <c r="R213" s="116"/>
      <c r="S213" s="96">
        <v>1.6969002674176901E-3</v>
      </c>
      <c r="T213" s="96"/>
      <c r="U213" s="96"/>
      <c r="V213" s="96"/>
      <c r="W213" s="96"/>
      <c r="X213" s="96"/>
      <c r="Y213" s="96"/>
      <c r="Z213" s="96"/>
      <c r="AA213" s="96"/>
      <c r="AB213" s="96"/>
      <c r="AC213" s="100">
        <v>1681</v>
      </c>
      <c r="AD213" s="100"/>
      <c r="AE213" s="100"/>
      <c r="AF213" s="100"/>
      <c r="AG213" s="100"/>
      <c r="AH213" s="100"/>
      <c r="AI213" s="100"/>
      <c r="AJ213" s="100"/>
      <c r="AK213" s="96">
        <v>7.2987629877601396E-3</v>
      </c>
      <c r="AL213" s="96"/>
      <c r="AM213" s="96"/>
      <c r="AN213" s="96"/>
      <c r="AO213" s="96"/>
      <c r="AP213" s="96"/>
    </row>
    <row r="214" spans="2:44" s="32" customFormat="1" ht="10.199999999999999" x14ac:dyDescent="0.15">
      <c r="B214" s="93" t="s">
        <v>1133</v>
      </c>
      <c r="C214" s="93"/>
      <c r="D214" s="93"/>
      <c r="E214" s="93"/>
      <c r="F214" s="93"/>
      <c r="G214" s="93"/>
      <c r="H214" s="116">
        <v>2335135383.4700098</v>
      </c>
      <c r="I214" s="116"/>
      <c r="J214" s="116"/>
      <c r="K214" s="116"/>
      <c r="L214" s="116"/>
      <c r="M214" s="116"/>
      <c r="N214" s="116"/>
      <c r="O214" s="116"/>
      <c r="P214" s="116"/>
      <c r="Q214" s="116"/>
      <c r="R214" s="116"/>
      <c r="S214" s="96">
        <v>0.15275516953253901</v>
      </c>
      <c r="T214" s="96"/>
      <c r="U214" s="96"/>
      <c r="V214" s="96"/>
      <c r="W214" s="96"/>
      <c r="X214" s="96"/>
      <c r="Y214" s="96"/>
      <c r="Z214" s="96"/>
      <c r="AA214" s="96"/>
      <c r="AB214" s="96"/>
      <c r="AC214" s="100">
        <v>34097</v>
      </c>
      <c r="AD214" s="100"/>
      <c r="AE214" s="100"/>
      <c r="AF214" s="100"/>
      <c r="AG214" s="100"/>
      <c r="AH214" s="100"/>
      <c r="AI214" s="100"/>
      <c r="AJ214" s="100"/>
      <c r="AK214" s="96">
        <v>0.14804635430913601</v>
      </c>
      <c r="AL214" s="96"/>
      <c r="AM214" s="96"/>
      <c r="AN214" s="96"/>
      <c r="AO214" s="96"/>
      <c r="AP214" s="96"/>
    </row>
    <row r="215" spans="2:44" s="32" customFormat="1" ht="10.199999999999999" x14ac:dyDescent="0.15">
      <c r="B215" s="122"/>
      <c r="C215" s="122"/>
      <c r="D215" s="122"/>
      <c r="E215" s="122"/>
      <c r="F215" s="122"/>
      <c r="G215" s="122"/>
      <c r="H215" s="118">
        <v>15286784667.3601</v>
      </c>
      <c r="I215" s="118"/>
      <c r="J215" s="118"/>
      <c r="K215" s="118"/>
      <c r="L215" s="118"/>
      <c r="M215" s="118"/>
      <c r="N215" s="118"/>
      <c r="O215" s="118"/>
      <c r="P215" s="118"/>
      <c r="Q215" s="118"/>
      <c r="R215" s="118"/>
      <c r="S215" s="119">
        <v>1</v>
      </c>
      <c r="T215" s="119"/>
      <c r="U215" s="119"/>
      <c r="V215" s="119"/>
      <c r="W215" s="119"/>
      <c r="X215" s="119"/>
      <c r="Y215" s="119"/>
      <c r="Z215" s="119"/>
      <c r="AA215" s="119"/>
      <c r="AB215" s="119"/>
      <c r="AC215" s="120">
        <v>230313</v>
      </c>
      <c r="AD215" s="120"/>
      <c r="AE215" s="120"/>
      <c r="AF215" s="120"/>
      <c r="AG215" s="120"/>
      <c r="AH215" s="120"/>
      <c r="AI215" s="120"/>
      <c r="AJ215" s="120"/>
      <c r="AK215" s="119">
        <v>1</v>
      </c>
      <c r="AL215" s="119"/>
      <c r="AM215" s="119"/>
      <c r="AN215" s="119"/>
      <c r="AO215" s="119"/>
      <c r="AP215" s="119"/>
    </row>
    <row r="216" spans="2:44" s="32" customFormat="1" ht="7.8" x14ac:dyDescent="0.15"/>
    <row r="217" spans="2:44" s="32" customFormat="1" x14ac:dyDescent="0.15">
      <c r="B217" s="94" t="s">
        <v>1134</v>
      </c>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row>
    <row r="218" spans="2:44" s="32" customFormat="1" ht="7.8" x14ac:dyDescent="0.15"/>
    <row r="219" spans="2:44" s="32" customFormat="1" ht="10.199999999999999" x14ac:dyDescent="0.15">
      <c r="B219" s="122"/>
      <c r="C219" s="122"/>
      <c r="D219" s="122"/>
      <c r="E219" s="122"/>
      <c r="F219" s="122"/>
      <c r="G219" s="121" t="s">
        <v>1055</v>
      </c>
      <c r="H219" s="121"/>
      <c r="I219" s="121"/>
      <c r="J219" s="121"/>
      <c r="K219" s="121"/>
      <c r="L219" s="121"/>
      <c r="M219" s="121"/>
      <c r="N219" s="121"/>
      <c r="O219" s="121"/>
      <c r="P219" s="121"/>
      <c r="Q219" s="121"/>
      <c r="R219" s="121" t="s">
        <v>1056</v>
      </c>
      <c r="S219" s="121"/>
      <c r="T219" s="121"/>
      <c r="U219" s="121"/>
      <c r="V219" s="121"/>
      <c r="W219" s="121"/>
      <c r="X219" s="121"/>
      <c r="Y219" s="121"/>
      <c r="Z219" s="121"/>
      <c r="AA219" s="121"/>
      <c r="AB219" s="121" t="s">
        <v>1057</v>
      </c>
      <c r="AC219" s="121"/>
      <c r="AD219" s="121"/>
      <c r="AE219" s="121"/>
      <c r="AF219" s="121"/>
      <c r="AG219" s="121"/>
      <c r="AH219" s="121"/>
      <c r="AI219" s="121"/>
      <c r="AJ219" s="121"/>
      <c r="AK219" s="121" t="s">
        <v>1056</v>
      </c>
      <c r="AL219" s="121"/>
      <c r="AM219" s="121"/>
      <c r="AN219" s="121"/>
      <c r="AO219" s="121"/>
      <c r="AP219" s="121"/>
    </row>
    <row r="220" spans="2:44" s="32" customFormat="1" ht="10.199999999999999" x14ac:dyDescent="0.15">
      <c r="B220" s="93" t="s">
        <v>1135</v>
      </c>
      <c r="C220" s="93"/>
      <c r="D220" s="93"/>
      <c r="E220" s="93"/>
      <c r="F220" s="93"/>
      <c r="G220" s="116">
        <v>98545188.860000104</v>
      </c>
      <c r="H220" s="116"/>
      <c r="I220" s="116"/>
      <c r="J220" s="116"/>
      <c r="K220" s="116"/>
      <c r="L220" s="116"/>
      <c r="M220" s="116"/>
      <c r="N220" s="116"/>
      <c r="O220" s="116"/>
      <c r="P220" s="116"/>
      <c r="Q220" s="116"/>
      <c r="R220" s="96">
        <v>6.4464301031472602E-3</v>
      </c>
      <c r="S220" s="96"/>
      <c r="T220" s="96"/>
      <c r="U220" s="96"/>
      <c r="V220" s="96"/>
      <c r="W220" s="96"/>
      <c r="X220" s="96"/>
      <c r="Y220" s="96"/>
      <c r="Z220" s="96"/>
      <c r="AA220" s="96"/>
      <c r="AB220" s="100">
        <v>1776</v>
      </c>
      <c r="AC220" s="100"/>
      <c r="AD220" s="100"/>
      <c r="AE220" s="100"/>
      <c r="AF220" s="100"/>
      <c r="AG220" s="100"/>
      <c r="AH220" s="100"/>
      <c r="AI220" s="100"/>
      <c r="AJ220" s="100"/>
      <c r="AK220" s="96">
        <v>7.7112451316252197E-3</v>
      </c>
      <c r="AL220" s="96"/>
      <c r="AM220" s="96"/>
      <c r="AN220" s="96"/>
      <c r="AO220" s="96"/>
      <c r="AP220" s="96"/>
    </row>
    <row r="221" spans="2:44" s="32" customFormat="1" ht="10.199999999999999" x14ac:dyDescent="0.15">
      <c r="B221" s="93" t="s">
        <v>1136</v>
      </c>
      <c r="C221" s="93"/>
      <c r="D221" s="93"/>
      <c r="E221" s="93"/>
      <c r="F221" s="93"/>
      <c r="G221" s="116">
        <v>878484281.32999897</v>
      </c>
      <c r="H221" s="116"/>
      <c r="I221" s="116"/>
      <c r="J221" s="116"/>
      <c r="K221" s="116"/>
      <c r="L221" s="116"/>
      <c r="M221" s="116"/>
      <c r="N221" s="116"/>
      <c r="O221" s="116"/>
      <c r="P221" s="116"/>
      <c r="Q221" s="116"/>
      <c r="R221" s="96">
        <v>5.7466910174100501E-2</v>
      </c>
      <c r="S221" s="96"/>
      <c r="T221" s="96"/>
      <c r="U221" s="96"/>
      <c r="V221" s="96"/>
      <c r="W221" s="96"/>
      <c r="X221" s="96"/>
      <c r="Y221" s="96"/>
      <c r="Z221" s="96"/>
      <c r="AA221" s="96"/>
      <c r="AB221" s="100">
        <v>16599</v>
      </c>
      <c r="AC221" s="100"/>
      <c r="AD221" s="100"/>
      <c r="AE221" s="100"/>
      <c r="AF221" s="100"/>
      <c r="AG221" s="100"/>
      <c r="AH221" s="100"/>
      <c r="AI221" s="100"/>
      <c r="AJ221" s="100"/>
      <c r="AK221" s="96">
        <v>7.2071485326490506E-2</v>
      </c>
      <c r="AL221" s="96"/>
      <c r="AM221" s="96"/>
      <c r="AN221" s="96"/>
      <c r="AO221" s="96"/>
      <c r="AP221" s="96"/>
    </row>
    <row r="222" spans="2:44" s="32" customFormat="1" ht="10.199999999999999" x14ac:dyDescent="0.15">
      <c r="B222" s="93" t="s">
        <v>1137</v>
      </c>
      <c r="C222" s="93"/>
      <c r="D222" s="93"/>
      <c r="E222" s="93"/>
      <c r="F222" s="93"/>
      <c r="G222" s="116">
        <v>104480645.98</v>
      </c>
      <c r="H222" s="116"/>
      <c r="I222" s="116"/>
      <c r="J222" s="116"/>
      <c r="K222" s="116"/>
      <c r="L222" s="116"/>
      <c r="M222" s="116"/>
      <c r="N222" s="116"/>
      <c r="O222" s="116"/>
      <c r="P222" s="116"/>
      <c r="Q222" s="116"/>
      <c r="R222" s="96">
        <v>6.8347038473750496E-3</v>
      </c>
      <c r="S222" s="96"/>
      <c r="T222" s="96"/>
      <c r="U222" s="96"/>
      <c r="V222" s="96"/>
      <c r="W222" s="96"/>
      <c r="X222" s="96"/>
      <c r="Y222" s="96"/>
      <c r="Z222" s="96"/>
      <c r="AA222" s="96"/>
      <c r="AB222" s="100">
        <v>1580</v>
      </c>
      <c r="AC222" s="100"/>
      <c r="AD222" s="100"/>
      <c r="AE222" s="100"/>
      <c r="AF222" s="100"/>
      <c r="AG222" s="100"/>
      <c r="AH222" s="100"/>
      <c r="AI222" s="100"/>
      <c r="AJ222" s="100"/>
      <c r="AK222" s="96">
        <v>6.8602293400719903E-3</v>
      </c>
      <c r="AL222" s="96"/>
      <c r="AM222" s="96"/>
      <c r="AN222" s="96"/>
      <c r="AO222" s="96"/>
      <c r="AP222" s="96"/>
    </row>
    <row r="223" spans="2:44" s="32" customFormat="1" ht="10.199999999999999" x14ac:dyDescent="0.15">
      <c r="B223" s="93" t="s">
        <v>1138</v>
      </c>
      <c r="C223" s="93"/>
      <c r="D223" s="93"/>
      <c r="E223" s="93"/>
      <c r="F223" s="93"/>
      <c r="G223" s="116">
        <v>162699687.86000001</v>
      </c>
      <c r="H223" s="116"/>
      <c r="I223" s="116"/>
      <c r="J223" s="116"/>
      <c r="K223" s="116"/>
      <c r="L223" s="116"/>
      <c r="M223" s="116"/>
      <c r="N223" s="116"/>
      <c r="O223" s="116"/>
      <c r="P223" s="116"/>
      <c r="Q223" s="116"/>
      <c r="R223" s="96">
        <v>1.06431595263713E-2</v>
      </c>
      <c r="S223" s="96"/>
      <c r="T223" s="96"/>
      <c r="U223" s="96"/>
      <c r="V223" s="96"/>
      <c r="W223" s="96"/>
      <c r="X223" s="96"/>
      <c r="Y223" s="96"/>
      <c r="Z223" s="96"/>
      <c r="AA223" s="96"/>
      <c r="AB223" s="100">
        <v>2175</v>
      </c>
      <c r="AC223" s="100"/>
      <c r="AD223" s="100"/>
      <c r="AE223" s="100"/>
      <c r="AF223" s="100"/>
      <c r="AG223" s="100"/>
      <c r="AH223" s="100"/>
      <c r="AI223" s="100"/>
      <c r="AJ223" s="100"/>
      <c r="AK223" s="96">
        <v>9.4436701358585895E-3</v>
      </c>
      <c r="AL223" s="96"/>
      <c r="AM223" s="96"/>
      <c r="AN223" s="96"/>
      <c r="AO223" s="96"/>
      <c r="AP223" s="96"/>
    </row>
    <row r="224" spans="2:44" s="32" customFormat="1" ht="10.199999999999999" x14ac:dyDescent="0.15">
      <c r="B224" s="93" t="s">
        <v>1139</v>
      </c>
      <c r="C224" s="93"/>
      <c r="D224" s="93"/>
      <c r="E224" s="93"/>
      <c r="F224" s="93"/>
      <c r="G224" s="116">
        <v>180713628.56</v>
      </c>
      <c r="H224" s="116"/>
      <c r="I224" s="116"/>
      <c r="J224" s="116"/>
      <c r="K224" s="116"/>
      <c r="L224" s="116"/>
      <c r="M224" s="116"/>
      <c r="N224" s="116"/>
      <c r="O224" s="116"/>
      <c r="P224" s="116"/>
      <c r="Q224" s="116"/>
      <c r="R224" s="96">
        <v>1.1821559110847899E-2</v>
      </c>
      <c r="S224" s="96"/>
      <c r="T224" s="96"/>
      <c r="U224" s="96"/>
      <c r="V224" s="96"/>
      <c r="W224" s="96"/>
      <c r="X224" s="96"/>
      <c r="Y224" s="96"/>
      <c r="Z224" s="96"/>
      <c r="AA224" s="96"/>
      <c r="AB224" s="100">
        <v>2193</v>
      </c>
      <c r="AC224" s="100"/>
      <c r="AD224" s="100"/>
      <c r="AE224" s="100"/>
      <c r="AF224" s="100"/>
      <c r="AG224" s="100"/>
      <c r="AH224" s="100"/>
      <c r="AI224" s="100"/>
      <c r="AJ224" s="100"/>
      <c r="AK224" s="96">
        <v>9.5218246473277694E-3</v>
      </c>
      <c r="AL224" s="96"/>
      <c r="AM224" s="96"/>
      <c r="AN224" s="96"/>
      <c r="AO224" s="96"/>
      <c r="AP224" s="96"/>
    </row>
    <row r="225" spans="2:44" s="32" customFormat="1" ht="10.199999999999999" x14ac:dyDescent="0.15">
      <c r="B225" s="93" t="s">
        <v>1140</v>
      </c>
      <c r="C225" s="93"/>
      <c r="D225" s="93"/>
      <c r="E225" s="93"/>
      <c r="F225" s="93"/>
      <c r="G225" s="116">
        <v>291821272.70999902</v>
      </c>
      <c r="H225" s="116"/>
      <c r="I225" s="116"/>
      <c r="J225" s="116"/>
      <c r="K225" s="116"/>
      <c r="L225" s="116"/>
      <c r="M225" s="116"/>
      <c r="N225" s="116"/>
      <c r="O225" s="116"/>
      <c r="P225" s="116"/>
      <c r="Q225" s="116"/>
      <c r="R225" s="96">
        <v>1.90897745379437E-2</v>
      </c>
      <c r="S225" s="96"/>
      <c r="T225" s="96"/>
      <c r="U225" s="96"/>
      <c r="V225" s="96"/>
      <c r="W225" s="96"/>
      <c r="X225" s="96"/>
      <c r="Y225" s="96"/>
      <c r="Z225" s="96"/>
      <c r="AA225" s="96"/>
      <c r="AB225" s="100">
        <v>3421</v>
      </c>
      <c r="AC225" s="100"/>
      <c r="AD225" s="100"/>
      <c r="AE225" s="100"/>
      <c r="AF225" s="100"/>
      <c r="AG225" s="100"/>
      <c r="AH225" s="100"/>
      <c r="AI225" s="100"/>
      <c r="AJ225" s="100"/>
      <c r="AK225" s="96">
        <v>1.4853699096446999E-2</v>
      </c>
      <c r="AL225" s="96"/>
      <c r="AM225" s="96"/>
      <c r="AN225" s="96"/>
      <c r="AO225" s="96"/>
      <c r="AP225" s="96"/>
    </row>
    <row r="226" spans="2:44" s="32" customFormat="1" ht="10.199999999999999" x14ac:dyDescent="0.15">
      <c r="B226" s="93" t="s">
        <v>1141</v>
      </c>
      <c r="C226" s="93"/>
      <c r="D226" s="93"/>
      <c r="E226" s="93"/>
      <c r="F226" s="93"/>
      <c r="G226" s="116">
        <v>86828651.4799999</v>
      </c>
      <c r="H226" s="116"/>
      <c r="I226" s="116"/>
      <c r="J226" s="116"/>
      <c r="K226" s="116"/>
      <c r="L226" s="116"/>
      <c r="M226" s="116"/>
      <c r="N226" s="116"/>
      <c r="O226" s="116"/>
      <c r="P226" s="116"/>
      <c r="Q226" s="116"/>
      <c r="R226" s="96">
        <v>5.6799813282772298E-3</v>
      </c>
      <c r="S226" s="96"/>
      <c r="T226" s="96"/>
      <c r="U226" s="96"/>
      <c r="V226" s="96"/>
      <c r="W226" s="96"/>
      <c r="X226" s="96"/>
      <c r="Y226" s="96"/>
      <c r="Z226" s="96"/>
      <c r="AA226" s="96"/>
      <c r="AB226" s="100">
        <v>840</v>
      </c>
      <c r="AC226" s="100"/>
      <c r="AD226" s="100"/>
      <c r="AE226" s="100"/>
      <c r="AF226" s="100"/>
      <c r="AG226" s="100"/>
      <c r="AH226" s="100"/>
      <c r="AI226" s="100"/>
      <c r="AJ226" s="100"/>
      <c r="AK226" s="96">
        <v>3.6472105352281501E-3</v>
      </c>
      <c r="AL226" s="96"/>
      <c r="AM226" s="96"/>
      <c r="AN226" s="96"/>
      <c r="AO226" s="96"/>
      <c r="AP226" s="96"/>
    </row>
    <row r="227" spans="2:44" s="32" customFormat="1" ht="10.199999999999999" x14ac:dyDescent="0.15">
      <c r="B227" s="93" t="s">
        <v>1142</v>
      </c>
      <c r="C227" s="93"/>
      <c r="D227" s="93"/>
      <c r="E227" s="93"/>
      <c r="F227" s="93"/>
      <c r="G227" s="116">
        <v>9285375.5999999996</v>
      </c>
      <c r="H227" s="116"/>
      <c r="I227" s="116"/>
      <c r="J227" s="116"/>
      <c r="K227" s="116"/>
      <c r="L227" s="116"/>
      <c r="M227" s="116"/>
      <c r="N227" s="116"/>
      <c r="O227" s="116"/>
      <c r="P227" s="116"/>
      <c r="Q227" s="116"/>
      <c r="R227" s="96">
        <v>6.0741194450300996E-4</v>
      </c>
      <c r="S227" s="96"/>
      <c r="T227" s="96"/>
      <c r="U227" s="96"/>
      <c r="V227" s="96"/>
      <c r="W227" s="96"/>
      <c r="X227" s="96"/>
      <c r="Y227" s="96"/>
      <c r="Z227" s="96"/>
      <c r="AA227" s="96"/>
      <c r="AB227" s="100">
        <v>108</v>
      </c>
      <c r="AC227" s="100"/>
      <c r="AD227" s="100"/>
      <c r="AE227" s="100"/>
      <c r="AF227" s="100"/>
      <c r="AG227" s="100"/>
      <c r="AH227" s="100"/>
      <c r="AI227" s="100"/>
      <c r="AJ227" s="100"/>
      <c r="AK227" s="96">
        <v>4.6892706881504698E-4</v>
      </c>
      <c r="AL227" s="96"/>
      <c r="AM227" s="96"/>
      <c r="AN227" s="96"/>
      <c r="AO227" s="96"/>
      <c r="AP227" s="96"/>
    </row>
    <row r="228" spans="2:44" s="32" customFormat="1" ht="10.199999999999999" x14ac:dyDescent="0.15">
      <c r="B228" s="93" t="s">
        <v>1143</v>
      </c>
      <c r="C228" s="93"/>
      <c r="D228" s="93"/>
      <c r="E228" s="93"/>
      <c r="F228" s="93"/>
      <c r="G228" s="116">
        <v>93313394.900000095</v>
      </c>
      <c r="H228" s="116"/>
      <c r="I228" s="116"/>
      <c r="J228" s="116"/>
      <c r="K228" s="116"/>
      <c r="L228" s="116"/>
      <c r="M228" s="116"/>
      <c r="N228" s="116"/>
      <c r="O228" s="116"/>
      <c r="P228" s="116"/>
      <c r="Q228" s="116"/>
      <c r="R228" s="96">
        <v>6.1041871741177997E-3</v>
      </c>
      <c r="S228" s="96"/>
      <c r="T228" s="96"/>
      <c r="U228" s="96"/>
      <c r="V228" s="96"/>
      <c r="W228" s="96"/>
      <c r="X228" s="96"/>
      <c r="Y228" s="96"/>
      <c r="Z228" s="96"/>
      <c r="AA228" s="96"/>
      <c r="AB228" s="100">
        <v>599</v>
      </c>
      <c r="AC228" s="100"/>
      <c r="AD228" s="100"/>
      <c r="AE228" s="100"/>
      <c r="AF228" s="100"/>
      <c r="AG228" s="100"/>
      <c r="AH228" s="100"/>
      <c r="AI228" s="100"/>
      <c r="AJ228" s="100"/>
      <c r="AK228" s="96">
        <v>2.6008084650019801E-3</v>
      </c>
      <c r="AL228" s="96"/>
      <c r="AM228" s="96"/>
      <c r="AN228" s="96"/>
      <c r="AO228" s="96"/>
      <c r="AP228" s="96"/>
    </row>
    <row r="229" spans="2:44" s="32" customFormat="1" ht="10.199999999999999" x14ac:dyDescent="0.15">
      <c r="B229" s="93" t="s">
        <v>1144</v>
      </c>
      <c r="C229" s="93"/>
      <c r="D229" s="93"/>
      <c r="E229" s="93"/>
      <c r="F229" s="93"/>
      <c r="G229" s="116">
        <v>43738050.43</v>
      </c>
      <c r="H229" s="116"/>
      <c r="I229" s="116"/>
      <c r="J229" s="116"/>
      <c r="K229" s="116"/>
      <c r="L229" s="116"/>
      <c r="M229" s="116"/>
      <c r="N229" s="116"/>
      <c r="O229" s="116"/>
      <c r="P229" s="116"/>
      <c r="Q229" s="116"/>
      <c r="R229" s="96">
        <v>2.8611674319837998E-3</v>
      </c>
      <c r="S229" s="96"/>
      <c r="T229" s="96"/>
      <c r="U229" s="96"/>
      <c r="V229" s="96"/>
      <c r="W229" s="96"/>
      <c r="X229" s="96"/>
      <c r="Y229" s="96"/>
      <c r="Z229" s="96"/>
      <c r="AA229" s="96"/>
      <c r="AB229" s="100">
        <v>294</v>
      </c>
      <c r="AC229" s="100"/>
      <c r="AD229" s="100"/>
      <c r="AE229" s="100"/>
      <c r="AF229" s="100"/>
      <c r="AG229" s="100"/>
      <c r="AH229" s="100"/>
      <c r="AI229" s="100"/>
      <c r="AJ229" s="100"/>
      <c r="AK229" s="96">
        <v>1.27652368732985E-3</v>
      </c>
      <c r="AL229" s="96"/>
      <c r="AM229" s="96"/>
      <c r="AN229" s="96"/>
      <c r="AO229" s="96"/>
      <c r="AP229" s="96"/>
    </row>
    <row r="230" spans="2:44" s="32" customFormat="1" ht="10.199999999999999" x14ac:dyDescent="0.15">
      <c r="B230" s="93" t="s">
        <v>1145</v>
      </c>
      <c r="C230" s="93"/>
      <c r="D230" s="93"/>
      <c r="E230" s="93"/>
      <c r="F230" s="93"/>
      <c r="G230" s="116">
        <v>71989493.739999905</v>
      </c>
      <c r="H230" s="116"/>
      <c r="I230" s="116"/>
      <c r="J230" s="116"/>
      <c r="K230" s="116"/>
      <c r="L230" s="116"/>
      <c r="M230" s="116"/>
      <c r="N230" s="116"/>
      <c r="O230" s="116"/>
      <c r="P230" s="116"/>
      <c r="Q230" s="116"/>
      <c r="R230" s="96">
        <v>4.7092632824029899E-3</v>
      </c>
      <c r="S230" s="96"/>
      <c r="T230" s="96"/>
      <c r="U230" s="96"/>
      <c r="V230" s="96"/>
      <c r="W230" s="96"/>
      <c r="X230" s="96"/>
      <c r="Y230" s="96"/>
      <c r="Z230" s="96"/>
      <c r="AA230" s="96"/>
      <c r="AB230" s="100">
        <v>1008</v>
      </c>
      <c r="AC230" s="100"/>
      <c r="AD230" s="100"/>
      <c r="AE230" s="100"/>
      <c r="AF230" s="100"/>
      <c r="AG230" s="100"/>
      <c r="AH230" s="100"/>
      <c r="AI230" s="100"/>
      <c r="AJ230" s="100"/>
      <c r="AK230" s="96">
        <v>4.3766526422737801E-3</v>
      </c>
      <c r="AL230" s="96"/>
      <c r="AM230" s="96"/>
      <c r="AN230" s="96"/>
      <c r="AO230" s="96"/>
      <c r="AP230" s="96"/>
    </row>
    <row r="231" spans="2:44" s="32" customFormat="1" ht="10.199999999999999" x14ac:dyDescent="0.15">
      <c r="B231" s="93" t="s">
        <v>1146</v>
      </c>
      <c r="C231" s="93"/>
      <c r="D231" s="93"/>
      <c r="E231" s="93"/>
      <c r="F231" s="93"/>
      <c r="G231" s="116">
        <v>243900640.38999999</v>
      </c>
      <c r="H231" s="116"/>
      <c r="I231" s="116"/>
      <c r="J231" s="116"/>
      <c r="K231" s="116"/>
      <c r="L231" s="116"/>
      <c r="M231" s="116"/>
      <c r="N231" s="116"/>
      <c r="O231" s="116"/>
      <c r="P231" s="116"/>
      <c r="Q231" s="116"/>
      <c r="R231" s="96">
        <v>1.59549994127129E-2</v>
      </c>
      <c r="S231" s="96"/>
      <c r="T231" s="96"/>
      <c r="U231" s="96"/>
      <c r="V231" s="96"/>
      <c r="W231" s="96"/>
      <c r="X231" s="96"/>
      <c r="Y231" s="96"/>
      <c r="Z231" s="96"/>
      <c r="AA231" s="96"/>
      <c r="AB231" s="100">
        <v>2740</v>
      </c>
      <c r="AC231" s="100"/>
      <c r="AD231" s="100"/>
      <c r="AE231" s="100"/>
      <c r="AF231" s="100"/>
      <c r="AG231" s="100"/>
      <c r="AH231" s="100"/>
      <c r="AI231" s="100"/>
      <c r="AJ231" s="100"/>
      <c r="AK231" s="96">
        <v>1.18968534125299E-2</v>
      </c>
      <c r="AL231" s="96"/>
      <c r="AM231" s="96"/>
      <c r="AN231" s="96"/>
      <c r="AO231" s="96"/>
      <c r="AP231" s="96"/>
    </row>
    <row r="232" spans="2:44" s="32" customFormat="1" ht="10.199999999999999" x14ac:dyDescent="0.15">
      <c r="B232" s="93" t="s">
        <v>1147</v>
      </c>
      <c r="C232" s="93"/>
      <c r="D232" s="93"/>
      <c r="E232" s="93"/>
      <c r="F232" s="93"/>
      <c r="G232" s="116">
        <v>23500451.82</v>
      </c>
      <c r="H232" s="116"/>
      <c r="I232" s="116"/>
      <c r="J232" s="116"/>
      <c r="K232" s="116"/>
      <c r="L232" s="116"/>
      <c r="M232" s="116"/>
      <c r="N232" s="116"/>
      <c r="O232" s="116"/>
      <c r="P232" s="116"/>
      <c r="Q232" s="116"/>
      <c r="R232" s="96">
        <v>1.5373050861491799E-3</v>
      </c>
      <c r="S232" s="96"/>
      <c r="T232" s="96"/>
      <c r="U232" s="96"/>
      <c r="V232" s="96"/>
      <c r="W232" s="96"/>
      <c r="X232" s="96"/>
      <c r="Y232" s="96"/>
      <c r="Z232" s="96"/>
      <c r="AA232" s="96"/>
      <c r="AB232" s="100">
        <v>210</v>
      </c>
      <c r="AC232" s="100"/>
      <c r="AD232" s="100"/>
      <c r="AE232" s="100"/>
      <c r="AF232" s="100"/>
      <c r="AG232" s="100"/>
      <c r="AH232" s="100"/>
      <c r="AI232" s="100"/>
      <c r="AJ232" s="100"/>
      <c r="AK232" s="96">
        <v>9.1180263380703699E-4</v>
      </c>
      <c r="AL232" s="96"/>
      <c r="AM232" s="96"/>
      <c r="AN232" s="96"/>
      <c r="AO232" s="96"/>
      <c r="AP232" s="96"/>
    </row>
    <row r="233" spans="2:44" s="32" customFormat="1" ht="10.199999999999999" x14ac:dyDescent="0.15">
      <c r="B233" s="93" t="s">
        <v>1148</v>
      </c>
      <c r="C233" s="93"/>
      <c r="D233" s="93"/>
      <c r="E233" s="93"/>
      <c r="F233" s="93"/>
      <c r="G233" s="116">
        <v>20265596.890000001</v>
      </c>
      <c r="H233" s="116"/>
      <c r="I233" s="116"/>
      <c r="J233" s="116"/>
      <c r="K233" s="116"/>
      <c r="L233" s="116"/>
      <c r="M233" s="116"/>
      <c r="N233" s="116"/>
      <c r="O233" s="116"/>
      <c r="P233" s="116"/>
      <c r="Q233" s="116"/>
      <c r="R233" s="96">
        <v>1.32569388075901E-3</v>
      </c>
      <c r="S233" s="96"/>
      <c r="T233" s="96"/>
      <c r="U233" s="96"/>
      <c r="V233" s="96"/>
      <c r="W233" s="96"/>
      <c r="X233" s="96"/>
      <c r="Y233" s="96"/>
      <c r="Z233" s="96"/>
      <c r="AA233" s="96"/>
      <c r="AB233" s="100">
        <v>131</v>
      </c>
      <c r="AC233" s="100"/>
      <c r="AD233" s="100"/>
      <c r="AE233" s="100"/>
      <c r="AF233" s="100"/>
      <c r="AG233" s="100"/>
      <c r="AH233" s="100"/>
      <c r="AI233" s="100"/>
      <c r="AJ233" s="100"/>
      <c r="AK233" s="96">
        <v>5.6879116680343697E-4</v>
      </c>
      <c r="AL233" s="96"/>
      <c r="AM233" s="96"/>
      <c r="AN233" s="96"/>
      <c r="AO233" s="96"/>
      <c r="AP233" s="96"/>
    </row>
    <row r="234" spans="2:44" s="32" customFormat="1" ht="10.199999999999999" x14ac:dyDescent="0.15">
      <c r="B234" s="93" t="s">
        <v>1149</v>
      </c>
      <c r="C234" s="93"/>
      <c r="D234" s="93"/>
      <c r="E234" s="93"/>
      <c r="F234" s="93"/>
      <c r="G234" s="116">
        <v>3515365.84</v>
      </c>
      <c r="H234" s="116"/>
      <c r="I234" s="116"/>
      <c r="J234" s="116"/>
      <c r="K234" s="116"/>
      <c r="L234" s="116"/>
      <c r="M234" s="116"/>
      <c r="N234" s="116"/>
      <c r="O234" s="116"/>
      <c r="P234" s="116"/>
      <c r="Q234" s="116"/>
      <c r="R234" s="96">
        <v>2.2996110146732899E-4</v>
      </c>
      <c r="S234" s="96"/>
      <c r="T234" s="96"/>
      <c r="U234" s="96"/>
      <c r="V234" s="96"/>
      <c r="W234" s="96"/>
      <c r="X234" s="96"/>
      <c r="Y234" s="96"/>
      <c r="Z234" s="96"/>
      <c r="AA234" s="96"/>
      <c r="AB234" s="100">
        <v>31</v>
      </c>
      <c r="AC234" s="100"/>
      <c r="AD234" s="100"/>
      <c r="AE234" s="100"/>
      <c r="AF234" s="100"/>
      <c r="AG234" s="100"/>
      <c r="AH234" s="100"/>
      <c r="AI234" s="100"/>
      <c r="AJ234" s="100"/>
      <c r="AK234" s="96">
        <v>1.3459943641913399E-4</v>
      </c>
      <c r="AL234" s="96"/>
      <c r="AM234" s="96"/>
      <c r="AN234" s="96"/>
      <c r="AO234" s="96"/>
      <c r="AP234" s="96"/>
    </row>
    <row r="235" spans="2:44" s="32" customFormat="1" ht="10.199999999999999" x14ac:dyDescent="0.15">
      <c r="B235" s="93" t="s">
        <v>1150</v>
      </c>
      <c r="C235" s="93"/>
      <c r="D235" s="93"/>
      <c r="E235" s="93"/>
      <c r="F235" s="93"/>
      <c r="G235" s="116">
        <v>242050.49</v>
      </c>
      <c r="H235" s="116"/>
      <c r="I235" s="116"/>
      <c r="J235" s="116"/>
      <c r="K235" s="116"/>
      <c r="L235" s="116"/>
      <c r="M235" s="116"/>
      <c r="N235" s="116"/>
      <c r="O235" s="116"/>
      <c r="P235" s="116"/>
      <c r="Q235" s="116"/>
      <c r="R235" s="96">
        <v>1.5833970011811501E-5</v>
      </c>
      <c r="S235" s="96"/>
      <c r="T235" s="96"/>
      <c r="U235" s="96"/>
      <c r="V235" s="96"/>
      <c r="W235" s="96"/>
      <c r="X235" s="96"/>
      <c r="Y235" s="96"/>
      <c r="Z235" s="96"/>
      <c r="AA235" s="96"/>
      <c r="AB235" s="100">
        <v>2</v>
      </c>
      <c r="AC235" s="100"/>
      <c r="AD235" s="100"/>
      <c r="AE235" s="100"/>
      <c r="AF235" s="100"/>
      <c r="AG235" s="100"/>
      <c r="AH235" s="100"/>
      <c r="AI235" s="100"/>
      <c r="AJ235" s="100"/>
      <c r="AK235" s="96">
        <v>8.6838346076860607E-6</v>
      </c>
      <c r="AL235" s="96"/>
      <c r="AM235" s="96"/>
      <c r="AN235" s="96"/>
      <c r="AO235" s="96"/>
      <c r="AP235" s="96"/>
    </row>
    <row r="236" spans="2:44" s="32" customFormat="1" ht="10.199999999999999" x14ac:dyDescent="0.15">
      <c r="B236" s="93" t="s">
        <v>1151</v>
      </c>
      <c r="C236" s="93"/>
      <c r="D236" s="93"/>
      <c r="E236" s="93"/>
      <c r="F236" s="93"/>
      <c r="G236" s="116">
        <v>12973460890.480101</v>
      </c>
      <c r="H236" s="116"/>
      <c r="I236" s="116"/>
      <c r="J236" s="116"/>
      <c r="K236" s="116"/>
      <c r="L236" s="116"/>
      <c r="M236" s="116"/>
      <c r="N236" s="116"/>
      <c r="O236" s="116"/>
      <c r="P236" s="116"/>
      <c r="Q236" s="116"/>
      <c r="R236" s="96">
        <v>0.84867165808782896</v>
      </c>
      <c r="S236" s="96"/>
      <c r="T236" s="96"/>
      <c r="U236" s="96"/>
      <c r="V236" s="96"/>
      <c r="W236" s="96"/>
      <c r="X236" s="96"/>
      <c r="Y236" s="96"/>
      <c r="Z236" s="96"/>
      <c r="AA236" s="96"/>
      <c r="AB236" s="100">
        <v>196606</v>
      </c>
      <c r="AC236" s="100"/>
      <c r="AD236" s="100"/>
      <c r="AE236" s="100"/>
      <c r="AF236" s="100"/>
      <c r="AG236" s="100"/>
      <c r="AH236" s="100"/>
      <c r="AI236" s="100"/>
      <c r="AJ236" s="100"/>
      <c r="AK236" s="96">
        <v>0.85364699343936301</v>
      </c>
      <c r="AL236" s="96"/>
      <c r="AM236" s="96"/>
      <c r="AN236" s="96"/>
      <c r="AO236" s="96"/>
      <c r="AP236" s="96"/>
    </row>
    <row r="237" spans="2:44" s="32" customFormat="1" ht="10.199999999999999" x14ac:dyDescent="0.15">
      <c r="B237" s="122"/>
      <c r="C237" s="122"/>
      <c r="D237" s="122"/>
      <c r="E237" s="122"/>
      <c r="F237" s="122"/>
      <c r="G237" s="118">
        <v>15286784667.3601</v>
      </c>
      <c r="H237" s="118"/>
      <c r="I237" s="118"/>
      <c r="J237" s="118"/>
      <c r="K237" s="118"/>
      <c r="L237" s="118"/>
      <c r="M237" s="118"/>
      <c r="N237" s="118"/>
      <c r="O237" s="118"/>
      <c r="P237" s="118"/>
      <c r="Q237" s="118"/>
      <c r="R237" s="119">
        <v>1</v>
      </c>
      <c r="S237" s="119"/>
      <c r="T237" s="119"/>
      <c r="U237" s="119"/>
      <c r="V237" s="119"/>
      <c r="W237" s="119"/>
      <c r="X237" s="119"/>
      <c r="Y237" s="119"/>
      <c r="Z237" s="119"/>
      <c r="AA237" s="119"/>
      <c r="AB237" s="120">
        <v>230313</v>
      </c>
      <c r="AC237" s="120"/>
      <c r="AD237" s="120"/>
      <c r="AE237" s="120"/>
      <c r="AF237" s="120"/>
      <c r="AG237" s="120"/>
      <c r="AH237" s="120"/>
      <c r="AI237" s="120"/>
      <c r="AJ237" s="120"/>
      <c r="AK237" s="119">
        <v>1</v>
      </c>
      <c r="AL237" s="119"/>
      <c r="AM237" s="119"/>
      <c r="AN237" s="119"/>
      <c r="AO237" s="119"/>
      <c r="AP237" s="119"/>
    </row>
    <row r="238" spans="2:44" s="32" customFormat="1" ht="7.8" x14ac:dyDescent="0.15"/>
    <row r="239" spans="2:44" s="32" customFormat="1" x14ac:dyDescent="0.15">
      <c r="B239" s="94" t="s">
        <v>1152</v>
      </c>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row>
    <row r="240" spans="2:44" s="32" customFormat="1" ht="7.8" x14ac:dyDescent="0.15"/>
    <row r="241" spans="2:44" s="32" customFormat="1" ht="10.199999999999999" x14ac:dyDescent="0.15">
      <c r="B241" s="122"/>
      <c r="C241" s="122"/>
      <c r="D241" s="122"/>
      <c r="E241" s="122"/>
      <c r="F241" s="121" t="s">
        <v>1055</v>
      </c>
      <c r="G241" s="121"/>
      <c r="H241" s="121"/>
      <c r="I241" s="121"/>
      <c r="J241" s="121"/>
      <c r="K241" s="121"/>
      <c r="L241" s="121"/>
      <c r="M241" s="121"/>
      <c r="N241" s="121"/>
      <c r="O241" s="121"/>
      <c r="P241" s="121"/>
      <c r="Q241" s="121" t="s">
        <v>1056</v>
      </c>
      <c r="R241" s="121"/>
      <c r="S241" s="121"/>
      <c r="T241" s="121"/>
      <c r="U241" s="121"/>
      <c r="V241" s="121"/>
      <c r="W241" s="121"/>
      <c r="X241" s="121"/>
      <c r="Y241" s="121"/>
      <c r="Z241" s="121"/>
      <c r="AA241" s="121" t="s">
        <v>1057</v>
      </c>
      <c r="AB241" s="121"/>
      <c r="AC241" s="121"/>
      <c r="AD241" s="121"/>
      <c r="AE241" s="121"/>
      <c r="AF241" s="121"/>
      <c r="AG241" s="121"/>
      <c r="AH241" s="121"/>
      <c r="AI241" s="121"/>
      <c r="AJ241" s="121" t="s">
        <v>1056</v>
      </c>
      <c r="AK241" s="121"/>
      <c r="AL241" s="121"/>
      <c r="AM241" s="121"/>
      <c r="AN241" s="121"/>
      <c r="AO241" s="121"/>
      <c r="AP241" s="121"/>
    </row>
    <row r="242" spans="2:44" s="32" customFormat="1" ht="10.199999999999999" x14ac:dyDescent="0.15">
      <c r="B242" s="93" t="s">
        <v>1153</v>
      </c>
      <c r="C242" s="93"/>
      <c r="D242" s="93"/>
      <c r="E242" s="93"/>
      <c r="F242" s="116">
        <v>15286740932.5</v>
      </c>
      <c r="G242" s="116"/>
      <c r="H242" s="116"/>
      <c r="I242" s="116"/>
      <c r="J242" s="116"/>
      <c r="K242" s="116"/>
      <c r="L242" s="116"/>
      <c r="M242" s="116"/>
      <c r="N242" s="116"/>
      <c r="O242" s="116"/>
      <c r="P242" s="116"/>
      <c r="Q242" s="96">
        <v>0.99999713904127296</v>
      </c>
      <c r="R242" s="96"/>
      <c r="S242" s="96"/>
      <c r="T242" s="96"/>
      <c r="U242" s="96"/>
      <c r="V242" s="96"/>
      <c r="W242" s="96"/>
      <c r="X242" s="96"/>
      <c r="Y242" s="96"/>
      <c r="Z242" s="96"/>
      <c r="AA242" s="100">
        <v>230310</v>
      </c>
      <c r="AB242" s="100"/>
      <c r="AC242" s="100"/>
      <c r="AD242" s="100"/>
      <c r="AE242" s="100"/>
      <c r="AF242" s="100"/>
      <c r="AG242" s="100"/>
      <c r="AH242" s="100"/>
      <c r="AI242" s="100"/>
      <c r="AJ242" s="96">
        <v>0.99998697424808902</v>
      </c>
      <c r="AK242" s="96"/>
      <c r="AL242" s="96"/>
      <c r="AM242" s="96"/>
      <c r="AN242" s="96"/>
      <c r="AO242" s="96"/>
      <c r="AP242" s="96"/>
    </row>
    <row r="243" spans="2:44" s="32" customFormat="1" ht="10.199999999999999" x14ac:dyDescent="0.15">
      <c r="B243" s="93" t="s">
        <v>1154</v>
      </c>
      <c r="C243" s="93"/>
      <c r="D243" s="93"/>
      <c r="E243" s="93"/>
      <c r="F243" s="116">
        <v>43734.86</v>
      </c>
      <c r="G243" s="116"/>
      <c r="H243" s="116"/>
      <c r="I243" s="116"/>
      <c r="J243" s="116"/>
      <c r="K243" s="116"/>
      <c r="L243" s="116"/>
      <c r="M243" s="116"/>
      <c r="N243" s="116"/>
      <c r="O243" s="116"/>
      <c r="P243" s="116"/>
      <c r="Q243" s="96">
        <v>2.8609587268787698E-6</v>
      </c>
      <c r="R243" s="96"/>
      <c r="S243" s="96"/>
      <c r="T243" s="96"/>
      <c r="U243" s="96"/>
      <c r="V243" s="96"/>
      <c r="W243" s="96"/>
      <c r="X243" s="96"/>
      <c r="Y243" s="96"/>
      <c r="Z243" s="96"/>
      <c r="AA243" s="100">
        <v>3</v>
      </c>
      <c r="AB243" s="100"/>
      <c r="AC243" s="100"/>
      <c r="AD243" s="100"/>
      <c r="AE243" s="100"/>
      <c r="AF243" s="100"/>
      <c r="AG243" s="100"/>
      <c r="AH243" s="100"/>
      <c r="AI243" s="100"/>
      <c r="AJ243" s="96">
        <v>1.30257519115291E-5</v>
      </c>
      <c r="AK243" s="96"/>
      <c r="AL243" s="96"/>
      <c r="AM243" s="96"/>
      <c r="AN243" s="96"/>
      <c r="AO243" s="96"/>
      <c r="AP243" s="96"/>
    </row>
    <row r="244" spans="2:44" s="32" customFormat="1" ht="10.199999999999999" x14ac:dyDescent="0.15">
      <c r="B244" s="122"/>
      <c r="C244" s="122"/>
      <c r="D244" s="122"/>
      <c r="E244" s="122"/>
      <c r="F244" s="118">
        <v>15286784667.360001</v>
      </c>
      <c r="G244" s="118"/>
      <c r="H244" s="118"/>
      <c r="I244" s="118"/>
      <c r="J244" s="118"/>
      <c r="K244" s="118"/>
      <c r="L244" s="118"/>
      <c r="M244" s="118"/>
      <c r="N244" s="118"/>
      <c r="O244" s="118"/>
      <c r="P244" s="118"/>
      <c r="Q244" s="119">
        <v>1</v>
      </c>
      <c r="R244" s="119"/>
      <c r="S244" s="119"/>
      <c r="T244" s="119"/>
      <c r="U244" s="119"/>
      <c r="V244" s="119"/>
      <c r="W244" s="119"/>
      <c r="X244" s="119"/>
      <c r="Y244" s="119"/>
      <c r="Z244" s="119"/>
      <c r="AA244" s="120">
        <v>230313</v>
      </c>
      <c r="AB244" s="120"/>
      <c r="AC244" s="120"/>
      <c r="AD244" s="120"/>
      <c r="AE244" s="120"/>
      <c r="AF244" s="120"/>
      <c r="AG244" s="120"/>
      <c r="AH244" s="120"/>
      <c r="AI244" s="120"/>
      <c r="AJ244" s="119">
        <v>1</v>
      </c>
      <c r="AK244" s="119"/>
      <c r="AL244" s="119"/>
      <c r="AM244" s="119"/>
      <c r="AN244" s="119"/>
      <c r="AO244" s="119"/>
      <c r="AP244" s="119"/>
    </row>
    <row r="245" spans="2:44" s="32" customFormat="1" ht="7.8" x14ac:dyDescent="0.15"/>
    <row r="246" spans="2:44" s="32" customFormat="1" x14ac:dyDescent="0.15">
      <c r="B246" s="94" t="s">
        <v>1155</v>
      </c>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row>
    <row r="247" spans="2:44" s="32" customFormat="1" ht="7.8" x14ac:dyDescent="0.15"/>
    <row r="248" spans="2:44" s="32" customFormat="1" ht="10.199999999999999" x14ac:dyDescent="0.15">
      <c r="B248" s="122"/>
      <c r="C248" s="122"/>
      <c r="D248" s="121" t="s">
        <v>1055</v>
      </c>
      <c r="E248" s="121"/>
      <c r="F248" s="121"/>
      <c r="G248" s="121"/>
      <c r="H248" s="121"/>
      <c r="I248" s="121"/>
      <c r="J248" s="121"/>
      <c r="K248" s="121"/>
      <c r="L248" s="121"/>
      <c r="M248" s="121"/>
      <c r="N248" s="121"/>
      <c r="O248" s="121" t="s">
        <v>1056</v>
      </c>
      <c r="P248" s="121"/>
      <c r="Q248" s="121"/>
      <c r="R248" s="121"/>
      <c r="S248" s="121"/>
      <c r="T248" s="121"/>
      <c r="U248" s="121"/>
      <c r="V248" s="121"/>
      <c r="W248" s="121"/>
      <c r="X248" s="121"/>
      <c r="Y248" s="121" t="s">
        <v>1057</v>
      </c>
      <c r="Z248" s="121"/>
      <c r="AA248" s="121"/>
      <c r="AB248" s="121"/>
      <c r="AC248" s="121"/>
      <c r="AD248" s="121"/>
      <c r="AE248" s="121"/>
      <c r="AF248" s="121"/>
      <c r="AG248" s="121"/>
      <c r="AH248" s="121" t="s">
        <v>1056</v>
      </c>
      <c r="AI248" s="121"/>
      <c r="AJ248" s="121"/>
      <c r="AK248" s="121"/>
      <c r="AL248" s="121"/>
      <c r="AM248" s="121"/>
      <c r="AN248" s="121"/>
      <c r="AO248" s="121"/>
    </row>
    <row r="249" spans="2:44" s="32" customFormat="1" ht="10.199999999999999" x14ac:dyDescent="0.15">
      <c r="B249" s="93" t="s">
        <v>1156</v>
      </c>
      <c r="C249" s="93"/>
      <c r="D249" s="116">
        <v>14456296986.860001</v>
      </c>
      <c r="E249" s="116"/>
      <c r="F249" s="116"/>
      <c r="G249" s="116"/>
      <c r="H249" s="116"/>
      <c r="I249" s="116"/>
      <c r="J249" s="116"/>
      <c r="K249" s="116"/>
      <c r="L249" s="116"/>
      <c r="M249" s="116"/>
      <c r="N249" s="116"/>
      <c r="O249" s="96">
        <v>0.94567283450565998</v>
      </c>
      <c r="P249" s="96"/>
      <c r="Q249" s="96"/>
      <c r="R249" s="96"/>
      <c r="S249" s="96"/>
      <c r="T249" s="96"/>
      <c r="U249" s="96"/>
      <c r="V249" s="96"/>
      <c r="W249" s="96"/>
      <c r="X249" s="96"/>
      <c r="Y249" s="100">
        <v>222682</v>
      </c>
      <c r="Z249" s="100"/>
      <c r="AA249" s="100"/>
      <c r="AB249" s="100"/>
      <c r="AC249" s="100"/>
      <c r="AD249" s="100"/>
      <c r="AE249" s="100"/>
      <c r="AF249" s="100"/>
      <c r="AG249" s="100"/>
      <c r="AH249" s="96">
        <v>0.96686682905437404</v>
      </c>
      <c r="AI249" s="96"/>
      <c r="AJ249" s="96"/>
      <c r="AK249" s="96"/>
      <c r="AL249" s="96"/>
      <c r="AM249" s="96"/>
      <c r="AN249" s="96"/>
      <c r="AO249" s="96"/>
    </row>
    <row r="250" spans="2:44" s="32" customFormat="1" ht="10.199999999999999" x14ac:dyDescent="0.15">
      <c r="B250" s="93" t="s">
        <v>1157</v>
      </c>
      <c r="C250" s="93"/>
      <c r="D250" s="116">
        <v>711370933.75999999</v>
      </c>
      <c r="E250" s="116"/>
      <c r="F250" s="116"/>
      <c r="G250" s="116"/>
      <c r="H250" s="116"/>
      <c r="I250" s="116"/>
      <c r="J250" s="116"/>
      <c r="K250" s="116"/>
      <c r="L250" s="116"/>
      <c r="M250" s="116"/>
      <c r="N250" s="116"/>
      <c r="O250" s="96">
        <v>4.6535026772432E-2</v>
      </c>
      <c r="P250" s="96"/>
      <c r="Q250" s="96"/>
      <c r="R250" s="96"/>
      <c r="S250" s="96"/>
      <c r="T250" s="96"/>
      <c r="U250" s="96"/>
      <c r="V250" s="96"/>
      <c r="W250" s="96"/>
      <c r="X250" s="96"/>
      <c r="Y250" s="100">
        <v>4418</v>
      </c>
      <c r="Z250" s="100"/>
      <c r="AA250" s="100"/>
      <c r="AB250" s="100"/>
      <c r="AC250" s="100"/>
      <c r="AD250" s="100"/>
      <c r="AE250" s="100"/>
      <c r="AF250" s="100"/>
      <c r="AG250" s="100"/>
      <c r="AH250" s="96">
        <v>1.91825906483785E-2</v>
      </c>
      <c r="AI250" s="96"/>
      <c r="AJ250" s="96"/>
      <c r="AK250" s="96"/>
      <c r="AL250" s="96"/>
      <c r="AM250" s="96"/>
      <c r="AN250" s="96"/>
      <c r="AO250" s="96"/>
    </row>
    <row r="251" spans="2:44" s="32" customFormat="1" ht="10.199999999999999" x14ac:dyDescent="0.15">
      <c r="B251" s="93" t="s">
        <v>1158</v>
      </c>
      <c r="C251" s="93"/>
      <c r="D251" s="116">
        <v>119116746.73999999</v>
      </c>
      <c r="E251" s="116"/>
      <c r="F251" s="116"/>
      <c r="G251" s="116"/>
      <c r="H251" s="116"/>
      <c r="I251" s="116"/>
      <c r="J251" s="116"/>
      <c r="K251" s="116"/>
      <c r="L251" s="116"/>
      <c r="M251" s="116"/>
      <c r="N251" s="116"/>
      <c r="O251" s="96">
        <v>7.7921387219076401E-3</v>
      </c>
      <c r="P251" s="96"/>
      <c r="Q251" s="96"/>
      <c r="R251" s="96"/>
      <c r="S251" s="96"/>
      <c r="T251" s="96"/>
      <c r="U251" s="96"/>
      <c r="V251" s="96"/>
      <c r="W251" s="96"/>
      <c r="X251" s="96"/>
      <c r="Y251" s="100">
        <v>3213</v>
      </c>
      <c r="Z251" s="100"/>
      <c r="AA251" s="100"/>
      <c r="AB251" s="100"/>
      <c r="AC251" s="100"/>
      <c r="AD251" s="100"/>
      <c r="AE251" s="100"/>
      <c r="AF251" s="100"/>
      <c r="AG251" s="100"/>
      <c r="AH251" s="96">
        <v>1.3950580297247699E-2</v>
      </c>
      <c r="AI251" s="96"/>
      <c r="AJ251" s="96"/>
      <c r="AK251" s="96"/>
      <c r="AL251" s="96"/>
      <c r="AM251" s="96"/>
      <c r="AN251" s="96"/>
      <c r="AO251" s="96"/>
    </row>
    <row r="252" spans="2:44" s="32" customFormat="1" ht="10.199999999999999" x14ac:dyDescent="0.15">
      <c r="B252" s="122"/>
      <c r="C252" s="122"/>
      <c r="D252" s="118">
        <v>15286784667.360001</v>
      </c>
      <c r="E252" s="118"/>
      <c r="F252" s="118"/>
      <c r="G252" s="118"/>
      <c r="H252" s="118"/>
      <c r="I252" s="118"/>
      <c r="J252" s="118"/>
      <c r="K252" s="118"/>
      <c r="L252" s="118"/>
      <c r="M252" s="118"/>
      <c r="N252" s="118"/>
      <c r="O252" s="119">
        <v>1</v>
      </c>
      <c r="P252" s="119"/>
      <c r="Q252" s="119"/>
      <c r="R252" s="119"/>
      <c r="S252" s="119"/>
      <c r="T252" s="119"/>
      <c r="U252" s="119"/>
      <c r="V252" s="119"/>
      <c r="W252" s="119"/>
      <c r="X252" s="119"/>
      <c r="Y252" s="120">
        <v>230313</v>
      </c>
      <c r="Z252" s="120"/>
      <c r="AA252" s="120"/>
      <c r="AB252" s="120"/>
      <c r="AC252" s="120"/>
      <c r="AD252" s="120"/>
      <c r="AE252" s="120"/>
      <c r="AF252" s="120"/>
      <c r="AG252" s="120"/>
      <c r="AH252" s="119">
        <v>1</v>
      </c>
      <c r="AI252" s="119"/>
      <c r="AJ252" s="119"/>
      <c r="AK252" s="119"/>
      <c r="AL252" s="119"/>
      <c r="AM252" s="119"/>
      <c r="AN252" s="119"/>
      <c r="AO252" s="119"/>
    </row>
    <row r="253" spans="2:44" s="32" customFormat="1" ht="7.8" x14ac:dyDescent="0.15"/>
    <row r="254" spans="2:44" s="32" customFormat="1" x14ac:dyDescent="0.15">
      <c r="B254" s="94" t="s">
        <v>1159</v>
      </c>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row>
    <row r="255" spans="2:44" s="32" customFormat="1" ht="7.8" x14ac:dyDescent="0.15"/>
    <row r="256" spans="2:44" s="32" customFormat="1" ht="10.199999999999999" x14ac:dyDescent="0.15">
      <c r="B256" s="53"/>
      <c r="C256" s="121" t="s">
        <v>1055</v>
      </c>
      <c r="D256" s="121"/>
      <c r="E256" s="121"/>
      <c r="F256" s="121"/>
      <c r="G256" s="121"/>
      <c r="H256" s="121"/>
      <c r="I256" s="121"/>
      <c r="J256" s="121"/>
      <c r="K256" s="121"/>
      <c r="L256" s="121"/>
      <c r="M256" s="121"/>
      <c r="N256" s="121" t="s">
        <v>1056</v>
      </c>
      <c r="O256" s="121"/>
      <c r="P256" s="121"/>
      <c r="Q256" s="121"/>
      <c r="R256" s="121"/>
      <c r="S256" s="121"/>
      <c r="T256" s="121"/>
      <c r="U256" s="121"/>
      <c r="V256" s="121"/>
      <c r="W256" s="121"/>
      <c r="X256" s="121" t="s">
        <v>1057</v>
      </c>
      <c r="Y256" s="121"/>
      <c r="Z256" s="121"/>
      <c r="AA256" s="121"/>
      <c r="AB256" s="121"/>
      <c r="AC256" s="121"/>
      <c r="AD256" s="121"/>
      <c r="AE256" s="121"/>
      <c r="AF256" s="121"/>
      <c r="AG256" s="121" t="s">
        <v>1056</v>
      </c>
      <c r="AH256" s="121"/>
      <c r="AI256" s="121"/>
      <c r="AJ256" s="121"/>
      <c r="AK256" s="121"/>
      <c r="AL256" s="121"/>
      <c r="AM256" s="121"/>
      <c r="AN256" s="121"/>
      <c r="AO256" s="121"/>
    </row>
    <row r="257" spans="2:44" s="32" customFormat="1" ht="10.199999999999999" x14ac:dyDescent="0.15">
      <c r="B257" s="41" t="s">
        <v>1160</v>
      </c>
      <c r="C257" s="116">
        <v>1085627552.76</v>
      </c>
      <c r="D257" s="116"/>
      <c r="E257" s="116"/>
      <c r="F257" s="116"/>
      <c r="G257" s="116"/>
      <c r="H257" s="116"/>
      <c r="I257" s="116"/>
      <c r="J257" s="116"/>
      <c r="K257" s="116"/>
      <c r="L257" s="116"/>
      <c r="M257" s="116"/>
      <c r="N257" s="96">
        <v>7.1017390274228598E-2</v>
      </c>
      <c r="O257" s="96"/>
      <c r="P257" s="96"/>
      <c r="Q257" s="96"/>
      <c r="R257" s="96"/>
      <c r="S257" s="96"/>
      <c r="T257" s="96"/>
      <c r="U257" s="96"/>
      <c r="V257" s="96"/>
      <c r="W257" s="96"/>
      <c r="X257" s="100">
        <v>36733</v>
      </c>
      <c r="Y257" s="100"/>
      <c r="Z257" s="100"/>
      <c r="AA257" s="100"/>
      <c r="AB257" s="100"/>
      <c r="AC257" s="100"/>
      <c r="AD257" s="100"/>
      <c r="AE257" s="100"/>
      <c r="AF257" s="100"/>
      <c r="AG257" s="96">
        <v>0.159491648322066</v>
      </c>
      <c r="AH257" s="96"/>
      <c r="AI257" s="96"/>
      <c r="AJ257" s="96"/>
      <c r="AK257" s="96"/>
      <c r="AL257" s="96"/>
      <c r="AM257" s="96"/>
      <c r="AN257" s="96"/>
      <c r="AO257" s="96"/>
    </row>
    <row r="258" spans="2:44" s="32" customFormat="1" ht="10.199999999999999" x14ac:dyDescent="0.15">
      <c r="B258" s="41" t="s">
        <v>1161</v>
      </c>
      <c r="C258" s="116">
        <v>1320154321.3699999</v>
      </c>
      <c r="D258" s="116"/>
      <c r="E258" s="116"/>
      <c r="F258" s="116"/>
      <c r="G258" s="116"/>
      <c r="H258" s="116"/>
      <c r="I258" s="116"/>
      <c r="J258" s="116"/>
      <c r="K258" s="116"/>
      <c r="L258" s="116"/>
      <c r="M258" s="116"/>
      <c r="N258" s="96">
        <v>8.6359188678097901E-2</v>
      </c>
      <c r="O258" s="96"/>
      <c r="P258" s="96"/>
      <c r="Q258" s="96"/>
      <c r="R258" s="96"/>
      <c r="S258" s="96"/>
      <c r="T258" s="96"/>
      <c r="U258" s="96"/>
      <c r="V258" s="96"/>
      <c r="W258" s="96"/>
      <c r="X258" s="100">
        <v>31670</v>
      </c>
      <c r="Y258" s="100"/>
      <c r="Z258" s="100"/>
      <c r="AA258" s="100"/>
      <c r="AB258" s="100"/>
      <c r="AC258" s="100"/>
      <c r="AD258" s="100"/>
      <c r="AE258" s="100"/>
      <c r="AF258" s="100"/>
      <c r="AG258" s="96">
        <v>0.137508521012709</v>
      </c>
      <c r="AH258" s="96"/>
      <c r="AI258" s="96"/>
      <c r="AJ258" s="96"/>
      <c r="AK258" s="96"/>
      <c r="AL258" s="96"/>
      <c r="AM258" s="96"/>
      <c r="AN258" s="96"/>
      <c r="AO258" s="96"/>
    </row>
    <row r="259" spans="2:44" s="32" customFormat="1" ht="10.199999999999999" x14ac:dyDescent="0.15">
      <c r="B259" s="41" t="s">
        <v>1162</v>
      </c>
      <c r="C259" s="116">
        <v>1592832342.03001</v>
      </c>
      <c r="D259" s="116"/>
      <c r="E259" s="116"/>
      <c r="F259" s="116"/>
      <c r="G259" s="116"/>
      <c r="H259" s="116"/>
      <c r="I259" s="116"/>
      <c r="J259" s="116"/>
      <c r="K259" s="116"/>
      <c r="L259" s="116"/>
      <c r="M259" s="116"/>
      <c r="N259" s="96">
        <v>0.104196688622885</v>
      </c>
      <c r="O259" s="96"/>
      <c r="P259" s="96"/>
      <c r="Q259" s="96"/>
      <c r="R259" s="96"/>
      <c r="S259" s="96"/>
      <c r="T259" s="96"/>
      <c r="U259" s="96"/>
      <c r="V259" s="96"/>
      <c r="W259" s="96"/>
      <c r="X259" s="100">
        <v>29993</v>
      </c>
      <c r="Y259" s="100"/>
      <c r="Z259" s="100"/>
      <c r="AA259" s="100"/>
      <c r="AB259" s="100"/>
      <c r="AC259" s="100"/>
      <c r="AD259" s="100"/>
      <c r="AE259" s="100"/>
      <c r="AF259" s="100"/>
      <c r="AG259" s="96">
        <v>0.130227125694164</v>
      </c>
      <c r="AH259" s="96"/>
      <c r="AI259" s="96"/>
      <c r="AJ259" s="96"/>
      <c r="AK259" s="96"/>
      <c r="AL259" s="96"/>
      <c r="AM259" s="96"/>
      <c r="AN259" s="96"/>
      <c r="AO259" s="96"/>
    </row>
    <row r="260" spans="2:44" s="32" customFormat="1" ht="10.199999999999999" x14ac:dyDescent="0.15">
      <c r="B260" s="41" t="s">
        <v>1163</v>
      </c>
      <c r="C260" s="116">
        <v>1833100441.6199901</v>
      </c>
      <c r="D260" s="116"/>
      <c r="E260" s="116"/>
      <c r="F260" s="116"/>
      <c r="G260" s="116"/>
      <c r="H260" s="116"/>
      <c r="I260" s="116"/>
      <c r="J260" s="116"/>
      <c r="K260" s="116"/>
      <c r="L260" s="116"/>
      <c r="M260" s="116"/>
      <c r="N260" s="96">
        <v>0.119914061819291</v>
      </c>
      <c r="O260" s="96"/>
      <c r="P260" s="96"/>
      <c r="Q260" s="96"/>
      <c r="R260" s="96"/>
      <c r="S260" s="96"/>
      <c r="T260" s="96"/>
      <c r="U260" s="96"/>
      <c r="V260" s="96"/>
      <c r="W260" s="96"/>
      <c r="X260" s="100">
        <v>29222</v>
      </c>
      <c r="Y260" s="100"/>
      <c r="Z260" s="100"/>
      <c r="AA260" s="100"/>
      <c r="AB260" s="100"/>
      <c r="AC260" s="100"/>
      <c r="AD260" s="100"/>
      <c r="AE260" s="100"/>
      <c r="AF260" s="100"/>
      <c r="AG260" s="96">
        <v>0.126879507452901</v>
      </c>
      <c r="AH260" s="96"/>
      <c r="AI260" s="96"/>
      <c r="AJ260" s="96"/>
      <c r="AK260" s="96"/>
      <c r="AL260" s="96"/>
      <c r="AM260" s="96"/>
      <c r="AN260" s="96"/>
      <c r="AO260" s="96"/>
    </row>
    <row r="261" spans="2:44" s="32" customFormat="1" ht="10.199999999999999" x14ac:dyDescent="0.15">
      <c r="B261" s="41" t="s">
        <v>1164</v>
      </c>
      <c r="C261" s="116">
        <v>2033743098.6299901</v>
      </c>
      <c r="D261" s="116"/>
      <c r="E261" s="116"/>
      <c r="F261" s="116"/>
      <c r="G261" s="116"/>
      <c r="H261" s="116"/>
      <c r="I261" s="116"/>
      <c r="J261" s="116"/>
      <c r="K261" s="116"/>
      <c r="L261" s="116"/>
      <c r="M261" s="116"/>
      <c r="N261" s="96">
        <v>0.13303929785655999</v>
      </c>
      <c r="O261" s="96"/>
      <c r="P261" s="96"/>
      <c r="Q261" s="96"/>
      <c r="R261" s="96"/>
      <c r="S261" s="96"/>
      <c r="T261" s="96"/>
      <c r="U261" s="96"/>
      <c r="V261" s="96"/>
      <c r="W261" s="96"/>
      <c r="X261" s="100">
        <v>28115</v>
      </c>
      <c r="Y261" s="100"/>
      <c r="Z261" s="100"/>
      <c r="AA261" s="100"/>
      <c r="AB261" s="100"/>
      <c r="AC261" s="100"/>
      <c r="AD261" s="100"/>
      <c r="AE261" s="100"/>
      <c r="AF261" s="100"/>
      <c r="AG261" s="96">
        <v>0.122073004997547</v>
      </c>
      <c r="AH261" s="96"/>
      <c r="AI261" s="96"/>
      <c r="AJ261" s="96"/>
      <c r="AK261" s="96"/>
      <c r="AL261" s="96"/>
      <c r="AM261" s="96"/>
      <c r="AN261" s="96"/>
      <c r="AO261" s="96"/>
    </row>
    <row r="262" spans="2:44" s="32" customFormat="1" ht="10.199999999999999" x14ac:dyDescent="0.15">
      <c r="B262" s="41" t="s">
        <v>1165</v>
      </c>
      <c r="C262" s="116">
        <v>2061916001.6900201</v>
      </c>
      <c r="D262" s="116"/>
      <c r="E262" s="116"/>
      <c r="F262" s="116"/>
      <c r="G262" s="116"/>
      <c r="H262" s="116"/>
      <c r="I262" s="116"/>
      <c r="J262" s="116"/>
      <c r="K262" s="116"/>
      <c r="L262" s="116"/>
      <c r="M262" s="116"/>
      <c r="N262" s="96">
        <v>0.13488225591955699</v>
      </c>
      <c r="O262" s="96"/>
      <c r="P262" s="96"/>
      <c r="Q262" s="96"/>
      <c r="R262" s="96"/>
      <c r="S262" s="96"/>
      <c r="T262" s="96"/>
      <c r="U262" s="96"/>
      <c r="V262" s="96"/>
      <c r="W262" s="96"/>
      <c r="X262" s="100">
        <v>25061</v>
      </c>
      <c r="Y262" s="100"/>
      <c r="Z262" s="100"/>
      <c r="AA262" s="100"/>
      <c r="AB262" s="100"/>
      <c r="AC262" s="100"/>
      <c r="AD262" s="100"/>
      <c r="AE262" s="100"/>
      <c r="AF262" s="100"/>
      <c r="AG262" s="96">
        <v>0.10881278955161</v>
      </c>
      <c r="AH262" s="96"/>
      <c r="AI262" s="96"/>
      <c r="AJ262" s="96"/>
      <c r="AK262" s="96"/>
      <c r="AL262" s="96"/>
      <c r="AM262" s="96"/>
      <c r="AN262" s="96"/>
      <c r="AO262" s="96"/>
    </row>
    <row r="263" spans="2:44" s="32" customFormat="1" ht="10.199999999999999" x14ac:dyDescent="0.15">
      <c r="B263" s="41" t="s">
        <v>1166</v>
      </c>
      <c r="C263" s="116">
        <v>2037035740.75</v>
      </c>
      <c r="D263" s="116"/>
      <c r="E263" s="116"/>
      <c r="F263" s="116"/>
      <c r="G263" s="116"/>
      <c r="H263" s="116"/>
      <c r="I263" s="116"/>
      <c r="J263" s="116"/>
      <c r="K263" s="116"/>
      <c r="L263" s="116"/>
      <c r="M263" s="116"/>
      <c r="N263" s="96">
        <v>0.133254689267615</v>
      </c>
      <c r="O263" s="96"/>
      <c r="P263" s="96"/>
      <c r="Q263" s="96"/>
      <c r="R263" s="96"/>
      <c r="S263" s="96"/>
      <c r="T263" s="96"/>
      <c r="U263" s="96"/>
      <c r="V263" s="96"/>
      <c r="W263" s="96"/>
      <c r="X263" s="100">
        <v>21868</v>
      </c>
      <c r="Y263" s="100"/>
      <c r="Z263" s="100"/>
      <c r="AA263" s="100"/>
      <c r="AB263" s="100"/>
      <c r="AC263" s="100"/>
      <c r="AD263" s="100"/>
      <c r="AE263" s="100"/>
      <c r="AF263" s="100"/>
      <c r="AG263" s="96">
        <v>9.4949047600439401E-2</v>
      </c>
      <c r="AH263" s="96"/>
      <c r="AI263" s="96"/>
      <c r="AJ263" s="96"/>
      <c r="AK263" s="96"/>
      <c r="AL263" s="96"/>
      <c r="AM263" s="96"/>
      <c r="AN263" s="96"/>
      <c r="AO263" s="96"/>
    </row>
    <row r="264" spans="2:44" s="32" customFormat="1" ht="10.199999999999999" x14ac:dyDescent="0.15">
      <c r="B264" s="41" t="s">
        <v>1167</v>
      </c>
      <c r="C264" s="116">
        <v>1836803680.01</v>
      </c>
      <c r="D264" s="116"/>
      <c r="E264" s="116"/>
      <c r="F264" s="116"/>
      <c r="G264" s="116"/>
      <c r="H264" s="116"/>
      <c r="I264" s="116"/>
      <c r="J264" s="116"/>
      <c r="K264" s="116"/>
      <c r="L264" s="116"/>
      <c r="M264" s="116"/>
      <c r="N264" s="96">
        <v>0.12015631278773101</v>
      </c>
      <c r="O264" s="96"/>
      <c r="P264" s="96"/>
      <c r="Q264" s="96"/>
      <c r="R264" s="96"/>
      <c r="S264" s="96"/>
      <c r="T264" s="96"/>
      <c r="U264" s="96"/>
      <c r="V264" s="96"/>
      <c r="W264" s="96"/>
      <c r="X264" s="100">
        <v>16393</v>
      </c>
      <c r="Y264" s="100"/>
      <c r="Z264" s="100"/>
      <c r="AA264" s="100"/>
      <c r="AB264" s="100"/>
      <c r="AC264" s="100"/>
      <c r="AD264" s="100"/>
      <c r="AE264" s="100"/>
      <c r="AF264" s="100"/>
      <c r="AG264" s="96">
        <v>7.1177050361898794E-2</v>
      </c>
      <c r="AH264" s="96"/>
      <c r="AI264" s="96"/>
      <c r="AJ264" s="96"/>
      <c r="AK264" s="96"/>
      <c r="AL264" s="96"/>
      <c r="AM264" s="96"/>
      <c r="AN264" s="96"/>
      <c r="AO264" s="96"/>
    </row>
    <row r="265" spans="2:44" s="32" customFormat="1" ht="10.199999999999999" x14ac:dyDescent="0.15">
      <c r="B265" s="41" t="s">
        <v>1168</v>
      </c>
      <c r="C265" s="116">
        <v>876555523.94999897</v>
      </c>
      <c r="D265" s="116"/>
      <c r="E265" s="116"/>
      <c r="F265" s="116"/>
      <c r="G265" s="116"/>
      <c r="H265" s="116"/>
      <c r="I265" s="116"/>
      <c r="J265" s="116"/>
      <c r="K265" s="116"/>
      <c r="L265" s="116"/>
      <c r="M265" s="116"/>
      <c r="N265" s="96">
        <v>5.7340738619913997E-2</v>
      </c>
      <c r="O265" s="96"/>
      <c r="P265" s="96"/>
      <c r="Q265" s="96"/>
      <c r="R265" s="96"/>
      <c r="S265" s="96"/>
      <c r="T265" s="96"/>
      <c r="U265" s="96"/>
      <c r="V265" s="96"/>
      <c r="W265" s="96"/>
      <c r="X265" s="100">
        <v>6603</v>
      </c>
      <c r="Y265" s="100"/>
      <c r="Z265" s="100"/>
      <c r="AA265" s="100"/>
      <c r="AB265" s="100"/>
      <c r="AC265" s="100"/>
      <c r="AD265" s="100"/>
      <c r="AE265" s="100"/>
      <c r="AF265" s="100"/>
      <c r="AG265" s="96">
        <v>2.8669679957275498E-2</v>
      </c>
      <c r="AH265" s="96"/>
      <c r="AI265" s="96"/>
      <c r="AJ265" s="96"/>
      <c r="AK265" s="96"/>
      <c r="AL265" s="96"/>
      <c r="AM265" s="96"/>
      <c r="AN265" s="96"/>
      <c r="AO265" s="96"/>
    </row>
    <row r="266" spans="2:44" s="32" customFormat="1" ht="10.199999999999999" x14ac:dyDescent="0.15">
      <c r="B266" s="41" t="s">
        <v>1169</v>
      </c>
      <c r="C266" s="116">
        <v>258328716.47999999</v>
      </c>
      <c r="D266" s="116"/>
      <c r="E266" s="116"/>
      <c r="F266" s="116"/>
      <c r="G266" s="116"/>
      <c r="H266" s="116"/>
      <c r="I266" s="116"/>
      <c r="J266" s="116"/>
      <c r="K266" s="116"/>
      <c r="L266" s="116"/>
      <c r="M266" s="116"/>
      <c r="N266" s="96">
        <v>1.6898826149594301E-2</v>
      </c>
      <c r="O266" s="96"/>
      <c r="P266" s="96"/>
      <c r="Q266" s="96"/>
      <c r="R266" s="96"/>
      <c r="S266" s="96"/>
      <c r="T266" s="96"/>
      <c r="U266" s="96"/>
      <c r="V266" s="96"/>
      <c r="W266" s="96"/>
      <c r="X266" s="100">
        <v>1887</v>
      </c>
      <c r="Y266" s="100"/>
      <c r="Z266" s="100"/>
      <c r="AA266" s="100"/>
      <c r="AB266" s="100"/>
      <c r="AC266" s="100"/>
      <c r="AD266" s="100"/>
      <c r="AE266" s="100"/>
      <c r="AF266" s="100"/>
      <c r="AG266" s="96">
        <v>8.1931979523517991E-3</v>
      </c>
      <c r="AH266" s="96"/>
      <c r="AI266" s="96"/>
      <c r="AJ266" s="96"/>
      <c r="AK266" s="96"/>
      <c r="AL266" s="96"/>
      <c r="AM266" s="96"/>
      <c r="AN266" s="96"/>
      <c r="AO266" s="96"/>
    </row>
    <row r="267" spans="2:44" s="32" customFormat="1" ht="10.199999999999999" x14ac:dyDescent="0.15">
      <c r="B267" s="41" t="s">
        <v>1170</v>
      </c>
      <c r="C267" s="116">
        <v>65693630.2000001</v>
      </c>
      <c r="D267" s="116"/>
      <c r="E267" s="116"/>
      <c r="F267" s="116"/>
      <c r="G267" s="116"/>
      <c r="H267" s="116"/>
      <c r="I267" s="116"/>
      <c r="J267" s="116"/>
      <c r="K267" s="116"/>
      <c r="L267" s="116"/>
      <c r="M267" s="116"/>
      <c r="N267" s="96">
        <v>4.2974131990141497E-3</v>
      </c>
      <c r="O267" s="96"/>
      <c r="P267" s="96"/>
      <c r="Q267" s="96"/>
      <c r="R267" s="96"/>
      <c r="S267" s="96"/>
      <c r="T267" s="96"/>
      <c r="U267" s="96"/>
      <c r="V267" s="96"/>
      <c r="W267" s="96"/>
      <c r="X267" s="100">
        <v>635</v>
      </c>
      <c r="Y267" s="100"/>
      <c r="Z267" s="100"/>
      <c r="AA267" s="100"/>
      <c r="AB267" s="100"/>
      <c r="AC267" s="100"/>
      <c r="AD267" s="100"/>
      <c r="AE267" s="100"/>
      <c r="AF267" s="100"/>
      <c r="AG267" s="96">
        <v>2.75711748794033E-3</v>
      </c>
      <c r="AH267" s="96"/>
      <c r="AI267" s="96"/>
      <c r="AJ267" s="96"/>
      <c r="AK267" s="96"/>
      <c r="AL267" s="96"/>
      <c r="AM267" s="96"/>
      <c r="AN267" s="96"/>
      <c r="AO267" s="96"/>
    </row>
    <row r="268" spans="2:44" s="32" customFormat="1" ht="10.199999999999999" x14ac:dyDescent="0.15">
      <c r="B268" s="41" t="s">
        <v>1171</v>
      </c>
      <c r="C268" s="116">
        <v>45853743.780000001</v>
      </c>
      <c r="D268" s="116"/>
      <c r="E268" s="116"/>
      <c r="F268" s="116"/>
      <c r="G268" s="116"/>
      <c r="H268" s="116"/>
      <c r="I268" s="116"/>
      <c r="J268" s="116"/>
      <c r="K268" s="116"/>
      <c r="L268" s="116"/>
      <c r="M268" s="116"/>
      <c r="N268" s="96">
        <v>2.99956758584465E-3</v>
      </c>
      <c r="O268" s="96"/>
      <c r="P268" s="96"/>
      <c r="Q268" s="96"/>
      <c r="R268" s="96"/>
      <c r="S268" s="96"/>
      <c r="T268" s="96"/>
      <c r="U268" s="96"/>
      <c r="V268" s="96"/>
      <c r="W268" s="96"/>
      <c r="X268" s="100">
        <v>454</v>
      </c>
      <c r="Y268" s="100"/>
      <c r="Z268" s="100"/>
      <c r="AA268" s="100"/>
      <c r="AB268" s="100"/>
      <c r="AC268" s="100"/>
      <c r="AD268" s="100"/>
      <c r="AE268" s="100"/>
      <c r="AF268" s="100"/>
      <c r="AG268" s="96">
        <v>1.9712304559447399E-3</v>
      </c>
      <c r="AH268" s="96"/>
      <c r="AI268" s="96"/>
      <c r="AJ268" s="96"/>
      <c r="AK268" s="96"/>
      <c r="AL268" s="96"/>
      <c r="AM268" s="96"/>
      <c r="AN268" s="96"/>
      <c r="AO268" s="96"/>
    </row>
    <row r="269" spans="2:44" s="32" customFormat="1" ht="10.199999999999999" x14ac:dyDescent="0.15">
      <c r="B269" s="41" t="s">
        <v>1172</v>
      </c>
      <c r="C269" s="116">
        <v>239139874.09</v>
      </c>
      <c r="D269" s="116"/>
      <c r="E269" s="116"/>
      <c r="F269" s="116"/>
      <c r="G269" s="116"/>
      <c r="H269" s="116"/>
      <c r="I269" s="116"/>
      <c r="J269" s="116"/>
      <c r="K269" s="116"/>
      <c r="L269" s="116"/>
      <c r="M269" s="116"/>
      <c r="N269" s="96">
        <v>1.56435692196676E-2</v>
      </c>
      <c r="O269" s="96"/>
      <c r="P269" s="96"/>
      <c r="Q269" s="96"/>
      <c r="R269" s="96"/>
      <c r="S269" s="96"/>
      <c r="T269" s="96"/>
      <c r="U269" s="96"/>
      <c r="V269" s="96"/>
      <c r="W269" s="96"/>
      <c r="X269" s="100">
        <v>1679</v>
      </c>
      <c r="Y269" s="100"/>
      <c r="Z269" s="100"/>
      <c r="AA269" s="100"/>
      <c r="AB269" s="100"/>
      <c r="AC269" s="100"/>
      <c r="AD269" s="100"/>
      <c r="AE269" s="100"/>
      <c r="AF269" s="100"/>
      <c r="AG269" s="96">
        <v>7.2900791531524496E-3</v>
      </c>
      <c r="AH269" s="96"/>
      <c r="AI269" s="96"/>
      <c r="AJ269" s="96"/>
      <c r="AK269" s="96"/>
      <c r="AL269" s="96"/>
      <c r="AM269" s="96"/>
      <c r="AN269" s="96"/>
      <c r="AO269" s="96"/>
    </row>
    <row r="270" spans="2:44" s="32" customFormat="1" ht="10.199999999999999" x14ac:dyDescent="0.15">
      <c r="B270" s="54"/>
      <c r="C270" s="118">
        <v>15286784667.360001</v>
      </c>
      <c r="D270" s="118"/>
      <c r="E270" s="118"/>
      <c r="F270" s="118"/>
      <c r="G270" s="118"/>
      <c r="H270" s="118"/>
      <c r="I270" s="118"/>
      <c r="J270" s="118"/>
      <c r="K270" s="118"/>
      <c r="L270" s="118"/>
      <c r="M270" s="118"/>
      <c r="N270" s="119">
        <v>1</v>
      </c>
      <c r="O270" s="119"/>
      <c r="P270" s="119"/>
      <c r="Q270" s="119"/>
      <c r="R270" s="119"/>
      <c r="S270" s="119"/>
      <c r="T270" s="119"/>
      <c r="U270" s="119"/>
      <c r="V270" s="119"/>
      <c r="W270" s="119"/>
      <c r="X270" s="120">
        <v>230313</v>
      </c>
      <c r="Y270" s="120"/>
      <c r="Z270" s="120"/>
      <c r="AA270" s="120"/>
      <c r="AB270" s="120"/>
      <c r="AC270" s="120"/>
      <c r="AD270" s="120"/>
      <c r="AE270" s="120"/>
      <c r="AF270" s="120"/>
      <c r="AG270" s="119">
        <v>1</v>
      </c>
      <c r="AH270" s="119"/>
      <c r="AI270" s="119"/>
      <c r="AJ270" s="119"/>
      <c r="AK270" s="119"/>
      <c r="AL270" s="119"/>
      <c r="AM270" s="119"/>
      <c r="AN270" s="119"/>
      <c r="AO270" s="119"/>
    </row>
    <row r="271" spans="2:44" s="32" customFormat="1" ht="7.8" x14ac:dyDescent="0.15"/>
    <row r="272" spans="2:44" s="32" customFormat="1" x14ac:dyDescent="0.15">
      <c r="B272" s="94" t="s">
        <v>1173</v>
      </c>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row>
    <row r="273" spans="2:41" s="32" customFormat="1" ht="7.8" x14ac:dyDescent="0.15"/>
    <row r="274" spans="2:41" s="32" customFormat="1" ht="10.199999999999999" x14ac:dyDescent="0.15">
      <c r="B274" s="53"/>
      <c r="C274" s="121" t="s">
        <v>1055</v>
      </c>
      <c r="D274" s="121"/>
      <c r="E274" s="121"/>
      <c r="F274" s="121"/>
      <c r="G274" s="121"/>
      <c r="H274" s="121"/>
      <c r="I274" s="121"/>
      <c r="J274" s="121"/>
      <c r="K274" s="121"/>
      <c r="L274" s="121"/>
      <c r="M274" s="121"/>
      <c r="N274" s="121" t="s">
        <v>1056</v>
      </c>
      <c r="O274" s="121"/>
      <c r="P274" s="121"/>
      <c r="Q274" s="121"/>
      <c r="R274" s="121"/>
      <c r="S274" s="121"/>
      <c r="T274" s="121"/>
      <c r="U274" s="121"/>
      <c r="V274" s="121"/>
      <c r="W274" s="121"/>
      <c r="X274" s="121" t="s">
        <v>1057</v>
      </c>
      <c r="Y274" s="121"/>
      <c r="Z274" s="121"/>
      <c r="AA274" s="121"/>
      <c r="AB274" s="121"/>
      <c r="AC274" s="121"/>
      <c r="AD274" s="121"/>
      <c r="AE274" s="121"/>
      <c r="AF274" s="121"/>
      <c r="AG274" s="121" t="s">
        <v>1056</v>
      </c>
      <c r="AH274" s="121"/>
      <c r="AI274" s="121"/>
      <c r="AJ274" s="121"/>
      <c r="AK274" s="121"/>
      <c r="AL274" s="121"/>
      <c r="AM274" s="121"/>
      <c r="AN274" s="121"/>
      <c r="AO274" s="121"/>
    </row>
    <row r="275" spans="2:41" s="32" customFormat="1" ht="10.199999999999999" x14ac:dyDescent="0.15">
      <c r="B275" s="41" t="s">
        <v>1160</v>
      </c>
      <c r="C275" s="116">
        <v>755021372.27999699</v>
      </c>
      <c r="D275" s="116"/>
      <c r="E275" s="116"/>
      <c r="F275" s="116"/>
      <c r="G275" s="116"/>
      <c r="H275" s="116"/>
      <c r="I275" s="116"/>
      <c r="J275" s="116"/>
      <c r="K275" s="116"/>
      <c r="L275" s="116"/>
      <c r="M275" s="116"/>
      <c r="N275" s="96">
        <v>4.9390462985463603E-2</v>
      </c>
      <c r="O275" s="96"/>
      <c r="P275" s="96"/>
      <c r="Q275" s="96"/>
      <c r="R275" s="96"/>
      <c r="S275" s="96"/>
      <c r="T275" s="96"/>
      <c r="U275" s="96"/>
      <c r="V275" s="96"/>
      <c r="W275" s="96"/>
      <c r="X275" s="100">
        <v>23466</v>
      </c>
      <c r="Y275" s="100"/>
      <c r="Z275" s="100"/>
      <c r="AA275" s="100"/>
      <c r="AB275" s="100"/>
      <c r="AC275" s="100"/>
      <c r="AD275" s="100"/>
      <c r="AE275" s="100"/>
      <c r="AF275" s="100"/>
      <c r="AG275" s="96">
        <v>0.10188743145198099</v>
      </c>
      <c r="AH275" s="96"/>
      <c r="AI275" s="96"/>
      <c r="AJ275" s="96"/>
      <c r="AK275" s="96"/>
      <c r="AL275" s="96"/>
      <c r="AM275" s="96"/>
      <c r="AN275" s="96"/>
      <c r="AO275" s="96"/>
    </row>
    <row r="276" spans="2:41" s="32" customFormat="1" ht="10.199999999999999" x14ac:dyDescent="0.15">
      <c r="B276" s="41" t="s">
        <v>1161</v>
      </c>
      <c r="C276" s="116">
        <v>905468861.28999496</v>
      </c>
      <c r="D276" s="116"/>
      <c r="E276" s="116"/>
      <c r="F276" s="116"/>
      <c r="G276" s="116"/>
      <c r="H276" s="116"/>
      <c r="I276" s="116"/>
      <c r="J276" s="116"/>
      <c r="K276" s="116"/>
      <c r="L276" s="116"/>
      <c r="M276" s="116"/>
      <c r="N276" s="96">
        <v>5.92321329169588E-2</v>
      </c>
      <c r="O276" s="96"/>
      <c r="P276" s="96"/>
      <c r="Q276" s="96"/>
      <c r="R276" s="96"/>
      <c r="S276" s="96"/>
      <c r="T276" s="96"/>
      <c r="U276" s="96"/>
      <c r="V276" s="96"/>
      <c r="W276" s="96"/>
      <c r="X276" s="100">
        <v>24714</v>
      </c>
      <c r="Y276" s="100"/>
      <c r="Z276" s="100"/>
      <c r="AA276" s="100"/>
      <c r="AB276" s="100"/>
      <c r="AC276" s="100"/>
      <c r="AD276" s="100"/>
      <c r="AE276" s="100"/>
      <c r="AF276" s="100"/>
      <c r="AG276" s="96">
        <v>0.10730614424717699</v>
      </c>
      <c r="AH276" s="96"/>
      <c r="AI276" s="96"/>
      <c r="AJ276" s="96"/>
      <c r="AK276" s="96"/>
      <c r="AL276" s="96"/>
      <c r="AM276" s="96"/>
      <c r="AN276" s="96"/>
      <c r="AO276" s="96"/>
    </row>
    <row r="277" spans="2:41" s="32" customFormat="1" ht="10.199999999999999" x14ac:dyDescent="0.15">
      <c r="B277" s="41" t="s">
        <v>1162</v>
      </c>
      <c r="C277" s="116">
        <v>1142637980.04</v>
      </c>
      <c r="D277" s="116"/>
      <c r="E277" s="116"/>
      <c r="F277" s="116"/>
      <c r="G277" s="116"/>
      <c r="H277" s="116"/>
      <c r="I277" s="116"/>
      <c r="J277" s="116"/>
      <c r="K277" s="116"/>
      <c r="L277" s="116"/>
      <c r="M277" s="116"/>
      <c r="N277" s="96">
        <v>7.4746783244728901E-2</v>
      </c>
      <c r="O277" s="96"/>
      <c r="P277" s="96"/>
      <c r="Q277" s="96"/>
      <c r="R277" s="96"/>
      <c r="S277" s="96"/>
      <c r="T277" s="96"/>
      <c r="U277" s="96"/>
      <c r="V277" s="96"/>
      <c r="W277" s="96"/>
      <c r="X277" s="100">
        <v>24960</v>
      </c>
      <c r="Y277" s="100"/>
      <c r="Z277" s="100"/>
      <c r="AA277" s="100"/>
      <c r="AB277" s="100"/>
      <c r="AC277" s="100"/>
      <c r="AD277" s="100"/>
      <c r="AE277" s="100"/>
      <c r="AF277" s="100"/>
      <c r="AG277" s="96">
        <v>0.108374255903922</v>
      </c>
      <c r="AH277" s="96"/>
      <c r="AI277" s="96"/>
      <c r="AJ277" s="96"/>
      <c r="AK277" s="96"/>
      <c r="AL277" s="96"/>
      <c r="AM277" s="96"/>
      <c r="AN277" s="96"/>
      <c r="AO277" s="96"/>
    </row>
    <row r="278" spans="2:41" s="32" customFormat="1" ht="10.199999999999999" x14ac:dyDescent="0.15">
      <c r="B278" s="41" t="s">
        <v>1163</v>
      </c>
      <c r="C278" s="116">
        <v>1420024037.0999899</v>
      </c>
      <c r="D278" s="116"/>
      <c r="E278" s="116"/>
      <c r="F278" s="116"/>
      <c r="G278" s="116"/>
      <c r="H278" s="116"/>
      <c r="I278" s="116"/>
      <c r="J278" s="116"/>
      <c r="K278" s="116"/>
      <c r="L278" s="116"/>
      <c r="M278" s="116"/>
      <c r="N278" s="96">
        <v>9.2892264004476699E-2</v>
      </c>
      <c r="O278" s="96"/>
      <c r="P278" s="96"/>
      <c r="Q278" s="96"/>
      <c r="R278" s="96"/>
      <c r="S278" s="96"/>
      <c r="T278" s="96"/>
      <c r="U278" s="96"/>
      <c r="V278" s="96"/>
      <c r="W278" s="96"/>
      <c r="X278" s="100">
        <v>26082</v>
      </c>
      <c r="Y278" s="100"/>
      <c r="Z278" s="100"/>
      <c r="AA278" s="100"/>
      <c r="AB278" s="100"/>
      <c r="AC278" s="100"/>
      <c r="AD278" s="100"/>
      <c r="AE278" s="100"/>
      <c r="AF278" s="100"/>
      <c r="AG278" s="96">
        <v>0.113245887118834</v>
      </c>
      <c r="AH278" s="96"/>
      <c r="AI278" s="96"/>
      <c r="AJ278" s="96"/>
      <c r="AK278" s="96"/>
      <c r="AL278" s="96"/>
      <c r="AM278" s="96"/>
      <c r="AN278" s="96"/>
      <c r="AO278" s="96"/>
    </row>
    <row r="279" spans="2:41" s="32" customFormat="1" ht="10.199999999999999" x14ac:dyDescent="0.15">
      <c r="B279" s="41" t="s">
        <v>1164</v>
      </c>
      <c r="C279" s="116">
        <v>1723470654.23</v>
      </c>
      <c r="D279" s="116"/>
      <c r="E279" s="116"/>
      <c r="F279" s="116"/>
      <c r="G279" s="116"/>
      <c r="H279" s="116"/>
      <c r="I279" s="116"/>
      <c r="J279" s="116"/>
      <c r="K279" s="116"/>
      <c r="L279" s="116"/>
      <c r="M279" s="116"/>
      <c r="N279" s="96">
        <v>0.112742521840444</v>
      </c>
      <c r="O279" s="96"/>
      <c r="P279" s="96"/>
      <c r="Q279" s="96"/>
      <c r="R279" s="96"/>
      <c r="S279" s="96"/>
      <c r="T279" s="96"/>
      <c r="U279" s="96"/>
      <c r="V279" s="96"/>
      <c r="W279" s="96"/>
      <c r="X279" s="100">
        <v>27503</v>
      </c>
      <c r="Y279" s="100"/>
      <c r="Z279" s="100"/>
      <c r="AA279" s="100"/>
      <c r="AB279" s="100"/>
      <c r="AC279" s="100"/>
      <c r="AD279" s="100"/>
      <c r="AE279" s="100"/>
      <c r="AF279" s="100"/>
      <c r="AG279" s="96">
        <v>0.119415751607595</v>
      </c>
      <c r="AH279" s="96"/>
      <c r="AI279" s="96"/>
      <c r="AJ279" s="96"/>
      <c r="AK279" s="96"/>
      <c r="AL279" s="96"/>
      <c r="AM279" s="96"/>
      <c r="AN279" s="96"/>
      <c r="AO279" s="96"/>
    </row>
    <row r="280" spans="2:41" s="32" customFormat="1" ht="10.199999999999999" x14ac:dyDescent="0.15">
      <c r="B280" s="41" t="s">
        <v>1165</v>
      </c>
      <c r="C280" s="116">
        <v>1930437568.76001</v>
      </c>
      <c r="D280" s="116"/>
      <c r="E280" s="116"/>
      <c r="F280" s="116"/>
      <c r="G280" s="116"/>
      <c r="H280" s="116"/>
      <c r="I280" s="116"/>
      <c r="J280" s="116"/>
      <c r="K280" s="116"/>
      <c r="L280" s="116"/>
      <c r="M280" s="116"/>
      <c r="N280" s="96">
        <v>0.12628146538113</v>
      </c>
      <c r="O280" s="96"/>
      <c r="P280" s="96"/>
      <c r="Q280" s="96"/>
      <c r="R280" s="96"/>
      <c r="S280" s="96"/>
      <c r="T280" s="96"/>
      <c r="U280" s="96"/>
      <c r="V280" s="96"/>
      <c r="W280" s="96"/>
      <c r="X280" s="100">
        <v>27182</v>
      </c>
      <c r="Y280" s="100"/>
      <c r="Z280" s="100"/>
      <c r="AA280" s="100"/>
      <c r="AB280" s="100"/>
      <c r="AC280" s="100"/>
      <c r="AD280" s="100"/>
      <c r="AE280" s="100"/>
      <c r="AF280" s="100"/>
      <c r="AG280" s="96">
        <v>0.118021996153061</v>
      </c>
      <c r="AH280" s="96"/>
      <c r="AI280" s="96"/>
      <c r="AJ280" s="96"/>
      <c r="AK280" s="96"/>
      <c r="AL280" s="96"/>
      <c r="AM280" s="96"/>
      <c r="AN280" s="96"/>
      <c r="AO280" s="96"/>
    </row>
    <row r="281" spans="2:41" s="32" customFormat="1" ht="10.199999999999999" x14ac:dyDescent="0.15">
      <c r="B281" s="41" t="s">
        <v>1166</v>
      </c>
      <c r="C281" s="116">
        <v>2203994615.9500098</v>
      </c>
      <c r="D281" s="116"/>
      <c r="E281" s="116"/>
      <c r="F281" s="116"/>
      <c r="G281" s="116"/>
      <c r="H281" s="116"/>
      <c r="I281" s="116"/>
      <c r="J281" s="116"/>
      <c r="K281" s="116"/>
      <c r="L281" s="116"/>
      <c r="M281" s="116"/>
      <c r="N281" s="96">
        <v>0.144176467707819</v>
      </c>
      <c r="O281" s="96"/>
      <c r="P281" s="96"/>
      <c r="Q281" s="96"/>
      <c r="R281" s="96"/>
      <c r="S281" s="96"/>
      <c r="T281" s="96"/>
      <c r="U281" s="96"/>
      <c r="V281" s="96"/>
      <c r="W281" s="96"/>
      <c r="X281" s="100">
        <v>27116</v>
      </c>
      <c r="Y281" s="100"/>
      <c r="Z281" s="100"/>
      <c r="AA281" s="100"/>
      <c r="AB281" s="100"/>
      <c r="AC281" s="100"/>
      <c r="AD281" s="100"/>
      <c r="AE281" s="100"/>
      <c r="AF281" s="100"/>
      <c r="AG281" s="96">
        <v>0.117735429611008</v>
      </c>
      <c r="AH281" s="96"/>
      <c r="AI281" s="96"/>
      <c r="AJ281" s="96"/>
      <c r="AK281" s="96"/>
      <c r="AL281" s="96"/>
      <c r="AM281" s="96"/>
      <c r="AN281" s="96"/>
      <c r="AO281" s="96"/>
    </row>
    <row r="282" spans="2:41" s="32" customFormat="1" ht="10.199999999999999" x14ac:dyDescent="0.15">
      <c r="B282" s="41" t="s">
        <v>1167</v>
      </c>
      <c r="C282" s="116">
        <v>2354187630.4499998</v>
      </c>
      <c r="D282" s="116"/>
      <c r="E282" s="116"/>
      <c r="F282" s="116"/>
      <c r="G282" s="116"/>
      <c r="H282" s="116"/>
      <c r="I282" s="116"/>
      <c r="J282" s="116"/>
      <c r="K282" s="116"/>
      <c r="L282" s="116"/>
      <c r="M282" s="116"/>
      <c r="N282" s="96">
        <v>0.15400149093985799</v>
      </c>
      <c r="O282" s="96"/>
      <c r="P282" s="96"/>
      <c r="Q282" s="96"/>
      <c r="R282" s="96"/>
      <c r="S282" s="96"/>
      <c r="T282" s="96"/>
      <c r="U282" s="96"/>
      <c r="V282" s="96"/>
      <c r="W282" s="96"/>
      <c r="X282" s="100">
        <v>24955</v>
      </c>
      <c r="Y282" s="100"/>
      <c r="Z282" s="100"/>
      <c r="AA282" s="100"/>
      <c r="AB282" s="100"/>
      <c r="AC282" s="100"/>
      <c r="AD282" s="100"/>
      <c r="AE282" s="100"/>
      <c r="AF282" s="100"/>
      <c r="AG282" s="96">
        <v>0.108352546317403</v>
      </c>
      <c r="AH282" s="96"/>
      <c r="AI282" s="96"/>
      <c r="AJ282" s="96"/>
      <c r="AK282" s="96"/>
      <c r="AL282" s="96"/>
      <c r="AM282" s="96"/>
      <c r="AN282" s="96"/>
      <c r="AO282" s="96"/>
    </row>
    <row r="283" spans="2:41" s="32" customFormat="1" ht="10.199999999999999" x14ac:dyDescent="0.15">
      <c r="B283" s="41" t="s">
        <v>1168</v>
      </c>
      <c r="C283" s="116">
        <v>1944899865.53001</v>
      </c>
      <c r="D283" s="116"/>
      <c r="E283" s="116"/>
      <c r="F283" s="116"/>
      <c r="G283" s="116"/>
      <c r="H283" s="116"/>
      <c r="I283" s="116"/>
      <c r="J283" s="116"/>
      <c r="K283" s="116"/>
      <c r="L283" s="116"/>
      <c r="M283" s="116"/>
      <c r="N283" s="96">
        <v>0.12722753069732901</v>
      </c>
      <c r="O283" s="96"/>
      <c r="P283" s="96"/>
      <c r="Q283" s="96"/>
      <c r="R283" s="96"/>
      <c r="S283" s="96"/>
      <c r="T283" s="96"/>
      <c r="U283" s="96"/>
      <c r="V283" s="96"/>
      <c r="W283" s="96"/>
      <c r="X283" s="100">
        <v>16542</v>
      </c>
      <c r="Y283" s="100"/>
      <c r="Z283" s="100"/>
      <c r="AA283" s="100"/>
      <c r="AB283" s="100"/>
      <c r="AC283" s="100"/>
      <c r="AD283" s="100"/>
      <c r="AE283" s="100"/>
      <c r="AF283" s="100"/>
      <c r="AG283" s="96">
        <v>7.1823996040171395E-2</v>
      </c>
      <c r="AH283" s="96"/>
      <c r="AI283" s="96"/>
      <c r="AJ283" s="96"/>
      <c r="AK283" s="96"/>
      <c r="AL283" s="96"/>
      <c r="AM283" s="96"/>
      <c r="AN283" s="96"/>
      <c r="AO283" s="96"/>
    </row>
    <row r="284" spans="2:41" s="32" customFormat="1" ht="10.199999999999999" x14ac:dyDescent="0.15">
      <c r="B284" s="41" t="s">
        <v>1169</v>
      </c>
      <c r="C284" s="116">
        <v>374849082.39999902</v>
      </c>
      <c r="D284" s="116"/>
      <c r="E284" s="116"/>
      <c r="F284" s="116"/>
      <c r="G284" s="116"/>
      <c r="H284" s="116"/>
      <c r="I284" s="116"/>
      <c r="J284" s="116"/>
      <c r="K284" s="116"/>
      <c r="L284" s="116"/>
      <c r="M284" s="116"/>
      <c r="N284" s="96">
        <v>2.4521120075719299E-2</v>
      </c>
      <c r="O284" s="96"/>
      <c r="P284" s="96"/>
      <c r="Q284" s="96"/>
      <c r="R284" s="96"/>
      <c r="S284" s="96"/>
      <c r="T284" s="96"/>
      <c r="U284" s="96"/>
      <c r="V284" s="96"/>
      <c r="W284" s="96"/>
      <c r="X284" s="100">
        <v>3015</v>
      </c>
      <c r="Y284" s="100"/>
      <c r="Z284" s="100"/>
      <c r="AA284" s="100"/>
      <c r="AB284" s="100"/>
      <c r="AC284" s="100"/>
      <c r="AD284" s="100"/>
      <c r="AE284" s="100"/>
      <c r="AF284" s="100"/>
      <c r="AG284" s="96">
        <v>1.3090880671086699E-2</v>
      </c>
      <c r="AH284" s="96"/>
      <c r="AI284" s="96"/>
      <c r="AJ284" s="96"/>
      <c r="AK284" s="96"/>
      <c r="AL284" s="96"/>
      <c r="AM284" s="96"/>
      <c r="AN284" s="96"/>
      <c r="AO284" s="96"/>
    </row>
    <row r="285" spans="2:41" s="32" customFormat="1" ht="10.199999999999999" x14ac:dyDescent="0.15">
      <c r="B285" s="41" t="s">
        <v>1170</v>
      </c>
      <c r="C285" s="116">
        <v>102951528.61</v>
      </c>
      <c r="D285" s="116"/>
      <c r="E285" s="116"/>
      <c r="F285" s="116"/>
      <c r="G285" s="116"/>
      <c r="H285" s="116"/>
      <c r="I285" s="116"/>
      <c r="J285" s="116"/>
      <c r="K285" s="116"/>
      <c r="L285" s="116"/>
      <c r="M285" s="116"/>
      <c r="N285" s="96">
        <v>6.7346751360879498E-3</v>
      </c>
      <c r="O285" s="96"/>
      <c r="P285" s="96"/>
      <c r="Q285" s="96"/>
      <c r="R285" s="96"/>
      <c r="S285" s="96"/>
      <c r="T285" s="96"/>
      <c r="U285" s="96"/>
      <c r="V285" s="96"/>
      <c r="W285" s="96"/>
      <c r="X285" s="100">
        <v>1061</v>
      </c>
      <c r="Y285" s="100"/>
      <c r="Z285" s="100"/>
      <c r="AA285" s="100"/>
      <c r="AB285" s="100"/>
      <c r="AC285" s="100"/>
      <c r="AD285" s="100"/>
      <c r="AE285" s="100"/>
      <c r="AF285" s="100"/>
      <c r="AG285" s="96">
        <v>4.6067742593774597E-3</v>
      </c>
      <c r="AH285" s="96"/>
      <c r="AI285" s="96"/>
      <c r="AJ285" s="96"/>
      <c r="AK285" s="96"/>
      <c r="AL285" s="96"/>
      <c r="AM285" s="96"/>
      <c r="AN285" s="96"/>
      <c r="AO285" s="96"/>
    </row>
    <row r="286" spans="2:41" s="32" customFormat="1" ht="10.199999999999999" x14ac:dyDescent="0.15">
      <c r="B286" s="41" t="s">
        <v>1171</v>
      </c>
      <c r="C286" s="116">
        <v>78152490.939999998</v>
      </c>
      <c r="D286" s="116"/>
      <c r="E286" s="116"/>
      <c r="F286" s="116"/>
      <c r="G286" s="116"/>
      <c r="H286" s="116"/>
      <c r="I286" s="116"/>
      <c r="J286" s="116"/>
      <c r="K286" s="116"/>
      <c r="L286" s="116"/>
      <c r="M286" s="116"/>
      <c r="N286" s="96">
        <v>5.1124217839523499E-3</v>
      </c>
      <c r="O286" s="96"/>
      <c r="P286" s="96"/>
      <c r="Q286" s="96"/>
      <c r="R286" s="96"/>
      <c r="S286" s="96"/>
      <c r="T286" s="96"/>
      <c r="U286" s="96"/>
      <c r="V286" s="96"/>
      <c r="W286" s="96"/>
      <c r="X286" s="100">
        <v>806</v>
      </c>
      <c r="Y286" s="100"/>
      <c r="Z286" s="100"/>
      <c r="AA286" s="100"/>
      <c r="AB286" s="100"/>
      <c r="AC286" s="100"/>
      <c r="AD286" s="100"/>
      <c r="AE286" s="100"/>
      <c r="AF286" s="100"/>
      <c r="AG286" s="96">
        <v>3.4995853468974799E-3</v>
      </c>
      <c r="AH286" s="96"/>
      <c r="AI286" s="96"/>
      <c r="AJ286" s="96"/>
      <c r="AK286" s="96"/>
      <c r="AL286" s="96"/>
      <c r="AM286" s="96"/>
      <c r="AN286" s="96"/>
      <c r="AO286" s="96"/>
    </row>
    <row r="287" spans="2:41" s="32" customFormat="1" ht="10.199999999999999" x14ac:dyDescent="0.15">
      <c r="B287" s="41" t="s">
        <v>1172</v>
      </c>
      <c r="C287" s="116">
        <v>350688979.77999997</v>
      </c>
      <c r="D287" s="116"/>
      <c r="E287" s="116"/>
      <c r="F287" s="116"/>
      <c r="G287" s="116"/>
      <c r="H287" s="116"/>
      <c r="I287" s="116"/>
      <c r="J287" s="116"/>
      <c r="K287" s="116"/>
      <c r="L287" s="116"/>
      <c r="M287" s="116"/>
      <c r="N287" s="96">
        <v>2.29406632860331E-2</v>
      </c>
      <c r="O287" s="96"/>
      <c r="P287" s="96"/>
      <c r="Q287" s="96"/>
      <c r="R287" s="96"/>
      <c r="S287" s="96"/>
      <c r="T287" s="96"/>
      <c r="U287" s="96"/>
      <c r="V287" s="96"/>
      <c r="W287" s="96"/>
      <c r="X287" s="100">
        <v>2911</v>
      </c>
      <c r="Y287" s="100"/>
      <c r="Z287" s="100"/>
      <c r="AA287" s="100"/>
      <c r="AB287" s="100"/>
      <c r="AC287" s="100"/>
      <c r="AD287" s="100"/>
      <c r="AE287" s="100"/>
      <c r="AF287" s="100"/>
      <c r="AG287" s="96">
        <v>1.26393212714871E-2</v>
      </c>
      <c r="AH287" s="96"/>
      <c r="AI287" s="96"/>
      <c r="AJ287" s="96"/>
      <c r="AK287" s="96"/>
      <c r="AL287" s="96"/>
      <c r="AM287" s="96"/>
      <c r="AN287" s="96"/>
      <c r="AO287" s="96"/>
    </row>
    <row r="288" spans="2:41" s="32" customFormat="1" ht="10.199999999999999" x14ac:dyDescent="0.15">
      <c r="B288" s="54"/>
      <c r="C288" s="118">
        <v>15286784667.360001</v>
      </c>
      <c r="D288" s="118"/>
      <c r="E288" s="118"/>
      <c r="F288" s="118"/>
      <c r="G288" s="118"/>
      <c r="H288" s="118"/>
      <c r="I288" s="118"/>
      <c r="J288" s="118"/>
      <c r="K288" s="118"/>
      <c r="L288" s="118"/>
      <c r="M288" s="118"/>
      <c r="N288" s="119">
        <v>1</v>
      </c>
      <c r="O288" s="119"/>
      <c r="P288" s="119"/>
      <c r="Q288" s="119"/>
      <c r="R288" s="119"/>
      <c r="S288" s="119"/>
      <c r="T288" s="119"/>
      <c r="U288" s="119"/>
      <c r="V288" s="119"/>
      <c r="W288" s="119"/>
      <c r="X288" s="120">
        <v>230313</v>
      </c>
      <c r="Y288" s="120"/>
      <c r="Z288" s="120"/>
      <c r="AA288" s="120"/>
      <c r="AB288" s="120"/>
      <c r="AC288" s="120"/>
      <c r="AD288" s="120"/>
      <c r="AE288" s="120"/>
      <c r="AF288" s="120"/>
      <c r="AG288" s="119">
        <v>1</v>
      </c>
      <c r="AH288" s="119"/>
      <c r="AI288" s="119"/>
      <c r="AJ288" s="119"/>
      <c r="AK288" s="119"/>
      <c r="AL288" s="119"/>
      <c r="AM288" s="119"/>
      <c r="AN288" s="119"/>
      <c r="AO288" s="119"/>
    </row>
    <row r="289" spans="2:44" s="32" customFormat="1" ht="7.8" x14ac:dyDescent="0.15"/>
    <row r="290" spans="2:44" s="32" customFormat="1" x14ac:dyDescent="0.15">
      <c r="B290" s="94" t="s">
        <v>1174</v>
      </c>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row>
    <row r="291" spans="2:44" s="32" customFormat="1" ht="7.8" x14ac:dyDescent="0.15"/>
    <row r="292" spans="2:44" s="32" customFormat="1" ht="10.199999999999999" x14ac:dyDescent="0.15">
      <c r="B292" s="122"/>
      <c r="C292" s="122"/>
      <c r="D292" s="121" t="s">
        <v>1055</v>
      </c>
      <c r="E292" s="121"/>
      <c r="F292" s="121"/>
      <c r="G292" s="121"/>
      <c r="H292" s="121"/>
      <c r="I292" s="121"/>
      <c r="J292" s="121"/>
      <c r="K292" s="121"/>
      <c r="L292" s="121"/>
      <c r="M292" s="121"/>
      <c r="N292" s="121"/>
      <c r="O292" s="121" t="s">
        <v>1056</v>
      </c>
      <c r="P292" s="121"/>
      <c r="Q292" s="121"/>
      <c r="R292" s="121"/>
      <c r="S292" s="121"/>
      <c r="T292" s="121"/>
      <c r="U292" s="121"/>
      <c r="V292" s="121"/>
      <c r="W292" s="121"/>
      <c r="X292" s="121"/>
      <c r="Y292" s="121" t="s">
        <v>1057</v>
      </c>
      <c r="Z292" s="121"/>
      <c r="AA292" s="121"/>
      <c r="AB292" s="121"/>
      <c r="AC292" s="121"/>
      <c r="AD292" s="121"/>
      <c r="AE292" s="121"/>
      <c r="AF292" s="121"/>
      <c r="AG292" s="121"/>
      <c r="AH292" s="121" t="s">
        <v>1056</v>
      </c>
      <c r="AI292" s="121"/>
      <c r="AJ292" s="121"/>
      <c r="AK292" s="121"/>
      <c r="AL292" s="121"/>
      <c r="AM292" s="121"/>
      <c r="AN292" s="121"/>
      <c r="AO292" s="121"/>
      <c r="AP292" s="55"/>
    </row>
    <row r="293" spans="2:44" s="32" customFormat="1" ht="10.199999999999999" x14ac:dyDescent="0.15">
      <c r="B293" s="93" t="s">
        <v>1175</v>
      </c>
      <c r="C293" s="93"/>
      <c r="D293" s="116">
        <v>120484182.83</v>
      </c>
      <c r="E293" s="116"/>
      <c r="F293" s="116"/>
      <c r="G293" s="116"/>
      <c r="H293" s="116"/>
      <c r="I293" s="116"/>
      <c r="J293" s="116"/>
      <c r="K293" s="116"/>
      <c r="L293" s="116"/>
      <c r="M293" s="116"/>
      <c r="N293" s="116"/>
      <c r="O293" s="96">
        <v>7.8815908938165893E-3</v>
      </c>
      <c r="P293" s="96"/>
      <c r="Q293" s="96"/>
      <c r="R293" s="96"/>
      <c r="S293" s="96"/>
      <c r="T293" s="96"/>
      <c r="U293" s="96"/>
      <c r="V293" s="96"/>
      <c r="W293" s="96"/>
      <c r="X293" s="96"/>
      <c r="Y293" s="100">
        <v>12461</v>
      </c>
      <c r="Z293" s="100"/>
      <c r="AA293" s="100"/>
      <c r="AB293" s="100"/>
      <c r="AC293" s="100"/>
      <c r="AD293" s="100"/>
      <c r="AE293" s="100"/>
      <c r="AF293" s="100"/>
      <c r="AG293" s="100"/>
      <c r="AH293" s="96">
        <v>5.4104631523188E-2</v>
      </c>
      <c r="AI293" s="96"/>
      <c r="AJ293" s="96"/>
      <c r="AK293" s="96"/>
      <c r="AL293" s="96"/>
      <c r="AM293" s="96"/>
      <c r="AN293" s="96"/>
      <c r="AO293" s="96"/>
      <c r="AP293" s="56">
        <v>1</v>
      </c>
    </row>
    <row r="294" spans="2:44" s="32" customFormat="1" ht="10.199999999999999" x14ac:dyDescent="0.15">
      <c r="B294" s="93" t="s">
        <v>1176</v>
      </c>
      <c r="C294" s="93"/>
      <c r="D294" s="116">
        <v>390171001.51999998</v>
      </c>
      <c r="E294" s="116"/>
      <c r="F294" s="116"/>
      <c r="G294" s="116"/>
      <c r="H294" s="116"/>
      <c r="I294" s="116"/>
      <c r="J294" s="116"/>
      <c r="K294" s="116"/>
      <c r="L294" s="116"/>
      <c r="M294" s="116"/>
      <c r="N294" s="116"/>
      <c r="O294" s="96">
        <v>2.5523418430370402E-2</v>
      </c>
      <c r="P294" s="96"/>
      <c r="Q294" s="96"/>
      <c r="R294" s="96"/>
      <c r="S294" s="96"/>
      <c r="T294" s="96"/>
      <c r="U294" s="96"/>
      <c r="V294" s="96"/>
      <c r="W294" s="96"/>
      <c r="X294" s="96"/>
      <c r="Y294" s="100">
        <v>16723</v>
      </c>
      <c r="Z294" s="100"/>
      <c r="AA294" s="100"/>
      <c r="AB294" s="100"/>
      <c r="AC294" s="100"/>
      <c r="AD294" s="100"/>
      <c r="AE294" s="100"/>
      <c r="AF294" s="100"/>
      <c r="AG294" s="100"/>
      <c r="AH294" s="96">
        <v>7.2609883072166995E-2</v>
      </c>
      <c r="AI294" s="96"/>
      <c r="AJ294" s="96"/>
      <c r="AK294" s="96"/>
      <c r="AL294" s="96"/>
      <c r="AM294" s="96"/>
      <c r="AN294" s="96"/>
      <c r="AO294" s="96"/>
      <c r="AP294" s="56">
        <v>2</v>
      </c>
    </row>
    <row r="295" spans="2:44" s="32" customFormat="1" ht="10.199999999999999" x14ac:dyDescent="0.15">
      <c r="B295" s="93" t="s">
        <v>1177</v>
      </c>
      <c r="C295" s="93"/>
      <c r="D295" s="116">
        <v>838449499.41000199</v>
      </c>
      <c r="E295" s="116"/>
      <c r="F295" s="116"/>
      <c r="G295" s="116"/>
      <c r="H295" s="116"/>
      <c r="I295" s="116"/>
      <c r="J295" s="116"/>
      <c r="K295" s="116"/>
      <c r="L295" s="116"/>
      <c r="M295" s="116"/>
      <c r="N295" s="116"/>
      <c r="O295" s="96">
        <v>5.4847995680886302E-2</v>
      </c>
      <c r="P295" s="96"/>
      <c r="Q295" s="96"/>
      <c r="R295" s="96"/>
      <c r="S295" s="96"/>
      <c r="T295" s="96"/>
      <c r="U295" s="96"/>
      <c r="V295" s="96"/>
      <c r="W295" s="96"/>
      <c r="X295" s="96"/>
      <c r="Y295" s="100">
        <v>21753</v>
      </c>
      <c r="Z295" s="100"/>
      <c r="AA295" s="100"/>
      <c r="AB295" s="100"/>
      <c r="AC295" s="100"/>
      <c r="AD295" s="100"/>
      <c r="AE295" s="100"/>
      <c r="AF295" s="100"/>
      <c r="AG295" s="100"/>
      <c r="AH295" s="96">
        <v>9.4449727110497497E-2</v>
      </c>
      <c r="AI295" s="96"/>
      <c r="AJ295" s="96"/>
      <c r="AK295" s="96"/>
      <c r="AL295" s="96"/>
      <c r="AM295" s="96"/>
      <c r="AN295" s="96"/>
      <c r="AO295" s="96"/>
      <c r="AP295" s="56">
        <v>3</v>
      </c>
    </row>
    <row r="296" spans="2:44" s="32" customFormat="1" ht="10.199999999999999" x14ac:dyDescent="0.15">
      <c r="B296" s="93" t="s">
        <v>1178</v>
      </c>
      <c r="C296" s="93"/>
      <c r="D296" s="116">
        <v>1721927127.3800001</v>
      </c>
      <c r="E296" s="116"/>
      <c r="F296" s="116"/>
      <c r="G296" s="116"/>
      <c r="H296" s="116"/>
      <c r="I296" s="116"/>
      <c r="J296" s="116"/>
      <c r="K296" s="116"/>
      <c r="L296" s="116"/>
      <c r="M296" s="116"/>
      <c r="N296" s="116"/>
      <c r="O296" s="96">
        <v>0.112641550518902</v>
      </c>
      <c r="P296" s="96"/>
      <c r="Q296" s="96"/>
      <c r="R296" s="96"/>
      <c r="S296" s="96"/>
      <c r="T296" s="96"/>
      <c r="U296" s="96"/>
      <c r="V296" s="96"/>
      <c r="W296" s="96"/>
      <c r="X296" s="96"/>
      <c r="Y296" s="100">
        <v>29602</v>
      </c>
      <c r="Z296" s="100"/>
      <c r="AA296" s="100"/>
      <c r="AB296" s="100"/>
      <c r="AC296" s="100"/>
      <c r="AD296" s="100"/>
      <c r="AE296" s="100"/>
      <c r="AF296" s="100"/>
      <c r="AG296" s="100"/>
      <c r="AH296" s="96">
        <v>0.128529436028361</v>
      </c>
      <c r="AI296" s="96"/>
      <c r="AJ296" s="96"/>
      <c r="AK296" s="96"/>
      <c r="AL296" s="96"/>
      <c r="AM296" s="96"/>
      <c r="AN296" s="96"/>
      <c r="AO296" s="96"/>
      <c r="AP296" s="56">
        <v>4</v>
      </c>
    </row>
    <row r="297" spans="2:44" s="32" customFormat="1" ht="10.199999999999999" x14ac:dyDescent="0.15">
      <c r="B297" s="93" t="s">
        <v>1179</v>
      </c>
      <c r="C297" s="93"/>
      <c r="D297" s="116">
        <v>2238920451.8400002</v>
      </c>
      <c r="E297" s="116"/>
      <c r="F297" s="116"/>
      <c r="G297" s="116"/>
      <c r="H297" s="116"/>
      <c r="I297" s="116"/>
      <c r="J297" s="116"/>
      <c r="K297" s="116"/>
      <c r="L297" s="116"/>
      <c r="M297" s="116"/>
      <c r="N297" s="116"/>
      <c r="O297" s="96">
        <v>0.146461175489735</v>
      </c>
      <c r="P297" s="96"/>
      <c r="Q297" s="96"/>
      <c r="R297" s="96"/>
      <c r="S297" s="96"/>
      <c r="T297" s="96"/>
      <c r="U297" s="96"/>
      <c r="V297" s="96"/>
      <c r="W297" s="96"/>
      <c r="X297" s="96"/>
      <c r="Y297" s="100">
        <v>29322</v>
      </c>
      <c r="Z297" s="100"/>
      <c r="AA297" s="100"/>
      <c r="AB297" s="100"/>
      <c r="AC297" s="100"/>
      <c r="AD297" s="100"/>
      <c r="AE297" s="100"/>
      <c r="AF297" s="100"/>
      <c r="AG297" s="100"/>
      <c r="AH297" s="96">
        <v>0.127313699183285</v>
      </c>
      <c r="AI297" s="96"/>
      <c r="AJ297" s="96"/>
      <c r="AK297" s="96"/>
      <c r="AL297" s="96"/>
      <c r="AM297" s="96"/>
      <c r="AN297" s="96"/>
      <c r="AO297" s="96"/>
      <c r="AP297" s="56">
        <v>5</v>
      </c>
    </row>
    <row r="298" spans="2:44" s="32" customFormat="1" ht="10.199999999999999" x14ac:dyDescent="0.15">
      <c r="B298" s="93" t="s">
        <v>1180</v>
      </c>
      <c r="C298" s="93"/>
      <c r="D298" s="116">
        <v>771865785.79999697</v>
      </c>
      <c r="E298" s="116"/>
      <c r="F298" s="116"/>
      <c r="G298" s="116"/>
      <c r="H298" s="116"/>
      <c r="I298" s="116"/>
      <c r="J298" s="116"/>
      <c r="K298" s="116"/>
      <c r="L298" s="116"/>
      <c r="M298" s="116"/>
      <c r="N298" s="116"/>
      <c r="O298" s="96">
        <v>5.0492356803328801E-2</v>
      </c>
      <c r="P298" s="96"/>
      <c r="Q298" s="96"/>
      <c r="R298" s="96"/>
      <c r="S298" s="96"/>
      <c r="T298" s="96"/>
      <c r="U298" s="96"/>
      <c r="V298" s="96"/>
      <c r="W298" s="96"/>
      <c r="X298" s="96"/>
      <c r="Y298" s="100">
        <v>15281</v>
      </c>
      <c r="Z298" s="100"/>
      <c r="AA298" s="100"/>
      <c r="AB298" s="100"/>
      <c r="AC298" s="100"/>
      <c r="AD298" s="100"/>
      <c r="AE298" s="100"/>
      <c r="AF298" s="100"/>
      <c r="AG298" s="100"/>
      <c r="AH298" s="96">
        <v>6.6348838320025402E-2</v>
      </c>
      <c r="AI298" s="96"/>
      <c r="AJ298" s="96"/>
      <c r="AK298" s="96"/>
      <c r="AL298" s="96"/>
      <c r="AM298" s="96"/>
      <c r="AN298" s="96"/>
      <c r="AO298" s="96"/>
      <c r="AP298" s="56">
        <v>6</v>
      </c>
    </row>
    <row r="299" spans="2:44" s="32" customFormat="1" ht="10.199999999999999" x14ac:dyDescent="0.15">
      <c r="B299" s="93" t="s">
        <v>1181</v>
      </c>
      <c r="C299" s="93"/>
      <c r="D299" s="116">
        <v>776561360.19000101</v>
      </c>
      <c r="E299" s="116"/>
      <c r="F299" s="116"/>
      <c r="G299" s="116"/>
      <c r="H299" s="116"/>
      <c r="I299" s="116"/>
      <c r="J299" s="116"/>
      <c r="K299" s="116"/>
      <c r="L299" s="116"/>
      <c r="M299" s="116"/>
      <c r="N299" s="116"/>
      <c r="O299" s="96">
        <v>5.0799522403694002E-2</v>
      </c>
      <c r="P299" s="96"/>
      <c r="Q299" s="96"/>
      <c r="R299" s="96"/>
      <c r="S299" s="96"/>
      <c r="T299" s="96"/>
      <c r="U299" s="96"/>
      <c r="V299" s="96"/>
      <c r="W299" s="96"/>
      <c r="X299" s="96"/>
      <c r="Y299" s="100">
        <v>13533</v>
      </c>
      <c r="Z299" s="100"/>
      <c r="AA299" s="100"/>
      <c r="AB299" s="100"/>
      <c r="AC299" s="100"/>
      <c r="AD299" s="100"/>
      <c r="AE299" s="100"/>
      <c r="AF299" s="100"/>
      <c r="AG299" s="100"/>
      <c r="AH299" s="96">
        <v>5.8759166872907699E-2</v>
      </c>
      <c r="AI299" s="96"/>
      <c r="AJ299" s="96"/>
      <c r="AK299" s="96"/>
      <c r="AL299" s="96"/>
      <c r="AM299" s="96"/>
      <c r="AN299" s="96"/>
      <c r="AO299" s="96"/>
      <c r="AP299" s="56">
        <v>7</v>
      </c>
    </row>
    <row r="300" spans="2:44" s="32" customFormat="1" ht="10.199999999999999" x14ac:dyDescent="0.15">
      <c r="B300" s="93" t="s">
        <v>1182</v>
      </c>
      <c r="C300" s="93"/>
      <c r="D300" s="116">
        <v>855950914.10999799</v>
      </c>
      <c r="E300" s="116"/>
      <c r="F300" s="116"/>
      <c r="G300" s="116"/>
      <c r="H300" s="116"/>
      <c r="I300" s="116"/>
      <c r="J300" s="116"/>
      <c r="K300" s="116"/>
      <c r="L300" s="116"/>
      <c r="M300" s="116"/>
      <c r="N300" s="116"/>
      <c r="O300" s="96">
        <v>5.5992867874799401E-2</v>
      </c>
      <c r="P300" s="96"/>
      <c r="Q300" s="96"/>
      <c r="R300" s="96"/>
      <c r="S300" s="96"/>
      <c r="T300" s="96"/>
      <c r="U300" s="96"/>
      <c r="V300" s="96"/>
      <c r="W300" s="96"/>
      <c r="X300" s="96"/>
      <c r="Y300" s="100">
        <v>13464</v>
      </c>
      <c r="Z300" s="100"/>
      <c r="AA300" s="100"/>
      <c r="AB300" s="100"/>
      <c r="AC300" s="100"/>
      <c r="AD300" s="100"/>
      <c r="AE300" s="100"/>
      <c r="AF300" s="100"/>
      <c r="AG300" s="100"/>
      <c r="AH300" s="96">
        <v>5.8459574578942602E-2</v>
      </c>
      <c r="AI300" s="96"/>
      <c r="AJ300" s="96"/>
      <c r="AK300" s="96"/>
      <c r="AL300" s="96"/>
      <c r="AM300" s="96"/>
      <c r="AN300" s="96"/>
      <c r="AO300" s="96"/>
      <c r="AP300" s="56">
        <v>8</v>
      </c>
    </row>
    <row r="301" spans="2:44" s="32" customFormat="1" ht="10.199999999999999" x14ac:dyDescent="0.15">
      <c r="B301" s="93" t="s">
        <v>1183</v>
      </c>
      <c r="C301" s="93"/>
      <c r="D301" s="116">
        <v>999200665.62000096</v>
      </c>
      <c r="E301" s="116"/>
      <c r="F301" s="116"/>
      <c r="G301" s="116"/>
      <c r="H301" s="116"/>
      <c r="I301" s="116"/>
      <c r="J301" s="116"/>
      <c r="K301" s="116"/>
      <c r="L301" s="116"/>
      <c r="M301" s="116"/>
      <c r="N301" s="116"/>
      <c r="O301" s="96">
        <v>6.5363690753979797E-2</v>
      </c>
      <c r="P301" s="96"/>
      <c r="Q301" s="96"/>
      <c r="R301" s="96"/>
      <c r="S301" s="96"/>
      <c r="T301" s="96"/>
      <c r="U301" s="96"/>
      <c r="V301" s="96"/>
      <c r="W301" s="96"/>
      <c r="X301" s="96"/>
      <c r="Y301" s="100">
        <v>13349</v>
      </c>
      <c r="Z301" s="100"/>
      <c r="AA301" s="100"/>
      <c r="AB301" s="100"/>
      <c r="AC301" s="100"/>
      <c r="AD301" s="100"/>
      <c r="AE301" s="100"/>
      <c r="AF301" s="100"/>
      <c r="AG301" s="100"/>
      <c r="AH301" s="96">
        <v>5.7960254089000601E-2</v>
      </c>
      <c r="AI301" s="96"/>
      <c r="AJ301" s="96"/>
      <c r="AK301" s="96"/>
      <c r="AL301" s="96"/>
      <c r="AM301" s="96"/>
      <c r="AN301" s="96"/>
      <c r="AO301" s="96"/>
      <c r="AP301" s="56">
        <v>9</v>
      </c>
    </row>
    <row r="302" spans="2:44" s="32" customFormat="1" ht="10.199999999999999" x14ac:dyDescent="0.15">
      <c r="B302" s="93" t="s">
        <v>1184</v>
      </c>
      <c r="C302" s="93"/>
      <c r="D302" s="116">
        <v>1077992577.8099999</v>
      </c>
      <c r="E302" s="116"/>
      <c r="F302" s="116"/>
      <c r="G302" s="116"/>
      <c r="H302" s="116"/>
      <c r="I302" s="116"/>
      <c r="J302" s="116"/>
      <c r="K302" s="116"/>
      <c r="L302" s="116"/>
      <c r="M302" s="116"/>
      <c r="N302" s="116"/>
      <c r="O302" s="96">
        <v>7.0517940905631002E-2</v>
      </c>
      <c r="P302" s="96"/>
      <c r="Q302" s="96"/>
      <c r="R302" s="96"/>
      <c r="S302" s="96"/>
      <c r="T302" s="96"/>
      <c r="U302" s="96"/>
      <c r="V302" s="96"/>
      <c r="W302" s="96"/>
      <c r="X302" s="96"/>
      <c r="Y302" s="100">
        <v>11806</v>
      </c>
      <c r="Z302" s="100"/>
      <c r="AA302" s="100"/>
      <c r="AB302" s="100"/>
      <c r="AC302" s="100"/>
      <c r="AD302" s="100"/>
      <c r="AE302" s="100"/>
      <c r="AF302" s="100"/>
      <c r="AG302" s="100"/>
      <c r="AH302" s="96">
        <v>5.1260675689170802E-2</v>
      </c>
      <c r="AI302" s="96"/>
      <c r="AJ302" s="96"/>
      <c r="AK302" s="96"/>
      <c r="AL302" s="96"/>
      <c r="AM302" s="96"/>
      <c r="AN302" s="96"/>
      <c r="AO302" s="96"/>
      <c r="AP302" s="56">
        <v>10</v>
      </c>
    </row>
    <row r="303" spans="2:44" s="32" customFormat="1" ht="10.199999999999999" x14ac:dyDescent="0.15">
      <c r="B303" s="93" t="s">
        <v>1185</v>
      </c>
      <c r="C303" s="93"/>
      <c r="D303" s="116">
        <v>2610431158.25001</v>
      </c>
      <c r="E303" s="116"/>
      <c r="F303" s="116"/>
      <c r="G303" s="116"/>
      <c r="H303" s="116"/>
      <c r="I303" s="116"/>
      <c r="J303" s="116"/>
      <c r="K303" s="116"/>
      <c r="L303" s="116"/>
      <c r="M303" s="116"/>
      <c r="N303" s="116"/>
      <c r="O303" s="96">
        <v>0.170763912428474</v>
      </c>
      <c r="P303" s="96"/>
      <c r="Q303" s="96"/>
      <c r="R303" s="96"/>
      <c r="S303" s="96"/>
      <c r="T303" s="96"/>
      <c r="U303" s="96"/>
      <c r="V303" s="96"/>
      <c r="W303" s="96"/>
      <c r="X303" s="96"/>
      <c r="Y303" s="100">
        <v>29750</v>
      </c>
      <c r="Z303" s="100"/>
      <c r="AA303" s="100"/>
      <c r="AB303" s="100"/>
      <c r="AC303" s="100"/>
      <c r="AD303" s="100"/>
      <c r="AE303" s="100"/>
      <c r="AF303" s="100"/>
      <c r="AG303" s="100"/>
      <c r="AH303" s="96">
        <v>0.12917203978933001</v>
      </c>
      <c r="AI303" s="96"/>
      <c r="AJ303" s="96"/>
      <c r="AK303" s="96"/>
      <c r="AL303" s="96"/>
      <c r="AM303" s="96"/>
      <c r="AN303" s="96"/>
      <c r="AO303" s="96"/>
      <c r="AP303" s="56">
        <v>11</v>
      </c>
    </row>
    <row r="304" spans="2:44" s="32" customFormat="1" ht="10.199999999999999" x14ac:dyDescent="0.15">
      <c r="B304" s="93" t="s">
        <v>1186</v>
      </c>
      <c r="C304" s="93"/>
      <c r="D304" s="116">
        <v>1115183086.7</v>
      </c>
      <c r="E304" s="116"/>
      <c r="F304" s="116"/>
      <c r="G304" s="116"/>
      <c r="H304" s="116"/>
      <c r="I304" s="116"/>
      <c r="J304" s="116"/>
      <c r="K304" s="116"/>
      <c r="L304" s="116"/>
      <c r="M304" s="116"/>
      <c r="N304" s="116"/>
      <c r="O304" s="96">
        <v>7.2950794491212501E-2</v>
      </c>
      <c r="P304" s="96"/>
      <c r="Q304" s="96"/>
      <c r="R304" s="96"/>
      <c r="S304" s="96"/>
      <c r="T304" s="96"/>
      <c r="U304" s="96"/>
      <c r="V304" s="96"/>
      <c r="W304" s="96"/>
      <c r="X304" s="96"/>
      <c r="Y304" s="100">
        <v>10718</v>
      </c>
      <c r="Z304" s="100"/>
      <c r="AA304" s="100"/>
      <c r="AB304" s="100"/>
      <c r="AC304" s="100"/>
      <c r="AD304" s="100"/>
      <c r="AE304" s="100"/>
      <c r="AF304" s="100"/>
      <c r="AG304" s="100"/>
      <c r="AH304" s="96">
        <v>4.6536669662589597E-2</v>
      </c>
      <c r="AI304" s="96"/>
      <c r="AJ304" s="96"/>
      <c r="AK304" s="96"/>
      <c r="AL304" s="96"/>
      <c r="AM304" s="96"/>
      <c r="AN304" s="96"/>
      <c r="AO304" s="96"/>
      <c r="AP304" s="56">
        <v>12</v>
      </c>
    </row>
    <row r="305" spans="2:44" s="32" customFormat="1" ht="10.199999999999999" x14ac:dyDescent="0.15">
      <c r="B305" s="93" t="s">
        <v>1187</v>
      </c>
      <c r="C305" s="93"/>
      <c r="D305" s="116">
        <v>481398759.23000097</v>
      </c>
      <c r="E305" s="116"/>
      <c r="F305" s="116"/>
      <c r="G305" s="116"/>
      <c r="H305" s="116"/>
      <c r="I305" s="116"/>
      <c r="J305" s="116"/>
      <c r="K305" s="116"/>
      <c r="L305" s="116"/>
      <c r="M305" s="116"/>
      <c r="N305" s="116"/>
      <c r="O305" s="96">
        <v>3.1491171603788802E-2</v>
      </c>
      <c r="P305" s="96"/>
      <c r="Q305" s="96"/>
      <c r="R305" s="96"/>
      <c r="S305" s="96"/>
      <c r="T305" s="96"/>
      <c r="U305" s="96"/>
      <c r="V305" s="96"/>
      <c r="W305" s="96"/>
      <c r="X305" s="96"/>
      <c r="Y305" s="100">
        <v>4305</v>
      </c>
      <c r="Z305" s="100"/>
      <c r="AA305" s="100"/>
      <c r="AB305" s="100"/>
      <c r="AC305" s="100"/>
      <c r="AD305" s="100"/>
      <c r="AE305" s="100"/>
      <c r="AF305" s="100"/>
      <c r="AG305" s="100"/>
      <c r="AH305" s="96">
        <v>1.86919539930442E-2</v>
      </c>
      <c r="AI305" s="96"/>
      <c r="AJ305" s="96"/>
      <c r="AK305" s="96"/>
      <c r="AL305" s="96"/>
      <c r="AM305" s="96"/>
      <c r="AN305" s="96"/>
      <c r="AO305" s="96"/>
      <c r="AP305" s="56">
        <v>13</v>
      </c>
    </row>
    <row r="306" spans="2:44" s="32" customFormat="1" ht="10.199999999999999" x14ac:dyDescent="0.15">
      <c r="B306" s="93" t="s">
        <v>1188</v>
      </c>
      <c r="C306" s="93"/>
      <c r="D306" s="116">
        <v>1288248096.6700001</v>
      </c>
      <c r="E306" s="116"/>
      <c r="F306" s="116"/>
      <c r="G306" s="116"/>
      <c r="H306" s="116"/>
      <c r="I306" s="116"/>
      <c r="J306" s="116"/>
      <c r="K306" s="116"/>
      <c r="L306" s="116"/>
      <c r="M306" s="116"/>
      <c r="N306" s="116"/>
      <c r="O306" s="96">
        <v>8.4272011721381698E-2</v>
      </c>
      <c r="P306" s="96"/>
      <c r="Q306" s="96"/>
      <c r="R306" s="96"/>
      <c r="S306" s="96"/>
      <c r="T306" s="96"/>
      <c r="U306" s="96"/>
      <c r="V306" s="96"/>
      <c r="W306" s="96"/>
      <c r="X306" s="96"/>
      <c r="Y306" s="100">
        <v>8246</v>
      </c>
      <c r="Z306" s="100"/>
      <c r="AA306" s="100"/>
      <c r="AB306" s="100"/>
      <c r="AC306" s="100"/>
      <c r="AD306" s="100"/>
      <c r="AE306" s="100"/>
      <c r="AF306" s="100"/>
      <c r="AG306" s="100"/>
      <c r="AH306" s="96">
        <v>3.5803450087489599E-2</v>
      </c>
      <c r="AI306" s="96"/>
      <c r="AJ306" s="96"/>
      <c r="AK306" s="96"/>
      <c r="AL306" s="96"/>
      <c r="AM306" s="96"/>
      <c r="AN306" s="96"/>
      <c r="AO306" s="96"/>
      <c r="AP306" s="56">
        <v>14</v>
      </c>
    </row>
    <row r="307" spans="2:44" s="32" customFormat="1" ht="10.199999999999999" x14ac:dyDescent="0.15">
      <c r="B307" s="122"/>
      <c r="C307" s="122"/>
      <c r="D307" s="118">
        <v>15286784667.360001</v>
      </c>
      <c r="E307" s="118"/>
      <c r="F307" s="118"/>
      <c r="G307" s="118"/>
      <c r="H307" s="118"/>
      <c r="I307" s="118"/>
      <c r="J307" s="118"/>
      <c r="K307" s="118"/>
      <c r="L307" s="118"/>
      <c r="M307" s="118"/>
      <c r="N307" s="118"/>
      <c r="O307" s="119">
        <v>1</v>
      </c>
      <c r="P307" s="119"/>
      <c r="Q307" s="119"/>
      <c r="R307" s="119"/>
      <c r="S307" s="119"/>
      <c r="T307" s="119"/>
      <c r="U307" s="119"/>
      <c r="V307" s="119"/>
      <c r="W307" s="119"/>
      <c r="X307" s="119"/>
      <c r="Y307" s="120">
        <v>230313</v>
      </c>
      <c r="Z307" s="120"/>
      <c r="AA307" s="120"/>
      <c r="AB307" s="120"/>
      <c r="AC307" s="120"/>
      <c r="AD307" s="120"/>
      <c r="AE307" s="120"/>
      <c r="AF307" s="120"/>
      <c r="AG307" s="120"/>
      <c r="AH307" s="119">
        <v>1</v>
      </c>
      <c r="AI307" s="119"/>
      <c r="AJ307" s="119"/>
      <c r="AK307" s="119"/>
      <c r="AL307" s="119"/>
      <c r="AM307" s="119"/>
      <c r="AN307" s="119"/>
      <c r="AO307" s="119"/>
      <c r="AP307" s="57"/>
    </row>
    <row r="308" spans="2:44" s="32" customFormat="1" ht="7.8" x14ac:dyDescent="0.15"/>
    <row r="309" spans="2:44" s="32" customFormat="1" x14ac:dyDescent="0.15">
      <c r="B309" s="94" t="s">
        <v>1189</v>
      </c>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row>
    <row r="310" spans="2:44" s="32" customFormat="1" ht="7.8" x14ac:dyDescent="0.15"/>
    <row r="311" spans="2:44" s="32" customFormat="1" ht="10.199999999999999" x14ac:dyDescent="0.15">
      <c r="B311" s="121" t="s">
        <v>1059</v>
      </c>
      <c r="C311" s="121"/>
      <c r="D311" s="121" t="s">
        <v>1055</v>
      </c>
      <c r="E311" s="121"/>
      <c r="F311" s="121"/>
      <c r="G311" s="121"/>
      <c r="H311" s="121"/>
      <c r="I311" s="121"/>
      <c r="J311" s="121"/>
      <c r="K311" s="121"/>
      <c r="L311" s="121"/>
      <c r="M311" s="121"/>
      <c r="N311" s="121"/>
      <c r="O311" s="121" t="s">
        <v>1056</v>
      </c>
      <c r="P311" s="121"/>
      <c r="Q311" s="121"/>
      <c r="R311" s="121"/>
      <c r="S311" s="121"/>
      <c r="T311" s="121"/>
      <c r="U311" s="121"/>
      <c r="V311" s="121"/>
      <c r="W311" s="121"/>
      <c r="X311" s="121"/>
      <c r="Y311" s="121" t="s">
        <v>1057</v>
      </c>
      <c r="Z311" s="121"/>
      <c r="AA311" s="121"/>
      <c r="AB311" s="121"/>
      <c r="AC311" s="121"/>
      <c r="AD311" s="121"/>
      <c r="AE311" s="121"/>
      <c r="AF311" s="121"/>
      <c r="AG311" s="121"/>
      <c r="AH311" s="121" t="s">
        <v>1056</v>
      </c>
      <c r="AI311" s="121"/>
      <c r="AJ311" s="121"/>
      <c r="AK311" s="121"/>
      <c r="AL311" s="121"/>
      <c r="AM311" s="121"/>
      <c r="AN311" s="121"/>
      <c r="AO311" s="121"/>
    </row>
    <row r="312" spans="2:44" s="32" customFormat="1" ht="10.199999999999999" x14ac:dyDescent="0.15">
      <c r="B312" s="93" t="s">
        <v>1190</v>
      </c>
      <c r="C312" s="93"/>
      <c r="D312" s="116">
        <v>365402136.94000202</v>
      </c>
      <c r="E312" s="116"/>
      <c r="F312" s="116"/>
      <c r="G312" s="116"/>
      <c r="H312" s="116"/>
      <c r="I312" s="116"/>
      <c r="J312" s="116"/>
      <c r="K312" s="116"/>
      <c r="L312" s="116"/>
      <c r="M312" s="116"/>
      <c r="N312" s="116"/>
      <c r="O312" s="96">
        <v>2.3903138880486799E-2</v>
      </c>
      <c r="P312" s="96"/>
      <c r="Q312" s="96"/>
      <c r="R312" s="96"/>
      <c r="S312" s="96"/>
      <c r="T312" s="96"/>
      <c r="U312" s="96"/>
      <c r="V312" s="96"/>
      <c r="W312" s="96"/>
      <c r="X312" s="96"/>
      <c r="Y312" s="100">
        <v>15228</v>
      </c>
      <c r="Z312" s="100"/>
      <c r="AA312" s="100"/>
      <c r="AB312" s="100"/>
      <c r="AC312" s="100"/>
      <c r="AD312" s="100"/>
      <c r="AE312" s="100"/>
      <c r="AF312" s="100"/>
      <c r="AG312" s="100"/>
      <c r="AH312" s="96">
        <v>6.6118716702921701E-2</v>
      </c>
      <c r="AI312" s="96"/>
      <c r="AJ312" s="96"/>
      <c r="AK312" s="96"/>
      <c r="AL312" s="96"/>
      <c r="AM312" s="96"/>
      <c r="AN312" s="96"/>
      <c r="AO312" s="96"/>
    </row>
    <row r="313" spans="2:44" s="32" customFormat="1" ht="10.199999999999999" x14ac:dyDescent="0.15">
      <c r="B313" s="93" t="s">
        <v>1061</v>
      </c>
      <c r="C313" s="93"/>
      <c r="D313" s="116">
        <v>495593901.31999803</v>
      </c>
      <c r="E313" s="116"/>
      <c r="F313" s="116"/>
      <c r="G313" s="116"/>
      <c r="H313" s="116"/>
      <c r="I313" s="116"/>
      <c r="J313" s="116"/>
      <c r="K313" s="116"/>
      <c r="L313" s="116"/>
      <c r="M313" s="116"/>
      <c r="N313" s="116"/>
      <c r="O313" s="96">
        <v>3.2419760734785398E-2</v>
      </c>
      <c r="P313" s="96"/>
      <c r="Q313" s="96"/>
      <c r="R313" s="96"/>
      <c r="S313" s="96"/>
      <c r="T313" s="96"/>
      <c r="U313" s="96"/>
      <c r="V313" s="96"/>
      <c r="W313" s="96"/>
      <c r="X313" s="96"/>
      <c r="Y313" s="100">
        <v>17421</v>
      </c>
      <c r="Z313" s="100"/>
      <c r="AA313" s="100"/>
      <c r="AB313" s="100"/>
      <c r="AC313" s="100"/>
      <c r="AD313" s="100"/>
      <c r="AE313" s="100"/>
      <c r="AF313" s="100"/>
      <c r="AG313" s="100"/>
      <c r="AH313" s="96">
        <v>7.5640541350249405E-2</v>
      </c>
      <c r="AI313" s="96"/>
      <c r="AJ313" s="96"/>
      <c r="AK313" s="96"/>
      <c r="AL313" s="96"/>
      <c r="AM313" s="96"/>
      <c r="AN313" s="96"/>
      <c r="AO313" s="96"/>
    </row>
    <row r="314" spans="2:44" s="32" customFormat="1" ht="10.199999999999999" x14ac:dyDescent="0.15">
      <c r="B314" s="93" t="s">
        <v>1062</v>
      </c>
      <c r="C314" s="93"/>
      <c r="D314" s="116">
        <v>717899898.57999599</v>
      </c>
      <c r="E314" s="116"/>
      <c r="F314" s="116"/>
      <c r="G314" s="116"/>
      <c r="H314" s="116"/>
      <c r="I314" s="116"/>
      <c r="J314" s="116"/>
      <c r="K314" s="116"/>
      <c r="L314" s="116"/>
      <c r="M314" s="116"/>
      <c r="N314" s="116"/>
      <c r="O314" s="96">
        <v>4.6962125404489997E-2</v>
      </c>
      <c r="P314" s="96"/>
      <c r="Q314" s="96"/>
      <c r="R314" s="96"/>
      <c r="S314" s="96"/>
      <c r="T314" s="96"/>
      <c r="U314" s="96"/>
      <c r="V314" s="96"/>
      <c r="W314" s="96"/>
      <c r="X314" s="96"/>
      <c r="Y314" s="100">
        <v>22030</v>
      </c>
      <c r="Z314" s="100"/>
      <c r="AA314" s="100"/>
      <c r="AB314" s="100"/>
      <c r="AC314" s="100"/>
      <c r="AD314" s="100"/>
      <c r="AE314" s="100"/>
      <c r="AF314" s="100"/>
      <c r="AG314" s="100"/>
      <c r="AH314" s="96">
        <v>9.5652438203661996E-2</v>
      </c>
      <c r="AI314" s="96"/>
      <c r="AJ314" s="96"/>
      <c r="AK314" s="96"/>
      <c r="AL314" s="96"/>
      <c r="AM314" s="96"/>
      <c r="AN314" s="96"/>
      <c r="AO314" s="96"/>
    </row>
    <row r="315" spans="2:44" s="32" customFormat="1" ht="10.199999999999999" x14ac:dyDescent="0.15">
      <c r="B315" s="93" t="s">
        <v>1063</v>
      </c>
      <c r="C315" s="93"/>
      <c r="D315" s="116">
        <v>866930304.05999696</v>
      </c>
      <c r="E315" s="116"/>
      <c r="F315" s="116"/>
      <c r="G315" s="116"/>
      <c r="H315" s="116"/>
      <c r="I315" s="116"/>
      <c r="J315" s="116"/>
      <c r="K315" s="116"/>
      <c r="L315" s="116"/>
      <c r="M315" s="116"/>
      <c r="N315" s="116"/>
      <c r="O315" s="96">
        <v>5.6711095428134503E-2</v>
      </c>
      <c r="P315" s="96"/>
      <c r="Q315" s="96"/>
      <c r="R315" s="96"/>
      <c r="S315" s="96"/>
      <c r="T315" s="96"/>
      <c r="U315" s="96"/>
      <c r="V315" s="96"/>
      <c r="W315" s="96"/>
      <c r="X315" s="96"/>
      <c r="Y315" s="100">
        <v>21398</v>
      </c>
      <c r="Z315" s="100"/>
      <c r="AA315" s="100"/>
      <c r="AB315" s="100"/>
      <c r="AC315" s="100"/>
      <c r="AD315" s="100"/>
      <c r="AE315" s="100"/>
      <c r="AF315" s="100"/>
      <c r="AG315" s="100"/>
      <c r="AH315" s="96">
        <v>9.2908346467633199E-2</v>
      </c>
      <c r="AI315" s="96"/>
      <c r="AJ315" s="96"/>
      <c r="AK315" s="96"/>
      <c r="AL315" s="96"/>
      <c r="AM315" s="96"/>
      <c r="AN315" s="96"/>
      <c r="AO315" s="96"/>
    </row>
    <row r="316" spans="2:44" s="32" customFormat="1" ht="10.199999999999999" x14ac:dyDescent="0.15">
      <c r="B316" s="93" t="s">
        <v>1064</v>
      </c>
      <c r="C316" s="93"/>
      <c r="D316" s="116">
        <v>975905977.22000003</v>
      </c>
      <c r="E316" s="116"/>
      <c r="F316" s="116"/>
      <c r="G316" s="116"/>
      <c r="H316" s="116"/>
      <c r="I316" s="116"/>
      <c r="J316" s="116"/>
      <c r="K316" s="116"/>
      <c r="L316" s="116"/>
      <c r="M316" s="116"/>
      <c r="N316" s="116"/>
      <c r="O316" s="96">
        <v>6.3839845883597202E-2</v>
      </c>
      <c r="P316" s="96"/>
      <c r="Q316" s="96"/>
      <c r="R316" s="96"/>
      <c r="S316" s="96"/>
      <c r="T316" s="96"/>
      <c r="U316" s="96"/>
      <c r="V316" s="96"/>
      <c r="W316" s="96"/>
      <c r="X316" s="96"/>
      <c r="Y316" s="100">
        <v>18535</v>
      </c>
      <c r="Z316" s="100"/>
      <c r="AA316" s="100"/>
      <c r="AB316" s="100"/>
      <c r="AC316" s="100"/>
      <c r="AD316" s="100"/>
      <c r="AE316" s="100"/>
      <c r="AF316" s="100"/>
      <c r="AG316" s="100"/>
      <c r="AH316" s="96">
        <v>8.0477437226730605E-2</v>
      </c>
      <c r="AI316" s="96"/>
      <c r="AJ316" s="96"/>
      <c r="AK316" s="96"/>
      <c r="AL316" s="96"/>
      <c r="AM316" s="96"/>
      <c r="AN316" s="96"/>
      <c r="AO316" s="96"/>
    </row>
    <row r="317" spans="2:44" s="32" customFormat="1" ht="10.199999999999999" x14ac:dyDescent="0.15">
      <c r="B317" s="93" t="s">
        <v>1065</v>
      </c>
      <c r="C317" s="93"/>
      <c r="D317" s="116">
        <v>1366281830.3099999</v>
      </c>
      <c r="E317" s="116"/>
      <c r="F317" s="116"/>
      <c r="G317" s="116"/>
      <c r="H317" s="116"/>
      <c r="I317" s="116"/>
      <c r="J317" s="116"/>
      <c r="K317" s="116"/>
      <c r="L317" s="116"/>
      <c r="M317" s="116"/>
      <c r="N317" s="116"/>
      <c r="O317" s="96">
        <v>8.9376664880172693E-2</v>
      </c>
      <c r="P317" s="96"/>
      <c r="Q317" s="96"/>
      <c r="R317" s="96"/>
      <c r="S317" s="96"/>
      <c r="T317" s="96"/>
      <c r="U317" s="96"/>
      <c r="V317" s="96"/>
      <c r="W317" s="96"/>
      <c r="X317" s="96"/>
      <c r="Y317" s="100">
        <v>22299</v>
      </c>
      <c r="Z317" s="100"/>
      <c r="AA317" s="100"/>
      <c r="AB317" s="100"/>
      <c r="AC317" s="100"/>
      <c r="AD317" s="100"/>
      <c r="AE317" s="100"/>
      <c r="AF317" s="100"/>
      <c r="AG317" s="100"/>
      <c r="AH317" s="96">
        <v>9.6820413958395704E-2</v>
      </c>
      <c r="AI317" s="96"/>
      <c r="AJ317" s="96"/>
      <c r="AK317" s="96"/>
      <c r="AL317" s="96"/>
      <c r="AM317" s="96"/>
      <c r="AN317" s="96"/>
      <c r="AO317" s="96"/>
    </row>
    <row r="318" spans="2:44" s="32" customFormat="1" ht="10.199999999999999" x14ac:dyDescent="0.15">
      <c r="B318" s="93" t="s">
        <v>1066</v>
      </c>
      <c r="C318" s="93"/>
      <c r="D318" s="116">
        <v>1254060589.25</v>
      </c>
      <c r="E318" s="116"/>
      <c r="F318" s="116"/>
      <c r="G318" s="116"/>
      <c r="H318" s="116"/>
      <c r="I318" s="116"/>
      <c r="J318" s="116"/>
      <c r="K318" s="116"/>
      <c r="L318" s="116"/>
      <c r="M318" s="116"/>
      <c r="N318" s="116"/>
      <c r="O318" s="96">
        <v>8.2035602419889206E-2</v>
      </c>
      <c r="P318" s="96"/>
      <c r="Q318" s="96"/>
      <c r="R318" s="96"/>
      <c r="S318" s="96"/>
      <c r="T318" s="96"/>
      <c r="U318" s="96"/>
      <c r="V318" s="96"/>
      <c r="W318" s="96"/>
      <c r="X318" s="96"/>
      <c r="Y318" s="100">
        <v>18383</v>
      </c>
      <c r="Z318" s="100"/>
      <c r="AA318" s="100"/>
      <c r="AB318" s="100"/>
      <c r="AC318" s="100"/>
      <c r="AD318" s="100"/>
      <c r="AE318" s="100"/>
      <c r="AF318" s="100"/>
      <c r="AG318" s="100"/>
      <c r="AH318" s="96">
        <v>7.98174657965465E-2</v>
      </c>
      <c r="AI318" s="96"/>
      <c r="AJ318" s="96"/>
      <c r="AK318" s="96"/>
      <c r="AL318" s="96"/>
      <c r="AM318" s="96"/>
      <c r="AN318" s="96"/>
      <c r="AO318" s="96"/>
    </row>
    <row r="319" spans="2:44" s="32" customFormat="1" ht="10.199999999999999" x14ac:dyDescent="0.15">
      <c r="B319" s="93" t="s">
        <v>1067</v>
      </c>
      <c r="C319" s="93"/>
      <c r="D319" s="116">
        <v>1427879115.2</v>
      </c>
      <c r="E319" s="116"/>
      <c r="F319" s="116"/>
      <c r="G319" s="116"/>
      <c r="H319" s="116"/>
      <c r="I319" s="116"/>
      <c r="J319" s="116"/>
      <c r="K319" s="116"/>
      <c r="L319" s="116"/>
      <c r="M319" s="116"/>
      <c r="N319" s="116"/>
      <c r="O319" s="96">
        <v>9.3406111636332001E-2</v>
      </c>
      <c r="P319" s="96"/>
      <c r="Q319" s="96"/>
      <c r="R319" s="96"/>
      <c r="S319" s="96"/>
      <c r="T319" s="96"/>
      <c r="U319" s="96"/>
      <c r="V319" s="96"/>
      <c r="W319" s="96"/>
      <c r="X319" s="96"/>
      <c r="Y319" s="100">
        <v>18466</v>
      </c>
      <c r="Z319" s="100"/>
      <c r="AA319" s="100"/>
      <c r="AB319" s="100"/>
      <c r="AC319" s="100"/>
      <c r="AD319" s="100"/>
      <c r="AE319" s="100"/>
      <c r="AF319" s="100"/>
      <c r="AG319" s="100"/>
      <c r="AH319" s="96">
        <v>8.0177844932765405E-2</v>
      </c>
      <c r="AI319" s="96"/>
      <c r="AJ319" s="96"/>
      <c r="AK319" s="96"/>
      <c r="AL319" s="96"/>
      <c r="AM319" s="96"/>
      <c r="AN319" s="96"/>
      <c r="AO319" s="96"/>
    </row>
    <row r="320" spans="2:44" s="32" customFormat="1" ht="10.199999999999999" x14ac:dyDescent="0.15">
      <c r="B320" s="93" t="s">
        <v>1068</v>
      </c>
      <c r="C320" s="93"/>
      <c r="D320" s="116">
        <v>2251392819.2800102</v>
      </c>
      <c r="E320" s="116"/>
      <c r="F320" s="116"/>
      <c r="G320" s="116"/>
      <c r="H320" s="116"/>
      <c r="I320" s="116"/>
      <c r="J320" s="116"/>
      <c r="K320" s="116"/>
      <c r="L320" s="116"/>
      <c r="M320" s="116"/>
      <c r="N320" s="116"/>
      <c r="O320" s="96">
        <v>0.147277067628691</v>
      </c>
      <c r="P320" s="96"/>
      <c r="Q320" s="96"/>
      <c r="R320" s="96"/>
      <c r="S320" s="96"/>
      <c r="T320" s="96"/>
      <c r="U320" s="96"/>
      <c r="V320" s="96"/>
      <c r="W320" s="96"/>
      <c r="X320" s="96"/>
      <c r="Y320" s="100">
        <v>26187</v>
      </c>
      <c r="Z320" s="100"/>
      <c r="AA320" s="100"/>
      <c r="AB320" s="100"/>
      <c r="AC320" s="100"/>
      <c r="AD320" s="100"/>
      <c r="AE320" s="100"/>
      <c r="AF320" s="100"/>
      <c r="AG320" s="100"/>
      <c r="AH320" s="96">
        <v>0.113701788435737</v>
      </c>
      <c r="AI320" s="96"/>
      <c r="AJ320" s="96"/>
      <c r="AK320" s="96"/>
      <c r="AL320" s="96"/>
      <c r="AM320" s="96"/>
      <c r="AN320" s="96"/>
      <c r="AO320" s="96"/>
    </row>
    <row r="321" spans="2:44" s="32" customFormat="1" ht="10.199999999999999" x14ac:dyDescent="0.15">
      <c r="B321" s="93" t="s">
        <v>1069</v>
      </c>
      <c r="C321" s="93"/>
      <c r="D321" s="116">
        <v>1437631380.8699999</v>
      </c>
      <c r="E321" s="116"/>
      <c r="F321" s="116"/>
      <c r="G321" s="116"/>
      <c r="H321" s="116"/>
      <c r="I321" s="116"/>
      <c r="J321" s="116"/>
      <c r="K321" s="116"/>
      <c r="L321" s="116"/>
      <c r="M321" s="116"/>
      <c r="N321" s="116"/>
      <c r="O321" s="96">
        <v>9.4044065652314698E-2</v>
      </c>
      <c r="P321" s="96"/>
      <c r="Q321" s="96"/>
      <c r="R321" s="96"/>
      <c r="S321" s="96"/>
      <c r="T321" s="96"/>
      <c r="U321" s="96"/>
      <c r="V321" s="96"/>
      <c r="W321" s="96"/>
      <c r="X321" s="96"/>
      <c r="Y321" s="100">
        <v>15511</v>
      </c>
      <c r="Z321" s="100"/>
      <c r="AA321" s="100"/>
      <c r="AB321" s="100"/>
      <c r="AC321" s="100"/>
      <c r="AD321" s="100"/>
      <c r="AE321" s="100"/>
      <c r="AF321" s="100"/>
      <c r="AG321" s="100"/>
      <c r="AH321" s="96">
        <v>6.7347479299909294E-2</v>
      </c>
      <c r="AI321" s="96"/>
      <c r="AJ321" s="96"/>
      <c r="AK321" s="96"/>
      <c r="AL321" s="96"/>
      <c r="AM321" s="96"/>
      <c r="AN321" s="96"/>
      <c r="AO321" s="96"/>
    </row>
    <row r="322" spans="2:44" s="32" customFormat="1" ht="10.199999999999999" x14ac:dyDescent="0.15">
      <c r="B322" s="93" t="s">
        <v>1070</v>
      </c>
      <c r="C322" s="93"/>
      <c r="D322" s="116">
        <v>1463229578.75</v>
      </c>
      <c r="E322" s="116"/>
      <c r="F322" s="116"/>
      <c r="G322" s="116"/>
      <c r="H322" s="116"/>
      <c r="I322" s="116"/>
      <c r="J322" s="116"/>
      <c r="K322" s="116"/>
      <c r="L322" s="116"/>
      <c r="M322" s="116"/>
      <c r="N322" s="116"/>
      <c r="O322" s="96">
        <v>9.5718596852761004E-2</v>
      </c>
      <c r="P322" s="96"/>
      <c r="Q322" s="96"/>
      <c r="R322" s="96"/>
      <c r="S322" s="96"/>
      <c r="T322" s="96"/>
      <c r="U322" s="96"/>
      <c r="V322" s="96"/>
      <c r="W322" s="96"/>
      <c r="X322" s="96"/>
      <c r="Y322" s="100">
        <v>14403</v>
      </c>
      <c r="Z322" s="100"/>
      <c r="AA322" s="100"/>
      <c r="AB322" s="100"/>
      <c r="AC322" s="100"/>
      <c r="AD322" s="100"/>
      <c r="AE322" s="100"/>
      <c r="AF322" s="100"/>
      <c r="AG322" s="100"/>
      <c r="AH322" s="96">
        <v>6.25366349272512E-2</v>
      </c>
      <c r="AI322" s="96"/>
      <c r="AJ322" s="96"/>
      <c r="AK322" s="96"/>
      <c r="AL322" s="96"/>
      <c r="AM322" s="96"/>
      <c r="AN322" s="96"/>
      <c r="AO322" s="96"/>
    </row>
    <row r="323" spans="2:44" s="32" customFormat="1" ht="10.199999999999999" x14ac:dyDescent="0.15">
      <c r="B323" s="93" t="s">
        <v>1071</v>
      </c>
      <c r="C323" s="93"/>
      <c r="D323" s="116">
        <v>2006214212.50001</v>
      </c>
      <c r="E323" s="116"/>
      <c r="F323" s="116"/>
      <c r="G323" s="116"/>
      <c r="H323" s="116"/>
      <c r="I323" s="116"/>
      <c r="J323" s="116"/>
      <c r="K323" s="116"/>
      <c r="L323" s="116"/>
      <c r="M323" s="116"/>
      <c r="N323" s="116"/>
      <c r="O323" s="96">
        <v>0.13123846879217399</v>
      </c>
      <c r="P323" s="96"/>
      <c r="Q323" s="96"/>
      <c r="R323" s="96"/>
      <c r="S323" s="96"/>
      <c r="T323" s="96"/>
      <c r="U323" s="96"/>
      <c r="V323" s="96"/>
      <c r="W323" s="96"/>
      <c r="X323" s="96"/>
      <c r="Y323" s="100">
        <v>15509</v>
      </c>
      <c r="Z323" s="100"/>
      <c r="AA323" s="100"/>
      <c r="AB323" s="100"/>
      <c r="AC323" s="100"/>
      <c r="AD323" s="100"/>
      <c r="AE323" s="100"/>
      <c r="AF323" s="100"/>
      <c r="AG323" s="100"/>
      <c r="AH323" s="96">
        <v>6.7338795465301596E-2</v>
      </c>
      <c r="AI323" s="96"/>
      <c r="AJ323" s="96"/>
      <c r="AK323" s="96"/>
      <c r="AL323" s="96"/>
      <c r="AM323" s="96"/>
      <c r="AN323" s="96"/>
      <c r="AO323" s="96"/>
    </row>
    <row r="324" spans="2:44" s="32" customFormat="1" ht="10.199999999999999" x14ac:dyDescent="0.15">
      <c r="B324" s="93" t="s">
        <v>1072</v>
      </c>
      <c r="C324" s="93"/>
      <c r="D324" s="116">
        <v>415018812.29000002</v>
      </c>
      <c r="E324" s="116"/>
      <c r="F324" s="116"/>
      <c r="G324" s="116"/>
      <c r="H324" s="116"/>
      <c r="I324" s="116"/>
      <c r="J324" s="116"/>
      <c r="K324" s="116"/>
      <c r="L324" s="116"/>
      <c r="M324" s="116"/>
      <c r="N324" s="116"/>
      <c r="O324" s="96">
        <v>2.71488623226399E-2</v>
      </c>
      <c r="P324" s="96"/>
      <c r="Q324" s="96"/>
      <c r="R324" s="96"/>
      <c r="S324" s="96"/>
      <c r="T324" s="96"/>
      <c r="U324" s="96"/>
      <c r="V324" s="96"/>
      <c r="W324" s="96"/>
      <c r="X324" s="96"/>
      <c r="Y324" s="100">
        <v>3001</v>
      </c>
      <c r="Z324" s="100"/>
      <c r="AA324" s="100"/>
      <c r="AB324" s="100"/>
      <c r="AC324" s="100"/>
      <c r="AD324" s="100"/>
      <c r="AE324" s="100"/>
      <c r="AF324" s="100"/>
      <c r="AG324" s="100"/>
      <c r="AH324" s="96">
        <v>1.3030093828832899E-2</v>
      </c>
      <c r="AI324" s="96"/>
      <c r="AJ324" s="96"/>
      <c r="AK324" s="96"/>
      <c r="AL324" s="96"/>
      <c r="AM324" s="96"/>
      <c r="AN324" s="96"/>
      <c r="AO324" s="96"/>
    </row>
    <row r="325" spans="2:44" s="32" customFormat="1" ht="10.199999999999999" x14ac:dyDescent="0.15">
      <c r="B325" s="93" t="s">
        <v>1073</v>
      </c>
      <c r="C325" s="93"/>
      <c r="D325" s="116">
        <v>154423281.65000001</v>
      </c>
      <c r="E325" s="116"/>
      <c r="F325" s="116"/>
      <c r="G325" s="116"/>
      <c r="H325" s="116"/>
      <c r="I325" s="116"/>
      <c r="J325" s="116"/>
      <c r="K325" s="116"/>
      <c r="L325" s="116"/>
      <c r="M325" s="116"/>
      <c r="N325" s="116"/>
      <c r="O325" s="96">
        <v>1.01017503033009E-2</v>
      </c>
      <c r="P325" s="96"/>
      <c r="Q325" s="96"/>
      <c r="R325" s="96"/>
      <c r="S325" s="96"/>
      <c r="T325" s="96"/>
      <c r="U325" s="96"/>
      <c r="V325" s="96"/>
      <c r="W325" s="96"/>
      <c r="X325" s="96"/>
      <c r="Y325" s="100">
        <v>1245</v>
      </c>
      <c r="Z325" s="100"/>
      <c r="AA325" s="100"/>
      <c r="AB325" s="100"/>
      <c r="AC325" s="100"/>
      <c r="AD325" s="100"/>
      <c r="AE325" s="100"/>
      <c r="AF325" s="100"/>
      <c r="AG325" s="100"/>
      <c r="AH325" s="96">
        <v>5.4056870432845697E-3</v>
      </c>
      <c r="AI325" s="96"/>
      <c r="AJ325" s="96"/>
      <c r="AK325" s="96"/>
      <c r="AL325" s="96"/>
      <c r="AM325" s="96"/>
      <c r="AN325" s="96"/>
      <c r="AO325" s="96"/>
    </row>
    <row r="326" spans="2:44" s="32" customFormat="1" ht="10.199999999999999" x14ac:dyDescent="0.15">
      <c r="B326" s="93" t="s">
        <v>1074</v>
      </c>
      <c r="C326" s="93"/>
      <c r="D326" s="116">
        <v>42471952.649999999</v>
      </c>
      <c r="E326" s="116"/>
      <c r="F326" s="116"/>
      <c r="G326" s="116"/>
      <c r="H326" s="116"/>
      <c r="I326" s="116"/>
      <c r="J326" s="116"/>
      <c r="K326" s="116"/>
      <c r="L326" s="116"/>
      <c r="M326" s="116"/>
      <c r="N326" s="116"/>
      <c r="O326" s="96">
        <v>2.77834440493462E-3</v>
      </c>
      <c r="P326" s="96"/>
      <c r="Q326" s="96"/>
      <c r="R326" s="96"/>
      <c r="S326" s="96"/>
      <c r="T326" s="96"/>
      <c r="U326" s="96"/>
      <c r="V326" s="96"/>
      <c r="W326" s="96"/>
      <c r="X326" s="96"/>
      <c r="Y326" s="100">
        <v>361</v>
      </c>
      <c r="Z326" s="100"/>
      <c r="AA326" s="100"/>
      <c r="AB326" s="100"/>
      <c r="AC326" s="100"/>
      <c r="AD326" s="100"/>
      <c r="AE326" s="100"/>
      <c r="AF326" s="100"/>
      <c r="AG326" s="100"/>
      <c r="AH326" s="96">
        <v>1.5674321466873299E-3</v>
      </c>
      <c r="AI326" s="96"/>
      <c r="AJ326" s="96"/>
      <c r="AK326" s="96"/>
      <c r="AL326" s="96"/>
      <c r="AM326" s="96"/>
      <c r="AN326" s="96"/>
      <c r="AO326" s="96"/>
    </row>
    <row r="327" spans="2:44" s="32" customFormat="1" ht="10.199999999999999" x14ac:dyDescent="0.15">
      <c r="B327" s="93" t="s">
        <v>1075</v>
      </c>
      <c r="C327" s="93"/>
      <c r="D327" s="116">
        <v>39725422.130000003</v>
      </c>
      <c r="E327" s="116"/>
      <c r="F327" s="116"/>
      <c r="G327" s="116"/>
      <c r="H327" s="116"/>
      <c r="I327" s="116"/>
      <c r="J327" s="116"/>
      <c r="K327" s="116"/>
      <c r="L327" s="116"/>
      <c r="M327" s="116"/>
      <c r="N327" s="116"/>
      <c r="O327" s="96">
        <v>2.5986774193804702E-3</v>
      </c>
      <c r="P327" s="96"/>
      <c r="Q327" s="96"/>
      <c r="R327" s="96"/>
      <c r="S327" s="96"/>
      <c r="T327" s="96"/>
      <c r="U327" s="96"/>
      <c r="V327" s="96"/>
      <c r="W327" s="96"/>
      <c r="X327" s="96"/>
      <c r="Y327" s="100">
        <v>283</v>
      </c>
      <c r="Z327" s="100"/>
      <c r="AA327" s="100"/>
      <c r="AB327" s="100"/>
      <c r="AC327" s="100"/>
      <c r="AD327" s="100"/>
      <c r="AE327" s="100"/>
      <c r="AF327" s="100"/>
      <c r="AG327" s="100"/>
      <c r="AH327" s="96">
        <v>1.22876259698758E-3</v>
      </c>
      <c r="AI327" s="96"/>
      <c r="AJ327" s="96"/>
      <c r="AK327" s="96"/>
      <c r="AL327" s="96"/>
      <c r="AM327" s="96"/>
      <c r="AN327" s="96"/>
      <c r="AO327" s="96"/>
    </row>
    <row r="328" spans="2:44" s="32" customFormat="1" ht="10.199999999999999" x14ac:dyDescent="0.15">
      <c r="B328" s="93" t="s">
        <v>1076</v>
      </c>
      <c r="C328" s="93"/>
      <c r="D328" s="116">
        <v>5610590.2699999996</v>
      </c>
      <c r="E328" s="116"/>
      <c r="F328" s="116"/>
      <c r="G328" s="116"/>
      <c r="H328" s="116"/>
      <c r="I328" s="116"/>
      <c r="J328" s="116"/>
      <c r="K328" s="116"/>
      <c r="L328" s="116"/>
      <c r="M328" s="116"/>
      <c r="N328" s="116"/>
      <c r="O328" s="96">
        <v>3.6702226086690398E-4</v>
      </c>
      <c r="P328" s="96"/>
      <c r="Q328" s="96"/>
      <c r="R328" s="96"/>
      <c r="S328" s="96"/>
      <c r="T328" s="96"/>
      <c r="U328" s="96"/>
      <c r="V328" s="96"/>
      <c r="W328" s="96"/>
      <c r="X328" s="96"/>
      <c r="Y328" s="100">
        <v>42</v>
      </c>
      <c r="Z328" s="100"/>
      <c r="AA328" s="100"/>
      <c r="AB328" s="100"/>
      <c r="AC328" s="100"/>
      <c r="AD328" s="100"/>
      <c r="AE328" s="100"/>
      <c r="AF328" s="100"/>
      <c r="AG328" s="100"/>
      <c r="AH328" s="96">
        <v>1.8236052676140699E-4</v>
      </c>
      <c r="AI328" s="96"/>
      <c r="AJ328" s="96"/>
      <c r="AK328" s="96"/>
      <c r="AL328" s="96"/>
      <c r="AM328" s="96"/>
      <c r="AN328" s="96"/>
      <c r="AO328" s="96"/>
    </row>
    <row r="329" spans="2:44" s="32" customFormat="1" ht="10.199999999999999" x14ac:dyDescent="0.15">
      <c r="B329" s="93" t="s">
        <v>1077</v>
      </c>
      <c r="C329" s="93"/>
      <c r="D329" s="116">
        <v>1112864.0900000001</v>
      </c>
      <c r="E329" s="116"/>
      <c r="F329" s="116"/>
      <c r="G329" s="116"/>
      <c r="H329" s="116"/>
      <c r="I329" s="116"/>
      <c r="J329" s="116"/>
      <c r="K329" s="116"/>
      <c r="L329" s="116"/>
      <c r="M329" s="116"/>
      <c r="N329" s="116"/>
      <c r="O329" s="96">
        <v>7.2799095049475105E-5</v>
      </c>
      <c r="P329" s="96"/>
      <c r="Q329" s="96"/>
      <c r="R329" s="96"/>
      <c r="S329" s="96"/>
      <c r="T329" s="96"/>
      <c r="U329" s="96"/>
      <c r="V329" s="96"/>
      <c r="W329" s="96"/>
      <c r="X329" s="96"/>
      <c r="Y329" s="100">
        <v>11</v>
      </c>
      <c r="Z329" s="100"/>
      <c r="AA329" s="100"/>
      <c r="AB329" s="100"/>
      <c r="AC329" s="100"/>
      <c r="AD329" s="100"/>
      <c r="AE329" s="100"/>
      <c r="AF329" s="100"/>
      <c r="AG329" s="100"/>
      <c r="AH329" s="96">
        <v>4.77610903422733E-5</v>
      </c>
      <c r="AI329" s="96"/>
      <c r="AJ329" s="96"/>
      <c r="AK329" s="96"/>
      <c r="AL329" s="96"/>
      <c r="AM329" s="96"/>
      <c r="AN329" s="96"/>
      <c r="AO329" s="96"/>
    </row>
    <row r="330" spans="2:44" s="32" customFormat="1" ht="10.199999999999999" x14ac:dyDescent="0.15">
      <c r="B330" s="122"/>
      <c r="C330" s="122"/>
      <c r="D330" s="118">
        <v>15286784667.360001</v>
      </c>
      <c r="E330" s="118"/>
      <c r="F330" s="118"/>
      <c r="G330" s="118"/>
      <c r="H330" s="118"/>
      <c r="I330" s="118"/>
      <c r="J330" s="118"/>
      <c r="K330" s="118"/>
      <c r="L330" s="118"/>
      <c r="M330" s="118"/>
      <c r="N330" s="118"/>
      <c r="O330" s="119">
        <v>1</v>
      </c>
      <c r="P330" s="119"/>
      <c r="Q330" s="119"/>
      <c r="R330" s="119"/>
      <c r="S330" s="119"/>
      <c r="T330" s="119"/>
      <c r="U330" s="119"/>
      <c r="V330" s="119"/>
      <c r="W330" s="119"/>
      <c r="X330" s="119"/>
      <c r="Y330" s="120">
        <v>230313</v>
      </c>
      <c r="Z330" s="120"/>
      <c r="AA330" s="120"/>
      <c r="AB330" s="120"/>
      <c r="AC330" s="120"/>
      <c r="AD330" s="120"/>
      <c r="AE330" s="120"/>
      <c r="AF330" s="120"/>
      <c r="AG330" s="120"/>
      <c r="AH330" s="119">
        <v>1</v>
      </c>
      <c r="AI330" s="119"/>
      <c r="AJ330" s="119"/>
      <c r="AK330" s="119"/>
      <c r="AL330" s="119"/>
      <c r="AM330" s="119"/>
      <c r="AN330" s="119"/>
      <c r="AO330" s="119"/>
    </row>
    <row r="331" spans="2:44" s="32" customFormat="1" ht="7.8" x14ac:dyDescent="0.15"/>
    <row r="332" spans="2:44" s="32" customFormat="1" x14ac:dyDescent="0.15">
      <c r="B332" s="94" t="s">
        <v>1191</v>
      </c>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row>
    <row r="333" spans="2:44" s="32" customFormat="1" ht="7.8" x14ac:dyDescent="0.15"/>
    <row r="334" spans="2:44" s="32" customFormat="1" ht="10.199999999999999" x14ac:dyDescent="0.15">
      <c r="B334" s="121" t="s">
        <v>1059</v>
      </c>
      <c r="C334" s="121"/>
      <c r="D334" s="121" t="s">
        <v>1055</v>
      </c>
      <c r="E334" s="121"/>
      <c r="F334" s="121"/>
      <c r="G334" s="121"/>
      <c r="H334" s="121"/>
      <c r="I334" s="121"/>
      <c r="J334" s="121"/>
      <c r="K334" s="121"/>
      <c r="L334" s="121"/>
      <c r="M334" s="121"/>
      <c r="N334" s="121"/>
      <c r="O334" s="121" t="s">
        <v>1056</v>
      </c>
      <c r="P334" s="121"/>
      <c r="Q334" s="121"/>
      <c r="R334" s="121"/>
      <c r="S334" s="121"/>
      <c r="T334" s="121"/>
      <c r="U334" s="121"/>
      <c r="V334" s="121"/>
      <c r="W334" s="121"/>
      <c r="X334" s="121"/>
      <c r="Y334" s="121" t="s">
        <v>1057</v>
      </c>
      <c r="Z334" s="121"/>
      <c r="AA334" s="121"/>
      <c r="AB334" s="121"/>
      <c r="AC334" s="121"/>
      <c r="AD334" s="121"/>
      <c r="AE334" s="121"/>
      <c r="AF334" s="121"/>
      <c r="AG334" s="121"/>
      <c r="AH334" s="121" t="s">
        <v>1056</v>
      </c>
      <c r="AI334" s="121"/>
      <c r="AJ334" s="121"/>
      <c r="AK334" s="121"/>
      <c r="AL334" s="121"/>
      <c r="AM334" s="121"/>
      <c r="AN334" s="121"/>
      <c r="AO334" s="121"/>
      <c r="AP334" s="121"/>
    </row>
    <row r="335" spans="2:44" s="32" customFormat="1" ht="10.199999999999999" x14ac:dyDescent="0.15">
      <c r="B335" s="93" t="s">
        <v>1151</v>
      </c>
      <c r="C335" s="93"/>
      <c r="D335" s="116">
        <v>12973460890.480101</v>
      </c>
      <c r="E335" s="116"/>
      <c r="F335" s="116"/>
      <c r="G335" s="116"/>
      <c r="H335" s="116"/>
      <c r="I335" s="116"/>
      <c r="J335" s="116"/>
      <c r="K335" s="116"/>
      <c r="L335" s="116"/>
      <c r="M335" s="116"/>
      <c r="N335" s="116"/>
      <c r="O335" s="96">
        <v>0.84867165808782896</v>
      </c>
      <c r="P335" s="96"/>
      <c r="Q335" s="96"/>
      <c r="R335" s="96"/>
      <c r="S335" s="96"/>
      <c r="T335" s="96"/>
      <c r="U335" s="96"/>
      <c r="V335" s="96"/>
      <c r="W335" s="96"/>
      <c r="X335" s="96"/>
      <c r="Y335" s="100">
        <v>196606</v>
      </c>
      <c r="Z335" s="100"/>
      <c r="AA335" s="100"/>
      <c r="AB335" s="100"/>
      <c r="AC335" s="100"/>
      <c r="AD335" s="100"/>
      <c r="AE335" s="100"/>
      <c r="AF335" s="100"/>
      <c r="AG335" s="100"/>
      <c r="AH335" s="96">
        <v>0.85364699343936301</v>
      </c>
      <c r="AI335" s="96"/>
      <c r="AJ335" s="96"/>
      <c r="AK335" s="96"/>
      <c r="AL335" s="96"/>
      <c r="AM335" s="96"/>
      <c r="AN335" s="96"/>
      <c r="AO335" s="96"/>
      <c r="AP335" s="96"/>
    </row>
    <row r="336" spans="2:44" s="32" customFormat="1" ht="10.199999999999999" x14ac:dyDescent="0.15">
      <c r="B336" s="93" t="s">
        <v>1190</v>
      </c>
      <c r="C336" s="93"/>
      <c r="D336" s="116">
        <v>1098487588.99</v>
      </c>
      <c r="E336" s="116"/>
      <c r="F336" s="116"/>
      <c r="G336" s="116"/>
      <c r="H336" s="116"/>
      <c r="I336" s="116"/>
      <c r="J336" s="116"/>
      <c r="K336" s="116"/>
      <c r="L336" s="116"/>
      <c r="M336" s="116"/>
      <c r="N336" s="116"/>
      <c r="O336" s="96">
        <v>7.1858642146994903E-2</v>
      </c>
      <c r="P336" s="96"/>
      <c r="Q336" s="96"/>
      <c r="R336" s="96"/>
      <c r="S336" s="96"/>
      <c r="T336" s="96"/>
      <c r="U336" s="96"/>
      <c r="V336" s="96"/>
      <c r="W336" s="96"/>
      <c r="X336" s="96"/>
      <c r="Y336" s="100">
        <v>20250</v>
      </c>
      <c r="Z336" s="100"/>
      <c r="AA336" s="100"/>
      <c r="AB336" s="100"/>
      <c r="AC336" s="100"/>
      <c r="AD336" s="100"/>
      <c r="AE336" s="100"/>
      <c r="AF336" s="100"/>
      <c r="AG336" s="100"/>
      <c r="AH336" s="96">
        <v>8.7923825402821398E-2</v>
      </c>
      <c r="AI336" s="96"/>
      <c r="AJ336" s="96"/>
      <c r="AK336" s="96"/>
      <c r="AL336" s="96"/>
      <c r="AM336" s="96"/>
      <c r="AN336" s="96"/>
      <c r="AO336" s="96"/>
      <c r="AP336" s="96"/>
    </row>
    <row r="337" spans="2:44" s="32" customFormat="1" ht="10.199999999999999" x14ac:dyDescent="0.15">
      <c r="B337" s="93" t="s">
        <v>1061</v>
      </c>
      <c r="C337" s="93"/>
      <c r="D337" s="116">
        <v>291579745.81</v>
      </c>
      <c r="E337" s="116"/>
      <c r="F337" s="116"/>
      <c r="G337" s="116"/>
      <c r="H337" s="116"/>
      <c r="I337" s="116"/>
      <c r="J337" s="116"/>
      <c r="K337" s="116"/>
      <c r="L337" s="116"/>
      <c r="M337" s="116"/>
      <c r="N337" s="116"/>
      <c r="O337" s="96">
        <v>1.9073974819084901E-2</v>
      </c>
      <c r="P337" s="96"/>
      <c r="Q337" s="96"/>
      <c r="R337" s="96"/>
      <c r="S337" s="96"/>
      <c r="T337" s="96"/>
      <c r="U337" s="96"/>
      <c r="V337" s="96"/>
      <c r="W337" s="96"/>
      <c r="X337" s="96"/>
      <c r="Y337" s="100">
        <v>3657</v>
      </c>
      <c r="Z337" s="100"/>
      <c r="AA337" s="100"/>
      <c r="AB337" s="100"/>
      <c r="AC337" s="100"/>
      <c r="AD337" s="100"/>
      <c r="AE337" s="100"/>
      <c r="AF337" s="100"/>
      <c r="AG337" s="100"/>
      <c r="AH337" s="96">
        <v>1.5878391580154E-2</v>
      </c>
      <c r="AI337" s="96"/>
      <c r="AJ337" s="96"/>
      <c r="AK337" s="96"/>
      <c r="AL337" s="96"/>
      <c r="AM337" s="96"/>
      <c r="AN337" s="96"/>
      <c r="AO337" s="96"/>
      <c r="AP337" s="96"/>
    </row>
    <row r="338" spans="2:44" s="32" customFormat="1" ht="10.199999999999999" x14ac:dyDescent="0.15">
      <c r="B338" s="93" t="s">
        <v>1062</v>
      </c>
      <c r="C338" s="93"/>
      <c r="D338" s="116">
        <v>382979115.26999801</v>
      </c>
      <c r="E338" s="116"/>
      <c r="F338" s="116"/>
      <c r="G338" s="116"/>
      <c r="H338" s="116"/>
      <c r="I338" s="116"/>
      <c r="J338" s="116"/>
      <c r="K338" s="116"/>
      <c r="L338" s="116"/>
      <c r="M338" s="116"/>
      <c r="N338" s="116"/>
      <c r="O338" s="96">
        <v>2.50529541433081E-2</v>
      </c>
      <c r="P338" s="96"/>
      <c r="Q338" s="96"/>
      <c r="R338" s="96"/>
      <c r="S338" s="96"/>
      <c r="T338" s="96"/>
      <c r="U338" s="96"/>
      <c r="V338" s="96"/>
      <c r="W338" s="96"/>
      <c r="X338" s="96"/>
      <c r="Y338" s="100">
        <v>4430</v>
      </c>
      <c r="Z338" s="100"/>
      <c r="AA338" s="100"/>
      <c r="AB338" s="100"/>
      <c r="AC338" s="100"/>
      <c r="AD338" s="100"/>
      <c r="AE338" s="100"/>
      <c r="AF338" s="100"/>
      <c r="AG338" s="100"/>
      <c r="AH338" s="96">
        <v>1.92346936560246E-2</v>
      </c>
      <c r="AI338" s="96"/>
      <c r="AJ338" s="96"/>
      <c r="AK338" s="96"/>
      <c r="AL338" s="96"/>
      <c r="AM338" s="96"/>
      <c r="AN338" s="96"/>
      <c r="AO338" s="96"/>
      <c r="AP338" s="96"/>
    </row>
    <row r="339" spans="2:44" s="32" customFormat="1" ht="10.199999999999999" x14ac:dyDescent="0.15">
      <c r="B339" s="93" t="s">
        <v>1063</v>
      </c>
      <c r="C339" s="93"/>
      <c r="D339" s="116">
        <v>116121498.18000001</v>
      </c>
      <c r="E339" s="116"/>
      <c r="F339" s="116"/>
      <c r="G339" s="116"/>
      <c r="H339" s="116"/>
      <c r="I339" s="116"/>
      <c r="J339" s="116"/>
      <c r="K339" s="116"/>
      <c r="L339" s="116"/>
      <c r="M339" s="116"/>
      <c r="N339" s="116"/>
      <c r="O339" s="96">
        <v>7.5962016020242199E-3</v>
      </c>
      <c r="P339" s="96"/>
      <c r="Q339" s="96"/>
      <c r="R339" s="96"/>
      <c r="S339" s="96"/>
      <c r="T339" s="96"/>
      <c r="U339" s="96"/>
      <c r="V339" s="96"/>
      <c r="W339" s="96"/>
      <c r="X339" s="96"/>
      <c r="Y339" s="100">
        <v>843</v>
      </c>
      <c r="Z339" s="100"/>
      <c r="AA339" s="100"/>
      <c r="AB339" s="100"/>
      <c r="AC339" s="100"/>
      <c r="AD339" s="100"/>
      <c r="AE339" s="100"/>
      <c r="AF339" s="100"/>
      <c r="AG339" s="100"/>
      <c r="AH339" s="96">
        <v>3.66023628713968E-3</v>
      </c>
      <c r="AI339" s="96"/>
      <c r="AJ339" s="96"/>
      <c r="AK339" s="96"/>
      <c r="AL339" s="96"/>
      <c r="AM339" s="96"/>
      <c r="AN339" s="96"/>
      <c r="AO339" s="96"/>
      <c r="AP339" s="96"/>
    </row>
    <row r="340" spans="2:44" s="32" customFormat="1" ht="10.199999999999999" x14ac:dyDescent="0.15">
      <c r="B340" s="93" t="s">
        <v>1064</v>
      </c>
      <c r="C340" s="93"/>
      <c r="D340" s="116">
        <v>66868178.399999999</v>
      </c>
      <c r="E340" s="116"/>
      <c r="F340" s="116"/>
      <c r="G340" s="116"/>
      <c r="H340" s="116"/>
      <c r="I340" s="116"/>
      <c r="J340" s="116"/>
      <c r="K340" s="116"/>
      <c r="L340" s="116"/>
      <c r="M340" s="116"/>
      <c r="N340" s="116"/>
      <c r="O340" s="96">
        <v>4.3742474205694199E-3</v>
      </c>
      <c r="P340" s="96"/>
      <c r="Q340" s="96"/>
      <c r="R340" s="96"/>
      <c r="S340" s="96"/>
      <c r="T340" s="96"/>
      <c r="U340" s="96"/>
      <c r="V340" s="96"/>
      <c r="W340" s="96"/>
      <c r="X340" s="96"/>
      <c r="Y340" s="100">
        <v>505</v>
      </c>
      <c r="Z340" s="100"/>
      <c r="AA340" s="100"/>
      <c r="AB340" s="100"/>
      <c r="AC340" s="100"/>
      <c r="AD340" s="100"/>
      <c r="AE340" s="100"/>
      <c r="AF340" s="100"/>
      <c r="AG340" s="100"/>
      <c r="AH340" s="96">
        <v>2.1926682384407299E-3</v>
      </c>
      <c r="AI340" s="96"/>
      <c r="AJ340" s="96"/>
      <c r="AK340" s="96"/>
      <c r="AL340" s="96"/>
      <c r="AM340" s="96"/>
      <c r="AN340" s="96"/>
      <c r="AO340" s="96"/>
      <c r="AP340" s="96"/>
    </row>
    <row r="341" spans="2:44" s="32" customFormat="1" ht="10.199999999999999" x14ac:dyDescent="0.15">
      <c r="B341" s="93" t="s">
        <v>1065</v>
      </c>
      <c r="C341" s="93"/>
      <c r="D341" s="116">
        <v>330609623.37</v>
      </c>
      <c r="E341" s="116"/>
      <c r="F341" s="116"/>
      <c r="G341" s="116"/>
      <c r="H341" s="116"/>
      <c r="I341" s="116"/>
      <c r="J341" s="116"/>
      <c r="K341" s="116"/>
      <c r="L341" s="116"/>
      <c r="M341" s="116"/>
      <c r="N341" s="116"/>
      <c r="O341" s="96">
        <v>2.1627152508788001E-2</v>
      </c>
      <c r="P341" s="96"/>
      <c r="Q341" s="96"/>
      <c r="R341" s="96"/>
      <c r="S341" s="96"/>
      <c r="T341" s="96"/>
      <c r="U341" s="96"/>
      <c r="V341" s="96"/>
      <c r="W341" s="96"/>
      <c r="X341" s="96"/>
      <c r="Y341" s="100">
        <v>3836</v>
      </c>
      <c r="Z341" s="100"/>
      <c r="AA341" s="100"/>
      <c r="AB341" s="100"/>
      <c r="AC341" s="100"/>
      <c r="AD341" s="100"/>
      <c r="AE341" s="100"/>
      <c r="AF341" s="100"/>
      <c r="AG341" s="100"/>
      <c r="AH341" s="96">
        <v>1.6655594777541902E-2</v>
      </c>
      <c r="AI341" s="96"/>
      <c r="AJ341" s="96"/>
      <c r="AK341" s="96"/>
      <c r="AL341" s="96"/>
      <c r="AM341" s="96"/>
      <c r="AN341" s="96"/>
      <c r="AO341" s="96"/>
      <c r="AP341" s="96"/>
    </row>
    <row r="342" spans="2:44" s="32" customFormat="1" ht="10.199999999999999" x14ac:dyDescent="0.15">
      <c r="B342" s="93" t="s">
        <v>1067</v>
      </c>
      <c r="C342" s="93"/>
      <c r="D342" s="116">
        <v>1348532.58</v>
      </c>
      <c r="E342" s="116"/>
      <c r="F342" s="116"/>
      <c r="G342" s="116"/>
      <c r="H342" s="116"/>
      <c r="I342" s="116"/>
      <c r="J342" s="116"/>
      <c r="K342" s="116"/>
      <c r="L342" s="116"/>
      <c r="M342" s="116"/>
      <c r="N342" s="116"/>
      <c r="O342" s="96">
        <v>8.8215580276953097E-5</v>
      </c>
      <c r="P342" s="96"/>
      <c r="Q342" s="96"/>
      <c r="R342" s="96"/>
      <c r="S342" s="96"/>
      <c r="T342" s="96"/>
      <c r="U342" s="96"/>
      <c r="V342" s="96"/>
      <c r="W342" s="96"/>
      <c r="X342" s="96"/>
      <c r="Y342" s="100">
        <v>11</v>
      </c>
      <c r="Z342" s="100"/>
      <c r="AA342" s="100"/>
      <c r="AB342" s="100"/>
      <c r="AC342" s="100"/>
      <c r="AD342" s="100"/>
      <c r="AE342" s="100"/>
      <c r="AF342" s="100"/>
      <c r="AG342" s="100"/>
      <c r="AH342" s="96">
        <v>4.77610903422733E-5</v>
      </c>
      <c r="AI342" s="96"/>
      <c r="AJ342" s="96"/>
      <c r="AK342" s="96"/>
      <c r="AL342" s="96"/>
      <c r="AM342" s="96"/>
      <c r="AN342" s="96"/>
      <c r="AO342" s="96"/>
      <c r="AP342" s="96"/>
    </row>
    <row r="343" spans="2:44" s="32" customFormat="1" ht="10.199999999999999" x14ac:dyDescent="0.15">
      <c r="B343" s="93" t="s">
        <v>1066</v>
      </c>
      <c r="C343" s="93"/>
      <c r="D343" s="116">
        <v>25329494.280000001</v>
      </c>
      <c r="E343" s="116"/>
      <c r="F343" s="116"/>
      <c r="G343" s="116"/>
      <c r="H343" s="116"/>
      <c r="I343" s="116"/>
      <c r="J343" s="116"/>
      <c r="K343" s="116"/>
      <c r="L343" s="116"/>
      <c r="M343" s="116"/>
      <c r="N343" s="116"/>
      <c r="O343" s="96">
        <v>1.6569536911239899E-3</v>
      </c>
      <c r="P343" s="96"/>
      <c r="Q343" s="96"/>
      <c r="R343" s="96"/>
      <c r="S343" s="96"/>
      <c r="T343" s="96"/>
      <c r="U343" s="96"/>
      <c r="V343" s="96"/>
      <c r="W343" s="96"/>
      <c r="X343" s="96"/>
      <c r="Y343" s="100">
        <v>175</v>
      </c>
      <c r="Z343" s="100"/>
      <c r="AA343" s="100"/>
      <c r="AB343" s="100"/>
      <c r="AC343" s="100"/>
      <c r="AD343" s="100"/>
      <c r="AE343" s="100"/>
      <c r="AF343" s="100"/>
      <c r="AG343" s="100"/>
      <c r="AH343" s="96">
        <v>7.5983552817252996E-4</v>
      </c>
      <c r="AI343" s="96"/>
      <c r="AJ343" s="96"/>
      <c r="AK343" s="96"/>
      <c r="AL343" s="96"/>
      <c r="AM343" s="96"/>
      <c r="AN343" s="96"/>
      <c r="AO343" s="96"/>
      <c r="AP343" s="96"/>
    </row>
    <row r="344" spans="2:44" s="32" customFormat="1" ht="10.199999999999999" x14ac:dyDescent="0.15">
      <c r="B344" s="122"/>
      <c r="C344" s="122"/>
      <c r="D344" s="118">
        <v>15286784667.3601</v>
      </c>
      <c r="E344" s="118"/>
      <c r="F344" s="118"/>
      <c r="G344" s="118"/>
      <c r="H344" s="118"/>
      <c r="I344" s="118"/>
      <c r="J344" s="118"/>
      <c r="K344" s="118"/>
      <c r="L344" s="118"/>
      <c r="M344" s="118"/>
      <c r="N344" s="118"/>
      <c r="O344" s="119">
        <v>1</v>
      </c>
      <c r="P344" s="119"/>
      <c r="Q344" s="119"/>
      <c r="R344" s="119"/>
      <c r="S344" s="119"/>
      <c r="T344" s="119"/>
      <c r="U344" s="119"/>
      <c r="V344" s="119"/>
      <c r="W344" s="119"/>
      <c r="X344" s="119"/>
      <c r="Y344" s="120">
        <v>230313</v>
      </c>
      <c r="Z344" s="120"/>
      <c r="AA344" s="120"/>
      <c r="AB344" s="120"/>
      <c r="AC344" s="120"/>
      <c r="AD344" s="120"/>
      <c r="AE344" s="120"/>
      <c r="AF344" s="120"/>
      <c r="AG344" s="120"/>
      <c r="AH344" s="119">
        <v>1</v>
      </c>
      <c r="AI344" s="119"/>
      <c r="AJ344" s="119"/>
      <c r="AK344" s="119"/>
      <c r="AL344" s="119"/>
      <c r="AM344" s="119"/>
      <c r="AN344" s="119"/>
      <c r="AO344" s="119"/>
      <c r="AP344" s="119"/>
    </row>
    <row r="345" spans="2:44" s="32" customFormat="1" ht="7.8" x14ac:dyDescent="0.15"/>
    <row r="346" spans="2:44" s="32" customFormat="1" x14ac:dyDescent="0.15">
      <c r="B346" s="94" t="s">
        <v>1192</v>
      </c>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row>
    <row r="347" spans="2:44" s="32" customFormat="1" ht="7.8" x14ac:dyDescent="0.15"/>
    <row r="348" spans="2:44" s="32" customFormat="1" ht="10.199999999999999" x14ac:dyDescent="0.15">
      <c r="B348" s="121"/>
      <c r="C348" s="121"/>
      <c r="D348" s="121"/>
      <c r="E348" s="121" t="s">
        <v>1055</v>
      </c>
      <c r="F348" s="121"/>
      <c r="G348" s="121"/>
      <c r="H348" s="121"/>
      <c r="I348" s="121"/>
      <c r="J348" s="121"/>
      <c r="K348" s="121"/>
      <c r="L348" s="121"/>
      <c r="M348" s="121"/>
      <c r="N348" s="121"/>
      <c r="O348" s="121"/>
      <c r="P348" s="121" t="s">
        <v>1056</v>
      </c>
      <c r="Q348" s="121"/>
      <c r="R348" s="121"/>
      <c r="S348" s="121"/>
      <c r="T348" s="121"/>
      <c r="U348" s="121"/>
      <c r="V348" s="121"/>
      <c r="W348" s="121"/>
      <c r="X348" s="121"/>
      <c r="Y348" s="121"/>
      <c r="Z348" s="121" t="s">
        <v>1193</v>
      </c>
      <c r="AA348" s="121"/>
      <c r="AB348" s="121"/>
      <c r="AC348" s="121"/>
      <c r="AD348" s="121"/>
      <c r="AE348" s="121"/>
      <c r="AF348" s="121"/>
      <c r="AG348" s="121"/>
      <c r="AH348" s="121"/>
      <c r="AI348" s="121" t="s">
        <v>1056</v>
      </c>
      <c r="AJ348" s="121"/>
      <c r="AK348" s="121"/>
      <c r="AL348" s="121"/>
      <c r="AM348" s="121"/>
      <c r="AN348" s="121"/>
      <c r="AO348" s="121"/>
      <c r="AP348" s="121"/>
      <c r="AQ348" s="121"/>
    </row>
    <row r="349" spans="2:44" s="32" customFormat="1" ht="10.199999999999999" x14ac:dyDescent="0.15">
      <c r="B349" s="93" t="s">
        <v>715</v>
      </c>
      <c r="C349" s="93"/>
      <c r="D349" s="93"/>
      <c r="E349" s="116">
        <v>39603532841.920197</v>
      </c>
      <c r="F349" s="116"/>
      <c r="G349" s="116"/>
      <c r="H349" s="116"/>
      <c r="I349" s="116"/>
      <c r="J349" s="116"/>
      <c r="K349" s="116"/>
      <c r="L349" s="116"/>
      <c r="M349" s="116"/>
      <c r="N349" s="116"/>
      <c r="O349" s="116"/>
      <c r="P349" s="96">
        <v>0.81054447845896704</v>
      </c>
      <c r="Q349" s="96"/>
      <c r="R349" s="96"/>
      <c r="S349" s="96"/>
      <c r="T349" s="96"/>
      <c r="U349" s="96"/>
      <c r="V349" s="96"/>
      <c r="W349" s="96"/>
      <c r="X349" s="96"/>
      <c r="Y349" s="96"/>
      <c r="Z349" s="100">
        <v>104305</v>
      </c>
      <c r="AA349" s="100"/>
      <c r="AB349" s="100"/>
      <c r="AC349" s="100"/>
      <c r="AD349" s="100"/>
      <c r="AE349" s="100"/>
      <c r="AF349" s="100"/>
      <c r="AG349" s="100"/>
      <c r="AH349" s="100"/>
      <c r="AI349" s="96">
        <v>0.79723160646315205</v>
      </c>
      <c r="AJ349" s="96"/>
      <c r="AK349" s="96"/>
      <c r="AL349" s="96"/>
      <c r="AM349" s="96"/>
      <c r="AN349" s="96"/>
      <c r="AO349" s="96"/>
      <c r="AP349" s="96"/>
      <c r="AQ349" s="96"/>
    </row>
    <row r="350" spans="2:44" s="32" customFormat="1" ht="10.199999999999999" x14ac:dyDescent="0.15">
      <c r="B350" s="93" t="s">
        <v>725</v>
      </c>
      <c r="C350" s="93"/>
      <c r="D350" s="93"/>
      <c r="E350" s="116">
        <v>9256873828.4400597</v>
      </c>
      <c r="F350" s="116"/>
      <c r="G350" s="116"/>
      <c r="H350" s="116"/>
      <c r="I350" s="116"/>
      <c r="J350" s="116"/>
      <c r="K350" s="116"/>
      <c r="L350" s="116"/>
      <c r="M350" s="116"/>
      <c r="N350" s="116"/>
      <c r="O350" s="116"/>
      <c r="P350" s="96">
        <v>0.18945552154103301</v>
      </c>
      <c r="Q350" s="96"/>
      <c r="R350" s="96"/>
      <c r="S350" s="96"/>
      <c r="T350" s="96"/>
      <c r="U350" s="96"/>
      <c r="V350" s="96"/>
      <c r="W350" s="96"/>
      <c r="X350" s="96"/>
      <c r="Y350" s="96"/>
      <c r="Z350" s="100">
        <v>26529</v>
      </c>
      <c r="AA350" s="100"/>
      <c r="AB350" s="100"/>
      <c r="AC350" s="100"/>
      <c r="AD350" s="100"/>
      <c r="AE350" s="100"/>
      <c r="AF350" s="100"/>
      <c r="AG350" s="100"/>
      <c r="AH350" s="100"/>
      <c r="AI350" s="96">
        <v>0.202768393536848</v>
      </c>
      <c r="AJ350" s="96"/>
      <c r="AK350" s="96"/>
      <c r="AL350" s="96"/>
      <c r="AM350" s="96"/>
      <c r="AN350" s="96"/>
      <c r="AO350" s="96"/>
      <c r="AP350" s="96"/>
      <c r="AQ350" s="96"/>
    </row>
    <row r="351" spans="2:44" s="32" customFormat="1" ht="10.199999999999999" x14ac:dyDescent="0.15">
      <c r="B351" s="122"/>
      <c r="C351" s="122"/>
      <c r="D351" s="122"/>
      <c r="E351" s="118">
        <v>48860406670.360298</v>
      </c>
      <c r="F351" s="118"/>
      <c r="G351" s="118"/>
      <c r="H351" s="118"/>
      <c r="I351" s="118"/>
      <c r="J351" s="118"/>
      <c r="K351" s="118"/>
      <c r="L351" s="118"/>
      <c r="M351" s="118"/>
      <c r="N351" s="118"/>
      <c r="O351" s="118"/>
      <c r="P351" s="119">
        <v>1</v>
      </c>
      <c r="Q351" s="119"/>
      <c r="R351" s="119"/>
      <c r="S351" s="119"/>
      <c r="T351" s="119"/>
      <c r="U351" s="119"/>
      <c r="V351" s="119"/>
      <c r="W351" s="119"/>
      <c r="X351" s="119"/>
      <c r="Y351" s="119"/>
      <c r="Z351" s="120">
        <v>130834</v>
      </c>
      <c r="AA351" s="120"/>
      <c r="AB351" s="120"/>
      <c r="AC351" s="120"/>
      <c r="AD351" s="120"/>
      <c r="AE351" s="120"/>
      <c r="AF351" s="120"/>
      <c r="AG351" s="120"/>
      <c r="AH351" s="120"/>
      <c r="AI351" s="119">
        <v>1</v>
      </c>
      <c r="AJ351" s="119"/>
      <c r="AK351" s="119"/>
      <c r="AL351" s="119"/>
      <c r="AM351" s="119"/>
      <c r="AN351" s="119"/>
      <c r="AO351" s="119"/>
      <c r="AP351" s="119"/>
      <c r="AQ351" s="119"/>
    </row>
    <row r="352" spans="2:44" s="32" customFormat="1" ht="7.8" x14ac:dyDescent="0.15"/>
    <row r="353" spans="2:44" s="32" customFormat="1" x14ac:dyDescent="0.15">
      <c r="B353" s="94" t="s">
        <v>1194</v>
      </c>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row>
    <row r="354" spans="2:44" s="32" customFormat="1" ht="7.8" x14ac:dyDescent="0.15"/>
    <row r="355" spans="2:44" s="32" customFormat="1" ht="10.199999999999999" x14ac:dyDescent="0.15">
      <c r="B355" s="117"/>
      <c r="C355" s="117"/>
      <c r="D355" s="117"/>
      <c r="E355" s="121" t="s">
        <v>1055</v>
      </c>
      <c r="F355" s="121"/>
      <c r="G355" s="121"/>
      <c r="H355" s="121"/>
      <c r="I355" s="121"/>
      <c r="J355" s="121"/>
      <c r="K355" s="121"/>
      <c r="L355" s="121"/>
      <c r="M355" s="121"/>
      <c r="N355" s="121"/>
      <c r="O355" s="121"/>
      <c r="P355" s="121" t="s">
        <v>1056</v>
      </c>
      <c r="Q355" s="121"/>
      <c r="R355" s="121"/>
      <c r="S355" s="121"/>
      <c r="T355" s="121"/>
      <c r="U355" s="121"/>
      <c r="V355" s="121"/>
      <c r="W355" s="121"/>
      <c r="X355" s="121"/>
      <c r="Y355" s="121"/>
      <c r="Z355" s="121" t="s">
        <v>1057</v>
      </c>
      <c r="AA355" s="121"/>
      <c r="AB355" s="121"/>
      <c r="AC355" s="121"/>
      <c r="AD355" s="121"/>
      <c r="AE355" s="121"/>
      <c r="AF355" s="121"/>
      <c r="AG355" s="121"/>
      <c r="AH355" s="121"/>
      <c r="AI355" s="121" t="s">
        <v>1056</v>
      </c>
      <c r="AJ355" s="121"/>
      <c r="AK355" s="121"/>
      <c r="AL355" s="121"/>
      <c r="AM355" s="121"/>
      <c r="AN355" s="121"/>
      <c r="AO355" s="121"/>
      <c r="AP355" s="121"/>
      <c r="AQ355" s="121"/>
    </row>
    <row r="356" spans="2:44" s="32" customFormat="1" ht="10.199999999999999" x14ac:dyDescent="0.15">
      <c r="B356" s="115" t="s">
        <v>1195</v>
      </c>
      <c r="C356" s="115"/>
      <c r="D356" s="115"/>
      <c r="E356" s="116">
        <v>13920710554.6401</v>
      </c>
      <c r="F356" s="116"/>
      <c r="G356" s="116"/>
      <c r="H356" s="116"/>
      <c r="I356" s="116"/>
      <c r="J356" s="116"/>
      <c r="K356" s="116"/>
      <c r="L356" s="116"/>
      <c r="M356" s="116"/>
      <c r="N356" s="116"/>
      <c r="O356" s="116"/>
      <c r="P356" s="96">
        <v>0.91063692316953904</v>
      </c>
      <c r="Q356" s="96"/>
      <c r="R356" s="96"/>
      <c r="S356" s="96"/>
      <c r="T356" s="96"/>
      <c r="U356" s="96"/>
      <c r="V356" s="96"/>
      <c r="W356" s="96"/>
      <c r="X356" s="96"/>
      <c r="Y356" s="96"/>
      <c r="Z356" s="100">
        <v>212479</v>
      </c>
      <c r="AA356" s="100"/>
      <c r="AB356" s="100"/>
      <c r="AC356" s="100"/>
      <c r="AD356" s="100"/>
      <c r="AE356" s="100"/>
      <c r="AF356" s="100"/>
      <c r="AG356" s="100"/>
      <c r="AH356" s="100"/>
      <c r="AI356" s="96">
        <v>0.92256624680326305</v>
      </c>
      <c r="AJ356" s="96"/>
      <c r="AK356" s="96"/>
      <c r="AL356" s="96"/>
      <c r="AM356" s="96"/>
      <c r="AN356" s="96"/>
      <c r="AO356" s="96"/>
      <c r="AP356" s="96"/>
      <c r="AQ356" s="96"/>
    </row>
    <row r="357" spans="2:44" s="32" customFormat="1" ht="10.199999999999999" x14ac:dyDescent="0.15">
      <c r="B357" s="115" t="s">
        <v>1196</v>
      </c>
      <c r="C357" s="115"/>
      <c r="D357" s="115"/>
      <c r="E357" s="116">
        <v>1364808297.3700099</v>
      </c>
      <c r="F357" s="116"/>
      <c r="G357" s="116"/>
      <c r="H357" s="116"/>
      <c r="I357" s="116"/>
      <c r="J357" s="116"/>
      <c r="K357" s="116"/>
      <c r="L357" s="116"/>
      <c r="M357" s="116"/>
      <c r="N357" s="116"/>
      <c r="O357" s="116"/>
      <c r="P357" s="96">
        <v>8.9280272278846703E-2</v>
      </c>
      <c r="Q357" s="96"/>
      <c r="R357" s="96"/>
      <c r="S357" s="96"/>
      <c r="T357" s="96"/>
      <c r="U357" s="96"/>
      <c r="V357" s="96"/>
      <c r="W357" s="96"/>
      <c r="X357" s="96"/>
      <c r="Y357" s="96"/>
      <c r="Z357" s="100">
        <v>17154</v>
      </c>
      <c r="AA357" s="100"/>
      <c r="AB357" s="100"/>
      <c r="AC357" s="100"/>
      <c r="AD357" s="100"/>
      <c r="AE357" s="100"/>
      <c r="AF357" s="100"/>
      <c r="AG357" s="100"/>
      <c r="AH357" s="100"/>
      <c r="AI357" s="96">
        <v>7.4481249430123395E-2</v>
      </c>
      <c r="AJ357" s="96"/>
      <c r="AK357" s="96"/>
      <c r="AL357" s="96"/>
      <c r="AM357" s="96"/>
      <c r="AN357" s="96"/>
      <c r="AO357" s="96"/>
      <c r="AP357" s="96"/>
      <c r="AQ357" s="96"/>
    </row>
    <row r="358" spans="2:44" s="32" customFormat="1" ht="10.199999999999999" x14ac:dyDescent="0.15">
      <c r="B358" s="115" t="s">
        <v>1197</v>
      </c>
      <c r="C358" s="115"/>
      <c r="D358" s="115"/>
      <c r="E358" s="116">
        <v>1265815.3500000001</v>
      </c>
      <c r="F358" s="116"/>
      <c r="G358" s="116"/>
      <c r="H358" s="116"/>
      <c r="I358" s="116"/>
      <c r="J358" s="116"/>
      <c r="K358" s="116"/>
      <c r="L358" s="116"/>
      <c r="M358" s="116"/>
      <c r="N358" s="116"/>
      <c r="O358" s="116"/>
      <c r="P358" s="96">
        <v>8.2804551613966E-5</v>
      </c>
      <c r="Q358" s="96"/>
      <c r="R358" s="96"/>
      <c r="S358" s="96"/>
      <c r="T358" s="96"/>
      <c r="U358" s="96"/>
      <c r="V358" s="96"/>
      <c r="W358" s="96"/>
      <c r="X358" s="96"/>
      <c r="Y358" s="96"/>
      <c r="Z358" s="100">
        <v>14</v>
      </c>
      <c r="AA358" s="100"/>
      <c r="AB358" s="100"/>
      <c r="AC358" s="100"/>
      <c r="AD358" s="100"/>
      <c r="AE358" s="100"/>
      <c r="AF358" s="100"/>
      <c r="AG358" s="100"/>
      <c r="AH358" s="100"/>
      <c r="AI358" s="96">
        <v>6.0786842253802398E-5</v>
      </c>
      <c r="AJ358" s="96"/>
      <c r="AK358" s="96"/>
      <c r="AL358" s="96"/>
      <c r="AM358" s="96"/>
      <c r="AN358" s="96"/>
      <c r="AO358" s="96"/>
      <c r="AP358" s="96"/>
      <c r="AQ358" s="96"/>
    </row>
    <row r="359" spans="2:44" s="32" customFormat="1" ht="10.199999999999999" x14ac:dyDescent="0.15">
      <c r="B359" s="115" t="s">
        <v>725</v>
      </c>
      <c r="C359" s="115"/>
      <c r="D359" s="115"/>
      <c r="E359" s="116">
        <v>0</v>
      </c>
      <c r="F359" s="116"/>
      <c r="G359" s="116"/>
      <c r="H359" s="116"/>
      <c r="I359" s="116"/>
      <c r="J359" s="116"/>
      <c r="K359" s="116"/>
      <c r="L359" s="116"/>
      <c r="M359" s="116"/>
      <c r="N359" s="116"/>
      <c r="O359" s="116"/>
      <c r="P359" s="96">
        <v>0</v>
      </c>
      <c r="Q359" s="96"/>
      <c r="R359" s="96"/>
      <c r="S359" s="96"/>
      <c r="T359" s="96"/>
      <c r="U359" s="96"/>
      <c r="V359" s="96"/>
      <c r="W359" s="96"/>
      <c r="X359" s="96"/>
      <c r="Y359" s="96"/>
      <c r="Z359" s="100">
        <v>666</v>
      </c>
      <c r="AA359" s="100"/>
      <c r="AB359" s="100"/>
      <c r="AC359" s="100"/>
      <c r="AD359" s="100"/>
      <c r="AE359" s="100"/>
      <c r="AF359" s="100"/>
      <c r="AG359" s="100"/>
      <c r="AH359" s="100"/>
      <c r="AI359" s="96">
        <v>2.89171692435946E-3</v>
      </c>
      <c r="AJ359" s="96"/>
      <c r="AK359" s="96"/>
      <c r="AL359" s="96"/>
      <c r="AM359" s="96"/>
      <c r="AN359" s="96"/>
      <c r="AO359" s="96"/>
      <c r="AP359" s="96"/>
      <c r="AQ359" s="96"/>
    </row>
    <row r="360" spans="2:44" s="32" customFormat="1" ht="10.199999999999999" x14ac:dyDescent="0.15">
      <c r="B360" s="117"/>
      <c r="C360" s="117"/>
      <c r="D360" s="117"/>
      <c r="E360" s="118">
        <v>15286784667.3601</v>
      </c>
      <c r="F360" s="118"/>
      <c r="G360" s="118"/>
      <c r="H360" s="118"/>
      <c r="I360" s="118"/>
      <c r="J360" s="118"/>
      <c r="K360" s="118"/>
      <c r="L360" s="118"/>
      <c r="M360" s="118"/>
      <c r="N360" s="118"/>
      <c r="O360" s="118"/>
      <c r="P360" s="119">
        <v>1</v>
      </c>
      <c r="Q360" s="119"/>
      <c r="R360" s="119"/>
      <c r="S360" s="119"/>
      <c r="T360" s="119"/>
      <c r="U360" s="119"/>
      <c r="V360" s="119"/>
      <c r="W360" s="119"/>
      <c r="X360" s="119"/>
      <c r="Y360" s="119"/>
      <c r="Z360" s="120">
        <v>230313</v>
      </c>
      <c r="AA360" s="120"/>
      <c r="AB360" s="120"/>
      <c r="AC360" s="120"/>
      <c r="AD360" s="120"/>
      <c r="AE360" s="120"/>
      <c r="AF360" s="120"/>
      <c r="AG360" s="120"/>
      <c r="AH360" s="120"/>
      <c r="AI360" s="119">
        <v>1</v>
      </c>
      <c r="AJ360" s="119"/>
      <c r="AK360" s="119"/>
      <c r="AL360" s="119"/>
      <c r="AM360" s="119"/>
      <c r="AN360" s="119"/>
      <c r="AO360" s="119"/>
      <c r="AP360" s="119"/>
      <c r="AQ360" s="119"/>
    </row>
    <row r="361" spans="2:44" s="32" customFormat="1" ht="7.8" x14ac:dyDescent="0.15"/>
  </sheetData>
  <mergeCells count="1464">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65:K65"/>
    <mergeCell ref="L65:U65"/>
    <mergeCell ref="V65:AE65"/>
    <mergeCell ref="AF65:AJ65"/>
    <mergeCell ref="AK65:AQ65"/>
    <mergeCell ref="B66:K66"/>
    <mergeCell ref="L66:U66"/>
    <mergeCell ref="V66:AE66"/>
    <mergeCell ref="AF66:AJ66"/>
    <mergeCell ref="AK66:AQ66"/>
    <mergeCell ref="B62:AR62"/>
    <mergeCell ref="B64:K64"/>
    <mergeCell ref="L64:U64"/>
    <mergeCell ref="V64:AE64"/>
    <mergeCell ref="AF64:AJ64"/>
    <mergeCell ref="AK64:AQ64"/>
    <mergeCell ref="B59:J59"/>
    <mergeCell ref="K59:U59"/>
    <mergeCell ref="V59:AE59"/>
    <mergeCell ref="AF59:AM59"/>
    <mergeCell ref="AN59:AO59"/>
    <mergeCell ref="B60:J60"/>
    <mergeCell ref="K60:U60"/>
    <mergeCell ref="V60:AE60"/>
    <mergeCell ref="AF60:AM60"/>
    <mergeCell ref="AN60:AO60"/>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101:J101"/>
    <mergeCell ref="K101:U101"/>
    <mergeCell ref="V101:AE101"/>
    <mergeCell ref="AF101:AJ101"/>
    <mergeCell ref="AK101:AO101"/>
    <mergeCell ref="B102:J102"/>
    <mergeCell ref="K102:U102"/>
    <mergeCell ref="V102:AE102"/>
    <mergeCell ref="AF102:AJ102"/>
    <mergeCell ref="AK102:AO102"/>
    <mergeCell ref="B98:AR98"/>
    <mergeCell ref="B100:J100"/>
    <mergeCell ref="K100:U100"/>
    <mergeCell ref="V100:AE100"/>
    <mergeCell ref="AF100:AJ100"/>
    <mergeCell ref="AK100:AO100"/>
    <mergeCell ref="B95:K95"/>
    <mergeCell ref="L95:U95"/>
    <mergeCell ref="V95:AE95"/>
    <mergeCell ref="AF95:AJ95"/>
    <mergeCell ref="AK95:AQ95"/>
    <mergeCell ref="B96:K96"/>
    <mergeCell ref="L96:U96"/>
    <mergeCell ref="V96:AE96"/>
    <mergeCell ref="AF96:AJ96"/>
    <mergeCell ref="AK96:AQ96"/>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45:J145"/>
    <mergeCell ref="K145:S145"/>
    <mergeCell ref="T145:AD145"/>
    <mergeCell ref="AE145:AH145"/>
    <mergeCell ref="AI145:AP145"/>
    <mergeCell ref="B146:J146"/>
    <mergeCell ref="K146:S146"/>
    <mergeCell ref="T146:AD146"/>
    <mergeCell ref="AE146:AH146"/>
    <mergeCell ref="AI146:AP146"/>
    <mergeCell ref="B142:AR142"/>
    <mergeCell ref="B144:J144"/>
    <mergeCell ref="K144:S144"/>
    <mergeCell ref="T144:AD144"/>
    <mergeCell ref="AE144:AH144"/>
    <mergeCell ref="AI144:AP144"/>
    <mergeCell ref="B139:J139"/>
    <mergeCell ref="K139:U139"/>
    <mergeCell ref="V139:AE139"/>
    <mergeCell ref="AF139:AJ139"/>
    <mergeCell ref="AK139:AO139"/>
    <mergeCell ref="B140:J140"/>
    <mergeCell ref="K140:U140"/>
    <mergeCell ref="V140:AE140"/>
    <mergeCell ref="AF140:AJ140"/>
    <mergeCell ref="AK140:AO140"/>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76:AR176"/>
    <mergeCell ref="B178:I178"/>
    <mergeCell ref="J178:T178"/>
    <mergeCell ref="U178:AD178"/>
    <mergeCell ref="AE178:AI178"/>
    <mergeCell ref="AJ178:AP178"/>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89:H189"/>
    <mergeCell ref="I189:S189"/>
    <mergeCell ref="T189:AC189"/>
    <mergeCell ref="AD189:AL189"/>
    <mergeCell ref="AM189:AP189"/>
    <mergeCell ref="B190:H190"/>
    <mergeCell ref="I190:S190"/>
    <mergeCell ref="T190:AC190"/>
    <mergeCell ref="AD190:AL190"/>
    <mergeCell ref="AM190:AP190"/>
    <mergeCell ref="B186:AR186"/>
    <mergeCell ref="B188:H188"/>
    <mergeCell ref="I188:S188"/>
    <mergeCell ref="T188:AC188"/>
    <mergeCell ref="AD188:AL188"/>
    <mergeCell ref="AM188:AP188"/>
    <mergeCell ref="B183:I183"/>
    <mergeCell ref="J183:T183"/>
    <mergeCell ref="U183:AD183"/>
    <mergeCell ref="AE183:AI183"/>
    <mergeCell ref="AJ183:AP183"/>
    <mergeCell ref="B184:I184"/>
    <mergeCell ref="J184:T184"/>
    <mergeCell ref="U184:AD184"/>
    <mergeCell ref="AE184:AI184"/>
    <mergeCell ref="AJ184:AP184"/>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207:H207"/>
    <mergeCell ref="I207:S207"/>
    <mergeCell ref="T207:AC207"/>
    <mergeCell ref="AD207:AL207"/>
    <mergeCell ref="AM207:AP207"/>
    <mergeCell ref="B209:AR209"/>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15:G215"/>
    <mergeCell ref="H215:R215"/>
    <mergeCell ref="S215:AB215"/>
    <mergeCell ref="AC215:AJ215"/>
    <mergeCell ref="AK215:AP215"/>
    <mergeCell ref="B217:AR217"/>
    <mergeCell ref="B213:G213"/>
    <mergeCell ref="H213:R213"/>
    <mergeCell ref="S213:AB213"/>
    <mergeCell ref="AC213:AJ213"/>
    <mergeCell ref="AK213:AP213"/>
    <mergeCell ref="B214:G214"/>
    <mergeCell ref="H214:R214"/>
    <mergeCell ref="S214:AB214"/>
    <mergeCell ref="AC214:AJ214"/>
    <mergeCell ref="AK214:AP214"/>
    <mergeCell ref="B211:G211"/>
    <mergeCell ref="H211:R211"/>
    <mergeCell ref="S211:AB211"/>
    <mergeCell ref="AC211:AJ211"/>
    <mergeCell ref="AK211:AP211"/>
    <mergeCell ref="B212:G212"/>
    <mergeCell ref="H212:R212"/>
    <mergeCell ref="S212:AB212"/>
    <mergeCell ref="AC212:AJ212"/>
    <mergeCell ref="AK212:AP212"/>
    <mergeCell ref="B221:F221"/>
    <mergeCell ref="G221:Q221"/>
    <mergeCell ref="R221:AA221"/>
    <mergeCell ref="AB221:AJ221"/>
    <mergeCell ref="AK221:AP221"/>
    <mergeCell ref="B222:F222"/>
    <mergeCell ref="G222:Q222"/>
    <mergeCell ref="R222:AA222"/>
    <mergeCell ref="AB222:AJ222"/>
    <mergeCell ref="AK222:AP222"/>
    <mergeCell ref="B219:F219"/>
    <mergeCell ref="G219:Q219"/>
    <mergeCell ref="R219:AA219"/>
    <mergeCell ref="AB219:AJ219"/>
    <mergeCell ref="AK219:AP219"/>
    <mergeCell ref="B220:F220"/>
    <mergeCell ref="G220:Q220"/>
    <mergeCell ref="R220:AA220"/>
    <mergeCell ref="AB220:AJ220"/>
    <mergeCell ref="AK220:AP220"/>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41:E241"/>
    <mergeCell ref="F241:P241"/>
    <mergeCell ref="Q241:Z241"/>
    <mergeCell ref="AA241:AI241"/>
    <mergeCell ref="AJ241:AP241"/>
    <mergeCell ref="B242:E242"/>
    <mergeCell ref="F242:P242"/>
    <mergeCell ref="Q242:Z242"/>
    <mergeCell ref="AA242:AI242"/>
    <mergeCell ref="AJ242:AP242"/>
    <mergeCell ref="B237:F237"/>
    <mergeCell ref="G237:Q237"/>
    <mergeCell ref="R237:AA237"/>
    <mergeCell ref="AB237:AJ237"/>
    <mergeCell ref="AK237:AP237"/>
    <mergeCell ref="B239:AR239"/>
    <mergeCell ref="B235:F235"/>
    <mergeCell ref="G235:Q235"/>
    <mergeCell ref="R235:AA235"/>
    <mergeCell ref="AB235:AJ235"/>
    <mergeCell ref="AK235:AP235"/>
    <mergeCell ref="B236:F236"/>
    <mergeCell ref="G236:Q236"/>
    <mergeCell ref="R236:AA236"/>
    <mergeCell ref="AB236:AJ236"/>
    <mergeCell ref="AK236:AP236"/>
    <mergeCell ref="B249:C249"/>
    <mergeCell ref="D249:N249"/>
    <mergeCell ref="O249:X249"/>
    <mergeCell ref="Y249:AG249"/>
    <mergeCell ref="AH249:AO249"/>
    <mergeCell ref="B250:C250"/>
    <mergeCell ref="D250:N250"/>
    <mergeCell ref="O250:X250"/>
    <mergeCell ref="Y250:AG250"/>
    <mergeCell ref="AH250:AO250"/>
    <mergeCell ref="B246:AR246"/>
    <mergeCell ref="B248:C248"/>
    <mergeCell ref="D248:N248"/>
    <mergeCell ref="O248:X248"/>
    <mergeCell ref="Y248:AG248"/>
    <mergeCell ref="AH248:AO248"/>
    <mergeCell ref="B243:E243"/>
    <mergeCell ref="F243:P243"/>
    <mergeCell ref="Q243:Z243"/>
    <mergeCell ref="AA243:AI243"/>
    <mergeCell ref="AJ243:AP243"/>
    <mergeCell ref="B244:E244"/>
    <mergeCell ref="F244:P244"/>
    <mergeCell ref="Q244:Z244"/>
    <mergeCell ref="AA244:AI244"/>
    <mergeCell ref="AJ244:AP244"/>
    <mergeCell ref="B254:AR254"/>
    <mergeCell ref="C256:M256"/>
    <mergeCell ref="N256:W256"/>
    <mergeCell ref="X256:AF256"/>
    <mergeCell ref="AG256:AO256"/>
    <mergeCell ref="C257:M257"/>
    <mergeCell ref="N257:W257"/>
    <mergeCell ref="X257:AF257"/>
    <mergeCell ref="AG257:AO257"/>
    <mergeCell ref="B251:C251"/>
    <mergeCell ref="D251:N251"/>
    <mergeCell ref="O251:X251"/>
    <mergeCell ref="Y251:AG251"/>
    <mergeCell ref="AH251:AO251"/>
    <mergeCell ref="B252:C252"/>
    <mergeCell ref="D252:N252"/>
    <mergeCell ref="O252:X252"/>
    <mergeCell ref="Y252:AG252"/>
    <mergeCell ref="AH252:AO252"/>
    <mergeCell ref="C262:M262"/>
    <mergeCell ref="N262:W262"/>
    <mergeCell ref="X262:AF262"/>
    <mergeCell ref="AG262:AO262"/>
    <mergeCell ref="C263:M263"/>
    <mergeCell ref="N263:W263"/>
    <mergeCell ref="X263:AF263"/>
    <mergeCell ref="AG263:AO263"/>
    <mergeCell ref="C260:M260"/>
    <mergeCell ref="N260:W260"/>
    <mergeCell ref="X260:AF260"/>
    <mergeCell ref="AG260:AO260"/>
    <mergeCell ref="C261:M261"/>
    <mergeCell ref="N261:W261"/>
    <mergeCell ref="X261:AF261"/>
    <mergeCell ref="AG261:AO261"/>
    <mergeCell ref="C258:M258"/>
    <mergeCell ref="N258:W258"/>
    <mergeCell ref="X258:AF258"/>
    <mergeCell ref="AG258:AO258"/>
    <mergeCell ref="C259:M259"/>
    <mergeCell ref="N259:W259"/>
    <mergeCell ref="X259:AF259"/>
    <mergeCell ref="AG259:AO259"/>
    <mergeCell ref="C268:M268"/>
    <mergeCell ref="N268:W268"/>
    <mergeCell ref="X268:AF268"/>
    <mergeCell ref="AG268:AO268"/>
    <mergeCell ref="C269:M269"/>
    <mergeCell ref="N269:W269"/>
    <mergeCell ref="X269:AF269"/>
    <mergeCell ref="AG269:AO269"/>
    <mergeCell ref="C266:M266"/>
    <mergeCell ref="N266:W266"/>
    <mergeCell ref="X266:AF266"/>
    <mergeCell ref="AG266:AO266"/>
    <mergeCell ref="C267:M267"/>
    <mergeCell ref="N267:W267"/>
    <mergeCell ref="X267:AF267"/>
    <mergeCell ref="AG267:AO267"/>
    <mergeCell ref="C264:M264"/>
    <mergeCell ref="N264:W264"/>
    <mergeCell ref="X264:AF264"/>
    <mergeCell ref="AG264:AO264"/>
    <mergeCell ref="C265:M265"/>
    <mergeCell ref="N265:W265"/>
    <mergeCell ref="X265:AF265"/>
    <mergeCell ref="AG265:AO265"/>
    <mergeCell ref="C277:M277"/>
    <mergeCell ref="N277:W277"/>
    <mergeCell ref="X277:AF277"/>
    <mergeCell ref="AG277:AO277"/>
    <mergeCell ref="C278:M278"/>
    <mergeCell ref="N278:W278"/>
    <mergeCell ref="X278:AF278"/>
    <mergeCell ref="AG278:AO278"/>
    <mergeCell ref="C275:M275"/>
    <mergeCell ref="N275:W275"/>
    <mergeCell ref="X275:AF275"/>
    <mergeCell ref="AG275:AO275"/>
    <mergeCell ref="C276:M276"/>
    <mergeCell ref="N276:W276"/>
    <mergeCell ref="X276:AF276"/>
    <mergeCell ref="AG276:AO276"/>
    <mergeCell ref="C270:M270"/>
    <mergeCell ref="N270:W270"/>
    <mergeCell ref="X270:AF270"/>
    <mergeCell ref="AG270:AO270"/>
    <mergeCell ref="B272:AR272"/>
    <mergeCell ref="C274:M274"/>
    <mergeCell ref="N274:W274"/>
    <mergeCell ref="X274:AF274"/>
    <mergeCell ref="AG274:AO274"/>
    <mergeCell ref="C283:M283"/>
    <mergeCell ref="N283:W283"/>
    <mergeCell ref="X283:AF283"/>
    <mergeCell ref="AG283:AO283"/>
    <mergeCell ref="C284:M284"/>
    <mergeCell ref="N284:W284"/>
    <mergeCell ref="X284:AF284"/>
    <mergeCell ref="AG284:AO284"/>
    <mergeCell ref="C281:M281"/>
    <mergeCell ref="N281:W281"/>
    <mergeCell ref="X281:AF281"/>
    <mergeCell ref="AG281:AO281"/>
    <mergeCell ref="C282:M282"/>
    <mergeCell ref="N282:W282"/>
    <mergeCell ref="X282:AF282"/>
    <mergeCell ref="AG282:AO282"/>
    <mergeCell ref="C279:M279"/>
    <mergeCell ref="N279:W279"/>
    <mergeCell ref="X279:AF279"/>
    <mergeCell ref="AG279:AO279"/>
    <mergeCell ref="C280:M280"/>
    <mergeCell ref="N280:W280"/>
    <mergeCell ref="X280:AF280"/>
    <mergeCell ref="AG280:AO280"/>
    <mergeCell ref="B290:AR290"/>
    <mergeCell ref="B292:C292"/>
    <mergeCell ref="D292:N292"/>
    <mergeCell ref="O292:X292"/>
    <mergeCell ref="Y292:AG292"/>
    <mergeCell ref="AH292:AO292"/>
    <mergeCell ref="C287:M287"/>
    <mergeCell ref="N287:W287"/>
    <mergeCell ref="X287:AF287"/>
    <mergeCell ref="AG287:AO287"/>
    <mergeCell ref="C288:M288"/>
    <mergeCell ref="N288:W288"/>
    <mergeCell ref="X288:AF288"/>
    <mergeCell ref="AG288:AO288"/>
    <mergeCell ref="C285:M285"/>
    <mergeCell ref="N285:W285"/>
    <mergeCell ref="X285:AF285"/>
    <mergeCell ref="AG285:AO285"/>
    <mergeCell ref="C286:M286"/>
    <mergeCell ref="N286:W286"/>
    <mergeCell ref="X286:AF286"/>
    <mergeCell ref="AG286:AO286"/>
    <mergeCell ref="B295:C295"/>
    <mergeCell ref="D295:N295"/>
    <mergeCell ref="O295:X295"/>
    <mergeCell ref="Y295:AG295"/>
    <mergeCell ref="AH295:AO295"/>
    <mergeCell ref="B296:C296"/>
    <mergeCell ref="D296:N296"/>
    <mergeCell ref="O296:X296"/>
    <mergeCell ref="Y296:AG296"/>
    <mergeCell ref="AH296:AO296"/>
    <mergeCell ref="B293:C293"/>
    <mergeCell ref="D293:N293"/>
    <mergeCell ref="O293:X293"/>
    <mergeCell ref="Y293:AG293"/>
    <mergeCell ref="AH293:AO293"/>
    <mergeCell ref="B294:C294"/>
    <mergeCell ref="D294:N294"/>
    <mergeCell ref="O294:X294"/>
    <mergeCell ref="Y294:AG294"/>
    <mergeCell ref="AH294:AO294"/>
    <mergeCell ref="B299:C299"/>
    <mergeCell ref="D299:N299"/>
    <mergeCell ref="O299:X299"/>
    <mergeCell ref="Y299:AG299"/>
    <mergeCell ref="AH299:AO299"/>
    <mergeCell ref="B300:C300"/>
    <mergeCell ref="D300:N300"/>
    <mergeCell ref="O300:X300"/>
    <mergeCell ref="Y300:AG300"/>
    <mergeCell ref="AH300:AO300"/>
    <mergeCell ref="B297:C297"/>
    <mergeCell ref="D297:N297"/>
    <mergeCell ref="O297:X297"/>
    <mergeCell ref="Y297:AG297"/>
    <mergeCell ref="AH297:AO297"/>
    <mergeCell ref="B298:C298"/>
    <mergeCell ref="D298:N298"/>
    <mergeCell ref="O298:X298"/>
    <mergeCell ref="Y298:AG298"/>
    <mergeCell ref="AH298:AO298"/>
    <mergeCell ref="B303:C303"/>
    <mergeCell ref="D303:N303"/>
    <mergeCell ref="O303:X303"/>
    <mergeCell ref="Y303:AG303"/>
    <mergeCell ref="AH303:AO303"/>
    <mergeCell ref="B304:C304"/>
    <mergeCell ref="D304:N304"/>
    <mergeCell ref="O304:X304"/>
    <mergeCell ref="Y304:AG304"/>
    <mergeCell ref="AH304:AO304"/>
    <mergeCell ref="B301:C301"/>
    <mergeCell ref="D301:N301"/>
    <mergeCell ref="O301:X301"/>
    <mergeCell ref="Y301:AG301"/>
    <mergeCell ref="AH301:AO301"/>
    <mergeCell ref="B302:C302"/>
    <mergeCell ref="D302:N302"/>
    <mergeCell ref="O302:X302"/>
    <mergeCell ref="Y302:AG302"/>
    <mergeCell ref="AH302:AO302"/>
    <mergeCell ref="B311:C311"/>
    <mergeCell ref="D311:N311"/>
    <mergeCell ref="O311:X311"/>
    <mergeCell ref="Y311:AG311"/>
    <mergeCell ref="AH311:AO311"/>
    <mergeCell ref="B312:C312"/>
    <mergeCell ref="D312:N312"/>
    <mergeCell ref="O312:X312"/>
    <mergeCell ref="Y312:AG312"/>
    <mergeCell ref="AH312:AO312"/>
    <mergeCell ref="B307:C307"/>
    <mergeCell ref="D307:N307"/>
    <mergeCell ref="O307:X307"/>
    <mergeCell ref="Y307:AG307"/>
    <mergeCell ref="AH307:AO307"/>
    <mergeCell ref="B309:AR309"/>
    <mergeCell ref="B305:C305"/>
    <mergeCell ref="D305:N305"/>
    <mergeCell ref="O305:X305"/>
    <mergeCell ref="Y305:AG305"/>
    <mergeCell ref="AH305:AO305"/>
    <mergeCell ref="B306:C306"/>
    <mergeCell ref="D306:N306"/>
    <mergeCell ref="O306:X306"/>
    <mergeCell ref="Y306:AG306"/>
    <mergeCell ref="AH306:AO306"/>
    <mergeCell ref="B315:C315"/>
    <mergeCell ref="D315:N315"/>
    <mergeCell ref="O315:X315"/>
    <mergeCell ref="Y315:AG315"/>
    <mergeCell ref="AH315:AO315"/>
    <mergeCell ref="B316:C316"/>
    <mergeCell ref="D316:N316"/>
    <mergeCell ref="O316:X316"/>
    <mergeCell ref="Y316:AG316"/>
    <mergeCell ref="AH316:AO316"/>
    <mergeCell ref="B313:C313"/>
    <mergeCell ref="D313:N313"/>
    <mergeCell ref="O313:X313"/>
    <mergeCell ref="Y313:AG313"/>
    <mergeCell ref="AH313:AO313"/>
    <mergeCell ref="B314:C314"/>
    <mergeCell ref="D314:N314"/>
    <mergeCell ref="O314:X314"/>
    <mergeCell ref="Y314:AG314"/>
    <mergeCell ref="AH314:AO314"/>
    <mergeCell ref="B319:C319"/>
    <mergeCell ref="D319:N319"/>
    <mergeCell ref="O319:X319"/>
    <mergeCell ref="Y319:AG319"/>
    <mergeCell ref="AH319:AO319"/>
    <mergeCell ref="B320:C320"/>
    <mergeCell ref="D320:N320"/>
    <mergeCell ref="O320:X320"/>
    <mergeCell ref="Y320:AG320"/>
    <mergeCell ref="AH320:AO320"/>
    <mergeCell ref="B317:C317"/>
    <mergeCell ref="D317:N317"/>
    <mergeCell ref="O317:X317"/>
    <mergeCell ref="Y317:AG317"/>
    <mergeCell ref="AH317:AO317"/>
    <mergeCell ref="B318:C318"/>
    <mergeCell ref="D318:N318"/>
    <mergeCell ref="O318:X318"/>
    <mergeCell ref="Y318:AG318"/>
    <mergeCell ref="AH318:AO318"/>
    <mergeCell ref="B323:C323"/>
    <mergeCell ref="D323:N323"/>
    <mergeCell ref="O323:X323"/>
    <mergeCell ref="Y323:AG323"/>
    <mergeCell ref="AH323:AO323"/>
    <mergeCell ref="B324:C324"/>
    <mergeCell ref="D324:N324"/>
    <mergeCell ref="O324:X324"/>
    <mergeCell ref="Y324:AG324"/>
    <mergeCell ref="AH324:AO324"/>
    <mergeCell ref="B321:C321"/>
    <mergeCell ref="D321:N321"/>
    <mergeCell ref="O321:X321"/>
    <mergeCell ref="Y321:AG321"/>
    <mergeCell ref="AH321:AO321"/>
    <mergeCell ref="B322:C322"/>
    <mergeCell ref="D322:N322"/>
    <mergeCell ref="O322:X322"/>
    <mergeCell ref="Y322:AG322"/>
    <mergeCell ref="AH322:AO322"/>
    <mergeCell ref="B327:C327"/>
    <mergeCell ref="D327:N327"/>
    <mergeCell ref="O327:X327"/>
    <mergeCell ref="Y327:AG327"/>
    <mergeCell ref="AH327:AO327"/>
    <mergeCell ref="B328:C328"/>
    <mergeCell ref="D328:N328"/>
    <mergeCell ref="O328:X328"/>
    <mergeCell ref="Y328:AG328"/>
    <mergeCell ref="AH328:AO328"/>
    <mergeCell ref="B325:C325"/>
    <mergeCell ref="D325:N325"/>
    <mergeCell ref="O325:X325"/>
    <mergeCell ref="Y325:AG325"/>
    <mergeCell ref="AH325:AO325"/>
    <mergeCell ref="B326:C326"/>
    <mergeCell ref="D326:N326"/>
    <mergeCell ref="O326:X326"/>
    <mergeCell ref="Y326:AG326"/>
    <mergeCell ref="AH326:AO326"/>
    <mergeCell ref="B335:C335"/>
    <mergeCell ref="D335:N335"/>
    <mergeCell ref="O335:X335"/>
    <mergeCell ref="Y335:AG335"/>
    <mergeCell ref="AH335:AP335"/>
    <mergeCell ref="B336:C336"/>
    <mergeCell ref="D336:N336"/>
    <mergeCell ref="O336:X336"/>
    <mergeCell ref="Y336:AG336"/>
    <mergeCell ref="AH336:AP336"/>
    <mergeCell ref="B332:AR332"/>
    <mergeCell ref="B334:C334"/>
    <mergeCell ref="D334:N334"/>
    <mergeCell ref="O334:X334"/>
    <mergeCell ref="Y334:AG334"/>
    <mergeCell ref="AH334:AP334"/>
    <mergeCell ref="B329:C329"/>
    <mergeCell ref="D329:N329"/>
    <mergeCell ref="O329:X329"/>
    <mergeCell ref="Y329:AG329"/>
    <mergeCell ref="AH329:AO329"/>
    <mergeCell ref="B330:C330"/>
    <mergeCell ref="D330:N330"/>
    <mergeCell ref="O330:X330"/>
    <mergeCell ref="Y330:AG330"/>
    <mergeCell ref="AH330:AO330"/>
    <mergeCell ref="B339:C339"/>
    <mergeCell ref="D339:N339"/>
    <mergeCell ref="O339:X339"/>
    <mergeCell ref="Y339:AG339"/>
    <mergeCell ref="AH339:AP339"/>
    <mergeCell ref="B340:C340"/>
    <mergeCell ref="D340:N340"/>
    <mergeCell ref="O340:X340"/>
    <mergeCell ref="Y340:AG340"/>
    <mergeCell ref="AH340:AP340"/>
    <mergeCell ref="B337:C337"/>
    <mergeCell ref="D337:N337"/>
    <mergeCell ref="O337:X337"/>
    <mergeCell ref="Y337:AG337"/>
    <mergeCell ref="AH337:AP337"/>
    <mergeCell ref="B338:C338"/>
    <mergeCell ref="D338:N338"/>
    <mergeCell ref="O338:X338"/>
    <mergeCell ref="Y338:AG338"/>
    <mergeCell ref="AH338:AP338"/>
    <mergeCell ref="B346:AR346"/>
    <mergeCell ref="B348:D348"/>
    <mergeCell ref="E348:O348"/>
    <mergeCell ref="P348:Y348"/>
    <mergeCell ref="Z348:AH348"/>
    <mergeCell ref="AI348:AQ348"/>
    <mergeCell ref="B343:C343"/>
    <mergeCell ref="D343:N343"/>
    <mergeCell ref="O343:X343"/>
    <mergeCell ref="Y343:AG343"/>
    <mergeCell ref="AH343:AP343"/>
    <mergeCell ref="B344:C344"/>
    <mergeCell ref="D344:N344"/>
    <mergeCell ref="O344:X344"/>
    <mergeCell ref="Y344:AG344"/>
    <mergeCell ref="AH344:AP344"/>
    <mergeCell ref="B341:C341"/>
    <mergeCell ref="D341:N341"/>
    <mergeCell ref="O341:X341"/>
    <mergeCell ref="Y341:AG341"/>
    <mergeCell ref="AH341:AP341"/>
    <mergeCell ref="B342:C342"/>
    <mergeCell ref="D342:N342"/>
    <mergeCell ref="O342:X342"/>
    <mergeCell ref="Y342:AG342"/>
    <mergeCell ref="AH342:AP342"/>
    <mergeCell ref="B355:D355"/>
    <mergeCell ref="E355:O355"/>
    <mergeCell ref="P355:Y355"/>
    <mergeCell ref="Z355:AH355"/>
    <mergeCell ref="AI355:AQ355"/>
    <mergeCell ref="B356:D356"/>
    <mergeCell ref="E356:O356"/>
    <mergeCell ref="P356:Y356"/>
    <mergeCell ref="Z356:AH356"/>
    <mergeCell ref="AI356:AQ356"/>
    <mergeCell ref="B351:D351"/>
    <mergeCell ref="E351:O351"/>
    <mergeCell ref="P351:Y351"/>
    <mergeCell ref="Z351:AH351"/>
    <mergeCell ref="AI351:AQ351"/>
    <mergeCell ref="B353:AR353"/>
    <mergeCell ref="B349:D349"/>
    <mergeCell ref="E349:O349"/>
    <mergeCell ref="P349:Y349"/>
    <mergeCell ref="Z349:AH349"/>
    <mergeCell ref="AI349:AQ349"/>
    <mergeCell ref="B350:D350"/>
    <mergeCell ref="E350:O350"/>
    <mergeCell ref="P350:Y350"/>
    <mergeCell ref="Z350:AH350"/>
    <mergeCell ref="AI350:AQ350"/>
    <mergeCell ref="B359:D359"/>
    <mergeCell ref="E359:O359"/>
    <mergeCell ref="P359:Y359"/>
    <mergeCell ref="Z359:AH359"/>
    <mergeCell ref="AI359:AQ359"/>
    <mergeCell ref="B360:D360"/>
    <mergeCell ref="E360:O360"/>
    <mergeCell ref="P360:Y360"/>
    <mergeCell ref="Z360:AH360"/>
    <mergeCell ref="AI360:AQ360"/>
    <mergeCell ref="B357:D357"/>
    <mergeCell ref="E357:O357"/>
    <mergeCell ref="P357:Y357"/>
    <mergeCell ref="Z357:AH357"/>
    <mergeCell ref="AI357:AQ357"/>
    <mergeCell ref="B358:D358"/>
    <mergeCell ref="E358:O358"/>
    <mergeCell ref="P358:Y358"/>
    <mergeCell ref="Z358:AH358"/>
    <mergeCell ref="AI358:AQ35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1063-E222-4C95-8D0E-381D7C911FE9}">
  <dimension ref="B1:E46"/>
  <sheetViews>
    <sheetView zoomScaleNormal="100" workbookViewId="0"/>
  </sheetViews>
  <sheetFormatPr defaultRowHeight="13.2" x14ac:dyDescent="0.25"/>
  <cols>
    <col min="1" max="1" width="0.6640625" style="50" customWidth="1"/>
    <col min="2" max="2" width="21.77734375" style="50" customWidth="1"/>
    <col min="3" max="3" width="0.88671875" style="50" customWidth="1"/>
    <col min="4" max="4" width="14.5546875" style="50" customWidth="1"/>
    <col min="5" max="5" width="48.88671875" style="50" customWidth="1"/>
    <col min="6" max="6" width="0.21875" style="50" customWidth="1"/>
    <col min="7" max="7" width="4.6640625" style="50" customWidth="1"/>
    <col min="8" max="16384" width="8.88671875" style="50"/>
  </cols>
  <sheetData>
    <row r="1" spans="2:5" s="32" customFormat="1" ht="7.2" customHeight="1" x14ac:dyDescent="0.15">
      <c r="B1" s="109"/>
      <c r="C1" s="109"/>
    </row>
    <row r="2" spans="2:5" s="32" customFormat="1" ht="18.3" customHeight="1" x14ac:dyDescent="0.15">
      <c r="B2" s="109"/>
      <c r="C2" s="109"/>
      <c r="D2" s="110" t="s">
        <v>888</v>
      </c>
      <c r="E2" s="110"/>
    </row>
    <row r="3" spans="2:5" s="32" customFormat="1" ht="5.0999999999999996" customHeight="1" x14ac:dyDescent="0.15">
      <c r="B3" s="109"/>
      <c r="C3" s="109"/>
    </row>
    <row r="4" spans="2:5" s="32" customFormat="1" ht="7.65" customHeight="1" x14ac:dyDescent="0.15"/>
    <row r="5" spans="2:5" s="32" customFormat="1" ht="26.4" customHeight="1" x14ac:dyDescent="0.15">
      <c r="B5" s="111" t="s">
        <v>1053</v>
      </c>
      <c r="C5" s="111"/>
      <c r="D5" s="111"/>
      <c r="E5" s="111"/>
    </row>
    <row r="6" spans="2:5" s="32" customFormat="1" ht="5.55" customHeight="1" x14ac:dyDescent="0.15"/>
    <row r="7" spans="2:5" s="32" customFormat="1" ht="4.2" customHeight="1" x14ac:dyDescent="0.15">
      <c r="B7" s="124" t="s">
        <v>1011</v>
      </c>
    </row>
    <row r="8" spans="2:5" s="32" customFormat="1" ht="17.100000000000001" customHeight="1" x14ac:dyDescent="0.15">
      <c r="B8" s="124"/>
      <c r="D8" s="34">
        <v>45260</v>
      </c>
    </row>
    <row r="9" spans="2:5" s="32" customFormat="1" ht="2.1" customHeight="1" x14ac:dyDescent="0.15">
      <c r="B9" s="124"/>
    </row>
    <row r="10" spans="2:5" s="32" customFormat="1" ht="1.65" customHeight="1" x14ac:dyDescent="0.15"/>
    <row r="11" spans="2:5" s="32" customFormat="1" ht="15.3" customHeight="1" x14ac:dyDescent="0.15">
      <c r="B11" s="94" t="s">
        <v>1054</v>
      </c>
      <c r="C11" s="94"/>
      <c r="D11" s="94"/>
      <c r="E11" s="94"/>
    </row>
    <row r="12" spans="2:5" s="32" customFormat="1" ht="190.65" customHeight="1" x14ac:dyDescent="0.15"/>
    <row r="13" spans="2:5" s="32" customFormat="1" ht="15.3" customHeight="1" x14ac:dyDescent="0.15">
      <c r="B13" s="94" t="s">
        <v>1058</v>
      </c>
      <c r="C13" s="94"/>
      <c r="D13" s="94"/>
      <c r="E13" s="94"/>
    </row>
    <row r="14" spans="2:5" s="32" customFormat="1" ht="296.85000000000002" customHeight="1" x14ac:dyDescent="0.15"/>
    <row r="15" spans="2:5" s="32" customFormat="1" ht="15.3" customHeight="1" x14ac:dyDescent="0.15">
      <c r="B15" s="94" t="s">
        <v>1089</v>
      </c>
      <c r="C15" s="94"/>
      <c r="D15" s="94"/>
      <c r="E15" s="94"/>
    </row>
    <row r="16" spans="2:5" s="32" customFormat="1" ht="283.64999999999998" customHeight="1" x14ac:dyDescent="0.15"/>
    <row r="17" spans="2:5" s="32" customFormat="1" ht="15.3" customHeight="1" x14ac:dyDescent="0.15">
      <c r="B17" s="94" t="s">
        <v>1093</v>
      </c>
      <c r="C17" s="94"/>
      <c r="D17" s="94"/>
      <c r="E17" s="94"/>
    </row>
    <row r="18" spans="2:5" s="32" customFormat="1" ht="292.2" customHeight="1" x14ac:dyDescent="0.15"/>
    <row r="19" spans="2:5" s="32" customFormat="1" ht="15.3" customHeight="1" x14ac:dyDescent="0.15">
      <c r="B19" s="94" t="s">
        <v>1102</v>
      </c>
      <c r="C19" s="94"/>
      <c r="D19" s="94"/>
      <c r="E19" s="94"/>
    </row>
    <row r="20" spans="2:5" s="32" customFormat="1" ht="282" customHeight="1" x14ac:dyDescent="0.15"/>
    <row r="21" spans="2:5" s="32" customFormat="1" ht="15.3" customHeight="1" x14ac:dyDescent="0.15">
      <c r="B21" s="94" t="s">
        <v>1104</v>
      </c>
      <c r="C21" s="94"/>
      <c r="D21" s="94"/>
      <c r="E21" s="94"/>
    </row>
    <row r="22" spans="2:5" s="32" customFormat="1" ht="299.85000000000002" customHeight="1" x14ac:dyDescent="0.15"/>
    <row r="23" spans="2:5" s="32" customFormat="1" ht="15.75" customHeight="1" x14ac:dyDescent="0.15">
      <c r="B23" s="94" t="s">
        <v>1112</v>
      </c>
      <c r="C23" s="94"/>
      <c r="D23" s="94"/>
      <c r="E23" s="94"/>
    </row>
    <row r="24" spans="2:5" s="32" customFormat="1" ht="210.75" customHeight="1" x14ac:dyDescent="0.15"/>
    <row r="25" spans="2:5" s="32" customFormat="1" ht="15.3" customHeight="1" x14ac:dyDescent="0.15">
      <c r="B25" s="94" t="s">
        <v>1131</v>
      </c>
      <c r="C25" s="94"/>
      <c r="D25" s="94"/>
      <c r="E25" s="94"/>
    </row>
    <row r="26" spans="2:5" s="32" customFormat="1" ht="140.69999999999999" customHeight="1" x14ac:dyDescent="0.15"/>
    <row r="27" spans="2:5" s="32" customFormat="1" ht="15.3" customHeight="1" x14ac:dyDescent="0.15">
      <c r="B27" s="94" t="s">
        <v>1134</v>
      </c>
      <c r="C27" s="94"/>
      <c r="D27" s="94"/>
      <c r="E27" s="94"/>
    </row>
    <row r="28" spans="2:5" s="32" customFormat="1" ht="205.2" customHeight="1" x14ac:dyDescent="0.15"/>
    <row r="29" spans="2:5" s="32" customFormat="1" ht="15.3" customHeight="1" x14ac:dyDescent="0.15">
      <c r="B29" s="94" t="s">
        <v>1152</v>
      </c>
      <c r="C29" s="94"/>
      <c r="D29" s="94"/>
      <c r="E29" s="94"/>
    </row>
    <row r="30" spans="2:5" s="32" customFormat="1" ht="156.15" customHeight="1" x14ac:dyDescent="0.15"/>
    <row r="31" spans="2:5" s="32" customFormat="1" ht="15.3" customHeight="1" x14ac:dyDescent="0.15">
      <c r="B31" s="94" t="s">
        <v>1155</v>
      </c>
      <c r="C31" s="94"/>
      <c r="D31" s="94"/>
      <c r="E31" s="94"/>
    </row>
    <row r="32" spans="2:5" s="32" customFormat="1" ht="154.5" customHeight="1" x14ac:dyDescent="0.15"/>
    <row r="33" spans="2:5" s="32" customFormat="1" ht="15.3" customHeight="1" x14ac:dyDescent="0.15">
      <c r="B33" s="94" t="s">
        <v>1159</v>
      </c>
      <c r="C33" s="94"/>
      <c r="D33" s="94"/>
      <c r="E33" s="94"/>
    </row>
    <row r="34" spans="2:5" s="32" customFormat="1" ht="250.35" customHeight="1" x14ac:dyDescent="0.15"/>
    <row r="35" spans="2:5" s="32" customFormat="1" ht="15.3" customHeight="1" x14ac:dyDescent="0.15">
      <c r="B35" s="94" t="s">
        <v>1173</v>
      </c>
      <c r="C35" s="94"/>
      <c r="D35" s="94"/>
      <c r="E35" s="94"/>
    </row>
    <row r="36" spans="2:5" s="32" customFormat="1" ht="255.15" customHeight="1" x14ac:dyDescent="0.15"/>
    <row r="37" spans="2:5" s="32" customFormat="1" ht="15.3" customHeight="1" x14ac:dyDescent="0.15">
      <c r="B37" s="94" t="s">
        <v>1174</v>
      </c>
      <c r="C37" s="94"/>
      <c r="D37" s="94"/>
      <c r="E37" s="94"/>
    </row>
    <row r="38" spans="2:5" s="32" customFormat="1" ht="223.05" customHeight="1" x14ac:dyDescent="0.15"/>
    <row r="39" spans="2:5" s="32" customFormat="1" ht="15.3" customHeight="1" x14ac:dyDescent="0.15">
      <c r="B39" s="94" t="s">
        <v>1189</v>
      </c>
      <c r="C39" s="94"/>
      <c r="D39" s="94"/>
      <c r="E39" s="94"/>
    </row>
    <row r="40" spans="2:5" s="32" customFormat="1" ht="291.75" customHeight="1" x14ac:dyDescent="0.15"/>
    <row r="41" spans="2:5" s="32" customFormat="1" ht="15.3" customHeight="1" x14ac:dyDescent="0.15">
      <c r="B41" s="94" t="s">
        <v>1191</v>
      </c>
      <c r="C41" s="94"/>
      <c r="D41" s="94"/>
      <c r="E41" s="94"/>
    </row>
    <row r="42" spans="2:5" s="32" customFormat="1" ht="321.3" customHeight="1" x14ac:dyDescent="0.15"/>
    <row r="43" spans="2:5" s="32" customFormat="1" ht="15.3" customHeight="1" x14ac:dyDescent="0.15">
      <c r="B43" s="94" t="s">
        <v>1192</v>
      </c>
      <c r="C43" s="94"/>
      <c r="D43" s="94"/>
      <c r="E43" s="94"/>
    </row>
    <row r="44" spans="2:5" s="32" customFormat="1" ht="145.05000000000001" customHeight="1" x14ac:dyDescent="0.15"/>
    <row r="45" spans="2:5" s="32" customFormat="1" ht="15.3" customHeight="1" x14ac:dyDescent="0.15">
      <c r="B45" s="94" t="s">
        <v>1194</v>
      </c>
      <c r="C45" s="94"/>
      <c r="D45" s="94"/>
      <c r="E45" s="94"/>
    </row>
    <row r="46" spans="2:5" s="32" customFormat="1" ht="161.25" customHeight="1" x14ac:dyDescent="0.15"/>
  </sheetData>
  <mergeCells count="22">
    <mergeCell ref="B25:E25"/>
    <mergeCell ref="B1:C3"/>
    <mergeCell ref="D2:E2"/>
    <mergeCell ref="B5:E5"/>
    <mergeCell ref="B7:B9"/>
    <mergeCell ref="B11:E11"/>
    <mergeCell ref="B13:E13"/>
    <mergeCell ref="B15:E15"/>
    <mergeCell ref="B17:E17"/>
    <mergeCell ref="B19:E19"/>
    <mergeCell ref="B21:E21"/>
    <mergeCell ref="B23:E23"/>
    <mergeCell ref="B39:E39"/>
    <mergeCell ref="B41:E41"/>
    <mergeCell ref="B43:E43"/>
    <mergeCell ref="B45:E45"/>
    <mergeCell ref="B27:E27"/>
    <mergeCell ref="B29:E29"/>
    <mergeCell ref="B31:E31"/>
    <mergeCell ref="B33:E33"/>
    <mergeCell ref="B35:E35"/>
    <mergeCell ref="B37:E37"/>
  </mergeCells>
  <pageMargins left="0.7" right="0.7" top="0.75" bottom="0.75" header="0.3" footer="0.3"/>
  <pageSetup paperSize="9" scale="62" orientation="portrait" r:id="rId1"/>
  <headerFooter alignWithMargins="0">
    <oddFooter>&amp;R&amp;1#&amp;"Calibri"&amp;10&amp;K0078D7Classification : Internal</oddFooter>
  </headerFooter>
  <rowBreaks count="4" manualBreakCount="4">
    <brk id="14" max="5" man="1"/>
    <brk id="22" max="5" man="1"/>
    <brk id="30"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6E38-4753-4071-BC6A-88BD04BC29BE}">
  <dimension ref="B1:H18"/>
  <sheetViews>
    <sheetView view="pageBreakPreview" zoomScale="60" zoomScaleNormal="100" workbookViewId="0">
      <selection activeCell="P24" sqref="P24"/>
    </sheetView>
  </sheetViews>
  <sheetFormatPr defaultRowHeight="13.2" x14ac:dyDescent="0.25"/>
  <cols>
    <col min="1" max="1" width="0.6640625" style="50" customWidth="1"/>
    <col min="2" max="2" width="13.6640625" style="50" customWidth="1"/>
    <col min="3" max="3" width="6.6640625" style="50" customWidth="1"/>
    <col min="4" max="4" width="13.5546875" style="50" customWidth="1"/>
    <col min="5" max="5" width="14.5546875" style="50" customWidth="1"/>
    <col min="6" max="6" width="21.21875" style="50" customWidth="1"/>
    <col min="7" max="7" width="14.5546875" style="50" customWidth="1"/>
    <col min="8" max="9" width="0.21875" style="50" customWidth="1"/>
    <col min="10" max="10" width="4.6640625" style="50" customWidth="1"/>
    <col min="11" max="16384" width="8.88671875" style="50"/>
  </cols>
  <sheetData>
    <row r="1" spans="2:8" s="32" customFormat="1" ht="7.8" x14ac:dyDescent="0.15">
      <c r="B1" s="109"/>
      <c r="C1" s="109"/>
    </row>
    <row r="2" spans="2:8" s="32" customFormat="1" ht="17.399999999999999" x14ac:dyDescent="0.15">
      <c r="B2" s="109"/>
      <c r="C2" s="109"/>
      <c r="D2" s="110" t="s">
        <v>888</v>
      </c>
      <c r="E2" s="110"/>
      <c r="F2" s="110"/>
      <c r="G2" s="110"/>
      <c r="H2" s="110"/>
    </row>
    <row r="3" spans="2:8" s="32" customFormat="1" ht="7.8" x14ac:dyDescent="0.15">
      <c r="B3" s="109"/>
      <c r="C3" s="109"/>
    </row>
    <row r="4" spans="2:8" s="32" customFormat="1" ht="7.8" x14ac:dyDescent="0.15"/>
    <row r="5" spans="2:8" s="32" customFormat="1" ht="15.6" x14ac:dyDescent="0.15">
      <c r="B5" s="111" t="s">
        <v>1198</v>
      </c>
      <c r="C5" s="111"/>
      <c r="D5" s="111"/>
      <c r="E5" s="111"/>
      <c r="F5" s="111"/>
      <c r="G5" s="111"/>
      <c r="H5" s="111"/>
    </row>
    <row r="6" spans="2:8" s="32" customFormat="1" ht="7.8" x14ac:dyDescent="0.15"/>
    <row r="7" spans="2:8" s="32" customFormat="1" x14ac:dyDescent="0.15">
      <c r="B7" s="33" t="s">
        <v>1011</v>
      </c>
      <c r="D7" s="34">
        <v>45260</v>
      </c>
    </row>
    <row r="8" spans="2:8" s="32" customFormat="1" ht="7.8" x14ac:dyDescent="0.15"/>
    <row r="9" spans="2:8" s="32" customFormat="1" x14ac:dyDescent="0.15">
      <c r="B9" s="128" t="s">
        <v>1199</v>
      </c>
      <c r="C9" s="128"/>
      <c r="D9" s="128"/>
      <c r="E9" s="128"/>
      <c r="F9" s="128"/>
      <c r="G9" s="128"/>
    </row>
    <row r="10" spans="2:8" s="32" customFormat="1" ht="7.8" x14ac:dyDescent="0.15"/>
    <row r="11" spans="2:8" s="32" customFormat="1" x14ac:dyDescent="0.15">
      <c r="B11" s="58"/>
      <c r="C11" s="129" t="s">
        <v>1055</v>
      </c>
      <c r="D11" s="129"/>
      <c r="E11" s="59" t="s">
        <v>1056</v>
      </c>
      <c r="F11" s="59" t="s">
        <v>1057</v>
      </c>
      <c r="G11" s="59" t="s">
        <v>1056</v>
      </c>
    </row>
    <row r="12" spans="2:8" s="32" customFormat="1" x14ac:dyDescent="0.15">
      <c r="B12" s="47" t="s">
        <v>1200</v>
      </c>
      <c r="C12" s="126">
        <v>15258692165.7099</v>
      </c>
      <c r="D12" s="126"/>
      <c r="E12" s="60">
        <v>0.99816230147402596</v>
      </c>
      <c r="F12" s="61">
        <v>230029</v>
      </c>
      <c r="G12" s="60">
        <v>0.99876689548570896</v>
      </c>
    </row>
    <row r="13" spans="2:8" s="32" customFormat="1" ht="7.8" x14ac:dyDescent="0.15"/>
    <row r="14" spans="2:8" s="32" customFormat="1" x14ac:dyDescent="0.15">
      <c r="B14" s="47" t="s">
        <v>1201</v>
      </c>
      <c r="C14" s="126">
        <v>19012329.109999999</v>
      </c>
      <c r="D14" s="126"/>
      <c r="E14" s="60">
        <v>1.24371014073318E-3</v>
      </c>
      <c r="F14" s="61">
        <v>197</v>
      </c>
      <c r="G14" s="60">
        <v>8.5535770885707704E-4</v>
      </c>
    </row>
    <row r="15" spans="2:8" s="32" customFormat="1" x14ac:dyDescent="0.15">
      <c r="B15" s="47" t="s">
        <v>1202</v>
      </c>
      <c r="C15" s="126">
        <v>5595757.2999999998</v>
      </c>
      <c r="D15" s="126"/>
      <c r="E15" s="60">
        <v>3.66051947598108E-4</v>
      </c>
      <c r="F15" s="61">
        <v>61</v>
      </c>
      <c r="G15" s="60">
        <v>2.6485695553442502E-4</v>
      </c>
    </row>
    <row r="16" spans="2:8" s="32" customFormat="1" x14ac:dyDescent="0.15">
      <c r="B16" s="47" t="s">
        <v>1203</v>
      </c>
      <c r="C16" s="126">
        <v>3108241.21</v>
      </c>
      <c r="D16" s="126"/>
      <c r="E16" s="60">
        <v>2.0332864481545701E-4</v>
      </c>
      <c r="F16" s="61">
        <v>21</v>
      </c>
      <c r="G16" s="60">
        <v>9.1180263380703604E-5</v>
      </c>
    </row>
    <row r="17" spans="2:7" s="32" customFormat="1" x14ac:dyDescent="0.15">
      <c r="B17" s="47" t="s">
        <v>1204</v>
      </c>
      <c r="C17" s="126">
        <v>376174.03</v>
      </c>
      <c r="D17" s="126"/>
      <c r="E17" s="60">
        <v>2.4607792821416499E-5</v>
      </c>
      <c r="F17" s="61">
        <v>5</v>
      </c>
      <c r="G17" s="60">
        <v>2.1709586519215199E-5</v>
      </c>
    </row>
    <row r="18" spans="2:7" s="32" customFormat="1" x14ac:dyDescent="0.15">
      <c r="B18" s="62" t="s">
        <v>68</v>
      </c>
      <c r="C18" s="127">
        <v>15286784667.360001</v>
      </c>
      <c r="D18" s="127"/>
      <c r="E18" s="63">
        <v>1</v>
      </c>
      <c r="F18" s="64">
        <v>230313</v>
      </c>
      <c r="G18" s="63">
        <v>1</v>
      </c>
    </row>
  </sheetData>
  <mergeCells count="11">
    <mergeCell ref="C12:D12"/>
    <mergeCell ref="B1:C3"/>
    <mergeCell ref="D2:H2"/>
    <mergeCell ref="B5:H5"/>
    <mergeCell ref="B9:G9"/>
    <mergeCell ref="C11:D11"/>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8205-B846-4621-8ED4-1B20E4FAA0F2}">
  <dimension ref="B1:L378"/>
  <sheetViews>
    <sheetView zoomScaleNormal="100" workbookViewId="0">
      <selection activeCell="N9" sqref="N9"/>
    </sheetView>
  </sheetViews>
  <sheetFormatPr defaultRowHeight="13.2" x14ac:dyDescent="0.25"/>
  <cols>
    <col min="1" max="1" width="0.44140625" style="50" customWidth="1"/>
    <col min="2" max="2" width="0.5546875" style="50" customWidth="1"/>
    <col min="3" max="3" width="9.21875" style="50" customWidth="1"/>
    <col min="4" max="4" width="5.21875" style="50" customWidth="1"/>
    <col min="5" max="5" width="0.6640625" style="50" customWidth="1"/>
    <col min="6" max="6" width="6.33203125" style="50" customWidth="1"/>
    <col min="7" max="7" width="5.44140625" style="50" customWidth="1"/>
    <col min="8" max="8" width="8.44140625" style="50" customWidth="1"/>
    <col min="9" max="9" width="3.109375" style="50" customWidth="1"/>
    <col min="10" max="10" width="12.21875" style="50" customWidth="1"/>
    <col min="11" max="11" width="12" style="50" customWidth="1"/>
    <col min="12" max="12" width="12.33203125" style="50" customWidth="1"/>
    <col min="13" max="13" width="6.21875" style="50" customWidth="1"/>
    <col min="14" max="14" width="4.6640625" style="50" customWidth="1"/>
    <col min="15" max="16384" width="8.88671875" style="50"/>
  </cols>
  <sheetData>
    <row r="1" spans="2:12" s="32" customFormat="1" ht="7.2" customHeight="1" x14ac:dyDescent="0.15">
      <c r="B1" s="109"/>
      <c r="C1" s="109"/>
      <c r="D1" s="109"/>
      <c r="E1" s="109"/>
      <c r="F1" s="109"/>
    </row>
    <row r="2" spans="2:12" s="32" customFormat="1" ht="18.3" customHeight="1" x14ac:dyDescent="0.15">
      <c r="B2" s="109"/>
      <c r="C2" s="109"/>
      <c r="D2" s="109"/>
      <c r="E2" s="109"/>
      <c r="F2" s="109"/>
      <c r="H2" s="110" t="s">
        <v>888</v>
      </c>
      <c r="I2" s="110"/>
      <c r="J2" s="110"/>
      <c r="K2" s="110"/>
      <c r="L2" s="110"/>
    </row>
    <row r="3" spans="2:12" s="32" customFormat="1" ht="4.6500000000000004" customHeight="1" x14ac:dyDescent="0.15">
      <c r="B3" s="109"/>
      <c r="C3" s="109"/>
      <c r="D3" s="109"/>
      <c r="E3" s="109"/>
      <c r="F3" s="109"/>
    </row>
    <row r="4" spans="2:12" s="32" customFormat="1" ht="1.65" customHeight="1" x14ac:dyDescent="0.15"/>
    <row r="5" spans="2:12" s="32" customFormat="1" ht="25.5" customHeight="1" x14ac:dyDescent="0.15">
      <c r="B5" s="111" t="s">
        <v>1205</v>
      </c>
      <c r="C5" s="111"/>
      <c r="D5" s="111"/>
      <c r="E5" s="111"/>
      <c r="F5" s="111"/>
      <c r="G5" s="111"/>
      <c r="H5" s="111"/>
      <c r="I5" s="111"/>
      <c r="J5" s="111"/>
      <c r="K5" s="111"/>
      <c r="L5" s="111"/>
    </row>
    <row r="6" spans="2:12" s="32" customFormat="1" ht="1.65" customHeight="1" x14ac:dyDescent="0.15"/>
    <row r="7" spans="2:12" s="32" customFormat="1" ht="1.65" customHeight="1" x14ac:dyDescent="0.15">
      <c r="B7" s="124" t="s">
        <v>1011</v>
      </c>
      <c r="C7" s="124"/>
      <c r="D7" s="124"/>
    </row>
    <row r="8" spans="2:12" s="32" customFormat="1" ht="16.2" customHeight="1" x14ac:dyDescent="0.15">
      <c r="B8" s="124"/>
      <c r="C8" s="124"/>
      <c r="D8" s="124"/>
      <c r="G8" s="134">
        <v>45231</v>
      </c>
      <c r="H8" s="134"/>
    </row>
    <row r="9" spans="2:12" s="32" customFormat="1" ht="4.2" customHeight="1" x14ac:dyDescent="0.15"/>
    <row r="10" spans="2:12" s="32" customFormat="1" ht="14.1" customHeight="1" x14ac:dyDescent="0.15">
      <c r="B10" s="135" t="s">
        <v>1206</v>
      </c>
      <c r="C10" s="135"/>
      <c r="D10" s="135"/>
      <c r="E10" s="135"/>
      <c r="F10" s="136" t="s">
        <v>1207</v>
      </c>
      <c r="G10" s="136"/>
      <c r="H10" s="137" t="s">
        <v>1208</v>
      </c>
      <c r="I10" s="137"/>
      <c r="J10" s="137"/>
      <c r="K10" s="137"/>
      <c r="L10" s="137"/>
    </row>
    <row r="11" spans="2:12" s="32" customFormat="1" ht="21.75" customHeight="1" x14ac:dyDescent="0.15">
      <c r="B11" s="65" t="s">
        <v>1209</v>
      </c>
      <c r="C11" s="59" t="s">
        <v>1210</v>
      </c>
      <c r="D11" s="59" t="s">
        <v>1211</v>
      </c>
      <c r="E11" s="65" t="s">
        <v>1212</v>
      </c>
      <c r="F11" s="133" t="s">
        <v>1213</v>
      </c>
      <c r="G11" s="133"/>
      <c r="H11" s="129" t="s">
        <v>1214</v>
      </c>
      <c r="I11" s="129"/>
      <c r="J11" s="59" t="s">
        <v>1215</v>
      </c>
      <c r="K11" s="59" t="s">
        <v>1216</v>
      </c>
      <c r="L11" s="59" t="s">
        <v>1217</v>
      </c>
    </row>
    <row r="12" spans="2:12" s="32" customFormat="1" ht="10.199999999999999" customHeight="1" x14ac:dyDescent="0.15">
      <c r="B12" s="66">
        <v>45231</v>
      </c>
      <c r="C12" s="67">
        <v>45261</v>
      </c>
      <c r="D12" s="44">
        <v>1</v>
      </c>
      <c r="E12" s="68">
        <v>30</v>
      </c>
      <c r="F12" s="132">
        <v>11500000000</v>
      </c>
      <c r="G12" s="132"/>
      <c r="H12" s="100">
        <v>15180433987.982</v>
      </c>
      <c r="I12" s="100"/>
      <c r="J12" s="44">
        <v>15155516719.424801</v>
      </c>
      <c r="K12" s="44">
        <v>15118214931.8298</v>
      </c>
      <c r="L12" s="44">
        <v>15056242422.126499</v>
      </c>
    </row>
    <row r="13" spans="2:12" s="32" customFormat="1" ht="10.199999999999999" customHeight="1" x14ac:dyDescent="0.15">
      <c r="B13" s="66">
        <v>45231</v>
      </c>
      <c r="C13" s="67">
        <v>45292</v>
      </c>
      <c r="D13" s="44">
        <v>2</v>
      </c>
      <c r="E13" s="68">
        <v>61</v>
      </c>
      <c r="F13" s="132">
        <v>11500000000</v>
      </c>
      <c r="G13" s="132"/>
      <c r="H13" s="100">
        <v>15080015091.7019</v>
      </c>
      <c r="I13" s="100"/>
      <c r="J13" s="44">
        <v>15029727811.8353</v>
      </c>
      <c r="K13" s="44">
        <v>14954606012.1805</v>
      </c>
      <c r="L13" s="44">
        <v>14830222907.836599</v>
      </c>
    </row>
    <row r="14" spans="2:12" s="32" customFormat="1" ht="10.199999999999999" customHeight="1" x14ac:dyDescent="0.15">
      <c r="B14" s="66">
        <v>45231</v>
      </c>
      <c r="C14" s="67">
        <v>45323</v>
      </c>
      <c r="D14" s="44">
        <v>3</v>
      </c>
      <c r="E14" s="68">
        <v>92</v>
      </c>
      <c r="F14" s="132">
        <v>11500000000</v>
      </c>
      <c r="G14" s="132"/>
      <c r="H14" s="100">
        <v>14975551032.502399</v>
      </c>
      <c r="I14" s="100"/>
      <c r="J14" s="44">
        <v>14900297165.952</v>
      </c>
      <c r="K14" s="44">
        <v>14788117171.093599</v>
      </c>
      <c r="L14" s="44">
        <v>14603004047.118401</v>
      </c>
    </row>
    <row r="15" spans="2:12" s="32" customFormat="1" ht="10.199999999999999" customHeight="1" x14ac:dyDescent="0.15">
      <c r="B15" s="66">
        <v>45231</v>
      </c>
      <c r="C15" s="67">
        <v>45352</v>
      </c>
      <c r="D15" s="44">
        <v>4</v>
      </c>
      <c r="E15" s="68">
        <v>121</v>
      </c>
      <c r="F15" s="132">
        <v>11500000000</v>
      </c>
      <c r="G15" s="132"/>
      <c r="H15" s="100">
        <v>14874765134.371</v>
      </c>
      <c r="I15" s="100"/>
      <c r="J15" s="44">
        <v>14776533996.759001</v>
      </c>
      <c r="K15" s="44">
        <v>14630392321.5784</v>
      </c>
      <c r="L15" s="44">
        <v>14390001594.3297</v>
      </c>
    </row>
    <row r="16" spans="2:12" s="32" customFormat="1" ht="10.199999999999999" customHeight="1" x14ac:dyDescent="0.15">
      <c r="B16" s="66">
        <v>45231</v>
      </c>
      <c r="C16" s="67">
        <v>45383</v>
      </c>
      <c r="D16" s="44">
        <v>5</v>
      </c>
      <c r="E16" s="68">
        <v>152</v>
      </c>
      <c r="F16" s="132">
        <v>11500000000</v>
      </c>
      <c r="G16" s="132"/>
      <c r="H16" s="100">
        <v>14772240221.206301</v>
      </c>
      <c r="I16" s="100"/>
      <c r="J16" s="44">
        <v>14649796791.9783</v>
      </c>
      <c r="K16" s="44">
        <v>14468019595.1446</v>
      </c>
      <c r="L16" s="44">
        <v>14170023738.326599</v>
      </c>
    </row>
    <row r="17" spans="2:12" s="32" customFormat="1" ht="10.199999999999999" customHeight="1" x14ac:dyDescent="0.15">
      <c r="B17" s="66">
        <v>45231</v>
      </c>
      <c r="C17" s="67">
        <v>45413</v>
      </c>
      <c r="D17" s="44">
        <v>6</v>
      </c>
      <c r="E17" s="68">
        <v>182</v>
      </c>
      <c r="F17" s="132">
        <v>11500000000</v>
      </c>
      <c r="G17" s="132"/>
      <c r="H17" s="100">
        <v>14670075954.2484</v>
      </c>
      <c r="I17" s="100"/>
      <c r="J17" s="44">
        <v>14524599365.3892</v>
      </c>
      <c r="K17" s="44">
        <v>14309070287.694401</v>
      </c>
      <c r="L17" s="44">
        <v>13956900743.241199</v>
      </c>
    </row>
    <row r="18" spans="2:12" s="32" customFormat="1" ht="10.199999999999999" customHeight="1" x14ac:dyDescent="0.15">
      <c r="B18" s="66">
        <v>45231</v>
      </c>
      <c r="C18" s="67">
        <v>45444</v>
      </c>
      <c r="D18" s="44">
        <v>7</v>
      </c>
      <c r="E18" s="68">
        <v>213</v>
      </c>
      <c r="F18" s="132">
        <v>11500000000</v>
      </c>
      <c r="G18" s="132"/>
      <c r="H18" s="100">
        <v>14564448987.5285</v>
      </c>
      <c r="I18" s="100"/>
      <c r="J18" s="44">
        <v>14395562433.3241</v>
      </c>
      <c r="K18" s="44">
        <v>14145880508.9783</v>
      </c>
      <c r="L18" s="44">
        <v>13739286436.451401</v>
      </c>
    </row>
    <row r="19" spans="2:12" s="32" customFormat="1" ht="10.199999999999999" customHeight="1" x14ac:dyDescent="0.15">
      <c r="B19" s="66">
        <v>45231</v>
      </c>
      <c r="C19" s="67">
        <v>45474</v>
      </c>
      <c r="D19" s="44">
        <v>8</v>
      </c>
      <c r="E19" s="68">
        <v>243</v>
      </c>
      <c r="F19" s="132">
        <v>11500000000</v>
      </c>
      <c r="G19" s="132"/>
      <c r="H19" s="100">
        <v>14460835727.4247</v>
      </c>
      <c r="I19" s="100"/>
      <c r="J19" s="44">
        <v>14269689777.0917</v>
      </c>
      <c r="K19" s="44">
        <v>13987678664.938999</v>
      </c>
      <c r="L19" s="44">
        <v>13529941624.5208</v>
      </c>
    </row>
    <row r="20" spans="2:12" s="32" customFormat="1" ht="10.199999999999999" customHeight="1" x14ac:dyDescent="0.15">
      <c r="B20" s="66">
        <v>45231</v>
      </c>
      <c r="C20" s="67">
        <v>45505</v>
      </c>
      <c r="D20" s="44">
        <v>9</v>
      </c>
      <c r="E20" s="68">
        <v>274</v>
      </c>
      <c r="F20" s="132">
        <v>11500000000</v>
      </c>
      <c r="G20" s="132"/>
      <c r="H20" s="100">
        <v>14360728860.680201</v>
      </c>
      <c r="I20" s="100"/>
      <c r="J20" s="44">
        <v>14146871235.585199</v>
      </c>
      <c r="K20" s="44">
        <v>13832020013.9097</v>
      </c>
      <c r="L20" s="44">
        <v>13322707842.385401</v>
      </c>
    </row>
    <row r="21" spans="2:12" s="32" customFormat="1" ht="10.199999999999999" customHeight="1" x14ac:dyDescent="0.15">
      <c r="B21" s="66">
        <v>45231</v>
      </c>
      <c r="C21" s="67">
        <v>45536</v>
      </c>
      <c r="D21" s="44">
        <v>10</v>
      </c>
      <c r="E21" s="68">
        <v>305</v>
      </c>
      <c r="F21" s="132">
        <v>11500000000</v>
      </c>
      <c r="G21" s="132"/>
      <c r="H21" s="100">
        <v>14259068508.2577</v>
      </c>
      <c r="I21" s="100"/>
      <c r="J21" s="44">
        <v>14022900507.7689</v>
      </c>
      <c r="K21" s="44">
        <v>13675938957.657</v>
      </c>
      <c r="L21" s="44">
        <v>13116581702.752701</v>
      </c>
    </row>
    <row r="22" spans="2:12" s="32" customFormat="1" ht="10.199999999999999" customHeight="1" x14ac:dyDescent="0.15">
      <c r="B22" s="66">
        <v>45231</v>
      </c>
      <c r="C22" s="67">
        <v>45566</v>
      </c>
      <c r="D22" s="44">
        <v>11</v>
      </c>
      <c r="E22" s="68">
        <v>335</v>
      </c>
      <c r="F22" s="132">
        <v>11500000000</v>
      </c>
      <c r="G22" s="132"/>
      <c r="H22" s="100">
        <v>14149993138.604099</v>
      </c>
      <c r="I22" s="100"/>
      <c r="J22" s="44">
        <v>13892790502.1635</v>
      </c>
      <c r="K22" s="44">
        <v>13515700360.1474</v>
      </c>
      <c r="L22" s="44">
        <v>12909759555.491199</v>
      </c>
    </row>
    <row r="23" spans="2:12" s="32" customFormat="1" ht="10.199999999999999" customHeight="1" x14ac:dyDescent="0.15">
      <c r="B23" s="66">
        <v>45231</v>
      </c>
      <c r="C23" s="67">
        <v>45597</v>
      </c>
      <c r="D23" s="44">
        <v>12</v>
      </c>
      <c r="E23" s="68">
        <v>366</v>
      </c>
      <c r="F23" s="132">
        <v>11500000000</v>
      </c>
      <c r="G23" s="132"/>
      <c r="H23" s="100">
        <v>14042288624.4715</v>
      </c>
      <c r="I23" s="100"/>
      <c r="J23" s="44">
        <v>13763659872.9527</v>
      </c>
      <c r="K23" s="44">
        <v>13356020990.5019</v>
      </c>
      <c r="L23" s="44">
        <v>12703205130.1637</v>
      </c>
    </row>
    <row r="24" spans="2:12" s="32" customFormat="1" ht="10.199999999999999" customHeight="1" x14ac:dyDescent="0.15">
      <c r="B24" s="66">
        <v>45231</v>
      </c>
      <c r="C24" s="67">
        <v>45627</v>
      </c>
      <c r="D24" s="44">
        <v>13</v>
      </c>
      <c r="E24" s="68">
        <v>396</v>
      </c>
      <c r="F24" s="132">
        <v>11500000000</v>
      </c>
      <c r="G24" s="132"/>
      <c r="H24" s="100">
        <v>13932780110.2425</v>
      </c>
      <c r="I24" s="100"/>
      <c r="J24" s="44">
        <v>13633908655.259701</v>
      </c>
      <c r="K24" s="44">
        <v>13197549767.787201</v>
      </c>
      <c r="L24" s="44">
        <v>12501024606.2689</v>
      </c>
    </row>
    <row r="25" spans="2:12" s="32" customFormat="1" ht="10.199999999999999" customHeight="1" x14ac:dyDescent="0.15">
      <c r="B25" s="66">
        <v>45231</v>
      </c>
      <c r="C25" s="67">
        <v>45658</v>
      </c>
      <c r="D25" s="44">
        <v>14</v>
      </c>
      <c r="E25" s="68">
        <v>427</v>
      </c>
      <c r="F25" s="132">
        <v>11500000000</v>
      </c>
      <c r="G25" s="132"/>
      <c r="H25" s="100">
        <v>13828974380.184799</v>
      </c>
      <c r="I25" s="100"/>
      <c r="J25" s="44">
        <v>13509377824.846701</v>
      </c>
      <c r="K25" s="44">
        <v>13043747084.125</v>
      </c>
      <c r="L25" s="44">
        <v>12303007549.921801</v>
      </c>
    </row>
    <row r="26" spans="2:12" s="32" customFormat="1" ht="10.199999999999999" customHeight="1" x14ac:dyDescent="0.15">
      <c r="B26" s="66">
        <v>45231</v>
      </c>
      <c r="C26" s="67">
        <v>45689</v>
      </c>
      <c r="D26" s="44">
        <v>15</v>
      </c>
      <c r="E26" s="68">
        <v>458</v>
      </c>
      <c r="F26" s="132">
        <v>11500000000</v>
      </c>
      <c r="G26" s="132"/>
      <c r="H26" s="100">
        <v>13723568985.291201</v>
      </c>
      <c r="I26" s="100"/>
      <c r="J26" s="44">
        <v>13383670156.128099</v>
      </c>
      <c r="K26" s="44">
        <v>12889507957.6688</v>
      </c>
      <c r="L26" s="44">
        <v>12106033733.361</v>
      </c>
    </row>
    <row r="27" spans="2:12" s="32" customFormat="1" ht="10.199999999999999" customHeight="1" x14ac:dyDescent="0.15">
      <c r="B27" s="66">
        <v>45231</v>
      </c>
      <c r="C27" s="67">
        <v>45717</v>
      </c>
      <c r="D27" s="44">
        <v>16</v>
      </c>
      <c r="E27" s="68">
        <v>486</v>
      </c>
      <c r="F27" s="132">
        <v>11500000000</v>
      </c>
      <c r="G27" s="132"/>
      <c r="H27" s="100">
        <v>13622265302.8944</v>
      </c>
      <c r="I27" s="100"/>
      <c r="J27" s="44">
        <v>13264522240.8204</v>
      </c>
      <c r="K27" s="44">
        <v>12745410938.6127</v>
      </c>
      <c r="L27" s="44">
        <v>11924890355.805901</v>
      </c>
    </row>
    <row r="28" spans="2:12" s="32" customFormat="1" ht="10.199999999999999" customHeight="1" x14ac:dyDescent="0.15">
      <c r="B28" s="66">
        <v>45231</v>
      </c>
      <c r="C28" s="67">
        <v>45748</v>
      </c>
      <c r="D28" s="44">
        <v>17</v>
      </c>
      <c r="E28" s="68">
        <v>517</v>
      </c>
      <c r="F28" s="132">
        <v>11500000000</v>
      </c>
      <c r="G28" s="132"/>
      <c r="H28" s="100">
        <v>13522643936.958599</v>
      </c>
      <c r="I28" s="100"/>
      <c r="J28" s="44">
        <v>13145184012.171301</v>
      </c>
      <c r="K28" s="44">
        <v>12598620470.5072</v>
      </c>
      <c r="L28" s="44">
        <v>11737623226.6043</v>
      </c>
    </row>
    <row r="29" spans="2:12" s="32" customFormat="1" ht="10.199999999999999" customHeight="1" x14ac:dyDescent="0.15">
      <c r="B29" s="66">
        <v>45231</v>
      </c>
      <c r="C29" s="67">
        <v>45778</v>
      </c>
      <c r="D29" s="44">
        <v>18</v>
      </c>
      <c r="E29" s="68">
        <v>547</v>
      </c>
      <c r="F29" s="132">
        <v>11500000000</v>
      </c>
      <c r="G29" s="132"/>
      <c r="H29" s="100">
        <v>13420493989.9487</v>
      </c>
      <c r="I29" s="100"/>
      <c r="J29" s="44">
        <v>13024471788.651501</v>
      </c>
      <c r="K29" s="44">
        <v>12452203510.931101</v>
      </c>
      <c r="L29" s="44">
        <v>11553656858.26</v>
      </c>
    </row>
    <row r="30" spans="2:12" s="32" customFormat="1" ht="10.199999999999999" customHeight="1" x14ac:dyDescent="0.15">
      <c r="B30" s="66">
        <v>45231</v>
      </c>
      <c r="C30" s="67">
        <v>45809</v>
      </c>
      <c r="D30" s="44">
        <v>19</v>
      </c>
      <c r="E30" s="68">
        <v>578</v>
      </c>
      <c r="F30" s="132">
        <v>11500000000</v>
      </c>
      <c r="G30" s="132"/>
      <c r="H30" s="100">
        <v>13315862838.8668</v>
      </c>
      <c r="I30" s="100"/>
      <c r="J30" s="44">
        <v>12901009931.0987</v>
      </c>
      <c r="K30" s="44">
        <v>12302797987.982401</v>
      </c>
      <c r="L30" s="44">
        <v>11366683502.6661</v>
      </c>
    </row>
    <row r="31" spans="2:12" s="32" customFormat="1" ht="10.199999999999999" customHeight="1" x14ac:dyDescent="0.15">
      <c r="B31" s="66">
        <v>45231</v>
      </c>
      <c r="C31" s="67">
        <v>45839</v>
      </c>
      <c r="D31" s="44">
        <v>20</v>
      </c>
      <c r="E31" s="68">
        <v>608</v>
      </c>
      <c r="F31" s="132">
        <v>11500000000</v>
      </c>
      <c r="G31" s="132"/>
      <c r="H31" s="100">
        <v>13211292445.567699</v>
      </c>
      <c r="I31" s="100"/>
      <c r="J31" s="44">
        <v>12778687895.233101</v>
      </c>
      <c r="K31" s="44">
        <v>12156154574.728901</v>
      </c>
      <c r="L31" s="44">
        <v>11185159252.019199</v>
      </c>
    </row>
    <row r="32" spans="2:12" s="32" customFormat="1" ht="10.199999999999999" customHeight="1" x14ac:dyDescent="0.15">
      <c r="B32" s="66">
        <v>45231</v>
      </c>
      <c r="C32" s="67">
        <v>45870</v>
      </c>
      <c r="D32" s="44">
        <v>21</v>
      </c>
      <c r="E32" s="68">
        <v>639</v>
      </c>
      <c r="F32" s="132">
        <v>11500000000</v>
      </c>
      <c r="G32" s="132"/>
      <c r="H32" s="100">
        <v>13114276938.8657</v>
      </c>
      <c r="I32" s="100"/>
      <c r="J32" s="44">
        <v>12663334724.129601</v>
      </c>
      <c r="K32" s="44">
        <v>12015784481.903999</v>
      </c>
      <c r="L32" s="44">
        <v>11009173288.4841</v>
      </c>
    </row>
    <row r="33" spans="2:12" s="32" customFormat="1" ht="10.199999999999999" customHeight="1" x14ac:dyDescent="0.15">
      <c r="B33" s="66">
        <v>45231</v>
      </c>
      <c r="C33" s="67">
        <v>45901</v>
      </c>
      <c r="D33" s="44">
        <v>22</v>
      </c>
      <c r="E33" s="68">
        <v>670</v>
      </c>
      <c r="F33" s="132">
        <v>11500000000</v>
      </c>
      <c r="G33" s="132"/>
      <c r="H33" s="100">
        <v>13008029834.089199</v>
      </c>
      <c r="I33" s="100"/>
      <c r="J33" s="44">
        <v>12539437043.0247</v>
      </c>
      <c r="K33" s="44">
        <v>11867962784.3349</v>
      </c>
      <c r="L33" s="44">
        <v>10827679021.9828</v>
      </c>
    </row>
    <row r="34" spans="2:12" s="32" customFormat="1" ht="10.199999999999999" customHeight="1" x14ac:dyDescent="0.15">
      <c r="B34" s="66">
        <v>45231</v>
      </c>
      <c r="C34" s="67">
        <v>45931</v>
      </c>
      <c r="D34" s="44">
        <v>23</v>
      </c>
      <c r="E34" s="68">
        <v>700</v>
      </c>
      <c r="F34" s="132">
        <v>11500000000</v>
      </c>
      <c r="G34" s="132"/>
      <c r="H34" s="100">
        <v>12911281339.703899</v>
      </c>
      <c r="I34" s="100"/>
      <c r="J34" s="44">
        <v>12425744518.3242</v>
      </c>
      <c r="K34" s="44">
        <v>11731412986.952999</v>
      </c>
      <c r="L34" s="44">
        <v>10659224381.381201</v>
      </c>
    </row>
    <row r="35" spans="2:12" s="32" customFormat="1" ht="10.199999999999999" customHeight="1" x14ac:dyDescent="0.15">
      <c r="B35" s="66">
        <v>45231</v>
      </c>
      <c r="C35" s="67">
        <v>45962</v>
      </c>
      <c r="D35" s="44">
        <v>24</v>
      </c>
      <c r="E35" s="68">
        <v>731</v>
      </c>
      <c r="F35" s="132">
        <v>11500000000</v>
      </c>
      <c r="G35" s="132"/>
      <c r="H35" s="100">
        <v>12813974580.746401</v>
      </c>
      <c r="I35" s="100"/>
      <c r="J35" s="44">
        <v>12311180891.8022</v>
      </c>
      <c r="K35" s="44">
        <v>11593690680.6255</v>
      </c>
      <c r="L35" s="44">
        <v>10489471551.3291</v>
      </c>
    </row>
    <row r="36" spans="2:12" s="32" customFormat="1" ht="10.199999999999999" customHeight="1" x14ac:dyDescent="0.15">
      <c r="B36" s="66">
        <v>45231</v>
      </c>
      <c r="C36" s="67">
        <v>45992</v>
      </c>
      <c r="D36" s="44">
        <v>25</v>
      </c>
      <c r="E36" s="68">
        <v>761</v>
      </c>
      <c r="F36" s="132">
        <v>11500000000</v>
      </c>
      <c r="G36" s="132"/>
      <c r="H36" s="100">
        <v>12705441343.636</v>
      </c>
      <c r="I36" s="100"/>
      <c r="J36" s="44">
        <v>12186869773.2395</v>
      </c>
      <c r="K36" s="44">
        <v>11448377311.682501</v>
      </c>
      <c r="L36" s="44">
        <v>10315538825.3957</v>
      </c>
    </row>
    <row r="37" spans="2:12" s="32" customFormat="1" ht="10.199999999999999" customHeight="1" x14ac:dyDescent="0.15">
      <c r="B37" s="66">
        <v>45231</v>
      </c>
      <c r="C37" s="67">
        <v>46023</v>
      </c>
      <c r="D37" s="44">
        <v>26</v>
      </c>
      <c r="E37" s="68">
        <v>792</v>
      </c>
      <c r="F37" s="132">
        <v>11500000000</v>
      </c>
      <c r="G37" s="132"/>
      <c r="H37" s="100">
        <v>12607791214.258301</v>
      </c>
      <c r="I37" s="100"/>
      <c r="J37" s="44">
        <v>12072694255.0842</v>
      </c>
      <c r="K37" s="44">
        <v>11312277727.997801</v>
      </c>
      <c r="L37" s="44">
        <v>10149734037.687901</v>
      </c>
    </row>
    <row r="38" spans="2:12" s="32" customFormat="1" ht="10.199999999999999" customHeight="1" x14ac:dyDescent="0.15">
      <c r="B38" s="66">
        <v>45231</v>
      </c>
      <c r="C38" s="67">
        <v>46054</v>
      </c>
      <c r="D38" s="44">
        <v>27</v>
      </c>
      <c r="E38" s="68">
        <v>823</v>
      </c>
      <c r="F38" s="132">
        <v>9000000000</v>
      </c>
      <c r="G38" s="132"/>
      <c r="H38" s="100">
        <v>12510183589.7941</v>
      </c>
      <c r="I38" s="100"/>
      <c r="J38" s="44">
        <v>11958911611.5166</v>
      </c>
      <c r="K38" s="44">
        <v>11177163548.476999</v>
      </c>
      <c r="L38" s="44">
        <v>9986029129.1638203</v>
      </c>
    </row>
    <row r="39" spans="2:12" s="32" customFormat="1" ht="10.199999999999999" customHeight="1" x14ac:dyDescent="0.15">
      <c r="B39" s="66">
        <v>45231</v>
      </c>
      <c r="C39" s="67">
        <v>46082</v>
      </c>
      <c r="D39" s="44">
        <v>28</v>
      </c>
      <c r="E39" s="68">
        <v>851</v>
      </c>
      <c r="F39" s="132">
        <v>9000000000</v>
      </c>
      <c r="G39" s="132"/>
      <c r="H39" s="100">
        <v>12407811203.869301</v>
      </c>
      <c r="I39" s="100"/>
      <c r="J39" s="44">
        <v>11842878469.0362</v>
      </c>
      <c r="K39" s="44">
        <v>11043286476.91</v>
      </c>
      <c r="L39" s="44">
        <v>9828665897.7684002</v>
      </c>
    </row>
    <row r="40" spans="2:12" s="32" customFormat="1" ht="10.199999999999999" customHeight="1" x14ac:dyDescent="0.15">
      <c r="B40" s="66">
        <v>45231</v>
      </c>
      <c r="C40" s="67">
        <v>46113</v>
      </c>
      <c r="D40" s="44">
        <v>29</v>
      </c>
      <c r="E40" s="68">
        <v>882</v>
      </c>
      <c r="F40" s="132">
        <v>9000000000</v>
      </c>
      <c r="G40" s="132"/>
      <c r="H40" s="100">
        <v>12308850130.278601</v>
      </c>
      <c r="I40" s="100"/>
      <c r="J40" s="44">
        <v>11728496938.6875</v>
      </c>
      <c r="K40" s="44">
        <v>10908813514.4345</v>
      </c>
      <c r="L40" s="44">
        <v>9667860409.9272594</v>
      </c>
    </row>
    <row r="41" spans="2:12" s="32" customFormat="1" ht="10.199999999999999" customHeight="1" x14ac:dyDescent="0.15">
      <c r="B41" s="66">
        <v>45231</v>
      </c>
      <c r="C41" s="67">
        <v>46143</v>
      </c>
      <c r="D41" s="44">
        <v>30</v>
      </c>
      <c r="E41" s="68">
        <v>912</v>
      </c>
      <c r="F41" s="132">
        <v>9000000000</v>
      </c>
      <c r="G41" s="132"/>
      <c r="H41" s="100">
        <v>12208981863.9291</v>
      </c>
      <c r="I41" s="100"/>
      <c r="J41" s="44">
        <v>11614242347.4806</v>
      </c>
      <c r="K41" s="44">
        <v>10775956014.552401</v>
      </c>
      <c r="L41" s="44">
        <v>9510968582.5617905</v>
      </c>
    </row>
    <row r="42" spans="2:12" s="32" customFormat="1" ht="10.199999999999999" customHeight="1" x14ac:dyDescent="0.15">
      <c r="B42" s="66">
        <v>45231</v>
      </c>
      <c r="C42" s="67">
        <v>46174</v>
      </c>
      <c r="D42" s="44">
        <v>31</v>
      </c>
      <c r="E42" s="68">
        <v>943</v>
      </c>
      <c r="F42" s="132">
        <v>9000000000</v>
      </c>
      <c r="G42" s="132"/>
      <c r="H42" s="100">
        <v>12110251638.386299</v>
      </c>
      <c r="I42" s="100"/>
      <c r="J42" s="44">
        <v>11500782276.8207</v>
      </c>
      <c r="K42" s="44">
        <v>10643547453.305901</v>
      </c>
      <c r="L42" s="44">
        <v>9354314289.6752491</v>
      </c>
    </row>
    <row r="43" spans="2:12" s="32" customFormat="1" ht="10.199999999999999" customHeight="1" x14ac:dyDescent="0.15">
      <c r="B43" s="66">
        <v>45231</v>
      </c>
      <c r="C43" s="67">
        <v>46204</v>
      </c>
      <c r="D43" s="44">
        <v>32</v>
      </c>
      <c r="E43" s="68">
        <v>973</v>
      </c>
      <c r="F43" s="132">
        <v>9000000000</v>
      </c>
      <c r="G43" s="132"/>
      <c r="H43" s="100">
        <v>12013390376.959499</v>
      </c>
      <c r="I43" s="100"/>
      <c r="J43" s="44">
        <v>11390069250.2995</v>
      </c>
      <c r="K43" s="44">
        <v>10515142214.6555</v>
      </c>
      <c r="L43" s="44">
        <v>9203579983.2372093</v>
      </c>
    </row>
    <row r="44" spans="2:12" s="32" customFormat="1" ht="10.199999999999999" customHeight="1" x14ac:dyDescent="0.15">
      <c r="B44" s="66">
        <v>45231</v>
      </c>
      <c r="C44" s="67">
        <v>46235</v>
      </c>
      <c r="D44" s="44">
        <v>33</v>
      </c>
      <c r="E44" s="68">
        <v>1004</v>
      </c>
      <c r="F44" s="132">
        <v>9000000000</v>
      </c>
      <c r="G44" s="132"/>
      <c r="H44" s="100">
        <v>11916051298.0509</v>
      </c>
      <c r="I44" s="100"/>
      <c r="J44" s="44">
        <v>11278618789.0299</v>
      </c>
      <c r="K44" s="44">
        <v>10385772307.690201</v>
      </c>
      <c r="L44" s="44">
        <v>9051843918.5603695</v>
      </c>
    </row>
    <row r="45" spans="2:12" s="32" customFormat="1" ht="10.199999999999999" customHeight="1" x14ac:dyDescent="0.15">
      <c r="B45" s="66">
        <v>45231</v>
      </c>
      <c r="C45" s="67">
        <v>46266</v>
      </c>
      <c r="D45" s="44">
        <v>34</v>
      </c>
      <c r="E45" s="68">
        <v>1035</v>
      </c>
      <c r="F45" s="132">
        <v>9000000000</v>
      </c>
      <c r="G45" s="132"/>
      <c r="H45" s="100">
        <v>11817043465.1033</v>
      </c>
      <c r="I45" s="100"/>
      <c r="J45" s="44">
        <v>11165936811.3353</v>
      </c>
      <c r="K45" s="44">
        <v>10255861276.341801</v>
      </c>
      <c r="L45" s="44">
        <v>8900758487.1323795</v>
      </c>
    </row>
    <row r="46" spans="2:12" s="32" customFormat="1" ht="10.199999999999999" customHeight="1" x14ac:dyDescent="0.15">
      <c r="B46" s="66">
        <v>45231</v>
      </c>
      <c r="C46" s="67">
        <v>46296</v>
      </c>
      <c r="D46" s="44">
        <v>35</v>
      </c>
      <c r="E46" s="68">
        <v>1065</v>
      </c>
      <c r="F46" s="132">
        <v>9000000000</v>
      </c>
      <c r="G46" s="132"/>
      <c r="H46" s="100">
        <v>11718762475.1036</v>
      </c>
      <c r="I46" s="100"/>
      <c r="J46" s="44">
        <v>11054895585.6593</v>
      </c>
      <c r="K46" s="44">
        <v>10128879028.6828</v>
      </c>
      <c r="L46" s="44">
        <v>8754520156.6736698</v>
      </c>
    </row>
    <row r="47" spans="2:12" s="32" customFormat="1" ht="10.199999999999999" customHeight="1" x14ac:dyDescent="0.15">
      <c r="B47" s="66">
        <v>45231</v>
      </c>
      <c r="C47" s="67">
        <v>46327</v>
      </c>
      <c r="D47" s="44">
        <v>36</v>
      </c>
      <c r="E47" s="68">
        <v>1096</v>
      </c>
      <c r="F47" s="132">
        <v>9000000000</v>
      </c>
      <c r="G47" s="132"/>
      <c r="H47" s="100">
        <v>11621021453.6145</v>
      </c>
      <c r="I47" s="100"/>
      <c r="J47" s="44">
        <v>10944098048.4694</v>
      </c>
      <c r="K47" s="44">
        <v>10001860833.087999</v>
      </c>
      <c r="L47" s="44">
        <v>8608121528.8314705</v>
      </c>
    </row>
    <row r="48" spans="2:12" s="32" customFormat="1" ht="10.199999999999999" customHeight="1" x14ac:dyDescent="0.15">
      <c r="B48" s="66">
        <v>45231</v>
      </c>
      <c r="C48" s="67">
        <v>46357</v>
      </c>
      <c r="D48" s="44">
        <v>37</v>
      </c>
      <c r="E48" s="68">
        <v>1126</v>
      </c>
      <c r="F48" s="132">
        <v>9000000000</v>
      </c>
      <c r="G48" s="132"/>
      <c r="H48" s="100">
        <v>11519513248.8435</v>
      </c>
      <c r="I48" s="100"/>
      <c r="J48" s="44">
        <v>10830695880.2833</v>
      </c>
      <c r="K48" s="44">
        <v>9873859900.5754299</v>
      </c>
      <c r="L48" s="44">
        <v>8463122487.0826902</v>
      </c>
    </row>
    <row r="49" spans="2:12" s="32" customFormat="1" ht="10.199999999999999" customHeight="1" x14ac:dyDescent="0.15">
      <c r="B49" s="66">
        <v>45231</v>
      </c>
      <c r="C49" s="67">
        <v>46388</v>
      </c>
      <c r="D49" s="44">
        <v>38</v>
      </c>
      <c r="E49" s="68">
        <v>1157</v>
      </c>
      <c r="F49" s="132">
        <v>9000000000</v>
      </c>
      <c r="G49" s="132"/>
      <c r="H49" s="100">
        <v>11418409006.5485</v>
      </c>
      <c r="I49" s="100"/>
      <c r="J49" s="44">
        <v>10717428801.806999</v>
      </c>
      <c r="K49" s="44">
        <v>9745750737.7578697</v>
      </c>
      <c r="L49" s="44">
        <v>8317936196.5343904</v>
      </c>
    </row>
    <row r="50" spans="2:12" s="32" customFormat="1" ht="10.199999999999999" customHeight="1" x14ac:dyDescent="0.15">
      <c r="B50" s="66">
        <v>45231</v>
      </c>
      <c r="C50" s="67">
        <v>46419</v>
      </c>
      <c r="D50" s="44">
        <v>39</v>
      </c>
      <c r="E50" s="68">
        <v>1188</v>
      </c>
      <c r="F50" s="132">
        <v>9000000000</v>
      </c>
      <c r="G50" s="132"/>
      <c r="H50" s="100">
        <v>11324223518.5996</v>
      </c>
      <c r="I50" s="100"/>
      <c r="J50" s="44">
        <v>10610997780.945499</v>
      </c>
      <c r="K50" s="44">
        <v>9624429796.1920204</v>
      </c>
      <c r="L50" s="44">
        <v>8179597129.1577997</v>
      </c>
    </row>
    <row r="51" spans="2:12" s="32" customFormat="1" ht="10.199999999999999" customHeight="1" x14ac:dyDescent="0.15">
      <c r="B51" s="66">
        <v>45231</v>
      </c>
      <c r="C51" s="67">
        <v>46447</v>
      </c>
      <c r="D51" s="44">
        <v>40</v>
      </c>
      <c r="E51" s="68">
        <v>1216</v>
      </c>
      <c r="F51" s="132">
        <v>9000000000</v>
      </c>
      <c r="G51" s="132"/>
      <c r="H51" s="100">
        <v>11228232455.3559</v>
      </c>
      <c r="I51" s="100"/>
      <c r="J51" s="44">
        <v>10504933534.846001</v>
      </c>
      <c r="K51" s="44">
        <v>9506337095.6155109</v>
      </c>
      <c r="L51" s="44">
        <v>8048317978.3294697</v>
      </c>
    </row>
    <row r="52" spans="2:12" s="32" customFormat="1" ht="10.199999999999999" customHeight="1" x14ac:dyDescent="0.15">
      <c r="B52" s="66">
        <v>45231</v>
      </c>
      <c r="C52" s="67">
        <v>46478</v>
      </c>
      <c r="D52" s="44">
        <v>41</v>
      </c>
      <c r="E52" s="68">
        <v>1247</v>
      </c>
      <c r="F52" s="132">
        <v>9000000000</v>
      </c>
      <c r="G52" s="132"/>
      <c r="H52" s="100">
        <v>11132572776.0714</v>
      </c>
      <c r="I52" s="100"/>
      <c r="J52" s="44">
        <v>10397770698.912001</v>
      </c>
      <c r="K52" s="44">
        <v>9385431191.0772209</v>
      </c>
      <c r="L52" s="44">
        <v>7912300368.6849098</v>
      </c>
    </row>
    <row r="53" spans="2:12" s="32" customFormat="1" ht="10.199999999999999" customHeight="1" x14ac:dyDescent="0.15">
      <c r="B53" s="66">
        <v>45231</v>
      </c>
      <c r="C53" s="67">
        <v>46508</v>
      </c>
      <c r="D53" s="44">
        <v>42</v>
      </c>
      <c r="E53" s="68">
        <v>1277</v>
      </c>
      <c r="F53" s="132">
        <v>6500000000</v>
      </c>
      <c r="G53" s="132"/>
      <c r="H53" s="100">
        <v>11027365478.0495</v>
      </c>
      <c r="I53" s="100"/>
      <c r="J53" s="44">
        <v>10282601894.1301</v>
      </c>
      <c r="K53" s="44">
        <v>9258631162.31534</v>
      </c>
      <c r="L53" s="44">
        <v>7773406917.8256998</v>
      </c>
    </row>
    <row r="54" spans="2:12" s="32" customFormat="1" ht="10.199999999999999" customHeight="1" x14ac:dyDescent="0.15">
      <c r="B54" s="66">
        <v>45231</v>
      </c>
      <c r="C54" s="67">
        <v>46539</v>
      </c>
      <c r="D54" s="44">
        <v>43</v>
      </c>
      <c r="E54" s="68">
        <v>1308</v>
      </c>
      <c r="F54" s="132">
        <v>6500000000</v>
      </c>
      <c r="G54" s="132"/>
      <c r="H54" s="100">
        <v>10933959692.273701</v>
      </c>
      <c r="I54" s="100"/>
      <c r="J54" s="44">
        <v>10178212195.91</v>
      </c>
      <c r="K54" s="44">
        <v>9141329329.3136997</v>
      </c>
      <c r="L54" s="44">
        <v>7642414592.5667496</v>
      </c>
    </row>
    <row r="55" spans="2:12" s="32" customFormat="1" ht="10.199999999999999" customHeight="1" x14ac:dyDescent="0.15">
      <c r="B55" s="66">
        <v>45231</v>
      </c>
      <c r="C55" s="67">
        <v>46569</v>
      </c>
      <c r="D55" s="44">
        <v>44</v>
      </c>
      <c r="E55" s="68">
        <v>1338</v>
      </c>
      <c r="F55" s="132">
        <v>6500000000</v>
      </c>
      <c r="G55" s="132"/>
      <c r="H55" s="100">
        <v>10838511240.0396</v>
      </c>
      <c r="I55" s="100"/>
      <c r="J55" s="44">
        <v>10072800326.0998</v>
      </c>
      <c r="K55" s="44">
        <v>9024389816.0741291</v>
      </c>
      <c r="L55" s="44">
        <v>7513722801.5757303</v>
      </c>
    </row>
    <row r="56" spans="2:12" s="32" customFormat="1" ht="10.199999999999999" customHeight="1" x14ac:dyDescent="0.15">
      <c r="B56" s="66">
        <v>45231</v>
      </c>
      <c r="C56" s="67">
        <v>46600</v>
      </c>
      <c r="D56" s="44">
        <v>45</v>
      </c>
      <c r="E56" s="68">
        <v>1369</v>
      </c>
      <c r="F56" s="132">
        <v>6500000000</v>
      </c>
      <c r="G56" s="132"/>
      <c r="H56" s="100">
        <v>10747903869.929199</v>
      </c>
      <c r="I56" s="100"/>
      <c r="J56" s="44">
        <v>9971652721.8906307</v>
      </c>
      <c r="K56" s="44">
        <v>8911049574.7289009</v>
      </c>
      <c r="L56" s="44">
        <v>7387930503.7699699</v>
      </c>
    </row>
    <row r="57" spans="2:12" s="32" customFormat="1" ht="10.199999999999999" customHeight="1" x14ac:dyDescent="0.15">
      <c r="B57" s="66">
        <v>45231</v>
      </c>
      <c r="C57" s="67">
        <v>46631</v>
      </c>
      <c r="D57" s="44">
        <v>46</v>
      </c>
      <c r="E57" s="68">
        <v>1400</v>
      </c>
      <c r="F57" s="132">
        <v>6500000000</v>
      </c>
      <c r="G57" s="132"/>
      <c r="H57" s="100">
        <v>10656042169.746099</v>
      </c>
      <c r="I57" s="100"/>
      <c r="J57" s="44">
        <v>9869657485.0435009</v>
      </c>
      <c r="K57" s="44">
        <v>8797471909.2234001</v>
      </c>
      <c r="L57" s="44">
        <v>7262873000.0822802</v>
      </c>
    </row>
    <row r="58" spans="2:12" s="32" customFormat="1" ht="10.199999999999999" customHeight="1" x14ac:dyDescent="0.15">
      <c r="B58" s="66">
        <v>45231</v>
      </c>
      <c r="C58" s="67">
        <v>46661</v>
      </c>
      <c r="D58" s="44">
        <v>47</v>
      </c>
      <c r="E58" s="68">
        <v>1430</v>
      </c>
      <c r="F58" s="132">
        <v>6500000000</v>
      </c>
      <c r="G58" s="132"/>
      <c r="H58" s="100">
        <v>10561099830.8407</v>
      </c>
      <c r="I58" s="100"/>
      <c r="J58" s="44">
        <v>9765665827.51828</v>
      </c>
      <c r="K58" s="44">
        <v>8683352546.7743607</v>
      </c>
      <c r="L58" s="44">
        <v>7139274467.5250196</v>
      </c>
    </row>
    <row r="59" spans="2:12" s="32" customFormat="1" ht="10.199999999999999" customHeight="1" x14ac:dyDescent="0.15">
      <c r="B59" s="66">
        <v>45231</v>
      </c>
      <c r="C59" s="67">
        <v>46692</v>
      </c>
      <c r="D59" s="44">
        <v>48</v>
      </c>
      <c r="E59" s="68">
        <v>1461</v>
      </c>
      <c r="F59" s="132">
        <v>6500000000</v>
      </c>
      <c r="G59" s="132"/>
      <c r="H59" s="100">
        <v>10470471384.837601</v>
      </c>
      <c r="I59" s="100"/>
      <c r="J59" s="44">
        <v>9665442118.8904209</v>
      </c>
      <c r="K59" s="44">
        <v>8572379560.9955502</v>
      </c>
      <c r="L59" s="44">
        <v>7018182485.2875605</v>
      </c>
    </row>
    <row r="60" spans="2:12" s="32" customFormat="1" ht="10.199999999999999" customHeight="1" x14ac:dyDescent="0.15">
      <c r="B60" s="66">
        <v>45231</v>
      </c>
      <c r="C60" s="67">
        <v>46722</v>
      </c>
      <c r="D60" s="44">
        <v>49</v>
      </c>
      <c r="E60" s="68">
        <v>1491</v>
      </c>
      <c r="F60" s="132">
        <v>5000000000</v>
      </c>
      <c r="G60" s="132"/>
      <c r="H60" s="100">
        <v>10377108525.184</v>
      </c>
      <c r="I60" s="100"/>
      <c r="J60" s="44">
        <v>9563534066.7125702</v>
      </c>
      <c r="K60" s="44">
        <v>8461119800.7019796</v>
      </c>
      <c r="L60" s="44">
        <v>6898698929.3400002</v>
      </c>
    </row>
    <row r="61" spans="2:12" s="32" customFormat="1" ht="10.199999999999999" customHeight="1" x14ac:dyDescent="0.15">
      <c r="B61" s="66">
        <v>45231</v>
      </c>
      <c r="C61" s="67">
        <v>46753</v>
      </c>
      <c r="D61" s="44">
        <v>50</v>
      </c>
      <c r="E61" s="68">
        <v>1522</v>
      </c>
      <c r="F61" s="132">
        <v>5000000000</v>
      </c>
      <c r="G61" s="132"/>
      <c r="H61" s="100">
        <v>10284499306.0266</v>
      </c>
      <c r="I61" s="100"/>
      <c r="J61" s="44">
        <v>9462109787.9976997</v>
      </c>
      <c r="K61" s="44">
        <v>8350096811.1516705</v>
      </c>
      <c r="L61" s="44">
        <v>6779340979.0649204</v>
      </c>
    </row>
    <row r="62" spans="2:12" s="32" customFormat="1" ht="10.199999999999999" customHeight="1" x14ac:dyDescent="0.15">
      <c r="B62" s="66">
        <v>45231</v>
      </c>
      <c r="C62" s="67">
        <v>46784</v>
      </c>
      <c r="D62" s="44">
        <v>51</v>
      </c>
      <c r="E62" s="68">
        <v>1553</v>
      </c>
      <c r="F62" s="132">
        <v>5000000000</v>
      </c>
      <c r="G62" s="132"/>
      <c r="H62" s="100">
        <v>10194893729.1409</v>
      </c>
      <c r="I62" s="100"/>
      <c r="J62" s="44">
        <v>9363760816.3882103</v>
      </c>
      <c r="K62" s="44">
        <v>8242290791.2238903</v>
      </c>
      <c r="L62" s="44">
        <v>6663471114.7849598</v>
      </c>
    </row>
    <row r="63" spans="2:12" s="32" customFormat="1" ht="10.199999999999999" customHeight="1" x14ac:dyDescent="0.15">
      <c r="B63" s="66">
        <v>45231</v>
      </c>
      <c r="C63" s="67">
        <v>46813</v>
      </c>
      <c r="D63" s="44">
        <v>52</v>
      </c>
      <c r="E63" s="68">
        <v>1582</v>
      </c>
      <c r="F63" s="132">
        <v>5000000000</v>
      </c>
      <c r="G63" s="132"/>
      <c r="H63" s="100">
        <v>10105958241.826599</v>
      </c>
      <c r="I63" s="100"/>
      <c r="J63" s="44">
        <v>9267347533.5433598</v>
      </c>
      <c r="K63" s="44">
        <v>8138015491.9265003</v>
      </c>
      <c r="L63" s="44">
        <v>6553097754.7534904</v>
      </c>
    </row>
    <row r="64" spans="2:12" s="32" customFormat="1" ht="10.199999999999999" customHeight="1" x14ac:dyDescent="0.15">
      <c r="B64" s="66">
        <v>45231</v>
      </c>
      <c r="C64" s="67">
        <v>46844</v>
      </c>
      <c r="D64" s="44">
        <v>53</v>
      </c>
      <c r="E64" s="68">
        <v>1613</v>
      </c>
      <c r="F64" s="132">
        <v>5000000000</v>
      </c>
      <c r="G64" s="132"/>
      <c r="H64" s="100">
        <v>10016061139.9</v>
      </c>
      <c r="I64" s="100"/>
      <c r="J64" s="44">
        <v>9169331968.36759</v>
      </c>
      <c r="K64" s="44">
        <v>8031466490.4357405</v>
      </c>
      <c r="L64" s="44">
        <v>6439907146.17943</v>
      </c>
    </row>
    <row r="65" spans="2:12" s="32" customFormat="1" ht="10.199999999999999" customHeight="1" x14ac:dyDescent="0.15">
      <c r="B65" s="66">
        <v>45231</v>
      </c>
      <c r="C65" s="67">
        <v>46874</v>
      </c>
      <c r="D65" s="44">
        <v>54</v>
      </c>
      <c r="E65" s="68">
        <v>1643</v>
      </c>
      <c r="F65" s="132">
        <v>5000000000</v>
      </c>
      <c r="G65" s="132"/>
      <c r="H65" s="100">
        <v>9926510520.8104</v>
      </c>
      <c r="I65" s="100"/>
      <c r="J65" s="44">
        <v>9072435661.1121407</v>
      </c>
      <c r="K65" s="44">
        <v>7927035802.7571802</v>
      </c>
      <c r="L65" s="44">
        <v>6330115831.0938501</v>
      </c>
    </row>
    <row r="66" spans="2:12" s="32" customFormat="1" ht="10.199999999999999" customHeight="1" x14ac:dyDescent="0.15">
      <c r="B66" s="66">
        <v>45231</v>
      </c>
      <c r="C66" s="67">
        <v>46905</v>
      </c>
      <c r="D66" s="44">
        <v>55</v>
      </c>
      <c r="E66" s="68">
        <v>1674</v>
      </c>
      <c r="F66" s="132">
        <v>5000000000</v>
      </c>
      <c r="G66" s="132"/>
      <c r="H66" s="100">
        <v>9838905458.8693905</v>
      </c>
      <c r="I66" s="100"/>
      <c r="J66" s="44">
        <v>8977116398.3344193</v>
      </c>
      <c r="K66" s="44">
        <v>7823802375.7484903</v>
      </c>
      <c r="L66" s="44">
        <v>6221216694.8798599</v>
      </c>
    </row>
    <row r="67" spans="2:12" s="32" customFormat="1" ht="10.199999999999999" customHeight="1" x14ac:dyDescent="0.15">
      <c r="B67" s="66">
        <v>45231</v>
      </c>
      <c r="C67" s="67">
        <v>46935</v>
      </c>
      <c r="D67" s="44">
        <v>56</v>
      </c>
      <c r="E67" s="68">
        <v>1704</v>
      </c>
      <c r="F67" s="132">
        <v>5000000000</v>
      </c>
      <c r="G67" s="132"/>
      <c r="H67" s="100">
        <v>9751676360.2303505</v>
      </c>
      <c r="I67" s="100"/>
      <c r="J67" s="44">
        <v>8882923227.4872608</v>
      </c>
      <c r="K67" s="44">
        <v>7722656028.2832499</v>
      </c>
      <c r="L67" s="44">
        <v>6115616332.8144102</v>
      </c>
    </row>
    <row r="68" spans="2:12" s="32" customFormat="1" ht="10.199999999999999" customHeight="1" x14ac:dyDescent="0.15">
      <c r="B68" s="66">
        <v>45231</v>
      </c>
      <c r="C68" s="67">
        <v>46966</v>
      </c>
      <c r="D68" s="44">
        <v>57</v>
      </c>
      <c r="E68" s="68">
        <v>1735</v>
      </c>
      <c r="F68" s="132">
        <v>5000000000</v>
      </c>
      <c r="G68" s="132"/>
      <c r="H68" s="100">
        <v>9665164893.0534401</v>
      </c>
      <c r="I68" s="100"/>
      <c r="J68" s="44">
        <v>8789186419.4396305</v>
      </c>
      <c r="K68" s="44">
        <v>7621729858.7341003</v>
      </c>
      <c r="L68" s="44">
        <v>6010127864.5542898</v>
      </c>
    </row>
    <row r="69" spans="2:12" s="32" customFormat="1" ht="10.199999999999999" customHeight="1" x14ac:dyDescent="0.15">
      <c r="B69" s="66">
        <v>45231</v>
      </c>
      <c r="C69" s="67">
        <v>46997</v>
      </c>
      <c r="D69" s="44">
        <v>58</v>
      </c>
      <c r="E69" s="68">
        <v>1766</v>
      </c>
      <c r="F69" s="132">
        <v>5000000000</v>
      </c>
      <c r="G69" s="132"/>
      <c r="H69" s="100">
        <v>9578058813.7169209</v>
      </c>
      <c r="I69" s="100"/>
      <c r="J69" s="44">
        <v>8695202223.4613094</v>
      </c>
      <c r="K69" s="44">
        <v>7521053109.7758198</v>
      </c>
      <c r="L69" s="44">
        <v>5905619133.3839397</v>
      </c>
    </row>
    <row r="70" spans="2:12" s="32" customFormat="1" ht="10.199999999999999" customHeight="1" x14ac:dyDescent="0.15">
      <c r="B70" s="66">
        <v>45231</v>
      </c>
      <c r="C70" s="67">
        <v>47027</v>
      </c>
      <c r="D70" s="44">
        <v>59</v>
      </c>
      <c r="E70" s="68">
        <v>1796</v>
      </c>
      <c r="F70" s="132">
        <v>5000000000</v>
      </c>
      <c r="G70" s="132"/>
      <c r="H70" s="100">
        <v>9492710994.5960999</v>
      </c>
      <c r="I70" s="100"/>
      <c r="J70" s="44">
        <v>8603576143.87677</v>
      </c>
      <c r="K70" s="44">
        <v>7423483415.5678701</v>
      </c>
      <c r="L70" s="44">
        <v>5805112032.0605297</v>
      </c>
    </row>
    <row r="71" spans="2:12" s="32" customFormat="1" ht="10.199999999999999" customHeight="1" x14ac:dyDescent="0.15">
      <c r="B71" s="66">
        <v>45231</v>
      </c>
      <c r="C71" s="67">
        <v>47058</v>
      </c>
      <c r="D71" s="44">
        <v>60</v>
      </c>
      <c r="E71" s="68">
        <v>1827</v>
      </c>
      <c r="F71" s="132">
        <v>5000000000</v>
      </c>
      <c r="G71" s="132"/>
      <c r="H71" s="100">
        <v>9408378477.5332394</v>
      </c>
      <c r="I71" s="100"/>
      <c r="J71" s="44">
        <v>8512679967.7645903</v>
      </c>
      <c r="K71" s="44">
        <v>7326374849.9363298</v>
      </c>
      <c r="L71" s="44">
        <v>5704907640.6419497</v>
      </c>
    </row>
    <row r="72" spans="2:12" s="32" customFormat="1" ht="10.199999999999999" customHeight="1" x14ac:dyDescent="0.15">
      <c r="B72" s="66">
        <v>45231</v>
      </c>
      <c r="C72" s="67">
        <v>47088</v>
      </c>
      <c r="D72" s="44">
        <v>61</v>
      </c>
      <c r="E72" s="68">
        <v>1857</v>
      </c>
      <c r="F72" s="132">
        <v>5000000000</v>
      </c>
      <c r="G72" s="132"/>
      <c r="H72" s="100">
        <v>9324413288.1808491</v>
      </c>
      <c r="I72" s="100"/>
      <c r="J72" s="44">
        <v>8422860379.6041203</v>
      </c>
      <c r="K72" s="44">
        <v>7231230378.5472498</v>
      </c>
      <c r="L72" s="44">
        <v>5607738634.2089996</v>
      </c>
    </row>
    <row r="73" spans="2:12" s="32" customFormat="1" ht="10.199999999999999" customHeight="1" x14ac:dyDescent="0.15">
      <c r="B73" s="66">
        <v>45231</v>
      </c>
      <c r="C73" s="67">
        <v>47119</v>
      </c>
      <c r="D73" s="44">
        <v>62</v>
      </c>
      <c r="E73" s="68">
        <v>1888</v>
      </c>
      <c r="F73" s="132">
        <v>5000000000</v>
      </c>
      <c r="G73" s="132"/>
      <c r="H73" s="100">
        <v>9241402829.9390507</v>
      </c>
      <c r="I73" s="100"/>
      <c r="J73" s="44">
        <v>8333717368.03267</v>
      </c>
      <c r="K73" s="44">
        <v>7136503064.3626099</v>
      </c>
      <c r="L73" s="44">
        <v>5510837970.80268</v>
      </c>
    </row>
    <row r="74" spans="2:12" s="32" customFormat="1" ht="10.199999999999999" customHeight="1" x14ac:dyDescent="0.15">
      <c r="B74" s="66">
        <v>45231</v>
      </c>
      <c r="C74" s="67">
        <v>47150</v>
      </c>
      <c r="D74" s="44">
        <v>63</v>
      </c>
      <c r="E74" s="68">
        <v>1919</v>
      </c>
      <c r="F74" s="132">
        <v>2500000000</v>
      </c>
      <c r="G74" s="132"/>
      <c r="H74" s="100">
        <v>9155980541.6897106</v>
      </c>
      <c r="I74" s="100"/>
      <c r="J74" s="44">
        <v>8242681260.4453897</v>
      </c>
      <c r="K74" s="44">
        <v>7040593788.7720699</v>
      </c>
      <c r="L74" s="44">
        <v>5413748709.9214697</v>
      </c>
    </row>
    <row r="75" spans="2:12" s="32" customFormat="1" ht="10.199999999999999" customHeight="1" x14ac:dyDescent="0.15">
      <c r="B75" s="66">
        <v>45231</v>
      </c>
      <c r="C75" s="67">
        <v>47178</v>
      </c>
      <c r="D75" s="44">
        <v>64</v>
      </c>
      <c r="E75" s="68">
        <v>1947</v>
      </c>
      <c r="F75" s="132">
        <v>2500000000</v>
      </c>
      <c r="G75" s="132"/>
      <c r="H75" s="100">
        <v>9071810351.0004292</v>
      </c>
      <c r="I75" s="100"/>
      <c r="J75" s="44">
        <v>8154394735.4414597</v>
      </c>
      <c r="K75" s="44">
        <v>6949181084.9713001</v>
      </c>
      <c r="L75" s="44">
        <v>5323011999.3997097</v>
      </c>
    </row>
    <row r="76" spans="2:12" s="32" customFormat="1" ht="10.199999999999999" customHeight="1" x14ac:dyDescent="0.15">
      <c r="B76" s="66">
        <v>45231</v>
      </c>
      <c r="C76" s="67">
        <v>47209</v>
      </c>
      <c r="D76" s="44">
        <v>65</v>
      </c>
      <c r="E76" s="68">
        <v>1978</v>
      </c>
      <c r="F76" s="132">
        <v>2500000000</v>
      </c>
      <c r="G76" s="132"/>
      <c r="H76" s="100">
        <v>8989558687.1254292</v>
      </c>
      <c r="I76" s="100"/>
      <c r="J76" s="44">
        <v>8066755972.2614603</v>
      </c>
      <c r="K76" s="44">
        <v>6857012011.4032698</v>
      </c>
      <c r="L76" s="44">
        <v>5230164470.0676498</v>
      </c>
    </row>
    <row r="77" spans="2:12" s="32" customFormat="1" ht="10.199999999999999" customHeight="1" x14ac:dyDescent="0.15">
      <c r="B77" s="66">
        <v>45231</v>
      </c>
      <c r="C77" s="67">
        <v>47239</v>
      </c>
      <c r="D77" s="44">
        <v>66</v>
      </c>
      <c r="E77" s="68">
        <v>2008</v>
      </c>
      <c r="F77" s="132">
        <v>2500000000</v>
      </c>
      <c r="G77" s="132"/>
      <c r="H77" s="100">
        <v>8903259694.6266994</v>
      </c>
      <c r="I77" s="100"/>
      <c r="J77" s="44">
        <v>7976202088.8811903</v>
      </c>
      <c r="K77" s="44">
        <v>6763350695.2711496</v>
      </c>
      <c r="L77" s="44">
        <v>5137577976.4631701</v>
      </c>
    </row>
    <row r="78" spans="2:12" s="32" customFormat="1" ht="10.199999999999999" customHeight="1" x14ac:dyDescent="0.15">
      <c r="B78" s="66">
        <v>45231</v>
      </c>
      <c r="C78" s="67">
        <v>47270</v>
      </c>
      <c r="D78" s="44">
        <v>67</v>
      </c>
      <c r="E78" s="68">
        <v>2039</v>
      </c>
      <c r="F78" s="132">
        <v>2500000000</v>
      </c>
      <c r="G78" s="132"/>
      <c r="H78" s="100">
        <v>8818212273.0472698</v>
      </c>
      <c r="I78" s="100"/>
      <c r="J78" s="44">
        <v>7886611282.3689299</v>
      </c>
      <c r="K78" s="44">
        <v>6670375564.4920902</v>
      </c>
      <c r="L78" s="44">
        <v>5045490882.8805199</v>
      </c>
    </row>
    <row r="79" spans="2:12" s="32" customFormat="1" ht="10.199999999999999" customHeight="1" x14ac:dyDescent="0.15">
      <c r="B79" s="66">
        <v>45231</v>
      </c>
      <c r="C79" s="67">
        <v>47300</v>
      </c>
      <c r="D79" s="44">
        <v>68</v>
      </c>
      <c r="E79" s="68">
        <v>2069</v>
      </c>
      <c r="F79" s="132">
        <v>2500000000</v>
      </c>
      <c r="G79" s="132"/>
      <c r="H79" s="100">
        <v>8735477232.4981308</v>
      </c>
      <c r="I79" s="100"/>
      <c r="J79" s="44">
        <v>7799793111.3022604</v>
      </c>
      <c r="K79" s="44">
        <v>6580709227.2765503</v>
      </c>
      <c r="L79" s="44">
        <v>4957262585.3290005</v>
      </c>
    </row>
    <row r="80" spans="2:12" s="32" customFormat="1" ht="10.199999999999999" customHeight="1" x14ac:dyDescent="0.15">
      <c r="B80" s="66">
        <v>45231</v>
      </c>
      <c r="C80" s="67">
        <v>47331</v>
      </c>
      <c r="D80" s="44">
        <v>69</v>
      </c>
      <c r="E80" s="68">
        <v>2100</v>
      </c>
      <c r="F80" s="132">
        <v>2500000000</v>
      </c>
      <c r="G80" s="132"/>
      <c r="H80" s="100">
        <v>8654232751.2426109</v>
      </c>
      <c r="I80" s="100"/>
      <c r="J80" s="44">
        <v>7714144989.4962502</v>
      </c>
      <c r="K80" s="44">
        <v>6491895323.9612999</v>
      </c>
      <c r="L80" s="44">
        <v>4869645543.7080097</v>
      </c>
    </row>
    <row r="81" spans="2:12" s="32" customFormat="1" ht="10.199999999999999" customHeight="1" x14ac:dyDescent="0.15">
      <c r="B81" s="66">
        <v>45231</v>
      </c>
      <c r="C81" s="67">
        <v>47362</v>
      </c>
      <c r="D81" s="44">
        <v>70</v>
      </c>
      <c r="E81" s="68">
        <v>2131</v>
      </c>
      <c r="F81" s="132">
        <v>2500000000</v>
      </c>
      <c r="G81" s="132"/>
      <c r="H81" s="100">
        <v>8568644208.8686304</v>
      </c>
      <c r="I81" s="100"/>
      <c r="J81" s="44">
        <v>7624899352.3137102</v>
      </c>
      <c r="K81" s="44">
        <v>6400470785.5040398</v>
      </c>
      <c r="L81" s="44">
        <v>4780731808.2284098</v>
      </c>
    </row>
    <row r="82" spans="2:12" s="32" customFormat="1" ht="10.199999999999999" customHeight="1" x14ac:dyDescent="0.15">
      <c r="B82" s="66">
        <v>45231</v>
      </c>
      <c r="C82" s="67">
        <v>47392</v>
      </c>
      <c r="D82" s="44">
        <v>71</v>
      </c>
      <c r="E82" s="68">
        <v>2161</v>
      </c>
      <c r="F82" s="132">
        <v>2500000000</v>
      </c>
      <c r="G82" s="132"/>
      <c r="H82" s="100">
        <v>8487708900.6875401</v>
      </c>
      <c r="I82" s="100"/>
      <c r="J82" s="44">
        <v>7540480859.7883101</v>
      </c>
      <c r="K82" s="44">
        <v>6314029598.1612396</v>
      </c>
      <c r="L82" s="44">
        <v>4696833428.4912701</v>
      </c>
    </row>
    <row r="83" spans="2:12" s="32" customFormat="1" ht="10.199999999999999" customHeight="1" x14ac:dyDescent="0.15">
      <c r="B83" s="66">
        <v>45231</v>
      </c>
      <c r="C83" s="67">
        <v>47423</v>
      </c>
      <c r="D83" s="44">
        <v>72</v>
      </c>
      <c r="E83" s="68">
        <v>2192</v>
      </c>
      <c r="F83" s="132">
        <v>2500000000</v>
      </c>
      <c r="G83" s="132"/>
      <c r="H83" s="100">
        <v>8403933346.9689999</v>
      </c>
      <c r="I83" s="100"/>
      <c r="J83" s="44">
        <v>7453391673.9784002</v>
      </c>
      <c r="K83" s="44">
        <v>6225232961.1810503</v>
      </c>
      <c r="L83" s="44">
        <v>4611166168.7622299</v>
      </c>
    </row>
    <row r="84" spans="2:12" s="32" customFormat="1" ht="10.199999999999999" customHeight="1" x14ac:dyDescent="0.15">
      <c r="B84" s="66">
        <v>45231</v>
      </c>
      <c r="C84" s="67">
        <v>47453</v>
      </c>
      <c r="D84" s="44">
        <v>73</v>
      </c>
      <c r="E84" s="68">
        <v>2222</v>
      </c>
      <c r="F84" s="132">
        <v>2500000000</v>
      </c>
      <c r="G84" s="132"/>
      <c r="H84" s="100">
        <v>8322155345.2376804</v>
      </c>
      <c r="I84" s="100"/>
      <c r="J84" s="44">
        <v>7368748317.3543701</v>
      </c>
      <c r="K84" s="44">
        <v>6139389045.3411903</v>
      </c>
      <c r="L84" s="44">
        <v>4528938287.7519703</v>
      </c>
    </row>
    <row r="85" spans="2:12" s="32" customFormat="1" ht="10.199999999999999" customHeight="1" x14ac:dyDescent="0.15">
      <c r="B85" s="66">
        <v>45231</v>
      </c>
      <c r="C85" s="67">
        <v>47484</v>
      </c>
      <c r="D85" s="44">
        <v>74</v>
      </c>
      <c r="E85" s="68">
        <v>2253</v>
      </c>
      <c r="F85" s="132">
        <v>2500000000</v>
      </c>
      <c r="G85" s="132"/>
      <c r="H85" s="100">
        <v>8243651216.00418</v>
      </c>
      <c r="I85" s="100"/>
      <c r="J85" s="44">
        <v>7286857770.9298096</v>
      </c>
      <c r="K85" s="44">
        <v>6055720432.1896696</v>
      </c>
      <c r="L85" s="44">
        <v>4448296065.7124596</v>
      </c>
    </row>
    <row r="86" spans="2:12" s="32" customFormat="1" ht="10.199999999999999" customHeight="1" x14ac:dyDescent="0.15">
      <c r="B86" s="66">
        <v>45231</v>
      </c>
      <c r="C86" s="67">
        <v>47515</v>
      </c>
      <c r="D86" s="44">
        <v>75</v>
      </c>
      <c r="E86" s="68">
        <v>2284</v>
      </c>
      <c r="F86" s="132">
        <v>2500000000</v>
      </c>
      <c r="G86" s="132"/>
      <c r="H86" s="100">
        <v>8165469959.5274696</v>
      </c>
      <c r="I86" s="100"/>
      <c r="J86" s="44">
        <v>7205508726.6288204</v>
      </c>
      <c r="K86" s="44">
        <v>5972886552.2892103</v>
      </c>
      <c r="L86" s="44">
        <v>4368866288.1702604</v>
      </c>
    </row>
    <row r="87" spans="2:12" s="32" customFormat="1" ht="10.199999999999999" customHeight="1" x14ac:dyDescent="0.15">
      <c r="B87" s="66">
        <v>45231</v>
      </c>
      <c r="C87" s="67">
        <v>47543</v>
      </c>
      <c r="D87" s="44">
        <v>76</v>
      </c>
      <c r="E87" s="68">
        <v>2312</v>
      </c>
      <c r="F87" s="132">
        <v>2500000000</v>
      </c>
      <c r="G87" s="132"/>
      <c r="H87" s="100">
        <v>8086244316.4385204</v>
      </c>
      <c r="I87" s="100"/>
      <c r="J87" s="44">
        <v>7124664938.79212</v>
      </c>
      <c r="K87" s="44">
        <v>5892304453.3895798</v>
      </c>
      <c r="L87" s="44">
        <v>4293432870.8557</v>
      </c>
    </row>
    <row r="88" spans="2:12" s="32" customFormat="1" ht="10.199999999999999" customHeight="1" x14ac:dyDescent="0.15">
      <c r="B88" s="66">
        <v>45231</v>
      </c>
      <c r="C88" s="67">
        <v>47574</v>
      </c>
      <c r="D88" s="44">
        <v>77</v>
      </c>
      <c r="E88" s="68">
        <v>2343</v>
      </c>
      <c r="F88" s="132">
        <v>2500000000</v>
      </c>
      <c r="G88" s="132"/>
      <c r="H88" s="100">
        <v>8009064502.1754799</v>
      </c>
      <c r="I88" s="100"/>
      <c r="J88" s="44">
        <v>7044694374.1851797</v>
      </c>
      <c r="K88" s="44">
        <v>5811349337.65168</v>
      </c>
      <c r="L88" s="44">
        <v>4216509672.3210802</v>
      </c>
    </row>
    <row r="89" spans="2:12" s="32" customFormat="1" ht="10.199999999999999" customHeight="1" x14ac:dyDescent="0.15">
      <c r="B89" s="66">
        <v>45231</v>
      </c>
      <c r="C89" s="67">
        <v>47604</v>
      </c>
      <c r="D89" s="44">
        <v>78</v>
      </c>
      <c r="E89" s="68">
        <v>2373</v>
      </c>
      <c r="F89" s="132">
        <v>0</v>
      </c>
      <c r="G89" s="132"/>
      <c r="H89" s="100">
        <v>7929330263.9800396</v>
      </c>
      <c r="I89" s="100"/>
      <c r="J89" s="44">
        <v>6963112830.2064304</v>
      </c>
      <c r="K89" s="44">
        <v>5729912978.8181801</v>
      </c>
      <c r="L89" s="44">
        <v>4140380244.33811</v>
      </c>
    </row>
    <row r="90" spans="2:12" s="32" customFormat="1" ht="8.85" customHeight="1" x14ac:dyDescent="0.15">
      <c r="B90" s="66">
        <v>45231</v>
      </c>
      <c r="C90" s="67">
        <v>47635</v>
      </c>
      <c r="D90" s="44">
        <v>79</v>
      </c>
      <c r="E90" s="68">
        <v>2404</v>
      </c>
      <c r="F90" s="132"/>
      <c r="G90" s="132"/>
      <c r="H90" s="100">
        <v>7852646294.5582705</v>
      </c>
      <c r="I90" s="100"/>
      <c r="J90" s="44">
        <v>6884077337.03613</v>
      </c>
      <c r="K90" s="44">
        <v>5650468098.0808001</v>
      </c>
      <c r="L90" s="44">
        <v>4065680513.8034</v>
      </c>
    </row>
    <row r="91" spans="2:12" s="32" customFormat="1" ht="8.85" customHeight="1" x14ac:dyDescent="0.15">
      <c r="B91" s="66">
        <v>45231</v>
      </c>
      <c r="C91" s="67">
        <v>47665</v>
      </c>
      <c r="D91" s="44">
        <v>80</v>
      </c>
      <c r="E91" s="68">
        <v>2434</v>
      </c>
      <c r="F91" s="132"/>
      <c r="G91" s="132"/>
      <c r="H91" s="100">
        <v>7774920089.6618795</v>
      </c>
      <c r="I91" s="100"/>
      <c r="J91" s="44">
        <v>6804750387.8735905</v>
      </c>
      <c r="K91" s="44">
        <v>5571609278.9219999</v>
      </c>
      <c r="L91" s="44">
        <v>3992505815.4506502</v>
      </c>
    </row>
    <row r="92" spans="2:12" s="32" customFormat="1" ht="8.85" customHeight="1" x14ac:dyDescent="0.15">
      <c r="B92" s="66">
        <v>45231</v>
      </c>
      <c r="C92" s="67">
        <v>47696</v>
      </c>
      <c r="D92" s="44">
        <v>81</v>
      </c>
      <c r="E92" s="68">
        <v>2465</v>
      </c>
      <c r="F92" s="132"/>
      <c r="G92" s="132"/>
      <c r="H92" s="100">
        <v>7698438458.2298603</v>
      </c>
      <c r="I92" s="100"/>
      <c r="J92" s="44">
        <v>6726384455.42383</v>
      </c>
      <c r="K92" s="44">
        <v>5493438074.1200705</v>
      </c>
      <c r="L92" s="44">
        <v>3919816685.0843101</v>
      </c>
    </row>
    <row r="93" spans="2:12" s="32" customFormat="1" ht="8.85" customHeight="1" x14ac:dyDescent="0.15">
      <c r="B93" s="66">
        <v>45231</v>
      </c>
      <c r="C93" s="67">
        <v>47727</v>
      </c>
      <c r="D93" s="44">
        <v>82</v>
      </c>
      <c r="E93" s="68">
        <v>2496</v>
      </c>
      <c r="F93" s="132"/>
      <c r="G93" s="132"/>
      <c r="H93" s="100">
        <v>7622902769.4751501</v>
      </c>
      <c r="I93" s="100"/>
      <c r="J93" s="44">
        <v>6649089876.9199495</v>
      </c>
      <c r="K93" s="44">
        <v>5416501193.1628103</v>
      </c>
      <c r="L93" s="44">
        <v>3848548701.4448099</v>
      </c>
    </row>
    <row r="94" spans="2:12" s="32" customFormat="1" ht="8.85" customHeight="1" x14ac:dyDescent="0.15">
      <c r="B94" s="66">
        <v>45231</v>
      </c>
      <c r="C94" s="67">
        <v>47757</v>
      </c>
      <c r="D94" s="44">
        <v>83</v>
      </c>
      <c r="E94" s="68">
        <v>2526</v>
      </c>
      <c r="F94" s="132"/>
      <c r="G94" s="132"/>
      <c r="H94" s="100">
        <v>7548215346.7551003</v>
      </c>
      <c r="I94" s="100"/>
      <c r="J94" s="44">
        <v>6573136715.4091101</v>
      </c>
      <c r="K94" s="44">
        <v>5341448830.5649996</v>
      </c>
      <c r="L94" s="44">
        <v>3779664915.46138</v>
      </c>
    </row>
    <row r="95" spans="2:12" s="32" customFormat="1" ht="8.85" customHeight="1" x14ac:dyDescent="0.15">
      <c r="B95" s="66">
        <v>45231</v>
      </c>
      <c r="C95" s="67">
        <v>47788</v>
      </c>
      <c r="D95" s="44">
        <v>84</v>
      </c>
      <c r="E95" s="68">
        <v>2557</v>
      </c>
      <c r="F95" s="132"/>
      <c r="G95" s="132"/>
      <c r="H95" s="100">
        <v>7473939965.7629204</v>
      </c>
      <c r="I95" s="100"/>
      <c r="J95" s="44">
        <v>6497417406.4303503</v>
      </c>
      <c r="K95" s="44">
        <v>5266490043.5208597</v>
      </c>
      <c r="L95" s="44">
        <v>3710839015.2252698</v>
      </c>
    </row>
    <row r="96" spans="2:12" s="32" customFormat="1" ht="8.85" customHeight="1" x14ac:dyDescent="0.15">
      <c r="B96" s="66">
        <v>45231</v>
      </c>
      <c r="C96" s="67">
        <v>47818</v>
      </c>
      <c r="D96" s="44">
        <v>85</v>
      </c>
      <c r="E96" s="68">
        <v>2587</v>
      </c>
      <c r="F96" s="132"/>
      <c r="G96" s="132"/>
      <c r="H96" s="100">
        <v>7398384193.9570999</v>
      </c>
      <c r="I96" s="100"/>
      <c r="J96" s="44">
        <v>6421176433.3921299</v>
      </c>
      <c r="K96" s="44">
        <v>5191882681.0240297</v>
      </c>
      <c r="L96" s="44">
        <v>3643273713.6812501</v>
      </c>
    </row>
    <row r="97" spans="2:12" s="32" customFormat="1" ht="8.85" customHeight="1" x14ac:dyDescent="0.15">
      <c r="B97" s="66">
        <v>45231</v>
      </c>
      <c r="C97" s="67">
        <v>47849</v>
      </c>
      <c r="D97" s="44">
        <v>86</v>
      </c>
      <c r="E97" s="68">
        <v>2618</v>
      </c>
      <c r="F97" s="132"/>
      <c r="G97" s="132"/>
      <c r="H97" s="100">
        <v>7323385315.07654</v>
      </c>
      <c r="I97" s="100"/>
      <c r="J97" s="44">
        <v>6345303313.8779697</v>
      </c>
      <c r="K97" s="44">
        <v>5117486985.6033697</v>
      </c>
      <c r="L97" s="44">
        <v>3575858264.94488</v>
      </c>
    </row>
    <row r="98" spans="2:12" s="32" customFormat="1" ht="8.85" customHeight="1" x14ac:dyDescent="0.15">
      <c r="B98" s="66">
        <v>45231</v>
      </c>
      <c r="C98" s="67">
        <v>47880</v>
      </c>
      <c r="D98" s="44">
        <v>87</v>
      </c>
      <c r="E98" s="68">
        <v>2649</v>
      </c>
      <c r="F98" s="132"/>
      <c r="G98" s="132"/>
      <c r="H98" s="100">
        <v>7249567643.1506596</v>
      </c>
      <c r="I98" s="100"/>
      <c r="J98" s="44">
        <v>6270690809.4681997</v>
      </c>
      <c r="K98" s="44">
        <v>5044450217.1681604</v>
      </c>
      <c r="L98" s="44">
        <v>3509894070.9179201</v>
      </c>
    </row>
    <row r="99" spans="2:12" s="32" customFormat="1" ht="8.85" customHeight="1" x14ac:dyDescent="0.15">
      <c r="B99" s="66">
        <v>45231</v>
      </c>
      <c r="C99" s="67">
        <v>47908</v>
      </c>
      <c r="D99" s="44">
        <v>88</v>
      </c>
      <c r="E99" s="68">
        <v>2677</v>
      </c>
      <c r="F99" s="132"/>
      <c r="G99" s="132"/>
      <c r="H99" s="100">
        <v>7174648765.5113602</v>
      </c>
      <c r="I99" s="100"/>
      <c r="J99" s="44">
        <v>6196380079.2263899</v>
      </c>
      <c r="K99" s="44">
        <v>4973219389.3069096</v>
      </c>
      <c r="L99" s="44">
        <v>3447091397.3664899</v>
      </c>
    </row>
    <row r="100" spans="2:12" s="32" customFormat="1" ht="8.85" customHeight="1" x14ac:dyDescent="0.15">
      <c r="B100" s="66">
        <v>45231</v>
      </c>
      <c r="C100" s="67">
        <v>47939</v>
      </c>
      <c r="D100" s="44">
        <v>89</v>
      </c>
      <c r="E100" s="68">
        <v>2708</v>
      </c>
      <c r="F100" s="132"/>
      <c r="G100" s="132"/>
      <c r="H100" s="100">
        <v>7101267031.0734797</v>
      </c>
      <c r="I100" s="100"/>
      <c r="J100" s="44">
        <v>6122601970.1283798</v>
      </c>
      <c r="K100" s="44">
        <v>4901507696.4374104</v>
      </c>
      <c r="L100" s="44">
        <v>3382996035.89569</v>
      </c>
    </row>
    <row r="101" spans="2:12" s="32" customFormat="1" ht="8.85" customHeight="1" x14ac:dyDescent="0.15">
      <c r="B101" s="66">
        <v>45231</v>
      </c>
      <c r="C101" s="67">
        <v>47969</v>
      </c>
      <c r="D101" s="44">
        <v>90</v>
      </c>
      <c r="E101" s="68">
        <v>2738</v>
      </c>
      <c r="F101" s="132"/>
      <c r="G101" s="132"/>
      <c r="H101" s="100">
        <v>7025213843.0504398</v>
      </c>
      <c r="I101" s="100"/>
      <c r="J101" s="44">
        <v>6047088043.6866903</v>
      </c>
      <c r="K101" s="44">
        <v>4829139166.9741697</v>
      </c>
      <c r="L101" s="44">
        <v>3319384827.7954202</v>
      </c>
    </row>
    <row r="102" spans="2:12" s="32" customFormat="1" ht="8.85" customHeight="1" x14ac:dyDescent="0.15">
      <c r="B102" s="66">
        <v>45231</v>
      </c>
      <c r="C102" s="67">
        <v>48000</v>
      </c>
      <c r="D102" s="44">
        <v>91</v>
      </c>
      <c r="E102" s="68">
        <v>2769</v>
      </c>
      <c r="F102" s="132"/>
      <c r="G102" s="132"/>
      <c r="H102" s="100">
        <v>6951627398.0157404</v>
      </c>
      <c r="I102" s="100"/>
      <c r="J102" s="44">
        <v>5973598216.7769203</v>
      </c>
      <c r="K102" s="44">
        <v>4758318746.6972599</v>
      </c>
      <c r="L102" s="44">
        <v>3256852077.6915598</v>
      </c>
    </row>
    <row r="103" spans="2:12" s="32" customFormat="1" ht="8.85" customHeight="1" x14ac:dyDescent="0.15">
      <c r="B103" s="66">
        <v>45231</v>
      </c>
      <c r="C103" s="67">
        <v>48030</v>
      </c>
      <c r="D103" s="44">
        <v>92</v>
      </c>
      <c r="E103" s="68">
        <v>2799</v>
      </c>
      <c r="F103" s="132"/>
      <c r="G103" s="132"/>
      <c r="H103" s="100">
        <v>6878126912.5676298</v>
      </c>
      <c r="I103" s="100"/>
      <c r="J103" s="44">
        <v>5900737130.1259699</v>
      </c>
      <c r="K103" s="44">
        <v>4688711999.2736902</v>
      </c>
      <c r="L103" s="44">
        <v>3196054259.9952898</v>
      </c>
    </row>
    <row r="104" spans="2:12" s="32" customFormat="1" ht="8.85" customHeight="1" x14ac:dyDescent="0.15">
      <c r="B104" s="66">
        <v>45231</v>
      </c>
      <c r="C104" s="67">
        <v>48061</v>
      </c>
      <c r="D104" s="44">
        <v>93</v>
      </c>
      <c r="E104" s="68">
        <v>2830</v>
      </c>
      <c r="F104" s="132"/>
      <c r="G104" s="132"/>
      <c r="H104" s="100">
        <v>6804737774.5842304</v>
      </c>
      <c r="I104" s="100"/>
      <c r="J104" s="44">
        <v>5827875372.2115402</v>
      </c>
      <c r="K104" s="44">
        <v>4619039097.2213202</v>
      </c>
      <c r="L104" s="44">
        <v>3135225944.3811498</v>
      </c>
    </row>
    <row r="105" spans="2:12" s="32" customFormat="1" ht="8.85" customHeight="1" x14ac:dyDescent="0.15">
      <c r="B105" s="66">
        <v>45231</v>
      </c>
      <c r="C105" s="67">
        <v>48092</v>
      </c>
      <c r="D105" s="44">
        <v>94</v>
      </c>
      <c r="E105" s="68">
        <v>2861</v>
      </c>
      <c r="F105" s="132"/>
      <c r="G105" s="132"/>
      <c r="H105" s="100">
        <v>6731540098.4162598</v>
      </c>
      <c r="I105" s="100"/>
      <c r="J105" s="44">
        <v>5755407495.8737602</v>
      </c>
      <c r="K105" s="44">
        <v>4550001641.6035099</v>
      </c>
      <c r="L105" s="44">
        <v>3075285063.9127898</v>
      </c>
    </row>
    <row r="106" spans="2:12" s="32" customFormat="1" ht="8.85" customHeight="1" x14ac:dyDescent="0.15">
      <c r="B106" s="66">
        <v>45231</v>
      </c>
      <c r="C106" s="67">
        <v>48122</v>
      </c>
      <c r="D106" s="44">
        <v>95</v>
      </c>
      <c r="E106" s="68">
        <v>2891</v>
      </c>
      <c r="F106" s="132"/>
      <c r="G106" s="132"/>
      <c r="H106" s="100">
        <v>6656901376.8031397</v>
      </c>
      <c r="I106" s="100"/>
      <c r="J106" s="44">
        <v>5682249828.0217505</v>
      </c>
      <c r="K106" s="44">
        <v>4481109606.3623199</v>
      </c>
      <c r="L106" s="44">
        <v>3016306540.35145</v>
      </c>
    </row>
    <row r="107" spans="2:12" s="32" customFormat="1" ht="8.85" customHeight="1" x14ac:dyDescent="0.15">
      <c r="B107" s="66">
        <v>45231</v>
      </c>
      <c r="C107" s="67">
        <v>48153</v>
      </c>
      <c r="D107" s="44">
        <v>96</v>
      </c>
      <c r="E107" s="68">
        <v>2922</v>
      </c>
      <c r="F107" s="132"/>
      <c r="G107" s="132"/>
      <c r="H107" s="100">
        <v>6583819625.9840698</v>
      </c>
      <c r="I107" s="100"/>
      <c r="J107" s="44">
        <v>5610336424.5826902</v>
      </c>
      <c r="K107" s="44">
        <v>4413145436.7613201</v>
      </c>
      <c r="L107" s="44">
        <v>2957976835.62571</v>
      </c>
    </row>
    <row r="108" spans="2:12" s="32" customFormat="1" ht="8.85" customHeight="1" x14ac:dyDescent="0.15">
      <c r="B108" s="66">
        <v>45231</v>
      </c>
      <c r="C108" s="67">
        <v>48183</v>
      </c>
      <c r="D108" s="44">
        <v>97</v>
      </c>
      <c r="E108" s="68">
        <v>2952</v>
      </c>
      <c r="F108" s="132"/>
      <c r="G108" s="132"/>
      <c r="H108" s="100">
        <v>6512097306.9590597</v>
      </c>
      <c r="I108" s="100"/>
      <c r="J108" s="44">
        <v>5540110437.5336905</v>
      </c>
      <c r="K108" s="44">
        <v>4347179017.4509602</v>
      </c>
      <c r="L108" s="44">
        <v>2901817777.1741199</v>
      </c>
    </row>
    <row r="109" spans="2:12" s="32" customFormat="1" ht="8.85" customHeight="1" x14ac:dyDescent="0.15">
      <c r="B109" s="66">
        <v>45231</v>
      </c>
      <c r="C109" s="67">
        <v>48214</v>
      </c>
      <c r="D109" s="44">
        <v>98</v>
      </c>
      <c r="E109" s="68">
        <v>2983</v>
      </c>
      <c r="F109" s="132"/>
      <c r="G109" s="132"/>
      <c r="H109" s="100">
        <v>6436605065.1882</v>
      </c>
      <c r="I109" s="100"/>
      <c r="J109" s="44">
        <v>5466598558.0547705</v>
      </c>
      <c r="K109" s="44">
        <v>4278587106.58424</v>
      </c>
      <c r="L109" s="44">
        <v>2843934631.1675701</v>
      </c>
    </row>
    <row r="110" spans="2:12" s="32" customFormat="1" ht="8.85" customHeight="1" x14ac:dyDescent="0.15">
      <c r="B110" s="66">
        <v>45231</v>
      </c>
      <c r="C110" s="67">
        <v>48245</v>
      </c>
      <c r="D110" s="44">
        <v>99</v>
      </c>
      <c r="E110" s="68">
        <v>3014</v>
      </c>
      <c r="F110" s="132"/>
      <c r="G110" s="132"/>
      <c r="H110" s="100">
        <v>6366265547.07127</v>
      </c>
      <c r="I110" s="100"/>
      <c r="J110" s="44">
        <v>5397688882.4337101</v>
      </c>
      <c r="K110" s="44">
        <v>4213908848.8524098</v>
      </c>
      <c r="L110" s="44">
        <v>2789080108.7622299</v>
      </c>
    </row>
    <row r="111" spans="2:12" s="32" customFormat="1" ht="8.85" customHeight="1" x14ac:dyDescent="0.15">
      <c r="B111" s="66">
        <v>45231</v>
      </c>
      <c r="C111" s="67">
        <v>48274</v>
      </c>
      <c r="D111" s="44">
        <v>100</v>
      </c>
      <c r="E111" s="68">
        <v>3043</v>
      </c>
      <c r="F111" s="132"/>
      <c r="G111" s="132"/>
      <c r="H111" s="100">
        <v>6294511976.9821701</v>
      </c>
      <c r="I111" s="100"/>
      <c r="J111" s="44">
        <v>5328383868.1066198</v>
      </c>
      <c r="K111" s="44">
        <v>4149905765.4974499</v>
      </c>
      <c r="L111" s="44">
        <v>2735833313.9479699</v>
      </c>
    </row>
    <row r="112" spans="2:12" s="32" customFormat="1" ht="8.85" customHeight="1" x14ac:dyDescent="0.15">
      <c r="B112" s="66">
        <v>45231</v>
      </c>
      <c r="C112" s="67">
        <v>48305</v>
      </c>
      <c r="D112" s="44">
        <v>101</v>
      </c>
      <c r="E112" s="68">
        <v>3074</v>
      </c>
      <c r="F112" s="132"/>
      <c r="G112" s="132"/>
      <c r="H112" s="100">
        <v>6224749204.19596</v>
      </c>
      <c r="I112" s="100"/>
      <c r="J112" s="44">
        <v>5260391628.4766502</v>
      </c>
      <c r="K112" s="44">
        <v>4086531971.90658</v>
      </c>
      <c r="L112" s="44">
        <v>2682643232.36092</v>
      </c>
    </row>
    <row r="113" spans="2:12" s="32" customFormat="1" ht="8.85" customHeight="1" x14ac:dyDescent="0.15">
      <c r="B113" s="66">
        <v>45231</v>
      </c>
      <c r="C113" s="67">
        <v>48335</v>
      </c>
      <c r="D113" s="44">
        <v>102</v>
      </c>
      <c r="E113" s="68">
        <v>3104</v>
      </c>
      <c r="F113" s="132"/>
      <c r="G113" s="132"/>
      <c r="H113" s="100">
        <v>6154489931.8930702</v>
      </c>
      <c r="I113" s="100"/>
      <c r="J113" s="44">
        <v>5192480156.6954699</v>
      </c>
      <c r="K113" s="44">
        <v>4023846786.0993099</v>
      </c>
      <c r="L113" s="44">
        <v>2630664944.5879402</v>
      </c>
    </row>
    <row r="114" spans="2:12" s="32" customFormat="1" ht="8.85" customHeight="1" x14ac:dyDescent="0.15">
      <c r="B114" s="66">
        <v>45231</v>
      </c>
      <c r="C114" s="67">
        <v>48366</v>
      </c>
      <c r="D114" s="44">
        <v>103</v>
      </c>
      <c r="E114" s="68">
        <v>3135</v>
      </c>
      <c r="F114" s="132"/>
      <c r="G114" s="132"/>
      <c r="H114" s="100">
        <v>6081357412.0849304</v>
      </c>
      <c r="I114" s="100"/>
      <c r="J114" s="44">
        <v>5122076817.4667902</v>
      </c>
      <c r="K114" s="44">
        <v>3959193891.49371</v>
      </c>
      <c r="L114" s="44">
        <v>2577433636.4506698</v>
      </c>
    </row>
    <row r="115" spans="2:12" s="32" customFormat="1" ht="8.85" customHeight="1" x14ac:dyDescent="0.15">
      <c r="B115" s="66">
        <v>45231</v>
      </c>
      <c r="C115" s="67">
        <v>48396</v>
      </c>
      <c r="D115" s="44">
        <v>104</v>
      </c>
      <c r="E115" s="68">
        <v>3165</v>
      </c>
      <c r="F115" s="132"/>
      <c r="G115" s="132"/>
      <c r="H115" s="100">
        <v>6012246755.8134499</v>
      </c>
      <c r="I115" s="100"/>
      <c r="J115" s="44">
        <v>5055555891.5061998</v>
      </c>
      <c r="K115" s="44">
        <v>3898157360.4028702</v>
      </c>
      <c r="L115" s="44">
        <v>2527296356.8452902</v>
      </c>
    </row>
    <row r="116" spans="2:12" s="32" customFormat="1" ht="8.85" customHeight="1" x14ac:dyDescent="0.15">
      <c r="B116" s="66">
        <v>45231</v>
      </c>
      <c r="C116" s="67">
        <v>48427</v>
      </c>
      <c r="D116" s="44">
        <v>105</v>
      </c>
      <c r="E116" s="68">
        <v>3196</v>
      </c>
      <c r="F116" s="132"/>
      <c r="G116" s="132"/>
      <c r="H116" s="100">
        <v>5943352888.0775404</v>
      </c>
      <c r="I116" s="100"/>
      <c r="J116" s="44">
        <v>4989148328.6660995</v>
      </c>
      <c r="K116" s="44">
        <v>3837169283.6924701</v>
      </c>
      <c r="L116" s="44">
        <v>2477218892.6069798</v>
      </c>
    </row>
    <row r="117" spans="2:12" s="32" customFormat="1" ht="8.85" customHeight="1" x14ac:dyDescent="0.15">
      <c r="B117" s="66">
        <v>45231</v>
      </c>
      <c r="C117" s="67">
        <v>48458</v>
      </c>
      <c r="D117" s="44">
        <v>106</v>
      </c>
      <c r="E117" s="68">
        <v>3227</v>
      </c>
      <c r="F117" s="132"/>
      <c r="G117" s="132"/>
      <c r="H117" s="100">
        <v>5874052139.3748302</v>
      </c>
      <c r="I117" s="100"/>
      <c r="J117" s="44">
        <v>4922610509.9828396</v>
      </c>
      <c r="K117" s="44">
        <v>3776366279.1782498</v>
      </c>
      <c r="L117" s="44">
        <v>2427639273.5462499</v>
      </c>
    </row>
    <row r="118" spans="2:12" s="32" customFormat="1" ht="8.85" customHeight="1" x14ac:dyDescent="0.15">
      <c r="B118" s="66">
        <v>45231</v>
      </c>
      <c r="C118" s="67">
        <v>48488</v>
      </c>
      <c r="D118" s="44">
        <v>107</v>
      </c>
      <c r="E118" s="68">
        <v>3257</v>
      </c>
      <c r="F118" s="132"/>
      <c r="G118" s="132"/>
      <c r="H118" s="100">
        <v>5805552584.0639</v>
      </c>
      <c r="I118" s="100"/>
      <c r="J118" s="44">
        <v>4857220294.5967503</v>
      </c>
      <c r="K118" s="44">
        <v>3717031183.9116201</v>
      </c>
      <c r="L118" s="44">
        <v>2379700664.31426</v>
      </c>
    </row>
    <row r="119" spans="2:12" s="32" customFormat="1" ht="8.85" customHeight="1" x14ac:dyDescent="0.15">
      <c r="B119" s="66">
        <v>45231</v>
      </c>
      <c r="C119" s="67">
        <v>48519</v>
      </c>
      <c r="D119" s="44">
        <v>108</v>
      </c>
      <c r="E119" s="68">
        <v>3288</v>
      </c>
      <c r="F119" s="132"/>
      <c r="G119" s="132"/>
      <c r="H119" s="100">
        <v>5738667209.5761499</v>
      </c>
      <c r="I119" s="100"/>
      <c r="J119" s="44">
        <v>4793117298.3277397</v>
      </c>
      <c r="K119" s="44">
        <v>3658647376.5307899</v>
      </c>
      <c r="L119" s="44">
        <v>2332401438.7409301</v>
      </c>
    </row>
    <row r="120" spans="2:12" s="32" customFormat="1" ht="8.85" customHeight="1" x14ac:dyDescent="0.15">
      <c r="B120" s="66">
        <v>45231</v>
      </c>
      <c r="C120" s="67">
        <v>48549</v>
      </c>
      <c r="D120" s="44">
        <v>109</v>
      </c>
      <c r="E120" s="68">
        <v>3318</v>
      </c>
      <c r="F120" s="132"/>
      <c r="G120" s="132"/>
      <c r="H120" s="100">
        <v>5670575150.4402599</v>
      </c>
      <c r="I120" s="100"/>
      <c r="J120" s="44">
        <v>4728470541.26618</v>
      </c>
      <c r="K120" s="44">
        <v>3600418226.3404899</v>
      </c>
      <c r="L120" s="44">
        <v>2285871336.22119</v>
      </c>
    </row>
    <row r="121" spans="2:12" s="32" customFormat="1" ht="8.85" customHeight="1" x14ac:dyDescent="0.15">
      <c r="B121" s="66">
        <v>45231</v>
      </c>
      <c r="C121" s="67">
        <v>48580</v>
      </c>
      <c r="D121" s="44">
        <v>110</v>
      </c>
      <c r="E121" s="68">
        <v>3349</v>
      </c>
      <c r="F121" s="132"/>
      <c r="G121" s="132"/>
      <c r="H121" s="100">
        <v>5603855278.6192999</v>
      </c>
      <c r="I121" s="100"/>
      <c r="J121" s="44">
        <v>4664909978.3772001</v>
      </c>
      <c r="K121" s="44">
        <v>3542987532.29637</v>
      </c>
      <c r="L121" s="44">
        <v>2239881660.4980502</v>
      </c>
    </row>
    <row r="122" spans="2:12" s="32" customFormat="1" ht="8.85" customHeight="1" x14ac:dyDescent="0.15">
      <c r="B122" s="66">
        <v>45231</v>
      </c>
      <c r="C122" s="67">
        <v>48611</v>
      </c>
      <c r="D122" s="44">
        <v>111</v>
      </c>
      <c r="E122" s="68">
        <v>3380</v>
      </c>
      <c r="F122" s="132"/>
      <c r="G122" s="132"/>
      <c r="H122" s="100">
        <v>5536666662.7224302</v>
      </c>
      <c r="I122" s="100"/>
      <c r="J122" s="44">
        <v>4601161877.5174303</v>
      </c>
      <c r="K122" s="44">
        <v>3485683594.8892999</v>
      </c>
      <c r="L122" s="44">
        <v>2194320355.58953</v>
      </c>
    </row>
    <row r="123" spans="2:12" s="32" customFormat="1" ht="8.85" customHeight="1" x14ac:dyDescent="0.15">
      <c r="B123" s="66">
        <v>45231</v>
      </c>
      <c r="C123" s="67">
        <v>48639</v>
      </c>
      <c r="D123" s="44">
        <v>112</v>
      </c>
      <c r="E123" s="68">
        <v>3408</v>
      </c>
      <c r="F123" s="132"/>
      <c r="G123" s="132"/>
      <c r="H123" s="100">
        <v>5470335736.8634396</v>
      </c>
      <c r="I123" s="100"/>
      <c r="J123" s="44">
        <v>4539073759.0647097</v>
      </c>
      <c r="K123" s="44">
        <v>3430747896.8573799</v>
      </c>
      <c r="L123" s="44">
        <v>2151472931.3834701</v>
      </c>
    </row>
    <row r="124" spans="2:12" s="32" customFormat="1" ht="8.85" customHeight="1" x14ac:dyDescent="0.15">
      <c r="B124" s="66">
        <v>45231</v>
      </c>
      <c r="C124" s="67">
        <v>48670</v>
      </c>
      <c r="D124" s="44">
        <v>113</v>
      </c>
      <c r="E124" s="68">
        <v>3439</v>
      </c>
      <c r="F124" s="132"/>
      <c r="G124" s="132"/>
      <c r="H124" s="100">
        <v>5403861733.5391998</v>
      </c>
      <c r="I124" s="100"/>
      <c r="J124" s="44">
        <v>4476311139.43748</v>
      </c>
      <c r="K124" s="44">
        <v>3374705851.2760801</v>
      </c>
      <c r="L124" s="44">
        <v>2107364329.7549601</v>
      </c>
    </row>
    <row r="125" spans="2:12" s="32" customFormat="1" ht="8.85" customHeight="1" x14ac:dyDescent="0.15">
      <c r="B125" s="66">
        <v>45231</v>
      </c>
      <c r="C125" s="67">
        <v>48700</v>
      </c>
      <c r="D125" s="44">
        <v>114</v>
      </c>
      <c r="E125" s="68">
        <v>3469</v>
      </c>
      <c r="F125" s="132"/>
      <c r="G125" s="132"/>
      <c r="H125" s="100">
        <v>5339188174.5531797</v>
      </c>
      <c r="I125" s="100"/>
      <c r="J125" s="44">
        <v>4415479016.9095497</v>
      </c>
      <c r="K125" s="44">
        <v>3320651134.0206099</v>
      </c>
      <c r="L125" s="44">
        <v>2065109263.8052499</v>
      </c>
    </row>
    <row r="126" spans="2:12" s="32" customFormat="1" ht="8.85" customHeight="1" x14ac:dyDescent="0.15">
      <c r="B126" s="66">
        <v>45231</v>
      </c>
      <c r="C126" s="67">
        <v>48731</v>
      </c>
      <c r="D126" s="44">
        <v>115</v>
      </c>
      <c r="E126" s="68">
        <v>3500</v>
      </c>
      <c r="F126" s="132"/>
      <c r="G126" s="132"/>
      <c r="H126" s="100">
        <v>5273473098.02281</v>
      </c>
      <c r="I126" s="100"/>
      <c r="J126" s="44">
        <v>4353736208.6578598</v>
      </c>
      <c r="K126" s="44">
        <v>3265890583.77105</v>
      </c>
      <c r="L126" s="44">
        <v>2022451118.79649</v>
      </c>
    </row>
    <row r="127" spans="2:12" s="32" customFormat="1" ht="8.85" customHeight="1" x14ac:dyDescent="0.15">
      <c r="B127" s="66">
        <v>45231</v>
      </c>
      <c r="C127" s="67">
        <v>48761</v>
      </c>
      <c r="D127" s="44">
        <v>116</v>
      </c>
      <c r="E127" s="68">
        <v>3530</v>
      </c>
      <c r="F127" s="132"/>
      <c r="G127" s="132"/>
      <c r="H127" s="100">
        <v>5209079335.8732204</v>
      </c>
      <c r="I127" s="100"/>
      <c r="J127" s="44">
        <v>4293514255.4580998</v>
      </c>
      <c r="K127" s="44">
        <v>3212788934.5774298</v>
      </c>
      <c r="L127" s="44">
        <v>1981411512.50702</v>
      </c>
    </row>
    <row r="128" spans="2:12" s="32" customFormat="1" ht="8.85" customHeight="1" x14ac:dyDescent="0.15">
      <c r="B128" s="66">
        <v>45231</v>
      </c>
      <c r="C128" s="67">
        <v>48792</v>
      </c>
      <c r="D128" s="44">
        <v>117</v>
      </c>
      <c r="E128" s="68">
        <v>3561</v>
      </c>
      <c r="F128" s="132"/>
      <c r="G128" s="132"/>
      <c r="H128" s="100">
        <v>5145508116.7324104</v>
      </c>
      <c r="I128" s="100"/>
      <c r="J128" s="44">
        <v>4233923277.3998098</v>
      </c>
      <c r="K128" s="44">
        <v>3160140290.18645</v>
      </c>
      <c r="L128" s="44">
        <v>1940686877.2992599</v>
      </c>
    </row>
    <row r="129" spans="2:12" s="32" customFormat="1" ht="8.85" customHeight="1" x14ac:dyDescent="0.15">
      <c r="B129" s="66">
        <v>45231</v>
      </c>
      <c r="C129" s="67">
        <v>48823</v>
      </c>
      <c r="D129" s="44">
        <v>118</v>
      </c>
      <c r="E129" s="68">
        <v>3592</v>
      </c>
      <c r="F129" s="132"/>
      <c r="G129" s="132"/>
      <c r="H129" s="100">
        <v>5082166228.3196802</v>
      </c>
      <c r="I129" s="100"/>
      <c r="J129" s="44">
        <v>4174710471.8962202</v>
      </c>
      <c r="K129" s="44">
        <v>3108020203.2673101</v>
      </c>
      <c r="L129" s="44">
        <v>1900594897.7199199</v>
      </c>
    </row>
    <row r="130" spans="2:12" s="32" customFormat="1" ht="8.85" customHeight="1" x14ac:dyDescent="0.15">
      <c r="B130" s="66">
        <v>45231</v>
      </c>
      <c r="C130" s="67">
        <v>48853</v>
      </c>
      <c r="D130" s="44">
        <v>119</v>
      </c>
      <c r="E130" s="68">
        <v>3622</v>
      </c>
      <c r="F130" s="132"/>
      <c r="G130" s="132"/>
      <c r="H130" s="100">
        <v>5018165757.7989702</v>
      </c>
      <c r="I130" s="100"/>
      <c r="J130" s="44">
        <v>4115371620.6889</v>
      </c>
      <c r="K130" s="44">
        <v>3056302225.0242901</v>
      </c>
      <c r="L130" s="44">
        <v>1861307412.4767201</v>
      </c>
    </row>
    <row r="131" spans="2:12" s="32" customFormat="1" ht="8.85" customHeight="1" x14ac:dyDescent="0.15">
      <c r="B131" s="66">
        <v>45231</v>
      </c>
      <c r="C131" s="67">
        <v>48884</v>
      </c>
      <c r="D131" s="44">
        <v>120</v>
      </c>
      <c r="E131" s="68">
        <v>3653</v>
      </c>
      <c r="F131" s="132"/>
      <c r="G131" s="132"/>
      <c r="H131" s="100">
        <v>4955392885.7571297</v>
      </c>
      <c r="I131" s="100"/>
      <c r="J131" s="44">
        <v>4056999253.6080999</v>
      </c>
      <c r="K131" s="44">
        <v>3005289125.5788002</v>
      </c>
      <c r="L131" s="44">
        <v>1822488047.5251901</v>
      </c>
    </row>
    <row r="132" spans="2:12" s="32" customFormat="1" ht="8.85" customHeight="1" x14ac:dyDescent="0.15">
      <c r="B132" s="66">
        <v>45231</v>
      </c>
      <c r="C132" s="67">
        <v>48914</v>
      </c>
      <c r="D132" s="44">
        <v>121</v>
      </c>
      <c r="E132" s="68">
        <v>3683</v>
      </c>
      <c r="F132" s="132"/>
      <c r="G132" s="132"/>
      <c r="H132" s="100">
        <v>4892996971.0787897</v>
      </c>
      <c r="I132" s="100"/>
      <c r="J132" s="44">
        <v>3999340140.6229401</v>
      </c>
      <c r="K132" s="44">
        <v>2955285490.1467099</v>
      </c>
      <c r="L132" s="44">
        <v>1784818068.30971</v>
      </c>
    </row>
    <row r="133" spans="2:12" s="32" customFormat="1" ht="8.85" customHeight="1" x14ac:dyDescent="0.15">
      <c r="B133" s="66">
        <v>45231</v>
      </c>
      <c r="C133" s="67">
        <v>48945</v>
      </c>
      <c r="D133" s="44">
        <v>122</v>
      </c>
      <c r="E133" s="68">
        <v>3714</v>
      </c>
      <c r="F133" s="132"/>
      <c r="G133" s="132"/>
      <c r="H133" s="100">
        <v>4831049099.8020401</v>
      </c>
      <c r="I133" s="100"/>
      <c r="J133" s="44">
        <v>3942009128.51827</v>
      </c>
      <c r="K133" s="44">
        <v>2905512966.55159</v>
      </c>
      <c r="L133" s="44">
        <v>1747326042.62585</v>
      </c>
    </row>
    <row r="134" spans="2:12" s="32" customFormat="1" ht="8.85" customHeight="1" x14ac:dyDescent="0.15">
      <c r="B134" s="66">
        <v>45231</v>
      </c>
      <c r="C134" s="67">
        <v>48976</v>
      </c>
      <c r="D134" s="44">
        <v>123</v>
      </c>
      <c r="E134" s="68">
        <v>3745</v>
      </c>
      <c r="F134" s="132"/>
      <c r="G134" s="132"/>
      <c r="H134" s="100">
        <v>4769156478.2946501</v>
      </c>
      <c r="I134" s="100"/>
      <c r="J134" s="44">
        <v>3884906092.8190498</v>
      </c>
      <c r="K134" s="44">
        <v>2856142097.8752298</v>
      </c>
      <c r="L134" s="44">
        <v>1710360121.2528601</v>
      </c>
    </row>
    <row r="135" spans="2:12" s="32" customFormat="1" ht="8.85" customHeight="1" x14ac:dyDescent="0.15">
      <c r="B135" s="66">
        <v>45231</v>
      </c>
      <c r="C135" s="67">
        <v>49004</v>
      </c>
      <c r="D135" s="44">
        <v>124</v>
      </c>
      <c r="E135" s="68">
        <v>3773</v>
      </c>
      <c r="F135" s="132"/>
      <c r="G135" s="132"/>
      <c r="H135" s="100">
        <v>4707169779.1568203</v>
      </c>
      <c r="I135" s="100"/>
      <c r="J135" s="44">
        <v>3828537797.9995999</v>
      </c>
      <c r="K135" s="44">
        <v>2808234305.6349101</v>
      </c>
      <c r="L135" s="44">
        <v>1675236408.4602001</v>
      </c>
    </row>
    <row r="136" spans="2:12" s="32" customFormat="1" ht="8.85" customHeight="1" x14ac:dyDescent="0.15">
      <c r="B136" s="66">
        <v>45231</v>
      </c>
      <c r="C136" s="67">
        <v>49035</v>
      </c>
      <c r="D136" s="44">
        <v>125</v>
      </c>
      <c r="E136" s="68">
        <v>3804</v>
      </c>
      <c r="F136" s="132"/>
      <c r="G136" s="132"/>
      <c r="H136" s="100">
        <v>4645889137.4145498</v>
      </c>
      <c r="I136" s="100"/>
      <c r="J136" s="44">
        <v>3772286744.8775101</v>
      </c>
      <c r="K136" s="44">
        <v>2759937146.5988798</v>
      </c>
      <c r="L136" s="44">
        <v>1639451502.23683</v>
      </c>
    </row>
    <row r="137" spans="2:12" s="32" customFormat="1" ht="8.85" customHeight="1" x14ac:dyDescent="0.15">
      <c r="B137" s="66">
        <v>45231</v>
      </c>
      <c r="C137" s="67">
        <v>49065</v>
      </c>
      <c r="D137" s="44">
        <v>126</v>
      </c>
      <c r="E137" s="68">
        <v>3834</v>
      </c>
      <c r="F137" s="132"/>
      <c r="G137" s="132"/>
      <c r="H137" s="100">
        <v>4584739691.2854996</v>
      </c>
      <c r="I137" s="100"/>
      <c r="J137" s="44">
        <v>3716525341.2748699</v>
      </c>
      <c r="K137" s="44">
        <v>2712447617.5851698</v>
      </c>
      <c r="L137" s="44">
        <v>1604637087.15345</v>
      </c>
    </row>
    <row r="138" spans="2:12" s="32" customFormat="1" ht="8.85" customHeight="1" x14ac:dyDescent="0.15">
      <c r="B138" s="66">
        <v>45231</v>
      </c>
      <c r="C138" s="67">
        <v>49096</v>
      </c>
      <c r="D138" s="44">
        <v>127</v>
      </c>
      <c r="E138" s="68">
        <v>3865</v>
      </c>
      <c r="F138" s="132"/>
      <c r="G138" s="132"/>
      <c r="H138" s="100">
        <v>4524167132.8168802</v>
      </c>
      <c r="I138" s="100"/>
      <c r="J138" s="44">
        <v>3661203215.65311</v>
      </c>
      <c r="K138" s="44">
        <v>2665276005.4621201</v>
      </c>
      <c r="L138" s="44">
        <v>1570052861.6554799</v>
      </c>
    </row>
    <row r="139" spans="2:12" s="32" customFormat="1" ht="8.85" customHeight="1" x14ac:dyDescent="0.15">
      <c r="B139" s="66">
        <v>45231</v>
      </c>
      <c r="C139" s="67">
        <v>49126</v>
      </c>
      <c r="D139" s="44">
        <v>128</v>
      </c>
      <c r="E139" s="68">
        <v>3895</v>
      </c>
      <c r="F139" s="132"/>
      <c r="G139" s="132"/>
      <c r="H139" s="100">
        <v>4464279388.0406904</v>
      </c>
      <c r="I139" s="100"/>
      <c r="J139" s="44">
        <v>3606808806.45889</v>
      </c>
      <c r="K139" s="44">
        <v>2619215565.9003401</v>
      </c>
      <c r="L139" s="44">
        <v>1536594986.27877</v>
      </c>
    </row>
    <row r="140" spans="2:12" s="32" customFormat="1" ht="8.85" customHeight="1" x14ac:dyDescent="0.15">
      <c r="B140" s="66">
        <v>45231</v>
      </c>
      <c r="C140" s="67">
        <v>49157</v>
      </c>
      <c r="D140" s="44">
        <v>129</v>
      </c>
      <c r="E140" s="68">
        <v>3926</v>
      </c>
      <c r="F140" s="132"/>
      <c r="G140" s="132"/>
      <c r="H140" s="100">
        <v>4404782309.3066196</v>
      </c>
      <c r="I140" s="100"/>
      <c r="J140" s="44">
        <v>3552703665.1011701</v>
      </c>
      <c r="K140" s="44">
        <v>2573363866.51791</v>
      </c>
      <c r="L140" s="44">
        <v>1503301140.31708</v>
      </c>
    </row>
    <row r="141" spans="2:12" s="32" customFormat="1" ht="8.85" customHeight="1" x14ac:dyDescent="0.15">
      <c r="B141" s="66">
        <v>45231</v>
      </c>
      <c r="C141" s="67">
        <v>49188</v>
      </c>
      <c r="D141" s="44">
        <v>130</v>
      </c>
      <c r="E141" s="68">
        <v>3957</v>
      </c>
      <c r="F141" s="132"/>
      <c r="G141" s="132"/>
      <c r="H141" s="100">
        <v>4345585777.3625698</v>
      </c>
      <c r="I141" s="100"/>
      <c r="J141" s="44">
        <v>3499013677.4823499</v>
      </c>
      <c r="K141" s="44">
        <v>2528028394.4482598</v>
      </c>
      <c r="L141" s="44">
        <v>1470562054.29737</v>
      </c>
    </row>
    <row r="142" spans="2:12" s="32" customFormat="1" ht="8.85" customHeight="1" x14ac:dyDescent="0.15">
      <c r="B142" s="66">
        <v>45231</v>
      </c>
      <c r="C142" s="67">
        <v>49218</v>
      </c>
      <c r="D142" s="44">
        <v>131</v>
      </c>
      <c r="E142" s="68">
        <v>3987</v>
      </c>
      <c r="F142" s="132"/>
      <c r="G142" s="132"/>
      <c r="H142" s="100">
        <v>4287409723.7361202</v>
      </c>
      <c r="I142" s="100"/>
      <c r="J142" s="44">
        <v>3446504597.9163899</v>
      </c>
      <c r="K142" s="44">
        <v>2483961938.85151</v>
      </c>
      <c r="L142" s="44">
        <v>1439005415.33743</v>
      </c>
    </row>
    <row r="143" spans="2:12" s="32" customFormat="1" ht="8.85" customHeight="1" x14ac:dyDescent="0.15">
      <c r="B143" s="66">
        <v>45231</v>
      </c>
      <c r="C143" s="67">
        <v>49249</v>
      </c>
      <c r="D143" s="44">
        <v>132</v>
      </c>
      <c r="E143" s="68">
        <v>4018</v>
      </c>
      <c r="F143" s="132"/>
      <c r="G143" s="132"/>
      <c r="H143" s="100">
        <v>4229407264.4137702</v>
      </c>
      <c r="I143" s="100"/>
      <c r="J143" s="44">
        <v>3394111924.7346802</v>
      </c>
      <c r="K143" s="44">
        <v>2439980340.89359</v>
      </c>
      <c r="L143" s="44">
        <v>1407539003.3039401</v>
      </c>
    </row>
    <row r="144" spans="2:12" s="32" customFormat="1" ht="8.85" customHeight="1" x14ac:dyDescent="0.15">
      <c r="B144" s="66">
        <v>45231</v>
      </c>
      <c r="C144" s="67">
        <v>49279</v>
      </c>
      <c r="D144" s="44">
        <v>133</v>
      </c>
      <c r="E144" s="68">
        <v>4048</v>
      </c>
      <c r="F144" s="132"/>
      <c r="G144" s="132"/>
      <c r="H144" s="100">
        <v>4172326333.9223199</v>
      </c>
      <c r="I144" s="100"/>
      <c r="J144" s="44">
        <v>3342808378.3537102</v>
      </c>
      <c r="K144" s="44">
        <v>2397184257.2459102</v>
      </c>
      <c r="L144" s="44">
        <v>1377182867.39621</v>
      </c>
    </row>
    <row r="145" spans="2:12" s="32" customFormat="1" ht="8.85" customHeight="1" x14ac:dyDescent="0.15">
      <c r="B145" s="66">
        <v>45231</v>
      </c>
      <c r="C145" s="67">
        <v>49310</v>
      </c>
      <c r="D145" s="44">
        <v>134</v>
      </c>
      <c r="E145" s="68">
        <v>4079</v>
      </c>
      <c r="F145" s="132"/>
      <c r="G145" s="132"/>
      <c r="H145" s="100">
        <v>4115313709.10952</v>
      </c>
      <c r="I145" s="100"/>
      <c r="J145" s="44">
        <v>3291538498.5008898</v>
      </c>
      <c r="K145" s="44">
        <v>2354414733.6962399</v>
      </c>
      <c r="L145" s="44">
        <v>1346882719.0285599</v>
      </c>
    </row>
    <row r="146" spans="2:12" s="32" customFormat="1" ht="8.85" customHeight="1" x14ac:dyDescent="0.15">
      <c r="B146" s="66">
        <v>45231</v>
      </c>
      <c r="C146" s="67">
        <v>49341</v>
      </c>
      <c r="D146" s="44">
        <v>135</v>
      </c>
      <c r="E146" s="68">
        <v>4110</v>
      </c>
      <c r="F146" s="132"/>
      <c r="G146" s="132"/>
      <c r="H146" s="100">
        <v>4059634047.3302102</v>
      </c>
      <c r="I146" s="100"/>
      <c r="J146" s="44">
        <v>3241497248.9262099</v>
      </c>
      <c r="K146" s="44">
        <v>2312723844.5068002</v>
      </c>
      <c r="L146" s="44">
        <v>1317428976.9594901</v>
      </c>
    </row>
    <row r="147" spans="2:12" s="32" customFormat="1" ht="8.85" customHeight="1" x14ac:dyDescent="0.15">
      <c r="B147" s="66">
        <v>45231</v>
      </c>
      <c r="C147" s="67">
        <v>49369</v>
      </c>
      <c r="D147" s="44">
        <v>136</v>
      </c>
      <c r="E147" s="68">
        <v>4138</v>
      </c>
      <c r="F147" s="132"/>
      <c r="G147" s="132"/>
      <c r="H147" s="100">
        <v>4004339038.0202498</v>
      </c>
      <c r="I147" s="100"/>
      <c r="J147" s="44">
        <v>3192447288.61443</v>
      </c>
      <c r="K147" s="44">
        <v>2272495187.00456</v>
      </c>
      <c r="L147" s="44">
        <v>1289559593.90646</v>
      </c>
    </row>
    <row r="148" spans="2:12" s="32" customFormat="1" ht="8.85" customHeight="1" x14ac:dyDescent="0.15">
      <c r="B148" s="66">
        <v>45231</v>
      </c>
      <c r="C148" s="67">
        <v>49400</v>
      </c>
      <c r="D148" s="44">
        <v>137</v>
      </c>
      <c r="E148" s="68">
        <v>4169</v>
      </c>
      <c r="F148" s="132"/>
      <c r="G148" s="132"/>
      <c r="H148" s="100">
        <v>3949378800.39397</v>
      </c>
      <c r="I148" s="100"/>
      <c r="J148" s="44">
        <v>3143290093.8287301</v>
      </c>
      <c r="K148" s="44">
        <v>2231812951.8025398</v>
      </c>
      <c r="L148" s="44">
        <v>1261109676.0156</v>
      </c>
    </row>
    <row r="149" spans="2:12" s="32" customFormat="1" ht="8.85" customHeight="1" x14ac:dyDescent="0.15">
      <c r="B149" s="66">
        <v>45231</v>
      </c>
      <c r="C149" s="67">
        <v>49430</v>
      </c>
      <c r="D149" s="44">
        <v>138</v>
      </c>
      <c r="E149" s="68">
        <v>4199</v>
      </c>
      <c r="F149" s="132"/>
      <c r="G149" s="132"/>
      <c r="H149" s="100">
        <v>3894956185.6459298</v>
      </c>
      <c r="I149" s="100"/>
      <c r="J149" s="44">
        <v>3094887096.2206202</v>
      </c>
      <c r="K149" s="44">
        <v>2192037135.4940801</v>
      </c>
      <c r="L149" s="44">
        <v>1233556525.52843</v>
      </c>
    </row>
    <row r="150" spans="2:12" s="32" customFormat="1" ht="8.85" customHeight="1" x14ac:dyDescent="0.15">
      <c r="B150" s="66">
        <v>45231</v>
      </c>
      <c r="C150" s="67">
        <v>49461</v>
      </c>
      <c r="D150" s="44">
        <v>139</v>
      </c>
      <c r="E150" s="68">
        <v>4230</v>
      </c>
      <c r="F150" s="132"/>
      <c r="G150" s="132"/>
      <c r="H150" s="100">
        <v>3840770261.4869699</v>
      </c>
      <c r="I150" s="100"/>
      <c r="J150" s="44">
        <v>3046655455.93753</v>
      </c>
      <c r="K150" s="44">
        <v>2152387855.11625</v>
      </c>
      <c r="L150" s="44">
        <v>1206113837.8661201</v>
      </c>
    </row>
    <row r="151" spans="2:12" s="32" customFormat="1" ht="8.85" customHeight="1" x14ac:dyDescent="0.15">
      <c r="B151" s="66">
        <v>45231</v>
      </c>
      <c r="C151" s="67">
        <v>49491</v>
      </c>
      <c r="D151" s="44">
        <v>140</v>
      </c>
      <c r="E151" s="68">
        <v>4260</v>
      </c>
      <c r="F151" s="132"/>
      <c r="G151" s="132"/>
      <c r="H151" s="100">
        <v>3786887344.0032401</v>
      </c>
      <c r="I151" s="100"/>
      <c r="J151" s="44">
        <v>2998982686.4758101</v>
      </c>
      <c r="K151" s="44">
        <v>2113493496.3209701</v>
      </c>
      <c r="L151" s="44">
        <v>1179464208.55302</v>
      </c>
    </row>
    <row r="152" spans="2:12" s="32" customFormat="1" ht="8.85" customHeight="1" x14ac:dyDescent="0.15">
      <c r="B152" s="66">
        <v>45231</v>
      </c>
      <c r="C152" s="67">
        <v>49522</v>
      </c>
      <c r="D152" s="44">
        <v>141</v>
      </c>
      <c r="E152" s="68">
        <v>4291</v>
      </c>
      <c r="F152" s="132"/>
      <c r="G152" s="132"/>
      <c r="H152" s="100">
        <v>3733385546.3264899</v>
      </c>
      <c r="I152" s="100"/>
      <c r="J152" s="44">
        <v>2951597908.0572701</v>
      </c>
      <c r="K152" s="44">
        <v>2074809577.03514</v>
      </c>
      <c r="L152" s="44">
        <v>1152971877.27335</v>
      </c>
    </row>
    <row r="153" spans="2:12" s="32" customFormat="1" ht="8.85" customHeight="1" x14ac:dyDescent="0.15">
      <c r="B153" s="66">
        <v>45231</v>
      </c>
      <c r="C153" s="67">
        <v>49553</v>
      </c>
      <c r="D153" s="44">
        <v>142</v>
      </c>
      <c r="E153" s="68">
        <v>4322</v>
      </c>
      <c r="F153" s="132"/>
      <c r="G153" s="132"/>
      <c r="H153" s="100">
        <v>3679871179.8020902</v>
      </c>
      <c r="I153" s="100"/>
      <c r="J153" s="44">
        <v>2904355318.7246299</v>
      </c>
      <c r="K153" s="44">
        <v>2036408447.0726199</v>
      </c>
      <c r="L153" s="44">
        <v>1126839285.9683001</v>
      </c>
    </row>
    <row r="154" spans="2:12" s="32" customFormat="1" ht="8.85" customHeight="1" x14ac:dyDescent="0.15">
      <c r="B154" s="66">
        <v>45231</v>
      </c>
      <c r="C154" s="67">
        <v>49583</v>
      </c>
      <c r="D154" s="44">
        <v>143</v>
      </c>
      <c r="E154" s="68">
        <v>4352</v>
      </c>
      <c r="F154" s="132"/>
      <c r="G154" s="132"/>
      <c r="H154" s="100">
        <v>3626650622.4061599</v>
      </c>
      <c r="I154" s="100"/>
      <c r="J154" s="44">
        <v>2857652465.9120002</v>
      </c>
      <c r="K154" s="44">
        <v>1998730874.68224</v>
      </c>
      <c r="L154" s="44">
        <v>1101456866.09286</v>
      </c>
    </row>
    <row r="155" spans="2:12" s="32" customFormat="1" ht="8.85" customHeight="1" x14ac:dyDescent="0.15">
      <c r="B155" s="66">
        <v>45231</v>
      </c>
      <c r="C155" s="67">
        <v>49614</v>
      </c>
      <c r="D155" s="44">
        <v>144</v>
      </c>
      <c r="E155" s="68">
        <v>4383</v>
      </c>
      <c r="F155" s="132"/>
      <c r="G155" s="132"/>
      <c r="H155" s="100">
        <v>3573429343.2482901</v>
      </c>
      <c r="I155" s="100"/>
      <c r="J155" s="44">
        <v>2810940609.97054</v>
      </c>
      <c r="K155" s="44">
        <v>1961059059.02388</v>
      </c>
      <c r="L155" s="44">
        <v>1076119412.8027599</v>
      </c>
    </row>
    <row r="156" spans="2:12" s="32" customFormat="1" ht="8.85" customHeight="1" x14ac:dyDescent="0.15">
      <c r="B156" s="66">
        <v>45231</v>
      </c>
      <c r="C156" s="67">
        <v>49644</v>
      </c>
      <c r="D156" s="44">
        <v>145</v>
      </c>
      <c r="E156" s="68">
        <v>4413</v>
      </c>
      <c r="F156" s="132"/>
      <c r="G156" s="132"/>
      <c r="H156" s="100">
        <v>3521329061.0841098</v>
      </c>
      <c r="I156" s="100"/>
      <c r="J156" s="44">
        <v>2765410718.7537398</v>
      </c>
      <c r="K156" s="44">
        <v>1924546515.66365</v>
      </c>
      <c r="L156" s="44">
        <v>1051754281.73815</v>
      </c>
    </row>
    <row r="157" spans="2:12" s="32" customFormat="1" ht="8.85" customHeight="1" x14ac:dyDescent="0.15">
      <c r="B157" s="66">
        <v>45231</v>
      </c>
      <c r="C157" s="67">
        <v>49675</v>
      </c>
      <c r="D157" s="44">
        <v>146</v>
      </c>
      <c r="E157" s="68">
        <v>4444</v>
      </c>
      <c r="F157" s="132"/>
      <c r="G157" s="132"/>
      <c r="H157" s="100">
        <v>3468996023.31392</v>
      </c>
      <c r="I157" s="100"/>
      <c r="J157" s="44">
        <v>2719691299.7905102</v>
      </c>
      <c r="K157" s="44">
        <v>1887915166.3150201</v>
      </c>
      <c r="L157" s="44">
        <v>1027365485.18325</v>
      </c>
    </row>
    <row r="158" spans="2:12" s="32" customFormat="1" ht="8.85" customHeight="1" x14ac:dyDescent="0.15">
      <c r="B158" s="66">
        <v>45231</v>
      </c>
      <c r="C158" s="67">
        <v>49706</v>
      </c>
      <c r="D158" s="44">
        <v>147</v>
      </c>
      <c r="E158" s="68">
        <v>4475</v>
      </c>
      <c r="F158" s="132"/>
      <c r="G158" s="132"/>
      <c r="H158" s="100">
        <v>3417446312.9834199</v>
      </c>
      <c r="I158" s="100"/>
      <c r="J158" s="44">
        <v>2674732099.4454799</v>
      </c>
      <c r="K158" s="44">
        <v>1851984066.5671599</v>
      </c>
      <c r="L158" s="44">
        <v>1003543867.76561</v>
      </c>
    </row>
    <row r="159" spans="2:12" s="32" customFormat="1" ht="8.85" customHeight="1" x14ac:dyDescent="0.15">
      <c r="B159" s="66">
        <v>45231</v>
      </c>
      <c r="C159" s="67">
        <v>49735</v>
      </c>
      <c r="D159" s="44">
        <v>148</v>
      </c>
      <c r="E159" s="68">
        <v>4504</v>
      </c>
      <c r="F159" s="132"/>
      <c r="G159" s="132"/>
      <c r="H159" s="100">
        <v>3365372632.3222899</v>
      </c>
      <c r="I159" s="100"/>
      <c r="J159" s="44">
        <v>2629796175.19908</v>
      </c>
      <c r="K159" s="44">
        <v>1816538000.40747</v>
      </c>
      <c r="L159" s="44">
        <v>980435776.05489194</v>
      </c>
    </row>
    <row r="160" spans="2:12" s="32" customFormat="1" ht="8.85" customHeight="1" x14ac:dyDescent="0.15">
      <c r="B160" s="66">
        <v>45231</v>
      </c>
      <c r="C160" s="67">
        <v>49766</v>
      </c>
      <c r="D160" s="44">
        <v>149</v>
      </c>
      <c r="E160" s="68">
        <v>4535</v>
      </c>
      <c r="F160" s="132"/>
      <c r="G160" s="132"/>
      <c r="H160" s="100">
        <v>3314315816.8681402</v>
      </c>
      <c r="I160" s="100"/>
      <c r="J160" s="44">
        <v>2585506293.2211199</v>
      </c>
      <c r="K160" s="44">
        <v>1781402633.6354599</v>
      </c>
      <c r="L160" s="44">
        <v>957399888.37242401</v>
      </c>
    </row>
    <row r="161" spans="2:12" s="32" customFormat="1" ht="8.85" customHeight="1" x14ac:dyDescent="0.15">
      <c r="B161" s="66">
        <v>45231</v>
      </c>
      <c r="C161" s="67">
        <v>49796</v>
      </c>
      <c r="D161" s="44">
        <v>150</v>
      </c>
      <c r="E161" s="68">
        <v>4565</v>
      </c>
      <c r="F161" s="132"/>
      <c r="G161" s="132"/>
      <c r="H161" s="100">
        <v>3262499940.8415098</v>
      </c>
      <c r="I161" s="100"/>
      <c r="J161" s="44">
        <v>2540907075.7357302</v>
      </c>
      <c r="K161" s="44">
        <v>1746365088.29931</v>
      </c>
      <c r="L161" s="44">
        <v>934721875.50664902</v>
      </c>
    </row>
    <row r="162" spans="2:12" s="32" customFormat="1" ht="8.85" customHeight="1" x14ac:dyDescent="0.15">
      <c r="B162" s="66">
        <v>45231</v>
      </c>
      <c r="C162" s="67">
        <v>49827</v>
      </c>
      <c r="D162" s="44">
        <v>151</v>
      </c>
      <c r="E162" s="68">
        <v>4596</v>
      </c>
      <c r="F162" s="132"/>
      <c r="G162" s="132"/>
      <c r="H162" s="100">
        <v>3211101484.0100799</v>
      </c>
      <c r="I162" s="100"/>
      <c r="J162" s="44">
        <v>2496635149.1669598</v>
      </c>
      <c r="K162" s="44">
        <v>1711573018.2406099</v>
      </c>
      <c r="L162" s="44">
        <v>912219637.23863995</v>
      </c>
    </row>
    <row r="163" spans="2:12" s="32" customFormat="1" ht="8.85" customHeight="1" x14ac:dyDescent="0.15">
      <c r="B163" s="66">
        <v>45231</v>
      </c>
      <c r="C163" s="67">
        <v>49857</v>
      </c>
      <c r="D163" s="44">
        <v>152</v>
      </c>
      <c r="E163" s="68">
        <v>4626</v>
      </c>
      <c r="F163" s="132"/>
      <c r="G163" s="132"/>
      <c r="H163" s="100">
        <v>3160916607.5961099</v>
      </c>
      <c r="I163" s="100"/>
      <c r="J163" s="44">
        <v>2453582400.8742499</v>
      </c>
      <c r="K163" s="44">
        <v>1677918128.2647099</v>
      </c>
      <c r="L163" s="44">
        <v>890616701.64157498</v>
      </c>
    </row>
    <row r="164" spans="2:12" s="32" customFormat="1" ht="8.85" customHeight="1" x14ac:dyDescent="0.15">
      <c r="B164" s="66">
        <v>45231</v>
      </c>
      <c r="C164" s="67">
        <v>49888</v>
      </c>
      <c r="D164" s="44">
        <v>153</v>
      </c>
      <c r="E164" s="68">
        <v>4657</v>
      </c>
      <c r="F164" s="132"/>
      <c r="G164" s="132"/>
      <c r="H164" s="100">
        <v>3111442601.0497699</v>
      </c>
      <c r="I164" s="100"/>
      <c r="J164" s="44">
        <v>2411083118.5353498</v>
      </c>
      <c r="K164" s="44">
        <v>1644660997.8601301</v>
      </c>
      <c r="L164" s="44">
        <v>869266778.27993596</v>
      </c>
    </row>
    <row r="165" spans="2:12" s="32" customFormat="1" ht="8.85" customHeight="1" x14ac:dyDescent="0.15">
      <c r="B165" s="66">
        <v>45231</v>
      </c>
      <c r="C165" s="67">
        <v>49919</v>
      </c>
      <c r="D165" s="44">
        <v>154</v>
      </c>
      <c r="E165" s="68">
        <v>4688</v>
      </c>
      <c r="F165" s="132"/>
      <c r="G165" s="132"/>
      <c r="H165" s="100">
        <v>3062000211.0183301</v>
      </c>
      <c r="I165" s="100"/>
      <c r="J165" s="44">
        <v>2368745400.2630601</v>
      </c>
      <c r="K165" s="44">
        <v>1611672100.9821899</v>
      </c>
      <c r="L165" s="44">
        <v>848222905.80190694</v>
      </c>
    </row>
    <row r="166" spans="2:12" s="32" customFormat="1" ht="8.85" customHeight="1" x14ac:dyDescent="0.15">
      <c r="B166" s="66">
        <v>45231</v>
      </c>
      <c r="C166" s="67">
        <v>49949</v>
      </c>
      <c r="D166" s="44">
        <v>155</v>
      </c>
      <c r="E166" s="68">
        <v>4718</v>
      </c>
      <c r="F166" s="132"/>
      <c r="G166" s="132"/>
      <c r="H166" s="100">
        <v>3012935968.0903602</v>
      </c>
      <c r="I166" s="100"/>
      <c r="J166" s="44">
        <v>2326963815.7326102</v>
      </c>
      <c r="K166" s="44">
        <v>1579347515.20558</v>
      </c>
      <c r="L166" s="44">
        <v>827803184.96950197</v>
      </c>
    </row>
    <row r="167" spans="2:12" s="32" customFormat="1" ht="8.85" customHeight="1" x14ac:dyDescent="0.15">
      <c r="B167" s="66">
        <v>45231</v>
      </c>
      <c r="C167" s="67">
        <v>49980</v>
      </c>
      <c r="D167" s="44">
        <v>156</v>
      </c>
      <c r="E167" s="68">
        <v>4749</v>
      </c>
      <c r="F167" s="132"/>
      <c r="G167" s="132"/>
      <c r="H167" s="100">
        <v>2964634063.3968801</v>
      </c>
      <c r="I167" s="100"/>
      <c r="J167" s="44">
        <v>2285775647.30863</v>
      </c>
      <c r="K167" s="44">
        <v>1547446937.0341401</v>
      </c>
      <c r="L167" s="44">
        <v>807647358.17214096</v>
      </c>
    </row>
    <row r="168" spans="2:12" s="32" customFormat="1" ht="8.85" customHeight="1" x14ac:dyDescent="0.15">
      <c r="B168" s="66">
        <v>45231</v>
      </c>
      <c r="C168" s="67">
        <v>50010</v>
      </c>
      <c r="D168" s="44">
        <v>157</v>
      </c>
      <c r="E168" s="68">
        <v>4779</v>
      </c>
      <c r="F168" s="132"/>
      <c r="G168" s="132"/>
      <c r="H168" s="100">
        <v>2916523203.0559101</v>
      </c>
      <c r="I168" s="100"/>
      <c r="J168" s="44">
        <v>2244990478.4514899</v>
      </c>
      <c r="K168" s="44">
        <v>1516095068.12637</v>
      </c>
      <c r="L168" s="44">
        <v>788040484.88523805</v>
      </c>
    </row>
    <row r="169" spans="2:12" s="32" customFormat="1" ht="8.85" customHeight="1" x14ac:dyDescent="0.15">
      <c r="B169" s="66">
        <v>45231</v>
      </c>
      <c r="C169" s="67">
        <v>50041</v>
      </c>
      <c r="D169" s="44">
        <v>158</v>
      </c>
      <c r="E169" s="68">
        <v>4810</v>
      </c>
      <c r="F169" s="132"/>
      <c r="G169" s="132"/>
      <c r="H169" s="100">
        <v>2869197017.0412798</v>
      </c>
      <c r="I169" s="100"/>
      <c r="J169" s="44">
        <v>2204815316.3871198</v>
      </c>
      <c r="K169" s="44">
        <v>1485177091.2973299</v>
      </c>
      <c r="L169" s="44">
        <v>768700132.28479505</v>
      </c>
    </row>
    <row r="170" spans="2:12" s="32" customFormat="1" ht="8.85" customHeight="1" x14ac:dyDescent="0.15">
      <c r="B170" s="66">
        <v>45231</v>
      </c>
      <c r="C170" s="67">
        <v>50072</v>
      </c>
      <c r="D170" s="44">
        <v>159</v>
      </c>
      <c r="E170" s="68">
        <v>4841</v>
      </c>
      <c r="F170" s="132"/>
      <c r="G170" s="132"/>
      <c r="H170" s="100">
        <v>2821686492.8856602</v>
      </c>
      <c r="I170" s="100"/>
      <c r="J170" s="44">
        <v>2164628563.16785</v>
      </c>
      <c r="K170" s="44">
        <v>1454398782.0638499</v>
      </c>
      <c r="L170" s="44">
        <v>749581459.40308106</v>
      </c>
    </row>
    <row r="171" spans="2:12" s="32" customFormat="1" ht="8.85" customHeight="1" x14ac:dyDescent="0.15">
      <c r="B171" s="66">
        <v>45231</v>
      </c>
      <c r="C171" s="67">
        <v>50100</v>
      </c>
      <c r="D171" s="44">
        <v>160</v>
      </c>
      <c r="E171" s="68">
        <v>4869</v>
      </c>
      <c r="F171" s="132"/>
      <c r="G171" s="132"/>
      <c r="H171" s="100">
        <v>2774816817.7104402</v>
      </c>
      <c r="I171" s="100"/>
      <c r="J171" s="44">
        <v>2125411698.3900499</v>
      </c>
      <c r="K171" s="44">
        <v>1424768484.65973</v>
      </c>
      <c r="L171" s="44">
        <v>731500529.92033005</v>
      </c>
    </row>
    <row r="172" spans="2:12" s="32" customFormat="1" ht="8.85" customHeight="1" x14ac:dyDescent="0.15">
      <c r="B172" s="66">
        <v>45231</v>
      </c>
      <c r="C172" s="67">
        <v>50131</v>
      </c>
      <c r="D172" s="44">
        <v>161</v>
      </c>
      <c r="E172" s="68">
        <v>4900</v>
      </c>
      <c r="F172" s="132"/>
      <c r="G172" s="132"/>
      <c r="H172" s="100">
        <v>2728305462.6933999</v>
      </c>
      <c r="I172" s="100"/>
      <c r="J172" s="44">
        <v>2086241211.75159</v>
      </c>
      <c r="K172" s="44">
        <v>1394953871.7256</v>
      </c>
      <c r="L172" s="44">
        <v>713159728.767313</v>
      </c>
    </row>
    <row r="173" spans="2:12" s="32" customFormat="1" ht="8.85" customHeight="1" x14ac:dyDescent="0.15">
      <c r="B173" s="66">
        <v>45231</v>
      </c>
      <c r="C173" s="67">
        <v>50161</v>
      </c>
      <c r="D173" s="44">
        <v>162</v>
      </c>
      <c r="E173" s="68">
        <v>4930</v>
      </c>
      <c r="F173" s="132"/>
      <c r="G173" s="132"/>
      <c r="H173" s="100">
        <v>2682303520.4419198</v>
      </c>
      <c r="I173" s="100"/>
      <c r="J173" s="44">
        <v>2047698478.6801801</v>
      </c>
      <c r="K173" s="44">
        <v>1365812557.32604</v>
      </c>
      <c r="L173" s="44">
        <v>695399140.05765903</v>
      </c>
    </row>
    <row r="174" spans="2:12" s="32" customFormat="1" ht="8.85" customHeight="1" x14ac:dyDescent="0.15">
      <c r="B174" s="66">
        <v>45231</v>
      </c>
      <c r="C174" s="67">
        <v>50192</v>
      </c>
      <c r="D174" s="44">
        <v>163</v>
      </c>
      <c r="E174" s="68">
        <v>4961</v>
      </c>
      <c r="F174" s="132"/>
      <c r="G174" s="132"/>
      <c r="H174" s="100">
        <v>2636380338.74897</v>
      </c>
      <c r="I174" s="100"/>
      <c r="J174" s="44">
        <v>2009226656.0957201</v>
      </c>
      <c r="K174" s="44">
        <v>1336743613.3199999</v>
      </c>
      <c r="L174" s="44">
        <v>677716072.50208795</v>
      </c>
    </row>
    <row r="175" spans="2:12" s="32" customFormat="1" ht="8.85" customHeight="1" x14ac:dyDescent="0.15">
      <c r="B175" s="66">
        <v>45231</v>
      </c>
      <c r="C175" s="67">
        <v>50222</v>
      </c>
      <c r="D175" s="44">
        <v>164</v>
      </c>
      <c r="E175" s="68">
        <v>4991</v>
      </c>
      <c r="F175" s="132"/>
      <c r="G175" s="132"/>
      <c r="H175" s="100">
        <v>2590899422.5065198</v>
      </c>
      <c r="I175" s="100"/>
      <c r="J175" s="44">
        <v>1971323874.6301999</v>
      </c>
      <c r="K175" s="44">
        <v>1308298777.37239</v>
      </c>
      <c r="L175" s="44">
        <v>660575841.28389299</v>
      </c>
    </row>
    <row r="176" spans="2:12" s="32" customFormat="1" ht="8.85" customHeight="1" x14ac:dyDescent="0.15">
      <c r="B176" s="66">
        <v>45231</v>
      </c>
      <c r="C176" s="67">
        <v>50253</v>
      </c>
      <c r="D176" s="44">
        <v>165</v>
      </c>
      <c r="E176" s="68">
        <v>5022</v>
      </c>
      <c r="F176" s="132"/>
      <c r="G176" s="132"/>
      <c r="H176" s="100">
        <v>2545143396.7721901</v>
      </c>
      <c r="I176" s="100"/>
      <c r="J176" s="44">
        <v>1933225266.68537</v>
      </c>
      <c r="K176" s="44">
        <v>1279751093.63694</v>
      </c>
      <c r="L176" s="44">
        <v>643424924.01419306</v>
      </c>
    </row>
    <row r="177" spans="2:12" s="32" customFormat="1" ht="8.85" customHeight="1" x14ac:dyDescent="0.15">
      <c r="B177" s="66">
        <v>45231</v>
      </c>
      <c r="C177" s="67">
        <v>50284</v>
      </c>
      <c r="D177" s="44">
        <v>166</v>
      </c>
      <c r="E177" s="68">
        <v>5053</v>
      </c>
      <c r="F177" s="132"/>
      <c r="G177" s="132"/>
      <c r="H177" s="100">
        <v>2500266445.35495</v>
      </c>
      <c r="I177" s="100"/>
      <c r="J177" s="44">
        <v>1895916813.6824601</v>
      </c>
      <c r="K177" s="44">
        <v>1251861887.5447299</v>
      </c>
      <c r="L177" s="44">
        <v>626737105.94325602</v>
      </c>
    </row>
    <row r="178" spans="2:12" s="32" customFormat="1" ht="8.85" customHeight="1" x14ac:dyDescent="0.15">
      <c r="B178" s="66">
        <v>45231</v>
      </c>
      <c r="C178" s="67">
        <v>50314</v>
      </c>
      <c r="D178" s="44">
        <v>167</v>
      </c>
      <c r="E178" s="68">
        <v>5083</v>
      </c>
      <c r="F178" s="132"/>
      <c r="G178" s="132"/>
      <c r="H178" s="100">
        <v>2455480836.9933701</v>
      </c>
      <c r="I178" s="100"/>
      <c r="J178" s="44">
        <v>1858900289.7358301</v>
      </c>
      <c r="K178" s="44">
        <v>1224399100.99073</v>
      </c>
      <c r="L178" s="44">
        <v>610475270.03863502</v>
      </c>
    </row>
    <row r="179" spans="2:12" s="32" customFormat="1" ht="8.85" customHeight="1" x14ac:dyDescent="0.15">
      <c r="B179" s="66">
        <v>45231</v>
      </c>
      <c r="C179" s="67">
        <v>50345</v>
      </c>
      <c r="D179" s="44">
        <v>168</v>
      </c>
      <c r="E179" s="68">
        <v>5114</v>
      </c>
      <c r="F179" s="132"/>
      <c r="G179" s="132"/>
      <c r="H179" s="100">
        <v>2410896701.3425102</v>
      </c>
      <c r="I179" s="100"/>
      <c r="J179" s="44">
        <v>1822052673.3023801</v>
      </c>
      <c r="K179" s="44">
        <v>1197076561.6744699</v>
      </c>
      <c r="L179" s="44">
        <v>594324482.29449797</v>
      </c>
    </row>
    <row r="180" spans="2:12" s="32" customFormat="1" ht="8.85" customHeight="1" x14ac:dyDescent="0.15">
      <c r="B180" s="66">
        <v>45231</v>
      </c>
      <c r="C180" s="67">
        <v>50375</v>
      </c>
      <c r="D180" s="44">
        <v>169</v>
      </c>
      <c r="E180" s="68">
        <v>5144</v>
      </c>
      <c r="F180" s="132"/>
      <c r="G180" s="132"/>
      <c r="H180" s="100">
        <v>2366685596.5025301</v>
      </c>
      <c r="I180" s="100"/>
      <c r="J180" s="44">
        <v>1785703924.4014599</v>
      </c>
      <c r="K180" s="44">
        <v>1170308125.0166199</v>
      </c>
      <c r="L180" s="44">
        <v>578652717.22611105</v>
      </c>
    </row>
    <row r="181" spans="2:12" s="32" customFormat="1" ht="8.85" customHeight="1" x14ac:dyDescent="0.15">
      <c r="B181" s="66">
        <v>45231</v>
      </c>
      <c r="C181" s="67">
        <v>50406</v>
      </c>
      <c r="D181" s="44">
        <v>170</v>
      </c>
      <c r="E181" s="68">
        <v>5175</v>
      </c>
      <c r="F181" s="132"/>
      <c r="G181" s="132"/>
      <c r="H181" s="100">
        <v>2322324728.7725201</v>
      </c>
      <c r="I181" s="100"/>
      <c r="J181" s="44">
        <v>1749260989.9790299</v>
      </c>
      <c r="K181" s="44">
        <v>1143508694.6696601</v>
      </c>
      <c r="L181" s="44">
        <v>563007094.29966605</v>
      </c>
    </row>
    <row r="182" spans="2:12" s="32" customFormat="1" ht="8.85" customHeight="1" x14ac:dyDescent="0.15">
      <c r="B182" s="66">
        <v>45231</v>
      </c>
      <c r="C182" s="67">
        <v>50437</v>
      </c>
      <c r="D182" s="44">
        <v>171</v>
      </c>
      <c r="E182" s="68">
        <v>5206</v>
      </c>
      <c r="F182" s="132"/>
      <c r="G182" s="132"/>
      <c r="H182" s="100">
        <v>2278960168.3738899</v>
      </c>
      <c r="I182" s="100"/>
      <c r="J182" s="44">
        <v>1713685721.2590201</v>
      </c>
      <c r="K182" s="44">
        <v>1117403766.7111001</v>
      </c>
      <c r="L182" s="44">
        <v>547824116.22621703</v>
      </c>
    </row>
    <row r="183" spans="2:12" s="32" customFormat="1" ht="8.85" customHeight="1" x14ac:dyDescent="0.15">
      <c r="B183" s="66">
        <v>45231</v>
      </c>
      <c r="C183" s="67">
        <v>50465</v>
      </c>
      <c r="D183" s="44">
        <v>172</v>
      </c>
      <c r="E183" s="68">
        <v>5234</v>
      </c>
      <c r="F183" s="132"/>
      <c r="G183" s="132"/>
      <c r="H183" s="100">
        <v>2236224317.1708899</v>
      </c>
      <c r="I183" s="100"/>
      <c r="J183" s="44">
        <v>1678973850.76738</v>
      </c>
      <c r="K183" s="44">
        <v>1092254899.0078001</v>
      </c>
      <c r="L183" s="44">
        <v>533445466.09754997</v>
      </c>
    </row>
    <row r="184" spans="2:12" s="32" customFormat="1" ht="8.85" customHeight="1" x14ac:dyDescent="0.15">
      <c r="B184" s="66">
        <v>45231</v>
      </c>
      <c r="C184" s="67">
        <v>50496</v>
      </c>
      <c r="D184" s="44">
        <v>173</v>
      </c>
      <c r="E184" s="68">
        <v>5265</v>
      </c>
      <c r="F184" s="132"/>
      <c r="G184" s="132"/>
      <c r="H184" s="100">
        <v>2193830338.40556</v>
      </c>
      <c r="I184" s="100"/>
      <c r="J184" s="44">
        <v>1644350457.8296101</v>
      </c>
      <c r="K184" s="44">
        <v>1067010137.2005399</v>
      </c>
      <c r="L184" s="44">
        <v>518908986.68476897</v>
      </c>
    </row>
    <row r="185" spans="2:12" s="32" customFormat="1" ht="8.85" customHeight="1" x14ac:dyDescent="0.15">
      <c r="B185" s="66">
        <v>45231</v>
      </c>
      <c r="C185" s="67">
        <v>50526</v>
      </c>
      <c r="D185" s="44">
        <v>174</v>
      </c>
      <c r="E185" s="68">
        <v>5295</v>
      </c>
      <c r="F185" s="132"/>
      <c r="G185" s="132"/>
      <c r="H185" s="100">
        <v>2151651936.31951</v>
      </c>
      <c r="I185" s="100"/>
      <c r="J185" s="44">
        <v>1610089154.39201</v>
      </c>
      <c r="K185" s="44">
        <v>1042206683.30724</v>
      </c>
      <c r="L185" s="44">
        <v>504768893.824907</v>
      </c>
    </row>
    <row r="186" spans="2:12" s="32" customFormat="1" ht="8.85" customHeight="1" x14ac:dyDescent="0.15">
      <c r="B186" s="66">
        <v>45231</v>
      </c>
      <c r="C186" s="67">
        <v>50557</v>
      </c>
      <c r="D186" s="44">
        <v>175</v>
      </c>
      <c r="E186" s="68">
        <v>5326</v>
      </c>
      <c r="F186" s="132"/>
      <c r="G186" s="132"/>
      <c r="H186" s="100">
        <v>2109347039.0346301</v>
      </c>
      <c r="I186" s="100"/>
      <c r="J186" s="44">
        <v>1575755104.3657899</v>
      </c>
      <c r="K186" s="44">
        <v>1017388313.57996</v>
      </c>
      <c r="L186" s="44">
        <v>490661626.68427497</v>
      </c>
    </row>
    <row r="187" spans="2:12" s="32" customFormat="1" ht="8.85" customHeight="1" x14ac:dyDescent="0.15">
      <c r="B187" s="66">
        <v>45231</v>
      </c>
      <c r="C187" s="67">
        <v>50587</v>
      </c>
      <c r="D187" s="44">
        <v>176</v>
      </c>
      <c r="E187" s="68">
        <v>5356</v>
      </c>
      <c r="F187" s="132"/>
      <c r="G187" s="132"/>
      <c r="H187" s="100">
        <v>2067448852.3689899</v>
      </c>
      <c r="I187" s="100"/>
      <c r="J187" s="44">
        <v>1541920631.3700299</v>
      </c>
      <c r="K187" s="44">
        <v>993092744.307531</v>
      </c>
      <c r="L187" s="44">
        <v>476981178.11585999</v>
      </c>
    </row>
    <row r="188" spans="2:12" s="32" customFormat="1" ht="8.85" customHeight="1" x14ac:dyDescent="0.15">
      <c r="B188" s="66">
        <v>45231</v>
      </c>
      <c r="C188" s="67">
        <v>50618</v>
      </c>
      <c r="D188" s="44">
        <v>177</v>
      </c>
      <c r="E188" s="68">
        <v>5387</v>
      </c>
      <c r="F188" s="132"/>
      <c r="G188" s="132"/>
      <c r="H188" s="100">
        <v>2026719995.0113399</v>
      </c>
      <c r="I188" s="100"/>
      <c r="J188" s="44">
        <v>1508981017.50546</v>
      </c>
      <c r="K188" s="44">
        <v>969405900.48170996</v>
      </c>
      <c r="L188" s="44">
        <v>463632328.80013001</v>
      </c>
    </row>
    <row r="189" spans="2:12" s="32" customFormat="1" ht="8.85" customHeight="1" x14ac:dyDescent="0.15">
      <c r="B189" s="66">
        <v>45231</v>
      </c>
      <c r="C189" s="67">
        <v>50649</v>
      </c>
      <c r="D189" s="44">
        <v>178</v>
      </c>
      <c r="E189" s="68">
        <v>5418</v>
      </c>
      <c r="F189" s="132"/>
      <c r="G189" s="132"/>
      <c r="H189" s="100">
        <v>1985987070.3716199</v>
      </c>
      <c r="I189" s="100"/>
      <c r="J189" s="44">
        <v>1476145680.9621799</v>
      </c>
      <c r="K189" s="44">
        <v>945899934.37605596</v>
      </c>
      <c r="L189" s="44">
        <v>450474142.788831</v>
      </c>
    </row>
    <row r="190" spans="2:12" s="32" customFormat="1" ht="8.85" customHeight="1" x14ac:dyDescent="0.15">
      <c r="B190" s="66">
        <v>45231</v>
      </c>
      <c r="C190" s="67">
        <v>50679</v>
      </c>
      <c r="D190" s="44">
        <v>179</v>
      </c>
      <c r="E190" s="68">
        <v>5448</v>
      </c>
      <c r="F190" s="132"/>
      <c r="G190" s="132"/>
      <c r="H190" s="100">
        <v>1946097483.5390601</v>
      </c>
      <c r="I190" s="100"/>
      <c r="J190" s="44">
        <v>1444122235.2066</v>
      </c>
      <c r="K190" s="44">
        <v>923102011.58128905</v>
      </c>
      <c r="L190" s="44">
        <v>437814814.65262097</v>
      </c>
    </row>
    <row r="191" spans="2:12" s="32" customFormat="1" ht="8.85" customHeight="1" x14ac:dyDescent="0.15">
      <c r="B191" s="66">
        <v>45231</v>
      </c>
      <c r="C191" s="67">
        <v>50710</v>
      </c>
      <c r="D191" s="44">
        <v>180</v>
      </c>
      <c r="E191" s="68">
        <v>5479</v>
      </c>
      <c r="F191" s="132"/>
      <c r="G191" s="132"/>
      <c r="H191" s="100">
        <v>1906624393.04052</v>
      </c>
      <c r="I191" s="100"/>
      <c r="J191" s="44">
        <v>1412431152.8629401</v>
      </c>
      <c r="K191" s="44">
        <v>900548533.30220306</v>
      </c>
      <c r="L191" s="44">
        <v>425308927.04753298</v>
      </c>
    </row>
    <row r="192" spans="2:12" s="32" customFormat="1" ht="8.85" customHeight="1" x14ac:dyDescent="0.15">
      <c r="B192" s="66">
        <v>45231</v>
      </c>
      <c r="C192" s="67">
        <v>50740</v>
      </c>
      <c r="D192" s="44">
        <v>181</v>
      </c>
      <c r="E192" s="68">
        <v>5509</v>
      </c>
      <c r="F192" s="132"/>
      <c r="G192" s="132"/>
      <c r="H192" s="100">
        <v>1867251208.72105</v>
      </c>
      <c r="I192" s="100"/>
      <c r="J192" s="44">
        <v>1380992921.3224001</v>
      </c>
      <c r="K192" s="44">
        <v>878336751.89387596</v>
      </c>
      <c r="L192" s="44">
        <v>413118376.45302701</v>
      </c>
    </row>
    <row r="193" spans="2:12" s="32" customFormat="1" ht="8.85" customHeight="1" x14ac:dyDescent="0.15">
      <c r="B193" s="66">
        <v>45231</v>
      </c>
      <c r="C193" s="67">
        <v>50771</v>
      </c>
      <c r="D193" s="44">
        <v>182</v>
      </c>
      <c r="E193" s="68">
        <v>5540</v>
      </c>
      <c r="F193" s="132"/>
      <c r="G193" s="132"/>
      <c r="H193" s="100">
        <v>1827984681.65275</v>
      </c>
      <c r="I193" s="100"/>
      <c r="J193" s="44">
        <v>1349658935.6380501</v>
      </c>
      <c r="K193" s="44">
        <v>856224656.39238405</v>
      </c>
      <c r="L193" s="44">
        <v>401012405.70807302</v>
      </c>
    </row>
    <row r="194" spans="2:12" s="32" customFormat="1" ht="8.85" customHeight="1" x14ac:dyDescent="0.15">
      <c r="B194" s="66">
        <v>45231</v>
      </c>
      <c r="C194" s="67">
        <v>50802</v>
      </c>
      <c r="D194" s="44">
        <v>183</v>
      </c>
      <c r="E194" s="68">
        <v>5571</v>
      </c>
      <c r="F194" s="132"/>
      <c r="G194" s="132"/>
      <c r="H194" s="100">
        <v>1789228852.3055501</v>
      </c>
      <c r="I194" s="100"/>
      <c r="J194" s="44">
        <v>1318803691.5730801</v>
      </c>
      <c r="K194" s="44">
        <v>834522292.76011205</v>
      </c>
      <c r="L194" s="44">
        <v>389192659.38425899</v>
      </c>
    </row>
    <row r="195" spans="2:12" s="32" customFormat="1" ht="8.85" customHeight="1" x14ac:dyDescent="0.15">
      <c r="B195" s="66">
        <v>45231</v>
      </c>
      <c r="C195" s="67">
        <v>50830</v>
      </c>
      <c r="D195" s="44">
        <v>184</v>
      </c>
      <c r="E195" s="68">
        <v>5599</v>
      </c>
      <c r="F195" s="132"/>
      <c r="G195" s="132"/>
      <c r="H195" s="100">
        <v>1750690945.18454</v>
      </c>
      <c r="I195" s="100"/>
      <c r="J195" s="44">
        <v>1288421222.80337</v>
      </c>
      <c r="K195" s="44">
        <v>813423611.12950397</v>
      </c>
      <c r="L195" s="44">
        <v>377901384.91484898</v>
      </c>
    </row>
    <row r="196" spans="2:12" s="32" customFormat="1" ht="8.85" customHeight="1" x14ac:dyDescent="0.15">
      <c r="B196" s="66">
        <v>45231</v>
      </c>
      <c r="C196" s="67">
        <v>50861</v>
      </c>
      <c r="D196" s="44">
        <v>185</v>
      </c>
      <c r="E196" s="68">
        <v>5630</v>
      </c>
      <c r="F196" s="132"/>
      <c r="G196" s="132"/>
      <c r="H196" s="100">
        <v>1712498375.62098</v>
      </c>
      <c r="I196" s="100"/>
      <c r="J196" s="44">
        <v>1258175811.6107399</v>
      </c>
      <c r="K196" s="44">
        <v>792308525.46963203</v>
      </c>
      <c r="L196" s="44">
        <v>366532642.332555</v>
      </c>
    </row>
    <row r="197" spans="2:12" s="32" customFormat="1" ht="8.85" customHeight="1" x14ac:dyDescent="0.15">
      <c r="B197" s="66">
        <v>45231</v>
      </c>
      <c r="C197" s="67">
        <v>50891</v>
      </c>
      <c r="D197" s="44">
        <v>186</v>
      </c>
      <c r="E197" s="68">
        <v>5660</v>
      </c>
      <c r="F197" s="132"/>
      <c r="G197" s="132"/>
      <c r="H197" s="100">
        <v>1674063205.61321</v>
      </c>
      <c r="I197" s="100"/>
      <c r="J197" s="44">
        <v>1227918591.4271801</v>
      </c>
      <c r="K197" s="44">
        <v>771351519.97808695</v>
      </c>
      <c r="L197" s="44">
        <v>355374901.01226401</v>
      </c>
    </row>
    <row r="198" spans="2:12" s="32" customFormat="1" ht="8.85" customHeight="1" x14ac:dyDescent="0.15">
      <c r="B198" s="66">
        <v>45231</v>
      </c>
      <c r="C198" s="67">
        <v>50922</v>
      </c>
      <c r="D198" s="44">
        <v>187</v>
      </c>
      <c r="E198" s="68">
        <v>5691</v>
      </c>
      <c r="F198" s="132"/>
      <c r="G198" s="132"/>
      <c r="H198" s="100">
        <v>1636581534.2753601</v>
      </c>
      <c r="I198" s="100"/>
      <c r="J198" s="44">
        <v>1198389925.8531599</v>
      </c>
      <c r="K198" s="44">
        <v>750887729.01271796</v>
      </c>
      <c r="L198" s="44">
        <v>344481607.27246702</v>
      </c>
    </row>
    <row r="199" spans="2:12" s="32" customFormat="1" ht="8.85" customHeight="1" x14ac:dyDescent="0.15">
      <c r="B199" s="66">
        <v>45231</v>
      </c>
      <c r="C199" s="67">
        <v>50952</v>
      </c>
      <c r="D199" s="44">
        <v>188</v>
      </c>
      <c r="E199" s="68">
        <v>5721</v>
      </c>
      <c r="F199" s="132"/>
      <c r="G199" s="132"/>
      <c r="H199" s="100">
        <v>1598776523.2440801</v>
      </c>
      <c r="I199" s="100"/>
      <c r="J199" s="44">
        <v>1168785528.2481501</v>
      </c>
      <c r="K199" s="44">
        <v>730535710.97774303</v>
      </c>
      <c r="L199" s="44">
        <v>333770973.65494198</v>
      </c>
    </row>
    <row r="200" spans="2:12" s="32" customFormat="1" ht="8.85" customHeight="1" x14ac:dyDescent="0.15">
      <c r="B200" s="66">
        <v>45231</v>
      </c>
      <c r="C200" s="67">
        <v>50983</v>
      </c>
      <c r="D200" s="44">
        <v>189</v>
      </c>
      <c r="E200" s="68">
        <v>5752</v>
      </c>
      <c r="F200" s="132"/>
      <c r="G200" s="132"/>
      <c r="H200" s="100">
        <v>1561570631.1252</v>
      </c>
      <c r="I200" s="100"/>
      <c r="J200" s="44">
        <v>1139649947.3463199</v>
      </c>
      <c r="K200" s="44">
        <v>710513268.52562594</v>
      </c>
      <c r="L200" s="44">
        <v>323248060.12432498</v>
      </c>
    </row>
    <row r="201" spans="2:12" s="32" customFormat="1" ht="8.85" customHeight="1" x14ac:dyDescent="0.15">
      <c r="B201" s="66">
        <v>45231</v>
      </c>
      <c r="C201" s="67">
        <v>51014</v>
      </c>
      <c r="D201" s="44">
        <v>190</v>
      </c>
      <c r="E201" s="68">
        <v>5783</v>
      </c>
      <c r="F201" s="132"/>
      <c r="G201" s="132"/>
      <c r="H201" s="100">
        <v>1524517871.2098701</v>
      </c>
      <c r="I201" s="100"/>
      <c r="J201" s="44">
        <v>1110721404.3132501</v>
      </c>
      <c r="K201" s="44">
        <v>690716692.64618099</v>
      </c>
      <c r="L201" s="44">
        <v>312910622.11882502</v>
      </c>
    </row>
    <row r="202" spans="2:12" s="32" customFormat="1" ht="8.85" customHeight="1" x14ac:dyDescent="0.15">
      <c r="B202" s="66">
        <v>45231</v>
      </c>
      <c r="C202" s="67">
        <v>51044</v>
      </c>
      <c r="D202" s="44">
        <v>191</v>
      </c>
      <c r="E202" s="68">
        <v>5813</v>
      </c>
      <c r="F202" s="132"/>
      <c r="G202" s="132"/>
      <c r="H202" s="100">
        <v>1489143724.2551301</v>
      </c>
      <c r="I202" s="100"/>
      <c r="J202" s="44">
        <v>1083167940.3564799</v>
      </c>
      <c r="K202" s="44">
        <v>671924342.91385496</v>
      </c>
      <c r="L202" s="44">
        <v>303149469.78424197</v>
      </c>
    </row>
    <row r="203" spans="2:12" s="32" customFormat="1" ht="8.85" customHeight="1" x14ac:dyDescent="0.15">
      <c r="B203" s="66">
        <v>45231</v>
      </c>
      <c r="C203" s="67">
        <v>51075</v>
      </c>
      <c r="D203" s="44">
        <v>192</v>
      </c>
      <c r="E203" s="68">
        <v>5844</v>
      </c>
      <c r="F203" s="132"/>
      <c r="G203" s="132"/>
      <c r="H203" s="100">
        <v>1454760118.03091</v>
      </c>
      <c r="I203" s="100"/>
      <c r="J203" s="44">
        <v>1056363403.57372</v>
      </c>
      <c r="K203" s="44">
        <v>653630061.79570401</v>
      </c>
      <c r="L203" s="44">
        <v>293646666.69887</v>
      </c>
    </row>
    <row r="204" spans="2:12" s="32" customFormat="1" ht="8.85" customHeight="1" x14ac:dyDescent="0.15">
      <c r="B204" s="66">
        <v>45231</v>
      </c>
      <c r="C204" s="67">
        <v>51105</v>
      </c>
      <c r="D204" s="44">
        <v>193</v>
      </c>
      <c r="E204" s="68">
        <v>5874</v>
      </c>
      <c r="F204" s="132"/>
      <c r="G204" s="132"/>
      <c r="H204" s="100">
        <v>1420895266.3382399</v>
      </c>
      <c r="I204" s="100"/>
      <c r="J204" s="44">
        <v>1030079130.8020101</v>
      </c>
      <c r="K204" s="44">
        <v>635797808.65268099</v>
      </c>
      <c r="L204" s="44">
        <v>284464559.94557297</v>
      </c>
    </row>
    <row r="205" spans="2:12" s="32" customFormat="1" ht="8.85" customHeight="1" x14ac:dyDescent="0.15">
      <c r="B205" s="66">
        <v>45231</v>
      </c>
      <c r="C205" s="67">
        <v>51136</v>
      </c>
      <c r="D205" s="44">
        <v>194</v>
      </c>
      <c r="E205" s="68">
        <v>5905</v>
      </c>
      <c r="F205" s="132"/>
      <c r="G205" s="132"/>
      <c r="H205" s="100">
        <v>1388646624.3514099</v>
      </c>
      <c r="I205" s="100"/>
      <c r="J205" s="44">
        <v>1004993014.19305</v>
      </c>
      <c r="K205" s="44">
        <v>618736268.76982403</v>
      </c>
      <c r="L205" s="44">
        <v>275658465.54591399</v>
      </c>
    </row>
    <row r="206" spans="2:12" s="32" customFormat="1" ht="8.85" customHeight="1" x14ac:dyDescent="0.15">
      <c r="B206" s="66">
        <v>45231</v>
      </c>
      <c r="C206" s="67">
        <v>51167</v>
      </c>
      <c r="D206" s="44">
        <v>195</v>
      </c>
      <c r="E206" s="68">
        <v>5936</v>
      </c>
      <c r="F206" s="132"/>
      <c r="G206" s="132"/>
      <c r="H206" s="100">
        <v>1357066071.93262</v>
      </c>
      <c r="I206" s="100"/>
      <c r="J206" s="44">
        <v>980471720.73011398</v>
      </c>
      <c r="K206" s="44">
        <v>602104254.54607701</v>
      </c>
      <c r="L206" s="44">
        <v>267112416.229157</v>
      </c>
    </row>
    <row r="207" spans="2:12" s="32" customFormat="1" ht="8.85" customHeight="1" x14ac:dyDescent="0.15">
      <c r="B207" s="66">
        <v>45231</v>
      </c>
      <c r="C207" s="67">
        <v>51196</v>
      </c>
      <c r="D207" s="44">
        <v>196</v>
      </c>
      <c r="E207" s="68">
        <v>5965</v>
      </c>
      <c r="F207" s="132"/>
      <c r="G207" s="132"/>
      <c r="H207" s="100">
        <v>1325804284.0256801</v>
      </c>
      <c r="I207" s="100"/>
      <c r="J207" s="44">
        <v>956365363.39709699</v>
      </c>
      <c r="K207" s="44">
        <v>585903246.71797597</v>
      </c>
      <c r="L207" s="44">
        <v>258895100.60826099</v>
      </c>
    </row>
    <row r="208" spans="2:12" s="32" customFormat="1" ht="8.85" customHeight="1" x14ac:dyDescent="0.15">
      <c r="B208" s="66">
        <v>45231</v>
      </c>
      <c r="C208" s="67">
        <v>51227</v>
      </c>
      <c r="D208" s="44">
        <v>197</v>
      </c>
      <c r="E208" s="68">
        <v>5996</v>
      </c>
      <c r="F208" s="132"/>
      <c r="G208" s="132"/>
      <c r="H208" s="100">
        <v>1295478859.3954501</v>
      </c>
      <c r="I208" s="100"/>
      <c r="J208" s="44">
        <v>932905235.16477299</v>
      </c>
      <c r="K208" s="44">
        <v>570077222.11433303</v>
      </c>
      <c r="L208" s="44">
        <v>250835057.954276</v>
      </c>
    </row>
    <row r="209" spans="2:12" s="32" customFormat="1" ht="8.85" customHeight="1" x14ac:dyDescent="0.15">
      <c r="B209" s="66">
        <v>45231</v>
      </c>
      <c r="C209" s="67">
        <v>51257</v>
      </c>
      <c r="D209" s="44">
        <v>198</v>
      </c>
      <c r="E209" s="68">
        <v>6026</v>
      </c>
      <c r="F209" s="132"/>
      <c r="G209" s="132"/>
      <c r="H209" s="100">
        <v>1265453575.91716</v>
      </c>
      <c r="I209" s="100"/>
      <c r="J209" s="44">
        <v>909787525.481848</v>
      </c>
      <c r="K209" s="44">
        <v>554582171.07138205</v>
      </c>
      <c r="L209" s="44">
        <v>243016932.04477999</v>
      </c>
    </row>
    <row r="210" spans="2:12" s="32" customFormat="1" ht="8.85" customHeight="1" x14ac:dyDescent="0.15">
      <c r="B210" s="66">
        <v>45231</v>
      </c>
      <c r="C210" s="67">
        <v>51288</v>
      </c>
      <c r="D210" s="44">
        <v>199</v>
      </c>
      <c r="E210" s="68">
        <v>6057</v>
      </c>
      <c r="F210" s="132"/>
      <c r="G210" s="132"/>
      <c r="H210" s="100">
        <v>1235944692.54476</v>
      </c>
      <c r="I210" s="100"/>
      <c r="J210" s="44">
        <v>887065270.03036904</v>
      </c>
      <c r="K210" s="44">
        <v>539356100.20204103</v>
      </c>
      <c r="L210" s="44">
        <v>235343845.138843</v>
      </c>
    </row>
    <row r="211" spans="2:12" s="32" customFormat="1" ht="8.85" customHeight="1" x14ac:dyDescent="0.15">
      <c r="B211" s="66">
        <v>45231</v>
      </c>
      <c r="C211" s="67">
        <v>51318</v>
      </c>
      <c r="D211" s="44">
        <v>200</v>
      </c>
      <c r="E211" s="68">
        <v>6087</v>
      </c>
      <c r="F211" s="132"/>
      <c r="G211" s="132"/>
      <c r="H211" s="100">
        <v>1207143246.0978799</v>
      </c>
      <c r="I211" s="100"/>
      <c r="J211" s="44">
        <v>864971720.14962304</v>
      </c>
      <c r="K211" s="44">
        <v>524628276.66650999</v>
      </c>
      <c r="L211" s="44">
        <v>227979096.38704601</v>
      </c>
    </row>
    <row r="212" spans="2:12" s="32" customFormat="1" ht="8.85" customHeight="1" x14ac:dyDescent="0.15">
      <c r="B212" s="66">
        <v>45231</v>
      </c>
      <c r="C212" s="67">
        <v>51349</v>
      </c>
      <c r="D212" s="44">
        <v>201</v>
      </c>
      <c r="E212" s="68">
        <v>6118</v>
      </c>
      <c r="F212" s="132"/>
      <c r="G212" s="132"/>
      <c r="H212" s="100">
        <v>1178846946.7167301</v>
      </c>
      <c r="I212" s="100"/>
      <c r="J212" s="44">
        <v>843263498.38232994</v>
      </c>
      <c r="K212" s="44">
        <v>510160912.45543098</v>
      </c>
      <c r="L212" s="44">
        <v>220753263.959975</v>
      </c>
    </row>
    <row r="213" spans="2:12" s="32" customFormat="1" ht="8.85" customHeight="1" x14ac:dyDescent="0.15">
      <c r="B213" s="66">
        <v>45231</v>
      </c>
      <c r="C213" s="67">
        <v>51380</v>
      </c>
      <c r="D213" s="44">
        <v>202</v>
      </c>
      <c r="E213" s="68">
        <v>6149</v>
      </c>
      <c r="F213" s="132"/>
      <c r="G213" s="132"/>
      <c r="H213" s="100">
        <v>1150678559.1494601</v>
      </c>
      <c r="I213" s="100"/>
      <c r="J213" s="44">
        <v>821717769.73117602</v>
      </c>
      <c r="K213" s="44">
        <v>495861797.69399899</v>
      </c>
      <c r="L213" s="44">
        <v>213657047.66276601</v>
      </c>
    </row>
    <row r="214" spans="2:12" s="32" customFormat="1" ht="8.85" customHeight="1" x14ac:dyDescent="0.15">
      <c r="B214" s="66">
        <v>45231</v>
      </c>
      <c r="C214" s="67">
        <v>51410</v>
      </c>
      <c r="D214" s="44">
        <v>203</v>
      </c>
      <c r="E214" s="68">
        <v>6179</v>
      </c>
      <c r="F214" s="132"/>
      <c r="G214" s="132"/>
      <c r="H214" s="100">
        <v>1123247846.3809299</v>
      </c>
      <c r="I214" s="100"/>
      <c r="J214" s="44">
        <v>800812443.47320199</v>
      </c>
      <c r="K214" s="44">
        <v>482057175.68861902</v>
      </c>
      <c r="L214" s="44">
        <v>206857469.59390801</v>
      </c>
    </row>
    <row r="215" spans="2:12" s="32" customFormat="1" ht="8.85" customHeight="1" x14ac:dyDescent="0.15">
      <c r="B215" s="66">
        <v>45231</v>
      </c>
      <c r="C215" s="67">
        <v>51441</v>
      </c>
      <c r="D215" s="44">
        <v>204</v>
      </c>
      <c r="E215" s="68">
        <v>6210</v>
      </c>
      <c r="F215" s="132"/>
      <c r="G215" s="132"/>
      <c r="H215" s="100">
        <v>1096237075.1457801</v>
      </c>
      <c r="I215" s="100"/>
      <c r="J215" s="44">
        <v>780229709.46183801</v>
      </c>
      <c r="K215" s="44">
        <v>468472729.78631699</v>
      </c>
      <c r="L215" s="44">
        <v>200176730.09432101</v>
      </c>
    </row>
    <row r="216" spans="2:12" s="32" customFormat="1" ht="8.85" customHeight="1" x14ac:dyDescent="0.15">
      <c r="B216" s="66">
        <v>45231</v>
      </c>
      <c r="C216" s="67">
        <v>51471</v>
      </c>
      <c r="D216" s="44">
        <v>205</v>
      </c>
      <c r="E216" s="68">
        <v>6240</v>
      </c>
      <c r="F216" s="132"/>
      <c r="G216" s="132"/>
      <c r="H216" s="100">
        <v>1069610390.62033</v>
      </c>
      <c r="I216" s="100"/>
      <c r="J216" s="44">
        <v>760029012.47778106</v>
      </c>
      <c r="K216" s="44">
        <v>455220456.71463799</v>
      </c>
      <c r="L216" s="44">
        <v>193716729.84626901</v>
      </c>
    </row>
    <row r="217" spans="2:12" s="32" customFormat="1" ht="8.85" customHeight="1" x14ac:dyDescent="0.15">
      <c r="B217" s="66">
        <v>45231</v>
      </c>
      <c r="C217" s="67">
        <v>51502</v>
      </c>
      <c r="D217" s="44">
        <v>206</v>
      </c>
      <c r="E217" s="68">
        <v>6271</v>
      </c>
      <c r="F217" s="132"/>
      <c r="G217" s="132"/>
      <c r="H217" s="100">
        <v>1043372414.85162</v>
      </c>
      <c r="I217" s="100"/>
      <c r="J217" s="44">
        <v>740127749.05536103</v>
      </c>
      <c r="K217" s="44">
        <v>442173162.141756</v>
      </c>
      <c r="L217" s="44">
        <v>187367541.292025</v>
      </c>
    </row>
    <row r="218" spans="2:12" s="32" customFormat="1" ht="8.85" customHeight="1" x14ac:dyDescent="0.15">
      <c r="B218" s="66">
        <v>45231</v>
      </c>
      <c r="C218" s="67">
        <v>51533</v>
      </c>
      <c r="D218" s="44">
        <v>207</v>
      </c>
      <c r="E218" s="68">
        <v>6302</v>
      </c>
      <c r="F218" s="132"/>
      <c r="G218" s="132"/>
      <c r="H218" s="100">
        <v>1017213035.79698</v>
      </c>
      <c r="I218" s="100"/>
      <c r="J218" s="44">
        <v>720347466.19898498</v>
      </c>
      <c r="K218" s="44">
        <v>429261380.54264098</v>
      </c>
      <c r="L218" s="44">
        <v>181125841.421848</v>
      </c>
    </row>
    <row r="219" spans="2:12" s="32" customFormat="1" ht="8.85" customHeight="1" x14ac:dyDescent="0.15">
      <c r="B219" s="66">
        <v>45231</v>
      </c>
      <c r="C219" s="67">
        <v>51561</v>
      </c>
      <c r="D219" s="44">
        <v>208</v>
      </c>
      <c r="E219" s="68">
        <v>6330</v>
      </c>
      <c r="F219" s="132"/>
      <c r="G219" s="132"/>
      <c r="H219" s="100">
        <v>991187570.50227404</v>
      </c>
      <c r="I219" s="100"/>
      <c r="J219" s="44">
        <v>700841944.87207103</v>
      </c>
      <c r="K219" s="44">
        <v>416678399.53548199</v>
      </c>
      <c r="L219" s="44">
        <v>175143730.83793601</v>
      </c>
    </row>
    <row r="220" spans="2:12" s="32" customFormat="1" ht="8.85" customHeight="1" x14ac:dyDescent="0.15">
      <c r="B220" s="66">
        <v>45231</v>
      </c>
      <c r="C220" s="67">
        <v>51592</v>
      </c>
      <c r="D220" s="44">
        <v>209</v>
      </c>
      <c r="E220" s="68">
        <v>6361</v>
      </c>
      <c r="F220" s="132"/>
      <c r="G220" s="132"/>
      <c r="H220" s="100">
        <v>965734467.97812796</v>
      </c>
      <c r="I220" s="100"/>
      <c r="J220" s="44">
        <v>681686588.71404696</v>
      </c>
      <c r="K220" s="44">
        <v>404259043.42395997</v>
      </c>
      <c r="L220" s="44">
        <v>169203745.68806601</v>
      </c>
    </row>
    <row r="221" spans="2:12" s="32" customFormat="1" ht="8.85" customHeight="1" x14ac:dyDescent="0.15">
      <c r="B221" s="66">
        <v>45231</v>
      </c>
      <c r="C221" s="67">
        <v>51622</v>
      </c>
      <c r="D221" s="44">
        <v>210</v>
      </c>
      <c r="E221" s="68">
        <v>6391</v>
      </c>
      <c r="F221" s="132"/>
      <c r="G221" s="132"/>
      <c r="H221" s="100">
        <v>940520963.20949996</v>
      </c>
      <c r="I221" s="100"/>
      <c r="J221" s="44">
        <v>662799326.09439099</v>
      </c>
      <c r="K221" s="44">
        <v>392090951.15957302</v>
      </c>
      <c r="L221" s="44">
        <v>163438034.88760799</v>
      </c>
    </row>
    <row r="222" spans="2:12" s="32" customFormat="1" ht="8.85" customHeight="1" x14ac:dyDescent="0.15">
      <c r="B222" s="66">
        <v>45231</v>
      </c>
      <c r="C222" s="67">
        <v>51653</v>
      </c>
      <c r="D222" s="44">
        <v>211</v>
      </c>
      <c r="E222" s="68">
        <v>6422</v>
      </c>
      <c r="F222" s="132"/>
      <c r="G222" s="132"/>
      <c r="H222" s="100">
        <v>915796884.11790097</v>
      </c>
      <c r="I222" s="100"/>
      <c r="J222" s="44">
        <v>644281288.91112804</v>
      </c>
      <c r="K222" s="44">
        <v>380166962.744169</v>
      </c>
      <c r="L222" s="44">
        <v>157796477.78624001</v>
      </c>
    </row>
    <row r="223" spans="2:12" s="32" customFormat="1" ht="8.85" customHeight="1" x14ac:dyDescent="0.15">
      <c r="B223" s="66">
        <v>45231</v>
      </c>
      <c r="C223" s="67">
        <v>51683</v>
      </c>
      <c r="D223" s="44">
        <v>212</v>
      </c>
      <c r="E223" s="68">
        <v>6452</v>
      </c>
      <c r="F223" s="132"/>
      <c r="G223" s="132"/>
      <c r="H223" s="100">
        <v>891690128.47536004</v>
      </c>
      <c r="I223" s="100"/>
      <c r="J223" s="44">
        <v>626292017.577757</v>
      </c>
      <c r="K223" s="44">
        <v>368642580.95601398</v>
      </c>
      <c r="L223" s="44">
        <v>152385804.904634</v>
      </c>
    </row>
    <row r="224" spans="2:12" s="32" customFormat="1" ht="8.85" customHeight="1" x14ac:dyDescent="0.15">
      <c r="B224" s="66">
        <v>45231</v>
      </c>
      <c r="C224" s="67">
        <v>51714</v>
      </c>
      <c r="D224" s="44">
        <v>213</v>
      </c>
      <c r="E224" s="68">
        <v>6483</v>
      </c>
      <c r="F224" s="132"/>
      <c r="G224" s="132"/>
      <c r="H224" s="100">
        <v>868039131.79525197</v>
      </c>
      <c r="I224" s="100"/>
      <c r="J224" s="44">
        <v>608646320.11224699</v>
      </c>
      <c r="K224" s="44">
        <v>357345004.35028601</v>
      </c>
      <c r="L224" s="44">
        <v>147090068.41750401</v>
      </c>
    </row>
    <row r="225" spans="2:12" s="32" customFormat="1" ht="8.85" customHeight="1" x14ac:dyDescent="0.15">
      <c r="B225" s="66">
        <v>45231</v>
      </c>
      <c r="C225" s="67">
        <v>51745</v>
      </c>
      <c r="D225" s="44">
        <v>214</v>
      </c>
      <c r="E225" s="68">
        <v>6514</v>
      </c>
      <c r="F225" s="132"/>
      <c r="G225" s="132"/>
      <c r="H225" s="100">
        <v>844923627.07994103</v>
      </c>
      <c r="I225" s="100"/>
      <c r="J225" s="44">
        <v>591433513.95100605</v>
      </c>
      <c r="K225" s="44">
        <v>346356017.862679</v>
      </c>
      <c r="L225" s="44">
        <v>141962942.42815101</v>
      </c>
    </row>
    <row r="226" spans="2:12" s="32" customFormat="1" ht="8.85" customHeight="1" x14ac:dyDescent="0.15">
      <c r="B226" s="66">
        <v>45231</v>
      </c>
      <c r="C226" s="67">
        <v>51775</v>
      </c>
      <c r="D226" s="44">
        <v>215</v>
      </c>
      <c r="E226" s="68">
        <v>6544</v>
      </c>
      <c r="F226" s="132"/>
      <c r="G226" s="132"/>
      <c r="H226" s="100">
        <v>822082500.67260897</v>
      </c>
      <c r="I226" s="100"/>
      <c r="J226" s="44">
        <v>574500538.07494998</v>
      </c>
      <c r="K226" s="44">
        <v>335611639.54768801</v>
      </c>
      <c r="L226" s="44">
        <v>136995200.513942</v>
      </c>
    </row>
    <row r="227" spans="2:12" s="32" customFormat="1" ht="8.85" customHeight="1" x14ac:dyDescent="0.15">
      <c r="B227" s="66">
        <v>45231</v>
      </c>
      <c r="C227" s="67">
        <v>51806</v>
      </c>
      <c r="D227" s="44">
        <v>216</v>
      </c>
      <c r="E227" s="68">
        <v>6575</v>
      </c>
      <c r="F227" s="132"/>
      <c r="G227" s="132"/>
      <c r="H227" s="100">
        <v>799521424.96794903</v>
      </c>
      <c r="I227" s="100"/>
      <c r="J227" s="44">
        <v>557786400.33246696</v>
      </c>
      <c r="K227" s="44">
        <v>325018879.57865202</v>
      </c>
      <c r="L227" s="44">
        <v>132109347.13326</v>
      </c>
    </row>
    <row r="228" spans="2:12" s="32" customFormat="1" ht="8.85" customHeight="1" x14ac:dyDescent="0.15">
      <c r="B228" s="66">
        <v>45231</v>
      </c>
      <c r="C228" s="67">
        <v>51836</v>
      </c>
      <c r="D228" s="44">
        <v>217</v>
      </c>
      <c r="E228" s="68">
        <v>6605</v>
      </c>
      <c r="F228" s="132"/>
      <c r="G228" s="132"/>
      <c r="H228" s="100">
        <v>777602214.14552295</v>
      </c>
      <c r="I228" s="100"/>
      <c r="J228" s="44">
        <v>541604001.15217602</v>
      </c>
      <c r="K228" s="44">
        <v>314812739.73798198</v>
      </c>
      <c r="L228" s="44">
        <v>127436354.652798</v>
      </c>
    </row>
    <row r="229" spans="2:12" s="32" customFormat="1" ht="8.85" customHeight="1" x14ac:dyDescent="0.15">
      <c r="B229" s="66">
        <v>45231</v>
      </c>
      <c r="C229" s="67">
        <v>51867</v>
      </c>
      <c r="D229" s="44">
        <v>218</v>
      </c>
      <c r="E229" s="68">
        <v>6636</v>
      </c>
      <c r="F229" s="132"/>
      <c r="G229" s="132"/>
      <c r="H229" s="100">
        <v>756312763.68224895</v>
      </c>
      <c r="I229" s="100"/>
      <c r="J229" s="44">
        <v>525882337.05738002</v>
      </c>
      <c r="K229" s="44">
        <v>304896972.503272</v>
      </c>
      <c r="L229" s="44">
        <v>122899685.78744601</v>
      </c>
    </row>
    <row r="230" spans="2:12" s="32" customFormat="1" ht="8.85" customHeight="1" x14ac:dyDescent="0.15">
      <c r="B230" s="66">
        <v>45231</v>
      </c>
      <c r="C230" s="67">
        <v>51898</v>
      </c>
      <c r="D230" s="44">
        <v>219</v>
      </c>
      <c r="E230" s="68">
        <v>6667</v>
      </c>
      <c r="F230" s="132"/>
      <c r="G230" s="132"/>
      <c r="H230" s="100">
        <v>735482757.85557103</v>
      </c>
      <c r="I230" s="100"/>
      <c r="J230" s="44">
        <v>510531366.16156799</v>
      </c>
      <c r="K230" s="44">
        <v>295243979.32260501</v>
      </c>
      <c r="L230" s="44">
        <v>118504633.16210499</v>
      </c>
    </row>
    <row r="231" spans="2:12" s="32" customFormat="1" ht="8.85" customHeight="1" x14ac:dyDescent="0.15">
      <c r="B231" s="66">
        <v>45231</v>
      </c>
      <c r="C231" s="67">
        <v>51926</v>
      </c>
      <c r="D231" s="44">
        <v>220</v>
      </c>
      <c r="E231" s="68">
        <v>6695</v>
      </c>
      <c r="F231" s="132"/>
      <c r="G231" s="132"/>
      <c r="H231" s="100">
        <v>714980869.58464503</v>
      </c>
      <c r="I231" s="100"/>
      <c r="J231" s="44">
        <v>495539728.33713102</v>
      </c>
      <c r="K231" s="44">
        <v>285915839.230932</v>
      </c>
      <c r="L231" s="44">
        <v>114321392.68769901</v>
      </c>
    </row>
    <row r="232" spans="2:12" s="32" customFormat="1" ht="8.85" customHeight="1" x14ac:dyDescent="0.15">
      <c r="B232" s="66">
        <v>45231</v>
      </c>
      <c r="C232" s="67">
        <v>51957</v>
      </c>
      <c r="D232" s="44">
        <v>221</v>
      </c>
      <c r="E232" s="68">
        <v>6726</v>
      </c>
      <c r="F232" s="132"/>
      <c r="G232" s="132"/>
      <c r="H232" s="100">
        <v>694415455.72351396</v>
      </c>
      <c r="I232" s="100"/>
      <c r="J232" s="44">
        <v>480469931.594356</v>
      </c>
      <c r="K232" s="44">
        <v>276515858.60716802</v>
      </c>
      <c r="L232" s="44">
        <v>110094583.97625799</v>
      </c>
    </row>
    <row r="233" spans="2:12" s="32" customFormat="1" ht="8.85" customHeight="1" x14ac:dyDescent="0.15">
      <c r="B233" s="66">
        <v>45231</v>
      </c>
      <c r="C233" s="67">
        <v>51987</v>
      </c>
      <c r="D233" s="44">
        <v>222</v>
      </c>
      <c r="E233" s="68">
        <v>6756</v>
      </c>
      <c r="F233" s="132"/>
      <c r="G233" s="132"/>
      <c r="H233" s="100">
        <v>674367114.78142405</v>
      </c>
      <c r="I233" s="100"/>
      <c r="J233" s="44">
        <v>465832494.77011597</v>
      </c>
      <c r="K233" s="44">
        <v>267432002.93382201</v>
      </c>
      <c r="L233" s="44">
        <v>106041380.10314301</v>
      </c>
    </row>
    <row r="234" spans="2:12" s="32" customFormat="1" ht="8.85" customHeight="1" x14ac:dyDescent="0.15">
      <c r="B234" s="66">
        <v>45231</v>
      </c>
      <c r="C234" s="67">
        <v>52018</v>
      </c>
      <c r="D234" s="44">
        <v>223</v>
      </c>
      <c r="E234" s="68">
        <v>6787</v>
      </c>
      <c r="F234" s="132"/>
      <c r="G234" s="132"/>
      <c r="H234" s="100">
        <v>654647703.13163304</v>
      </c>
      <c r="I234" s="100"/>
      <c r="J234" s="44">
        <v>451443935.85635102</v>
      </c>
      <c r="K234" s="44">
        <v>258512479.65658599</v>
      </c>
      <c r="L234" s="44">
        <v>102070473.009433</v>
      </c>
    </row>
    <row r="235" spans="2:12" s="32" customFormat="1" ht="8.85" customHeight="1" x14ac:dyDescent="0.15">
      <c r="B235" s="66">
        <v>45231</v>
      </c>
      <c r="C235" s="67">
        <v>52048</v>
      </c>
      <c r="D235" s="44">
        <v>224</v>
      </c>
      <c r="E235" s="68">
        <v>6817</v>
      </c>
      <c r="F235" s="132"/>
      <c r="G235" s="132"/>
      <c r="H235" s="100">
        <v>635354368.45951295</v>
      </c>
      <c r="I235" s="100"/>
      <c r="J235" s="44">
        <v>437420120.45035702</v>
      </c>
      <c r="K235" s="44">
        <v>249865452.59399799</v>
      </c>
      <c r="L235" s="44">
        <v>98251889.322344601</v>
      </c>
    </row>
    <row r="236" spans="2:12" s="32" customFormat="1" ht="8.85" customHeight="1" x14ac:dyDescent="0.15">
      <c r="B236" s="66">
        <v>45231</v>
      </c>
      <c r="C236" s="67">
        <v>52079</v>
      </c>
      <c r="D236" s="44">
        <v>225</v>
      </c>
      <c r="E236" s="68">
        <v>6848</v>
      </c>
      <c r="F236" s="132"/>
      <c r="G236" s="132"/>
      <c r="H236" s="100">
        <v>616140345.60888505</v>
      </c>
      <c r="I236" s="100"/>
      <c r="J236" s="44">
        <v>423472450.86881399</v>
      </c>
      <c r="K236" s="44">
        <v>241282993.55439201</v>
      </c>
      <c r="L236" s="44">
        <v>94475245.553176805</v>
      </c>
    </row>
    <row r="237" spans="2:12" s="32" customFormat="1" ht="8.85" customHeight="1" x14ac:dyDescent="0.15">
      <c r="B237" s="66">
        <v>45231</v>
      </c>
      <c r="C237" s="67">
        <v>52110</v>
      </c>
      <c r="D237" s="44">
        <v>226</v>
      </c>
      <c r="E237" s="68">
        <v>6879</v>
      </c>
      <c r="F237" s="132"/>
      <c r="G237" s="132"/>
      <c r="H237" s="100">
        <v>597374055.20640802</v>
      </c>
      <c r="I237" s="100"/>
      <c r="J237" s="44">
        <v>409878039.532803</v>
      </c>
      <c r="K237" s="44">
        <v>232943337.30607301</v>
      </c>
      <c r="L237" s="44">
        <v>90823499.103039101</v>
      </c>
    </row>
    <row r="238" spans="2:12" s="32" customFormat="1" ht="8.85" customHeight="1" x14ac:dyDescent="0.15">
      <c r="B238" s="66">
        <v>45231</v>
      </c>
      <c r="C238" s="67">
        <v>52140</v>
      </c>
      <c r="D238" s="44">
        <v>227</v>
      </c>
      <c r="E238" s="68">
        <v>6909</v>
      </c>
      <c r="F238" s="132"/>
      <c r="G238" s="132"/>
      <c r="H238" s="100">
        <v>578564607.71120501</v>
      </c>
      <c r="I238" s="100"/>
      <c r="J238" s="44">
        <v>396320664.31843698</v>
      </c>
      <c r="K238" s="44">
        <v>224683989.90558499</v>
      </c>
      <c r="L238" s="44">
        <v>87244116.172533393</v>
      </c>
    </row>
    <row r="239" spans="2:12" s="32" customFormat="1" ht="8.85" customHeight="1" x14ac:dyDescent="0.15">
      <c r="B239" s="66">
        <v>45231</v>
      </c>
      <c r="C239" s="67">
        <v>52171</v>
      </c>
      <c r="D239" s="44">
        <v>228</v>
      </c>
      <c r="E239" s="68">
        <v>6940</v>
      </c>
      <c r="F239" s="132"/>
      <c r="G239" s="132"/>
      <c r="H239" s="100">
        <v>560318186.104285</v>
      </c>
      <c r="I239" s="100"/>
      <c r="J239" s="44">
        <v>383170752.18997401</v>
      </c>
      <c r="K239" s="44">
        <v>216676521.378892</v>
      </c>
      <c r="L239" s="44">
        <v>83778483.375748202</v>
      </c>
    </row>
    <row r="240" spans="2:12" s="32" customFormat="1" ht="8.85" customHeight="1" x14ac:dyDescent="0.15">
      <c r="B240" s="66">
        <v>45231</v>
      </c>
      <c r="C240" s="67">
        <v>52201</v>
      </c>
      <c r="D240" s="44">
        <v>229</v>
      </c>
      <c r="E240" s="68">
        <v>6970</v>
      </c>
      <c r="F240" s="132"/>
      <c r="G240" s="132"/>
      <c r="H240" s="100">
        <v>542279511.99677098</v>
      </c>
      <c r="I240" s="100"/>
      <c r="J240" s="44">
        <v>370226405.038643</v>
      </c>
      <c r="K240" s="44">
        <v>208841430.99544701</v>
      </c>
      <c r="L240" s="44">
        <v>80418021.365955696</v>
      </c>
    </row>
    <row r="241" spans="2:12" s="32" customFormat="1" ht="8.85" customHeight="1" x14ac:dyDescent="0.15">
      <c r="B241" s="66">
        <v>45231</v>
      </c>
      <c r="C241" s="67">
        <v>52232</v>
      </c>
      <c r="D241" s="44">
        <v>230</v>
      </c>
      <c r="E241" s="68">
        <v>7001</v>
      </c>
      <c r="F241" s="132"/>
      <c r="G241" s="132"/>
      <c r="H241" s="100">
        <v>524388810.83396697</v>
      </c>
      <c r="I241" s="100"/>
      <c r="J241" s="44">
        <v>357404806.56190503</v>
      </c>
      <c r="K241" s="44">
        <v>201096148.15199599</v>
      </c>
      <c r="L241" s="44">
        <v>77107583.822152898</v>
      </c>
    </row>
    <row r="242" spans="2:12" s="32" customFormat="1" ht="8.85" customHeight="1" x14ac:dyDescent="0.15">
      <c r="B242" s="66">
        <v>45231</v>
      </c>
      <c r="C242" s="67">
        <v>52263</v>
      </c>
      <c r="D242" s="44">
        <v>231</v>
      </c>
      <c r="E242" s="68">
        <v>7032</v>
      </c>
      <c r="F242" s="132"/>
      <c r="G242" s="132"/>
      <c r="H242" s="100">
        <v>506630865.07854402</v>
      </c>
      <c r="I242" s="100"/>
      <c r="J242" s="44">
        <v>344715963.73875701</v>
      </c>
      <c r="K242" s="44">
        <v>193463416.10897201</v>
      </c>
      <c r="L242" s="44">
        <v>73866719.890610993</v>
      </c>
    </row>
    <row r="243" spans="2:12" s="32" customFormat="1" ht="8.85" customHeight="1" x14ac:dyDescent="0.15">
      <c r="B243" s="66">
        <v>45231</v>
      </c>
      <c r="C243" s="67">
        <v>52291</v>
      </c>
      <c r="D243" s="44">
        <v>232</v>
      </c>
      <c r="E243" s="68">
        <v>7060</v>
      </c>
      <c r="F243" s="132"/>
      <c r="G243" s="132"/>
      <c r="H243" s="100">
        <v>489225893.85628402</v>
      </c>
      <c r="I243" s="100"/>
      <c r="J243" s="44">
        <v>332363489.46629101</v>
      </c>
      <c r="K243" s="44">
        <v>186102360.73423699</v>
      </c>
      <c r="L243" s="44">
        <v>70784285.986543104</v>
      </c>
    </row>
    <row r="244" spans="2:12" s="32" customFormat="1" ht="8.85" customHeight="1" x14ac:dyDescent="0.15">
      <c r="B244" s="66">
        <v>45231</v>
      </c>
      <c r="C244" s="67">
        <v>52322</v>
      </c>
      <c r="D244" s="44">
        <v>233</v>
      </c>
      <c r="E244" s="68">
        <v>7091</v>
      </c>
      <c r="F244" s="132"/>
      <c r="G244" s="132"/>
      <c r="H244" s="100">
        <v>471993614.16372001</v>
      </c>
      <c r="I244" s="100"/>
      <c r="J244" s="44">
        <v>320112605.65916097</v>
      </c>
      <c r="K244" s="44">
        <v>178786796.04730499</v>
      </c>
      <c r="L244" s="44">
        <v>67713776.3234687</v>
      </c>
    </row>
    <row r="245" spans="2:12" s="32" customFormat="1" ht="8.85" customHeight="1" x14ac:dyDescent="0.15">
      <c r="B245" s="66">
        <v>45231</v>
      </c>
      <c r="C245" s="67">
        <v>52352</v>
      </c>
      <c r="D245" s="44">
        <v>234</v>
      </c>
      <c r="E245" s="68">
        <v>7121</v>
      </c>
      <c r="F245" s="132"/>
      <c r="G245" s="132"/>
      <c r="H245" s="100">
        <v>454983087.51651001</v>
      </c>
      <c r="I245" s="100"/>
      <c r="J245" s="44">
        <v>308069332.42492402</v>
      </c>
      <c r="K245" s="44">
        <v>171636994.054849</v>
      </c>
      <c r="L245" s="44">
        <v>64739386.0288416</v>
      </c>
    </row>
    <row r="246" spans="2:12" s="32" customFormat="1" ht="8.85" customHeight="1" x14ac:dyDescent="0.15">
      <c r="B246" s="66">
        <v>45231</v>
      </c>
      <c r="C246" s="67">
        <v>52383</v>
      </c>
      <c r="D246" s="44">
        <v>235</v>
      </c>
      <c r="E246" s="68">
        <v>7152</v>
      </c>
      <c r="F246" s="132"/>
      <c r="G246" s="132"/>
      <c r="H246" s="100">
        <v>438182251.65963</v>
      </c>
      <c r="I246" s="100"/>
      <c r="J246" s="44">
        <v>296190261.89290297</v>
      </c>
      <c r="K246" s="44">
        <v>164599041.20455399</v>
      </c>
      <c r="L246" s="44">
        <v>61821793.062112503</v>
      </c>
    </row>
    <row r="247" spans="2:12" s="32" customFormat="1" ht="8.85" customHeight="1" x14ac:dyDescent="0.15">
      <c r="B247" s="66">
        <v>45231</v>
      </c>
      <c r="C247" s="67">
        <v>52413</v>
      </c>
      <c r="D247" s="44">
        <v>236</v>
      </c>
      <c r="E247" s="68">
        <v>7182</v>
      </c>
      <c r="F247" s="132"/>
      <c r="G247" s="132"/>
      <c r="H247" s="100">
        <v>421670005.38792801</v>
      </c>
      <c r="I247" s="100"/>
      <c r="J247" s="44">
        <v>284560924.33076298</v>
      </c>
      <c r="K247" s="44">
        <v>157747162.31911001</v>
      </c>
      <c r="L247" s="44">
        <v>59005423.934514999</v>
      </c>
    </row>
    <row r="248" spans="2:12" s="32" customFormat="1" ht="8.85" customHeight="1" x14ac:dyDescent="0.15">
      <c r="B248" s="66">
        <v>45231</v>
      </c>
      <c r="C248" s="67">
        <v>52444</v>
      </c>
      <c r="D248" s="44">
        <v>237</v>
      </c>
      <c r="E248" s="68">
        <v>7213</v>
      </c>
      <c r="F248" s="132"/>
      <c r="G248" s="132"/>
      <c r="H248" s="100">
        <v>405420275.44231802</v>
      </c>
      <c r="I248" s="100"/>
      <c r="J248" s="44">
        <v>273130875.50514001</v>
      </c>
      <c r="K248" s="44">
        <v>151025813.02565801</v>
      </c>
      <c r="L248" s="44">
        <v>56252027.623903103</v>
      </c>
    </row>
    <row r="249" spans="2:12" s="32" customFormat="1" ht="8.85" customHeight="1" x14ac:dyDescent="0.15">
      <c r="B249" s="66">
        <v>45231</v>
      </c>
      <c r="C249" s="67">
        <v>52475</v>
      </c>
      <c r="D249" s="44">
        <v>238</v>
      </c>
      <c r="E249" s="68">
        <v>7244</v>
      </c>
      <c r="F249" s="132"/>
      <c r="G249" s="132"/>
      <c r="H249" s="100">
        <v>389451605.18188697</v>
      </c>
      <c r="I249" s="100"/>
      <c r="J249" s="44">
        <v>261927808.739454</v>
      </c>
      <c r="K249" s="44">
        <v>144462819.94329</v>
      </c>
      <c r="L249" s="44">
        <v>53579629.564666502</v>
      </c>
    </row>
    <row r="250" spans="2:12" s="32" customFormat="1" ht="8.85" customHeight="1" x14ac:dyDescent="0.15">
      <c r="B250" s="66">
        <v>45231</v>
      </c>
      <c r="C250" s="67">
        <v>52505</v>
      </c>
      <c r="D250" s="44">
        <v>239</v>
      </c>
      <c r="E250" s="68">
        <v>7274</v>
      </c>
      <c r="F250" s="132"/>
      <c r="G250" s="132"/>
      <c r="H250" s="100">
        <v>373399520.09168601</v>
      </c>
      <c r="I250" s="100"/>
      <c r="J250" s="44">
        <v>250719681.44057801</v>
      </c>
      <c r="K250" s="44">
        <v>137940778.61250201</v>
      </c>
      <c r="L250" s="44">
        <v>50950960.449311897</v>
      </c>
    </row>
    <row r="251" spans="2:12" s="32" customFormat="1" ht="8.85" customHeight="1" x14ac:dyDescent="0.15">
      <c r="B251" s="66">
        <v>45231</v>
      </c>
      <c r="C251" s="67">
        <v>52536</v>
      </c>
      <c r="D251" s="44">
        <v>240</v>
      </c>
      <c r="E251" s="68">
        <v>7305</v>
      </c>
      <c r="F251" s="132"/>
      <c r="G251" s="132"/>
      <c r="H251" s="100">
        <v>357835312.28152102</v>
      </c>
      <c r="I251" s="100"/>
      <c r="J251" s="44">
        <v>239861556.07084</v>
      </c>
      <c r="K251" s="44">
        <v>131631243.915235</v>
      </c>
      <c r="L251" s="44">
        <v>48414483.941142596</v>
      </c>
    </row>
    <row r="252" spans="2:12" s="32" customFormat="1" ht="8.85" customHeight="1" x14ac:dyDescent="0.15">
      <c r="B252" s="66">
        <v>45231</v>
      </c>
      <c r="C252" s="67">
        <v>52566</v>
      </c>
      <c r="D252" s="44">
        <v>241</v>
      </c>
      <c r="E252" s="68">
        <v>7335</v>
      </c>
      <c r="F252" s="132"/>
      <c r="G252" s="132"/>
      <c r="H252" s="100">
        <v>342614673.56038499</v>
      </c>
      <c r="I252" s="100"/>
      <c r="J252" s="44">
        <v>229282004.75239801</v>
      </c>
      <c r="K252" s="44">
        <v>125515706.88005599</v>
      </c>
      <c r="L252" s="44">
        <v>45975925.600426398</v>
      </c>
    </row>
    <row r="253" spans="2:12" s="32" customFormat="1" ht="8.85" customHeight="1" x14ac:dyDescent="0.15">
      <c r="B253" s="66">
        <v>45231</v>
      </c>
      <c r="C253" s="67">
        <v>52597</v>
      </c>
      <c r="D253" s="44">
        <v>242</v>
      </c>
      <c r="E253" s="68">
        <v>7366</v>
      </c>
      <c r="F253" s="132"/>
      <c r="G253" s="132"/>
      <c r="H253" s="100">
        <v>327573378.40826499</v>
      </c>
      <c r="I253" s="100"/>
      <c r="J253" s="44">
        <v>218844375.919278</v>
      </c>
      <c r="K253" s="44">
        <v>119497161.405514</v>
      </c>
      <c r="L253" s="44">
        <v>43585959.761680298</v>
      </c>
    </row>
    <row r="254" spans="2:12" s="32" customFormat="1" ht="8.85" customHeight="1" x14ac:dyDescent="0.15">
      <c r="B254" s="66">
        <v>45231</v>
      </c>
      <c r="C254" s="67">
        <v>52628</v>
      </c>
      <c r="D254" s="44">
        <v>243</v>
      </c>
      <c r="E254" s="68">
        <v>7397</v>
      </c>
      <c r="F254" s="132"/>
      <c r="G254" s="132"/>
      <c r="H254" s="100">
        <v>312663707.5334</v>
      </c>
      <c r="I254" s="100"/>
      <c r="J254" s="44">
        <v>208529279.562289</v>
      </c>
      <c r="K254" s="44">
        <v>113575154.034255</v>
      </c>
      <c r="L254" s="44">
        <v>41250477.361001797</v>
      </c>
    </row>
    <row r="255" spans="2:12" s="32" customFormat="1" ht="8.85" customHeight="1" x14ac:dyDescent="0.15">
      <c r="B255" s="66">
        <v>45231</v>
      </c>
      <c r="C255" s="67">
        <v>52657</v>
      </c>
      <c r="D255" s="44">
        <v>244</v>
      </c>
      <c r="E255" s="68">
        <v>7426</v>
      </c>
      <c r="F255" s="132"/>
      <c r="G255" s="132"/>
      <c r="H255" s="100">
        <v>297908919.98800099</v>
      </c>
      <c r="I255" s="100"/>
      <c r="J255" s="44">
        <v>198373391.42421699</v>
      </c>
      <c r="K255" s="44">
        <v>107786693.99613</v>
      </c>
      <c r="L255" s="44">
        <v>38992972.468430601</v>
      </c>
    </row>
    <row r="256" spans="2:12" s="32" customFormat="1" ht="8.85" customHeight="1" x14ac:dyDescent="0.15">
      <c r="B256" s="66">
        <v>45231</v>
      </c>
      <c r="C256" s="67">
        <v>52688</v>
      </c>
      <c r="D256" s="44">
        <v>245</v>
      </c>
      <c r="E256" s="68">
        <v>7457</v>
      </c>
      <c r="F256" s="132"/>
      <c r="G256" s="132"/>
      <c r="H256" s="100">
        <v>283326335.271851</v>
      </c>
      <c r="I256" s="100"/>
      <c r="J256" s="44">
        <v>188343065.31710699</v>
      </c>
      <c r="K256" s="44">
        <v>102076427.164368</v>
      </c>
      <c r="L256" s="44">
        <v>36770816.349514499</v>
      </c>
    </row>
    <row r="257" spans="2:12" s="32" customFormat="1" ht="8.85" customHeight="1" x14ac:dyDescent="0.15">
      <c r="B257" s="66">
        <v>45231</v>
      </c>
      <c r="C257" s="67">
        <v>52718</v>
      </c>
      <c r="D257" s="44">
        <v>246</v>
      </c>
      <c r="E257" s="68">
        <v>7487</v>
      </c>
      <c r="F257" s="132"/>
      <c r="G257" s="132"/>
      <c r="H257" s="100">
        <v>268920599.887173</v>
      </c>
      <c r="I257" s="100"/>
      <c r="J257" s="44">
        <v>178473327.94889</v>
      </c>
      <c r="K257" s="44">
        <v>96489246.624231607</v>
      </c>
      <c r="L257" s="44">
        <v>34615675.426955797</v>
      </c>
    </row>
    <row r="258" spans="2:12" s="32" customFormat="1" ht="8.85" customHeight="1" x14ac:dyDescent="0.15">
      <c r="B258" s="66">
        <v>45231</v>
      </c>
      <c r="C258" s="67">
        <v>52749</v>
      </c>
      <c r="D258" s="44">
        <v>247</v>
      </c>
      <c r="E258" s="68">
        <v>7518</v>
      </c>
      <c r="F258" s="132"/>
      <c r="G258" s="132"/>
      <c r="H258" s="100">
        <v>254708445.585922</v>
      </c>
      <c r="I258" s="100"/>
      <c r="J258" s="44">
        <v>168754504.86640701</v>
      </c>
      <c r="K258" s="44">
        <v>91002864.227178797</v>
      </c>
      <c r="L258" s="44">
        <v>32509147.102719299</v>
      </c>
    </row>
    <row r="259" spans="2:12" s="32" customFormat="1" ht="8.85" customHeight="1" x14ac:dyDescent="0.15">
      <c r="B259" s="66">
        <v>45231</v>
      </c>
      <c r="C259" s="67">
        <v>52779</v>
      </c>
      <c r="D259" s="44">
        <v>248</v>
      </c>
      <c r="E259" s="68">
        <v>7548</v>
      </c>
      <c r="F259" s="132"/>
      <c r="G259" s="132"/>
      <c r="H259" s="100">
        <v>240807118.34048301</v>
      </c>
      <c r="I259" s="100"/>
      <c r="J259" s="44">
        <v>159282443.93421799</v>
      </c>
      <c r="K259" s="44">
        <v>85683532.781537503</v>
      </c>
      <c r="L259" s="44">
        <v>30483439.103447199</v>
      </c>
    </row>
    <row r="260" spans="2:12" s="32" customFormat="1" ht="8.85" customHeight="1" x14ac:dyDescent="0.15">
      <c r="B260" s="66">
        <v>45231</v>
      </c>
      <c r="C260" s="67">
        <v>52810</v>
      </c>
      <c r="D260" s="44">
        <v>249</v>
      </c>
      <c r="E260" s="68">
        <v>7579</v>
      </c>
      <c r="F260" s="132"/>
      <c r="G260" s="132"/>
      <c r="H260" s="100">
        <v>227249742.66407001</v>
      </c>
      <c r="I260" s="100"/>
      <c r="J260" s="44">
        <v>150059940.22290099</v>
      </c>
      <c r="K260" s="44">
        <v>80517135.474556699</v>
      </c>
      <c r="L260" s="44">
        <v>28524072.585490901</v>
      </c>
    </row>
    <row r="261" spans="2:12" s="32" customFormat="1" ht="8.85" customHeight="1" x14ac:dyDescent="0.15">
      <c r="B261" s="66">
        <v>45231</v>
      </c>
      <c r="C261" s="67">
        <v>52841</v>
      </c>
      <c r="D261" s="44">
        <v>250</v>
      </c>
      <c r="E261" s="68">
        <v>7610</v>
      </c>
      <c r="F261" s="132"/>
      <c r="G261" s="132"/>
      <c r="H261" s="100">
        <v>214064316.04309899</v>
      </c>
      <c r="I261" s="100"/>
      <c r="J261" s="44">
        <v>141113455.14735699</v>
      </c>
      <c r="K261" s="44">
        <v>75524188.094580397</v>
      </c>
      <c r="L261" s="44">
        <v>26641943.4365496</v>
      </c>
    </row>
    <row r="262" spans="2:12" s="32" customFormat="1" ht="8.85" customHeight="1" x14ac:dyDescent="0.15">
      <c r="B262" s="66">
        <v>45231</v>
      </c>
      <c r="C262" s="67">
        <v>52871</v>
      </c>
      <c r="D262" s="44">
        <v>251</v>
      </c>
      <c r="E262" s="68">
        <v>7640</v>
      </c>
      <c r="F262" s="132"/>
      <c r="G262" s="132"/>
      <c r="H262" s="100">
        <v>201289489.31315801</v>
      </c>
      <c r="I262" s="100"/>
      <c r="J262" s="44">
        <v>132474352.800969</v>
      </c>
      <c r="K262" s="44">
        <v>70726018.991004705</v>
      </c>
      <c r="L262" s="44">
        <v>24847067.139128201</v>
      </c>
    </row>
    <row r="263" spans="2:12" s="32" customFormat="1" ht="8.85" customHeight="1" x14ac:dyDescent="0.15">
      <c r="B263" s="66">
        <v>45231</v>
      </c>
      <c r="C263" s="67">
        <v>52902</v>
      </c>
      <c r="D263" s="44">
        <v>252</v>
      </c>
      <c r="E263" s="68">
        <v>7671</v>
      </c>
      <c r="F263" s="132"/>
      <c r="G263" s="132"/>
      <c r="H263" s="100">
        <v>189095722.63269001</v>
      </c>
      <c r="I263" s="100"/>
      <c r="J263" s="44">
        <v>124238212.03574</v>
      </c>
      <c r="K263" s="44">
        <v>66160182.1726906</v>
      </c>
      <c r="L263" s="44">
        <v>23144576.1629766</v>
      </c>
    </row>
    <row r="264" spans="2:12" s="32" customFormat="1" ht="8.85" customHeight="1" x14ac:dyDescent="0.15">
      <c r="B264" s="66">
        <v>45231</v>
      </c>
      <c r="C264" s="67">
        <v>52932</v>
      </c>
      <c r="D264" s="44">
        <v>253</v>
      </c>
      <c r="E264" s="68">
        <v>7701</v>
      </c>
      <c r="F264" s="132"/>
      <c r="G264" s="132"/>
      <c r="H264" s="100">
        <v>177675863.838581</v>
      </c>
      <c r="I264" s="100"/>
      <c r="J264" s="44">
        <v>116543614.562892</v>
      </c>
      <c r="K264" s="44">
        <v>61909849.8187875</v>
      </c>
      <c r="L264" s="44">
        <v>21568918.712742101</v>
      </c>
    </row>
    <row r="265" spans="2:12" s="32" customFormat="1" ht="8.85" customHeight="1" x14ac:dyDescent="0.15">
      <c r="B265" s="66">
        <v>45231</v>
      </c>
      <c r="C265" s="67">
        <v>52963</v>
      </c>
      <c r="D265" s="44">
        <v>254</v>
      </c>
      <c r="E265" s="68">
        <v>7732</v>
      </c>
      <c r="F265" s="132"/>
      <c r="G265" s="132"/>
      <c r="H265" s="100">
        <v>168095762.29292601</v>
      </c>
      <c r="I265" s="100"/>
      <c r="J265" s="44">
        <v>110072692.997659</v>
      </c>
      <c r="K265" s="44">
        <v>58323684.474835701</v>
      </c>
      <c r="L265" s="44">
        <v>20233461.837143499</v>
      </c>
    </row>
    <row r="266" spans="2:12" s="32" customFormat="1" ht="8.85" customHeight="1" x14ac:dyDescent="0.15">
      <c r="B266" s="66">
        <v>45231</v>
      </c>
      <c r="C266" s="67">
        <v>52994</v>
      </c>
      <c r="D266" s="44">
        <v>255</v>
      </c>
      <c r="E266" s="68">
        <v>7763</v>
      </c>
      <c r="F266" s="132"/>
      <c r="G266" s="132"/>
      <c r="H266" s="100">
        <v>158752305.960583</v>
      </c>
      <c r="I266" s="100"/>
      <c r="J266" s="44">
        <v>103778084.011375</v>
      </c>
      <c r="K266" s="44">
        <v>54848543.718243301</v>
      </c>
      <c r="L266" s="44">
        <v>18947283.943075899</v>
      </c>
    </row>
    <row r="267" spans="2:12" s="32" customFormat="1" ht="8.85" customHeight="1" x14ac:dyDescent="0.15">
      <c r="B267" s="66">
        <v>45231</v>
      </c>
      <c r="C267" s="67">
        <v>53022</v>
      </c>
      <c r="D267" s="44">
        <v>256</v>
      </c>
      <c r="E267" s="68">
        <v>7791</v>
      </c>
      <c r="F267" s="132"/>
      <c r="G267" s="132"/>
      <c r="H267" s="100">
        <v>149685223.84696701</v>
      </c>
      <c r="I267" s="100"/>
      <c r="J267" s="44">
        <v>97700921.543302193</v>
      </c>
      <c r="K267" s="44">
        <v>51518027.794779703</v>
      </c>
      <c r="L267" s="44">
        <v>17728667.815546501</v>
      </c>
    </row>
    <row r="268" spans="2:12" s="32" customFormat="1" ht="8.85" customHeight="1" x14ac:dyDescent="0.15">
      <c r="B268" s="66">
        <v>45231</v>
      </c>
      <c r="C268" s="67">
        <v>53053</v>
      </c>
      <c r="D268" s="44">
        <v>257</v>
      </c>
      <c r="E268" s="68">
        <v>7822</v>
      </c>
      <c r="F268" s="132"/>
      <c r="G268" s="132"/>
      <c r="H268" s="100">
        <v>140882581.10509899</v>
      </c>
      <c r="I268" s="100"/>
      <c r="J268" s="44">
        <v>91799392.621765494</v>
      </c>
      <c r="K268" s="44">
        <v>48283024.793740101</v>
      </c>
      <c r="L268" s="44">
        <v>16545045.3820538</v>
      </c>
    </row>
    <row r="269" spans="2:12" s="32" customFormat="1" ht="8.85" customHeight="1" x14ac:dyDescent="0.15">
      <c r="B269" s="66">
        <v>45231</v>
      </c>
      <c r="C269" s="67">
        <v>53083</v>
      </c>
      <c r="D269" s="44">
        <v>258</v>
      </c>
      <c r="E269" s="68">
        <v>7852</v>
      </c>
      <c r="F269" s="132"/>
      <c r="G269" s="132"/>
      <c r="H269" s="100">
        <v>132247041.71051</v>
      </c>
      <c r="I269" s="100"/>
      <c r="J269" s="44">
        <v>86031012.5316322</v>
      </c>
      <c r="K269" s="44">
        <v>45137703.917332299</v>
      </c>
      <c r="L269" s="44">
        <v>15403841.4577666</v>
      </c>
    </row>
    <row r="270" spans="2:12" s="32" customFormat="1" ht="8.85" customHeight="1" x14ac:dyDescent="0.15">
      <c r="B270" s="66">
        <v>45231</v>
      </c>
      <c r="C270" s="67">
        <v>53114</v>
      </c>
      <c r="D270" s="44">
        <v>259</v>
      </c>
      <c r="E270" s="68">
        <v>7883</v>
      </c>
      <c r="F270" s="132"/>
      <c r="G270" s="132"/>
      <c r="H270" s="100">
        <v>124063045.18042199</v>
      </c>
      <c r="I270" s="100"/>
      <c r="J270" s="44">
        <v>80570170.811214894</v>
      </c>
      <c r="K270" s="44">
        <v>42165068.128270999</v>
      </c>
      <c r="L270" s="44">
        <v>14328443.072492201</v>
      </c>
    </row>
    <row r="271" spans="2:12" s="32" customFormat="1" ht="8.85" customHeight="1" x14ac:dyDescent="0.15">
      <c r="B271" s="66">
        <v>45231</v>
      </c>
      <c r="C271" s="67">
        <v>53144</v>
      </c>
      <c r="D271" s="44">
        <v>260</v>
      </c>
      <c r="E271" s="68">
        <v>7913</v>
      </c>
      <c r="F271" s="132"/>
      <c r="G271" s="132"/>
      <c r="H271" s="100">
        <v>116407813.64456999</v>
      </c>
      <c r="I271" s="100"/>
      <c r="J271" s="44">
        <v>75474551.384109005</v>
      </c>
      <c r="K271" s="44">
        <v>39401143.817414202</v>
      </c>
      <c r="L271" s="44">
        <v>13334327.246861</v>
      </c>
    </row>
    <row r="272" spans="2:12" s="32" customFormat="1" ht="8.85" customHeight="1" x14ac:dyDescent="0.15">
      <c r="B272" s="66">
        <v>45231</v>
      </c>
      <c r="C272" s="67">
        <v>53175</v>
      </c>
      <c r="D272" s="44">
        <v>261</v>
      </c>
      <c r="E272" s="68">
        <v>7944</v>
      </c>
      <c r="F272" s="132"/>
      <c r="G272" s="132"/>
      <c r="H272" s="100">
        <v>109125379.576951</v>
      </c>
      <c r="I272" s="100"/>
      <c r="J272" s="44">
        <v>70632886.441305399</v>
      </c>
      <c r="K272" s="44">
        <v>36779797.723148197</v>
      </c>
      <c r="L272" s="44">
        <v>12394477.8485275</v>
      </c>
    </row>
    <row r="273" spans="2:12" s="32" customFormat="1" ht="8.85" customHeight="1" x14ac:dyDescent="0.15">
      <c r="B273" s="66">
        <v>45231</v>
      </c>
      <c r="C273" s="67">
        <v>53206</v>
      </c>
      <c r="D273" s="44">
        <v>262</v>
      </c>
      <c r="E273" s="68">
        <v>7975</v>
      </c>
      <c r="F273" s="132"/>
      <c r="G273" s="132"/>
      <c r="H273" s="100">
        <v>102216362.725486</v>
      </c>
      <c r="I273" s="100"/>
      <c r="J273" s="44">
        <v>66048717.460412599</v>
      </c>
      <c r="K273" s="44">
        <v>34305271.749641001</v>
      </c>
      <c r="L273" s="44">
        <v>11511618.347971501</v>
      </c>
    </row>
    <row r="274" spans="2:12" s="32" customFormat="1" ht="8.85" customHeight="1" x14ac:dyDescent="0.15">
      <c r="B274" s="66">
        <v>45231</v>
      </c>
      <c r="C274" s="67">
        <v>53236</v>
      </c>
      <c r="D274" s="44">
        <v>263</v>
      </c>
      <c r="E274" s="68">
        <v>8005</v>
      </c>
      <c r="F274" s="132"/>
      <c r="G274" s="132"/>
      <c r="H274" s="100">
        <v>95668174.774295002</v>
      </c>
      <c r="I274" s="100"/>
      <c r="J274" s="44">
        <v>61716034.702966698</v>
      </c>
      <c r="K274" s="44">
        <v>31976008.960833199</v>
      </c>
      <c r="L274" s="44">
        <v>10686016.9616719</v>
      </c>
    </row>
    <row r="275" spans="2:12" s="32" customFormat="1" ht="8.85" customHeight="1" x14ac:dyDescent="0.15">
      <c r="B275" s="66">
        <v>45231</v>
      </c>
      <c r="C275" s="67">
        <v>53267</v>
      </c>
      <c r="D275" s="44">
        <v>264</v>
      </c>
      <c r="E275" s="68">
        <v>8036</v>
      </c>
      <c r="F275" s="132"/>
      <c r="G275" s="132"/>
      <c r="H275" s="100">
        <v>89530282.625240996</v>
      </c>
      <c r="I275" s="100"/>
      <c r="J275" s="44">
        <v>57658489.4982206</v>
      </c>
      <c r="K275" s="44">
        <v>29797758.503640901</v>
      </c>
      <c r="L275" s="44">
        <v>9915892.6835220307</v>
      </c>
    </row>
    <row r="276" spans="2:12" s="32" customFormat="1" ht="8.85" customHeight="1" x14ac:dyDescent="0.15">
      <c r="B276" s="66">
        <v>45231</v>
      </c>
      <c r="C276" s="67">
        <v>53297</v>
      </c>
      <c r="D276" s="44">
        <v>265</v>
      </c>
      <c r="E276" s="68">
        <v>8066</v>
      </c>
      <c r="F276" s="132"/>
      <c r="G276" s="132"/>
      <c r="H276" s="100">
        <v>83687010.575923994</v>
      </c>
      <c r="I276" s="100"/>
      <c r="J276" s="44">
        <v>53806893.638872497</v>
      </c>
      <c r="K276" s="44">
        <v>27738822.581011601</v>
      </c>
      <c r="L276" s="44">
        <v>9192895.6005483102</v>
      </c>
    </row>
    <row r="277" spans="2:12" s="32" customFormat="1" ht="8.85" customHeight="1" x14ac:dyDescent="0.15">
      <c r="B277" s="66">
        <v>45231</v>
      </c>
      <c r="C277" s="67">
        <v>53328</v>
      </c>
      <c r="D277" s="44">
        <v>266</v>
      </c>
      <c r="E277" s="68">
        <v>8097</v>
      </c>
      <c r="F277" s="132"/>
      <c r="G277" s="132"/>
      <c r="H277" s="100">
        <v>78146629.450861007</v>
      </c>
      <c r="I277" s="100"/>
      <c r="J277" s="44">
        <v>50159465.032991096</v>
      </c>
      <c r="K277" s="44">
        <v>25792716.902541</v>
      </c>
      <c r="L277" s="44">
        <v>8511733.4748507496</v>
      </c>
    </row>
    <row r="278" spans="2:12" s="32" customFormat="1" ht="8.85" customHeight="1" x14ac:dyDescent="0.15">
      <c r="B278" s="66">
        <v>45231</v>
      </c>
      <c r="C278" s="67">
        <v>53359</v>
      </c>
      <c r="D278" s="44">
        <v>267</v>
      </c>
      <c r="E278" s="68">
        <v>8128</v>
      </c>
      <c r="F278" s="132"/>
      <c r="G278" s="132"/>
      <c r="H278" s="100">
        <v>72934451.628234997</v>
      </c>
      <c r="I278" s="100"/>
      <c r="J278" s="44">
        <v>46734558.665784001</v>
      </c>
      <c r="K278" s="44">
        <v>23970463.631845601</v>
      </c>
      <c r="L278" s="44">
        <v>7876875.4526239196</v>
      </c>
    </row>
    <row r="279" spans="2:12" s="32" customFormat="1" ht="8.85" customHeight="1" x14ac:dyDescent="0.15">
      <c r="B279" s="66">
        <v>45231</v>
      </c>
      <c r="C279" s="67">
        <v>53387</v>
      </c>
      <c r="D279" s="44">
        <v>268</v>
      </c>
      <c r="E279" s="68">
        <v>8156</v>
      </c>
      <c r="F279" s="132"/>
      <c r="G279" s="132"/>
      <c r="H279" s="100">
        <v>67942146.243743002</v>
      </c>
      <c r="I279" s="100"/>
      <c r="J279" s="44">
        <v>43468915.849039599</v>
      </c>
      <c r="K279" s="44">
        <v>22244272.830279399</v>
      </c>
      <c r="L279" s="44">
        <v>7281666.2382670604</v>
      </c>
    </row>
    <row r="280" spans="2:12" s="32" customFormat="1" ht="8.85" customHeight="1" x14ac:dyDescent="0.15">
      <c r="B280" s="66">
        <v>45231</v>
      </c>
      <c r="C280" s="67">
        <v>53418</v>
      </c>
      <c r="D280" s="44">
        <v>269</v>
      </c>
      <c r="E280" s="68">
        <v>8187</v>
      </c>
      <c r="F280" s="132"/>
      <c r="G280" s="132"/>
      <c r="H280" s="100">
        <v>63215135.409855001</v>
      </c>
      <c r="I280" s="100"/>
      <c r="J280" s="44">
        <v>40376009.923456199</v>
      </c>
      <c r="K280" s="44">
        <v>20608998.8890169</v>
      </c>
      <c r="L280" s="44">
        <v>6717784.5471588699</v>
      </c>
    </row>
    <row r="281" spans="2:12" s="32" customFormat="1" ht="8.85" customHeight="1" x14ac:dyDescent="0.15">
      <c r="B281" s="66">
        <v>45231</v>
      </c>
      <c r="C281" s="67">
        <v>53448</v>
      </c>
      <c r="D281" s="44">
        <v>270</v>
      </c>
      <c r="E281" s="68">
        <v>8217</v>
      </c>
      <c r="F281" s="132"/>
      <c r="G281" s="132"/>
      <c r="H281" s="100">
        <v>58746451.523203</v>
      </c>
      <c r="I281" s="100"/>
      <c r="J281" s="44">
        <v>37460237.389647</v>
      </c>
      <c r="K281" s="44">
        <v>19073649.156185899</v>
      </c>
      <c r="L281" s="44">
        <v>6191830.3492577896</v>
      </c>
    </row>
    <row r="282" spans="2:12" s="32" customFormat="1" ht="8.85" customHeight="1" x14ac:dyDescent="0.15">
      <c r="B282" s="66">
        <v>45231</v>
      </c>
      <c r="C282" s="67">
        <v>53479</v>
      </c>
      <c r="D282" s="44">
        <v>271</v>
      </c>
      <c r="E282" s="68">
        <v>8248</v>
      </c>
      <c r="F282" s="132"/>
      <c r="G282" s="132"/>
      <c r="H282" s="100">
        <v>54504247.326389998</v>
      </c>
      <c r="I282" s="100"/>
      <c r="J282" s="44">
        <v>34696207.943500899</v>
      </c>
      <c r="K282" s="44">
        <v>17621357.798004899</v>
      </c>
      <c r="L282" s="44">
        <v>5696147.7763957996</v>
      </c>
    </row>
    <row r="283" spans="2:12" s="32" customFormat="1" ht="8.85" customHeight="1" x14ac:dyDescent="0.15">
      <c r="B283" s="66">
        <v>45231</v>
      </c>
      <c r="C283" s="67">
        <v>53509</v>
      </c>
      <c r="D283" s="44">
        <v>272</v>
      </c>
      <c r="E283" s="68">
        <v>8278</v>
      </c>
      <c r="F283" s="132"/>
      <c r="G283" s="132"/>
      <c r="H283" s="100">
        <v>50569733.756214999</v>
      </c>
      <c r="I283" s="100"/>
      <c r="J283" s="44">
        <v>32138743.448609799</v>
      </c>
      <c r="K283" s="44">
        <v>16282309.949184</v>
      </c>
      <c r="L283" s="44">
        <v>5241721.94451873</v>
      </c>
    </row>
    <row r="284" spans="2:12" s="32" customFormat="1" ht="8.85" customHeight="1" x14ac:dyDescent="0.15">
      <c r="B284" s="66">
        <v>45231</v>
      </c>
      <c r="C284" s="67">
        <v>53540</v>
      </c>
      <c r="D284" s="44">
        <v>273</v>
      </c>
      <c r="E284" s="68">
        <v>8309</v>
      </c>
      <c r="F284" s="132"/>
      <c r="G284" s="132"/>
      <c r="H284" s="100">
        <v>46899309.996265002</v>
      </c>
      <c r="I284" s="100"/>
      <c r="J284" s="44">
        <v>29755514.087183401</v>
      </c>
      <c r="K284" s="44">
        <v>15036566.375543401</v>
      </c>
      <c r="L284" s="44">
        <v>4820180.0064451499</v>
      </c>
    </row>
    <row r="285" spans="2:12" s="32" customFormat="1" ht="8.85" customHeight="1" x14ac:dyDescent="0.15">
      <c r="B285" s="66">
        <v>45231</v>
      </c>
      <c r="C285" s="67">
        <v>53571</v>
      </c>
      <c r="D285" s="44">
        <v>274</v>
      </c>
      <c r="E285" s="68">
        <v>8340</v>
      </c>
      <c r="F285" s="132"/>
      <c r="G285" s="132"/>
      <c r="H285" s="100">
        <v>43594382.955868997</v>
      </c>
      <c r="I285" s="100"/>
      <c r="J285" s="44">
        <v>27611774.552735899</v>
      </c>
      <c r="K285" s="44">
        <v>13917769.1716573</v>
      </c>
      <c r="L285" s="44">
        <v>4442637.0097273299</v>
      </c>
    </row>
    <row r="286" spans="2:12" s="32" customFormat="1" ht="8.85" customHeight="1" x14ac:dyDescent="0.15">
      <c r="B286" s="66">
        <v>45231</v>
      </c>
      <c r="C286" s="67">
        <v>53601</v>
      </c>
      <c r="D286" s="44">
        <v>275</v>
      </c>
      <c r="E286" s="68">
        <v>8370</v>
      </c>
      <c r="F286" s="132"/>
      <c r="G286" s="132"/>
      <c r="H286" s="100">
        <v>40564707.903903</v>
      </c>
      <c r="I286" s="100"/>
      <c r="J286" s="44">
        <v>25650669.044687402</v>
      </c>
      <c r="K286" s="44">
        <v>12897447.6921045</v>
      </c>
      <c r="L286" s="44">
        <v>4100067.9989077998</v>
      </c>
    </row>
    <row r="287" spans="2:12" s="32" customFormat="1" ht="8.85" customHeight="1" x14ac:dyDescent="0.15">
      <c r="B287" s="66">
        <v>45231</v>
      </c>
      <c r="C287" s="67">
        <v>53632</v>
      </c>
      <c r="D287" s="44">
        <v>276</v>
      </c>
      <c r="E287" s="68">
        <v>8401</v>
      </c>
      <c r="F287" s="132"/>
      <c r="G287" s="132"/>
      <c r="H287" s="100">
        <v>37782126.190764003</v>
      </c>
      <c r="I287" s="100"/>
      <c r="J287" s="44">
        <v>23850611.4541764</v>
      </c>
      <c r="K287" s="44">
        <v>11961859.258396599</v>
      </c>
      <c r="L287" s="44">
        <v>3786540.3762938702</v>
      </c>
    </row>
    <row r="288" spans="2:12" s="32" customFormat="1" ht="8.85" customHeight="1" x14ac:dyDescent="0.15">
      <c r="B288" s="66">
        <v>45231</v>
      </c>
      <c r="C288" s="67">
        <v>53662</v>
      </c>
      <c r="D288" s="44">
        <v>277</v>
      </c>
      <c r="E288" s="68">
        <v>8431</v>
      </c>
      <c r="F288" s="132"/>
      <c r="G288" s="132"/>
      <c r="H288" s="100">
        <v>35156026.949717</v>
      </c>
      <c r="I288" s="100"/>
      <c r="J288" s="44">
        <v>22156414.043130301</v>
      </c>
      <c r="K288" s="44">
        <v>11084814.006762899</v>
      </c>
      <c r="L288" s="44">
        <v>3494526.9791812799</v>
      </c>
    </row>
    <row r="289" spans="2:12" s="32" customFormat="1" ht="8.85" customHeight="1" x14ac:dyDescent="0.15">
      <c r="B289" s="66">
        <v>45231</v>
      </c>
      <c r="C289" s="67">
        <v>53693</v>
      </c>
      <c r="D289" s="44">
        <v>278</v>
      </c>
      <c r="E289" s="68">
        <v>8462</v>
      </c>
      <c r="F289" s="132"/>
      <c r="G289" s="132"/>
      <c r="H289" s="100">
        <v>32710915.437895998</v>
      </c>
      <c r="I289" s="100"/>
      <c r="J289" s="44">
        <v>20580463.952970799</v>
      </c>
      <c r="K289" s="44">
        <v>10270183.2320027</v>
      </c>
      <c r="L289" s="44">
        <v>3223998.2609447902</v>
      </c>
    </row>
    <row r="290" spans="2:12" s="32" customFormat="1" ht="8.85" customHeight="1" x14ac:dyDescent="0.15">
      <c r="B290" s="66">
        <v>45231</v>
      </c>
      <c r="C290" s="67">
        <v>53724</v>
      </c>
      <c r="D290" s="44">
        <v>279</v>
      </c>
      <c r="E290" s="68">
        <v>8493</v>
      </c>
      <c r="F290" s="132"/>
      <c r="G290" s="132"/>
      <c r="H290" s="100">
        <v>30578216.280804001</v>
      </c>
      <c r="I290" s="100"/>
      <c r="J290" s="44">
        <v>19206020.577401102</v>
      </c>
      <c r="K290" s="44">
        <v>9559925.6286936998</v>
      </c>
      <c r="L290" s="44">
        <v>2988324.3949327799</v>
      </c>
    </row>
    <row r="291" spans="2:12" s="32" customFormat="1" ht="8.85" customHeight="1" x14ac:dyDescent="0.15">
      <c r="B291" s="66">
        <v>45231</v>
      </c>
      <c r="C291" s="67">
        <v>53752</v>
      </c>
      <c r="D291" s="44">
        <v>280</v>
      </c>
      <c r="E291" s="68">
        <v>8521</v>
      </c>
      <c r="F291" s="132"/>
      <c r="G291" s="132"/>
      <c r="H291" s="100">
        <v>28608368.053984001</v>
      </c>
      <c r="I291" s="100"/>
      <c r="J291" s="44">
        <v>17941239.727361798</v>
      </c>
      <c r="K291" s="44">
        <v>8909856.0848499797</v>
      </c>
      <c r="L291" s="44">
        <v>2774462.9324330701</v>
      </c>
    </row>
    <row r="292" spans="2:12" s="32" customFormat="1" ht="8.85" customHeight="1" x14ac:dyDescent="0.15">
      <c r="B292" s="66">
        <v>45231</v>
      </c>
      <c r="C292" s="67">
        <v>53783</v>
      </c>
      <c r="D292" s="44">
        <v>281</v>
      </c>
      <c r="E292" s="68">
        <v>8552</v>
      </c>
      <c r="F292" s="132"/>
      <c r="G292" s="132"/>
      <c r="H292" s="100">
        <v>26770590.419349998</v>
      </c>
      <c r="I292" s="100"/>
      <c r="J292" s="44">
        <v>16760234.6003296</v>
      </c>
      <c r="K292" s="44">
        <v>8302185.3744297102</v>
      </c>
      <c r="L292" s="44">
        <v>2574288.8966088402</v>
      </c>
    </row>
    <row r="293" spans="2:12" s="32" customFormat="1" ht="8.85" customHeight="1" x14ac:dyDescent="0.15">
      <c r="B293" s="66">
        <v>45231</v>
      </c>
      <c r="C293" s="67">
        <v>53813</v>
      </c>
      <c r="D293" s="44">
        <v>282</v>
      </c>
      <c r="E293" s="68">
        <v>8582</v>
      </c>
      <c r="F293" s="132"/>
      <c r="G293" s="132"/>
      <c r="H293" s="100">
        <v>25028851.197191</v>
      </c>
      <c r="I293" s="100"/>
      <c r="J293" s="44">
        <v>15644065.314630801</v>
      </c>
      <c r="K293" s="44">
        <v>7730217.6271021897</v>
      </c>
      <c r="L293" s="44">
        <v>2387111.2602504198</v>
      </c>
    </row>
    <row r="294" spans="2:12" s="32" customFormat="1" ht="8.85" customHeight="1" x14ac:dyDescent="0.15">
      <c r="B294" s="66">
        <v>45231</v>
      </c>
      <c r="C294" s="67">
        <v>53844</v>
      </c>
      <c r="D294" s="44">
        <v>283</v>
      </c>
      <c r="E294" s="68">
        <v>8613</v>
      </c>
      <c r="F294" s="132"/>
      <c r="G294" s="132"/>
      <c r="H294" s="100">
        <v>23389662.737826999</v>
      </c>
      <c r="I294" s="100"/>
      <c r="J294" s="44">
        <v>14594709.0915123</v>
      </c>
      <c r="K294" s="44">
        <v>7193357.3552538203</v>
      </c>
      <c r="L294" s="44">
        <v>2211918.8832018799</v>
      </c>
    </row>
    <row r="295" spans="2:12" s="32" customFormat="1" ht="8.85" customHeight="1" x14ac:dyDescent="0.15">
      <c r="B295" s="66">
        <v>45231</v>
      </c>
      <c r="C295" s="67">
        <v>53874</v>
      </c>
      <c r="D295" s="44">
        <v>284</v>
      </c>
      <c r="E295" s="68">
        <v>8643</v>
      </c>
      <c r="F295" s="132"/>
      <c r="G295" s="132"/>
      <c r="H295" s="100">
        <v>21915836.076593</v>
      </c>
      <c r="I295" s="100"/>
      <c r="J295" s="44">
        <v>13652622.6567731</v>
      </c>
      <c r="K295" s="44">
        <v>6712465.2031636601</v>
      </c>
      <c r="L295" s="44">
        <v>2055586.1890313299</v>
      </c>
    </row>
    <row r="296" spans="2:12" s="32" customFormat="1" ht="8.85" customHeight="1" x14ac:dyDescent="0.15">
      <c r="B296" s="66">
        <v>45231</v>
      </c>
      <c r="C296" s="67">
        <v>53905</v>
      </c>
      <c r="D296" s="44">
        <v>285</v>
      </c>
      <c r="E296" s="68">
        <v>8674</v>
      </c>
      <c r="F296" s="132"/>
      <c r="G296" s="132"/>
      <c r="H296" s="100">
        <v>20569678.152367</v>
      </c>
      <c r="I296" s="100"/>
      <c r="J296" s="44">
        <v>12792290.672927801</v>
      </c>
      <c r="K296" s="44">
        <v>6273477.8995461296</v>
      </c>
      <c r="L296" s="44">
        <v>1913016.1467535801</v>
      </c>
    </row>
    <row r="297" spans="2:12" s="32" customFormat="1" ht="8.85" customHeight="1" x14ac:dyDescent="0.15">
      <c r="B297" s="66">
        <v>45231</v>
      </c>
      <c r="C297" s="67">
        <v>53936</v>
      </c>
      <c r="D297" s="44">
        <v>286</v>
      </c>
      <c r="E297" s="68">
        <v>8705</v>
      </c>
      <c r="F297" s="132"/>
      <c r="G297" s="132"/>
      <c r="H297" s="100">
        <v>19383284.838785999</v>
      </c>
      <c r="I297" s="100"/>
      <c r="J297" s="44">
        <v>12034026.942665501</v>
      </c>
      <c r="K297" s="44">
        <v>5886608.1264556097</v>
      </c>
      <c r="L297" s="44">
        <v>1787442.20607514</v>
      </c>
    </row>
    <row r="298" spans="2:12" s="32" customFormat="1" ht="8.85" customHeight="1" x14ac:dyDescent="0.15">
      <c r="B298" s="66">
        <v>45231</v>
      </c>
      <c r="C298" s="67">
        <v>53966</v>
      </c>
      <c r="D298" s="44">
        <v>287</v>
      </c>
      <c r="E298" s="68">
        <v>8735</v>
      </c>
      <c r="F298" s="132"/>
      <c r="G298" s="132"/>
      <c r="H298" s="100">
        <v>18326190.322994001</v>
      </c>
      <c r="I298" s="100"/>
      <c r="J298" s="44">
        <v>11359058.9811753</v>
      </c>
      <c r="K298" s="44">
        <v>5542762.47451247</v>
      </c>
      <c r="L298" s="44">
        <v>1676135.92453504</v>
      </c>
    </row>
    <row r="299" spans="2:12" s="32" customFormat="1" ht="8.85" customHeight="1" x14ac:dyDescent="0.15">
      <c r="B299" s="66">
        <v>45231</v>
      </c>
      <c r="C299" s="67">
        <v>53997</v>
      </c>
      <c r="D299" s="44">
        <v>288</v>
      </c>
      <c r="E299" s="68">
        <v>8766</v>
      </c>
      <c r="F299" s="132"/>
      <c r="G299" s="132"/>
      <c r="H299" s="100">
        <v>17368693.342269</v>
      </c>
      <c r="I299" s="100"/>
      <c r="J299" s="44">
        <v>10747317.733634301</v>
      </c>
      <c r="K299" s="44">
        <v>5230920.2019394301</v>
      </c>
      <c r="L299" s="44">
        <v>1575134.6337650099</v>
      </c>
    </row>
    <row r="300" spans="2:12" s="32" customFormat="1" ht="8.85" customHeight="1" x14ac:dyDescent="0.15">
      <c r="B300" s="66">
        <v>45231</v>
      </c>
      <c r="C300" s="67">
        <v>54027</v>
      </c>
      <c r="D300" s="44">
        <v>289</v>
      </c>
      <c r="E300" s="68">
        <v>8796</v>
      </c>
      <c r="F300" s="132"/>
      <c r="G300" s="132"/>
      <c r="H300" s="100">
        <v>16466110.929718999</v>
      </c>
      <c r="I300" s="100"/>
      <c r="J300" s="44">
        <v>10172098.064417699</v>
      </c>
      <c r="K300" s="44">
        <v>4938764.4344354402</v>
      </c>
      <c r="L300" s="44">
        <v>1481064.5307217799</v>
      </c>
    </row>
    <row r="301" spans="2:12" s="32" customFormat="1" ht="8.85" customHeight="1" x14ac:dyDescent="0.15">
      <c r="B301" s="66">
        <v>45231</v>
      </c>
      <c r="C301" s="67">
        <v>54058</v>
      </c>
      <c r="D301" s="44">
        <v>290</v>
      </c>
      <c r="E301" s="68">
        <v>8827</v>
      </c>
      <c r="F301" s="132"/>
      <c r="G301" s="132"/>
      <c r="H301" s="100">
        <v>15639110.35609</v>
      </c>
      <c r="I301" s="100"/>
      <c r="J301" s="44">
        <v>9644824.3947206195</v>
      </c>
      <c r="K301" s="44">
        <v>4670852.9118105602</v>
      </c>
      <c r="L301" s="44">
        <v>1394788.8926343999</v>
      </c>
    </row>
    <row r="302" spans="2:12" s="32" customFormat="1" ht="8.85" customHeight="1" x14ac:dyDescent="0.15">
      <c r="B302" s="66">
        <v>45231</v>
      </c>
      <c r="C302" s="67">
        <v>54089</v>
      </c>
      <c r="D302" s="44">
        <v>291</v>
      </c>
      <c r="E302" s="68">
        <v>8858</v>
      </c>
      <c r="F302" s="132"/>
      <c r="G302" s="132"/>
      <c r="H302" s="100">
        <v>14846939.795886001</v>
      </c>
      <c r="I302" s="100"/>
      <c r="J302" s="44">
        <v>9140753.7031824496</v>
      </c>
      <c r="K302" s="44">
        <v>4415480.4526038198</v>
      </c>
      <c r="L302" s="44">
        <v>1312946.0319716099</v>
      </c>
    </row>
    <row r="303" spans="2:12" s="32" customFormat="1" ht="8.85" customHeight="1" x14ac:dyDescent="0.15">
      <c r="B303" s="66">
        <v>45231</v>
      </c>
      <c r="C303" s="67">
        <v>54118</v>
      </c>
      <c r="D303" s="44">
        <v>292</v>
      </c>
      <c r="E303" s="68">
        <v>8887</v>
      </c>
      <c r="F303" s="132"/>
      <c r="G303" s="132"/>
      <c r="H303" s="100">
        <v>14102558.748613</v>
      </c>
      <c r="I303" s="100"/>
      <c r="J303" s="44">
        <v>8668686.9341883305</v>
      </c>
      <c r="K303" s="44">
        <v>4177483.2768172398</v>
      </c>
      <c r="L303" s="44">
        <v>1237254.8812108999</v>
      </c>
    </row>
    <row r="304" spans="2:12" s="32" customFormat="1" ht="8.85" customHeight="1" x14ac:dyDescent="0.15">
      <c r="B304" s="66">
        <v>45231</v>
      </c>
      <c r="C304" s="67">
        <v>54149</v>
      </c>
      <c r="D304" s="44">
        <v>293</v>
      </c>
      <c r="E304" s="68">
        <v>8918</v>
      </c>
      <c r="F304" s="132"/>
      <c r="G304" s="132"/>
      <c r="H304" s="100">
        <v>13394666.025010999</v>
      </c>
      <c r="I304" s="100"/>
      <c r="J304" s="44">
        <v>8219588.3886258798</v>
      </c>
      <c r="K304" s="44">
        <v>3950986.6658220398</v>
      </c>
      <c r="L304" s="44">
        <v>1165216.5364798601</v>
      </c>
    </row>
    <row r="305" spans="2:12" s="32" customFormat="1" ht="8.85" customHeight="1" x14ac:dyDescent="0.15">
      <c r="B305" s="66">
        <v>45231</v>
      </c>
      <c r="C305" s="67">
        <v>54179</v>
      </c>
      <c r="D305" s="44">
        <v>294</v>
      </c>
      <c r="E305" s="68">
        <v>8948</v>
      </c>
      <c r="F305" s="132"/>
      <c r="G305" s="132"/>
      <c r="H305" s="100">
        <v>12721004.510467</v>
      </c>
      <c r="I305" s="100"/>
      <c r="J305" s="44">
        <v>7793385.2876073001</v>
      </c>
      <c r="K305" s="44">
        <v>3736899.41850485</v>
      </c>
      <c r="L305" s="44">
        <v>1097560.74932501</v>
      </c>
    </row>
    <row r="306" spans="2:12" s="32" customFormat="1" ht="8.85" customHeight="1" x14ac:dyDescent="0.15">
      <c r="B306" s="66">
        <v>45231</v>
      </c>
      <c r="C306" s="67">
        <v>54210</v>
      </c>
      <c r="D306" s="44">
        <v>295</v>
      </c>
      <c r="E306" s="68">
        <v>8979</v>
      </c>
      <c r="F306" s="132"/>
      <c r="G306" s="132"/>
      <c r="H306" s="100">
        <v>12088527.218924001</v>
      </c>
      <c r="I306" s="100"/>
      <c r="J306" s="44">
        <v>7393343.97960125</v>
      </c>
      <c r="K306" s="44">
        <v>3536065.2202177402</v>
      </c>
      <c r="L306" s="44">
        <v>1034175.02411646</v>
      </c>
    </row>
    <row r="307" spans="2:12" s="32" customFormat="1" ht="8.85" customHeight="1" x14ac:dyDescent="0.15">
      <c r="B307" s="66">
        <v>45231</v>
      </c>
      <c r="C307" s="67">
        <v>54240</v>
      </c>
      <c r="D307" s="44">
        <v>296</v>
      </c>
      <c r="E307" s="68">
        <v>9009</v>
      </c>
      <c r="F307" s="132"/>
      <c r="G307" s="132"/>
      <c r="H307" s="100">
        <v>11519680.324136</v>
      </c>
      <c r="I307" s="100"/>
      <c r="J307" s="44">
        <v>7033872.7553202901</v>
      </c>
      <c r="K307" s="44">
        <v>3355858.4116289001</v>
      </c>
      <c r="L307" s="44">
        <v>977447.61431577394</v>
      </c>
    </row>
    <row r="308" spans="2:12" s="32" customFormat="1" ht="8.85" customHeight="1" x14ac:dyDescent="0.15">
      <c r="B308" s="66">
        <v>45231</v>
      </c>
      <c r="C308" s="67">
        <v>54271</v>
      </c>
      <c r="D308" s="44">
        <v>297</v>
      </c>
      <c r="E308" s="68">
        <v>9040</v>
      </c>
      <c r="F308" s="132"/>
      <c r="G308" s="132"/>
      <c r="H308" s="100">
        <v>11063145.203102</v>
      </c>
      <c r="I308" s="100"/>
      <c r="J308" s="44">
        <v>6743656.9826807696</v>
      </c>
      <c r="K308" s="44">
        <v>3209214.0589635898</v>
      </c>
      <c r="L308" s="44">
        <v>930775.98086037999</v>
      </c>
    </row>
    <row r="309" spans="2:12" s="32" customFormat="1" ht="8.85" customHeight="1" x14ac:dyDescent="0.15">
      <c r="B309" s="66">
        <v>45231</v>
      </c>
      <c r="C309" s="67">
        <v>54302</v>
      </c>
      <c r="D309" s="44">
        <v>298</v>
      </c>
      <c r="E309" s="68">
        <v>9071</v>
      </c>
      <c r="F309" s="132"/>
      <c r="G309" s="132"/>
      <c r="H309" s="100">
        <v>10657489.702335</v>
      </c>
      <c r="I309" s="100"/>
      <c r="J309" s="44">
        <v>6485367.0382005703</v>
      </c>
      <c r="K309" s="44">
        <v>3078448.3200620101</v>
      </c>
      <c r="L309" s="44">
        <v>889067.97783647</v>
      </c>
    </row>
    <row r="310" spans="2:12" s="32" customFormat="1" ht="8.85" customHeight="1" x14ac:dyDescent="0.15">
      <c r="B310" s="66">
        <v>45231</v>
      </c>
      <c r="C310" s="67">
        <v>54332</v>
      </c>
      <c r="D310" s="44">
        <v>299</v>
      </c>
      <c r="E310" s="68">
        <v>9101</v>
      </c>
      <c r="F310" s="132"/>
      <c r="G310" s="132"/>
      <c r="H310" s="100">
        <v>10260384.656246001</v>
      </c>
      <c r="I310" s="100"/>
      <c r="J310" s="44">
        <v>6233469.5333636003</v>
      </c>
      <c r="K310" s="44">
        <v>2951596.0177975199</v>
      </c>
      <c r="L310" s="44">
        <v>848938.24711348698</v>
      </c>
    </row>
    <row r="311" spans="2:12" s="32" customFormat="1" ht="8.85" customHeight="1" x14ac:dyDescent="0.15">
      <c r="B311" s="66">
        <v>45231</v>
      </c>
      <c r="C311" s="67">
        <v>54363</v>
      </c>
      <c r="D311" s="44">
        <v>300</v>
      </c>
      <c r="E311" s="68">
        <v>9132</v>
      </c>
      <c r="F311" s="132"/>
      <c r="G311" s="132"/>
      <c r="H311" s="100">
        <v>9874456.6351299994</v>
      </c>
      <c r="I311" s="100"/>
      <c r="J311" s="44">
        <v>5988832.7478941698</v>
      </c>
      <c r="K311" s="44">
        <v>2828546.6907274998</v>
      </c>
      <c r="L311" s="44">
        <v>810100.97728758305</v>
      </c>
    </row>
    <row r="312" spans="2:12" s="32" customFormat="1" ht="8.85" customHeight="1" x14ac:dyDescent="0.15">
      <c r="B312" s="66">
        <v>45231</v>
      </c>
      <c r="C312" s="67">
        <v>54393</v>
      </c>
      <c r="D312" s="44">
        <v>301</v>
      </c>
      <c r="E312" s="68">
        <v>9162</v>
      </c>
      <c r="F312" s="132"/>
      <c r="G312" s="132"/>
      <c r="H312" s="100">
        <v>9498152.8295339998</v>
      </c>
      <c r="I312" s="100"/>
      <c r="J312" s="44">
        <v>5751149.9528613798</v>
      </c>
      <c r="K312" s="44">
        <v>2709602.7605552902</v>
      </c>
      <c r="L312" s="44">
        <v>772854.09719578899</v>
      </c>
    </row>
    <row r="313" spans="2:12" s="32" customFormat="1" ht="8.85" customHeight="1" x14ac:dyDescent="0.15">
      <c r="B313" s="66">
        <v>45231</v>
      </c>
      <c r="C313" s="67">
        <v>54424</v>
      </c>
      <c r="D313" s="44">
        <v>302</v>
      </c>
      <c r="E313" s="68">
        <v>9193</v>
      </c>
      <c r="F313" s="132"/>
      <c r="G313" s="132"/>
      <c r="H313" s="100">
        <v>9132661.5030749999</v>
      </c>
      <c r="I313" s="100"/>
      <c r="J313" s="44">
        <v>5520465.2210323596</v>
      </c>
      <c r="K313" s="44">
        <v>2594303.0474337898</v>
      </c>
      <c r="L313" s="44">
        <v>736833.24576115597</v>
      </c>
    </row>
    <row r="314" spans="2:12" s="32" customFormat="1" ht="8.85" customHeight="1" x14ac:dyDescent="0.15">
      <c r="B314" s="66">
        <v>45231</v>
      </c>
      <c r="C314" s="67">
        <v>54455</v>
      </c>
      <c r="D314" s="44">
        <v>303</v>
      </c>
      <c r="E314" s="68">
        <v>9224</v>
      </c>
      <c r="F314" s="132"/>
      <c r="G314" s="132"/>
      <c r="H314" s="100">
        <v>8774433.7933380008</v>
      </c>
      <c r="I314" s="100"/>
      <c r="J314" s="44">
        <v>5294929.6893505398</v>
      </c>
      <c r="K314" s="44">
        <v>2481985.94624657</v>
      </c>
      <c r="L314" s="44">
        <v>701947.19793134904</v>
      </c>
    </row>
    <row r="315" spans="2:12" s="32" customFormat="1" ht="8.85" customHeight="1" x14ac:dyDescent="0.15">
      <c r="B315" s="66">
        <v>45231</v>
      </c>
      <c r="C315" s="67">
        <v>54483</v>
      </c>
      <c r="D315" s="44">
        <v>304</v>
      </c>
      <c r="E315" s="68">
        <v>9252</v>
      </c>
      <c r="F315" s="132"/>
      <c r="G315" s="132"/>
      <c r="H315" s="100">
        <v>8426604.9611440003</v>
      </c>
      <c r="I315" s="100"/>
      <c r="J315" s="44">
        <v>5077241.8818296902</v>
      </c>
      <c r="K315" s="44">
        <v>2374477.6742250398</v>
      </c>
      <c r="L315" s="44">
        <v>668972.44330396503</v>
      </c>
    </row>
    <row r="316" spans="2:12" s="32" customFormat="1" ht="8.85" customHeight="1" x14ac:dyDescent="0.15">
      <c r="B316" s="66">
        <v>45231</v>
      </c>
      <c r="C316" s="67">
        <v>54514</v>
      </c>
      <c r="D316" s="44">
        <v>305</v>
      </c>
      <c r="E316" s="68">
        <v>9283</v>
      </c>
      <c r="F316" s="132"/>
      <c r="G316" s="132"/>
      <c r="H316" s="100">
        <v>8087643.4718699995</v>
      </c>
      <c r="I316" s="100"/>
      <c r="J316" s="44">
        <v>4864744.0570656704</v>
      </c>
      <c r="K316" s="44">
        <v>2269312.6065452499</v>
      </c>
      <c r="L316" s="44">
        <v>636635.838875897</v>
      </c>
    </row>
    <row r="317" spans="2:12" s="32" customFormat="1" ht="8.85" customHeight="1" x14ac:dyDescent="0.15">
      <c r="B317" s="66">
        <v>45231</v>
      </c>
      <c r="C317" s="67">
        <v>54544</v>
      </c>
      <c r="D317" s="44">
        <v>306</v>
      </c>
      <c r="E317" s="68">
        <v>9313</v>
      </c>
      <c r="F317" s="132"/>
      <c r="G317" s="132"/>
      <c r="H317" s="100">
        <v>7753085.6308350004</v>
      </c>
      <c r="I317" s="100"/>
      <c r="J317" s="44">
        <v>4655851.7076584203</v>
      </c>
      <c r="K317" s="44">
        <v>2166522.6618282702</v>
      </c>
      <c r="L317" s="44">
        <v>605307.53068453202</v>
      </c>
    </row>
    <row r="318" spans="2:12" s="32" customFormat="1" ht="8.85" customHeight="1" x14ac:dyDescent="0.15">
      <c r="B318" s="66">
        <v>45231</v>
      </c>
      <c r="C318" s="67">
        <v>54575</v>
      </c>
      <c r="D318" s="44">
        <v>307</v>
      </c>
      <c r="E318" s="68">
        <v>9344</v>
      </c>
      <c r="F318" s="132"/>
      <c r="G318" s="132"/>
      <c r="H318" s="100">
        <v>7426292.9611980002</v>
      </c>
      <c r="I318" s="100"/>
      <c r="J318" s="44">
        <v>4452043.6676194798</v>
      </c>
      <c r="K318" s="44">
        <v>2066415.2829865301</v>
      </c>
      <c r="L318" s="44">
        <v>574893.05962232605</v>
      </c>
    </row>
    <row r="319" spans="2:12" s="32" customFormat="1" ht="8.85" customHeight="1" x14ac:dyDescent="0.15">
      <c r="B319" s="66">
        <v>45231</v>
      </c>
      <c r="C319" s="67">
        <v>54605</v>
      </c>
      <c r="D319" s="44">
        <v>308</v>
      </c>
      <c r="E319" s="68">
        <v>9374</v>
      </c>
      <c r="F319" s="132"/>
      <c r="G319" s="132"/>
      <c r="H319" s="100">
        <v>7104047.6212820001</v>
      </c>
      <c r="I319" s="100"/>
      <c r="J319" s="44">
        <v>4251867.8897463996</v>
      </c>
      <c r="K319" s="44">
        <v>1968646.4095117601</v>
      </c>
      <c r="L319" s="44">
        <v>545447.88619272399</v>
      </c>
    </row>
    <row r="320" spans="2:12" s="32" customFormat="1" ht="8.85" customHeight="1" x14ac:dyDescent="0.15">
      <c r="B320" s="66">
        <v>45231</v>
      </c>
      <c r="C320" s="67">
        <v>54636</v>
      </c>
      <c r="D320" s="44">
        <v>309</v>
      </c>
      <c r="E320" s="68">
        <v>9405</v>
      </c>
      <c r="F320" s="132"/>
      <c r="G320" s="132"/>
      <c r="H320" s="100">
        <v>6788214.8270770004</v>
      </c>
      <c r="I320" s="100"/>
      <c r="J320" s="44">
        <v>4055946.84818913</v>
      </c>
      <c r="K320" s="44">
        <v>1873157.5408512501</v>
      </c>
      <c r="L320" s="44">
        <v>516792.81680957897</v>
      </c>
    </row>
    <row r="321" spans="2:12" s="32" customFormat="1" ht="8.85" customHeight="1" x14ac:dyDescent="0.15">
      <c r="B321" s="66">
        <v>45231</v>
      </c>
      <c r="C321" s="67">
        <v>54667</v>
      </c>
      <c r="D321" s="44">
        <v>310</v>
      </c>
      <c r="E321" s="68">
        <v>9436</v>
      </c>
      <c r="F321" s="132"/>
      <c r="G321" s="132"/>
      <c r="H321" s="100">
        <v>6479534.1086090002</v>
      </c>
      <c r="I321" s="100"/>
      <c r="J321" s="44">
        <v>3864944.2737954799</v>
      </c>
      <c r="K321" s="44">
        <v>1780407.3532159999</v>
      </c>
      <c r="L321" s="44">
        <v>489123.08703367203</v>
      </c>
    </row>
    <row r="322" spans="2:12" s="32" customFormat="1" ht="8.85" customHeight="1" x14ac:dyDescent="0.15">
      <c r="B322" s="66">
        <v>45231</v>
      </c>
      <c r="C322" s="67">
        <v>54697</v>
      </c>
      <c r="D322" s="44">
        <v>311</v>
      </c>
      <c r="E322" s="68">
        <v>9466</v>
      </c>
      <c r="F322" s="132"/>
      <c r="G322" s="132"/>
      <c r="H322" s="100">
        <v>6173119.0494400002</v>
      </c>
      <c r="I322" s="100"/>
      <c r="J322" s="44">
        <v>3676128.3740530801</v>
      </c>
      <c r="K322" s="44">
        <v>1689260.31335361</v>
      </c>
      <c r="L322" s="44">
        <v>462180.316485363</v>
      </c>
    </row>
    <row r="323" spans="2:12" s="32" customFormat="1" ht="8.85" customHeight="1" x14ac:dyDescent="0.15">
      <c r="B323" s="66">
        <v>45231</v>
      </c>
      <c r="C323" s="67">
        <v>54728</v>
      </c>
      <c r="D323" s="44">
        <v>312</v>
      </c>
      <c r="E323" s="68">
        <v>9497</v>
      </c>
      <c r="F323" s="132"/>
      <c r="G323" s="132"/>
      <c r="H323" s="100">
        <v>5873014.7502669999</v>
      </c>
      <c r="I323" s="100"/>
      <c r="J323" s="44">
        <v>3491482.6409010501</v>
      </c>
      <c r="K323" s="44">
        <v>1600331.2656541001</v>
      </c>
      <c r="L323" s="44">
        <v>435994.86693552602</v>
      </c>
    </row>
    <row r="324" spans="2:12" s="32" customFormat="1" ht="8.85" customHeight="1" x14ac:dyDescent="0.15">
      <c r="B324" s="66">
        <v>45231</v>
      </c>
      <c r="C324" s="67">
        <v>54758</v>
      </c>
      <c r="D324" s="44">
        <v>313</v>
      </c>
      <c r="E324" s="68">
        <v>9527</v>
      </c>
      <c r="F324" s="132"/>
      <c r="G324" s="132"/>
      <c r="H324" s="100">
        <v>5579540.8171119997</v>
      </c>
      <c r="I324" s="100"/>
      <c r="J324" s="44">
        <v>3311569.0493821702</v>
      </c>
      <c r="K324" s="44">
        <v>1514131.4672745001</v>
      </c>
      <c r="L324" s="44">
        <v>410819.599444689</v>
      </c>
    </row>
    <row r="325" spans="2:12" s="32" customFormat="1" ht="8.85" customHeight="1" x14ac:dyDescent="0.15">
      <c r="B325" s="66">
        <v>45231</v>
      </c>
      <c r="C325" s="67">
        <v>54789</v>
      </c>
      <c r="D325" s="44">
        <v>314</v>
      </c>
      <c r="E325" s="68">
        <v>9558</v>
      </c>
      <c r="F325" s="132"/>
      <c r="G325" s="132"/>
      <c r="H325" s="100">
        <v>5295813.8081529997</v>
      </c>
      <c r="I325" s="100"/>
      <c r="J325" s="44">
        <v>3137840.3445702</v>
      </c>
      <c r="K325" s="44">
        <v>1431049.663195</v>
      </c>
      <c r="L325" s="44">
        <v>386632.97832683398</v>
      </c>
    </row>
    <row r="326" spans="2:12" s="32" customFormat="1" ht="8.85" customHeight="1" x14ac:dyDescent="0.15">
      <c r="B326" s="66">
        <v>45231</v>
      </c>
      <c r="C326" s="67">
        <v>54820</v>
      </c>
      <c r="D326" s="44">
        <v>315</v>
      </c>
      <c r="E326" s="68">
        <v>9589</v>
      </c>
      <c r="F326" s="132"/>
      <c r="G326" s="132"/>
      <c r="H326" s="100">
        <v>5015743.3663370004</v>
      </c>
      <c r="I326" s="100"/>
      <c r="J326" s="44">
        <v>2966854.3171243598</v>
      </c>
      <c r="K326" s="44">
        <v>1349628.30385849</v>
      </c>
      <c r="L326" s="44">
        <v>363090.58376233099</v>
      </c>
    </row>
    <row r="327" spans="2:12" s="32" customFormat="1" ht="8.85" customHeight="1" x14ac:dyDescent="0.15">
      <c r="B327" s="66">
        <v>45231</v>
      </c>
      <c r="C327" s="67">
        <v>54848</v>
      </c>
      <c r="D327" s="44">
        <v>316</v>
      </c>
      <c r="E327" s="68">
        <v>9617</v>
      </c>
      <c r="F327" s="132"/>
      <c r="G327" s="132"/>
      <c r="H327" s="100">
        <v>4738962.5866059996</v>
      </c>
      <c r="I327" s="100"/>
      <c r="J327" s="44">
        <v>2798841.57894899</v>
      </c>
      <c r="K327" s="44">
        <v>1270273.9422152101</v>
      </c>
      <c r="L327" s="44">
        <v>340434.22071107198</v>
      </c>
    </row>
    <row r="328" spans="2:12" s="32" customFormat="1" ht="8.85" customHeight="1" x14ac:dyDescent="0.15">
      <c r="B328" s="66">
        <v>45231</v>
      </c>
      <c r="C328" s="67">
        <v>54879</v>
      </c>
      <c r="D328" s="44">
        <v>317</v>
      </c>
      <c r="E328" s="68">
        <v>9648</v>
      </c>
      <c r="F328" s="132"/>
      <c r="G328" s="132"/>
      <c r="H328" s="100">
        <v>4350225.1453020005</v>
      </c>
      <c r="I328" s="100"/>
      <c r="J328" s="44">
        <v>2564894.7610258101</v>
      </c>
      <c r="K328" s="44">
        <v>1161134.9984214499</v>
      </c>
      <c r="L328" s="44">
        <v>309866.87698076601</v>
      </c>
    </row>
    <row r="329" spans="2:12" s="32" customFormat="1" ht="8.85" customHeight="1" x14ac:dyDescent="0.15">
      <c r="B329" s="66">
        <v>45231</v>
      </c>
      <c r="C329" s="67">
        <v>54909</v>
      </c>
      <c r="D329" s="44">
        <v>318</v>
      </c>
      <c r="E329" s="68">
        <v>9678</v>
      </c>
      <c r="F329" s="132"/>
      <c r="G329" s="132"/>
      <c r="H329" s="100">
        <v>4080288.2301639998</v>
      </c>
      <c r="I329" s="100"/>
      <c r="J329" s="44">
        <v>2401791.0329320999</v>
      </c>
      <c r="K329" s="44">
        <v>1084621.35621033</v>
      </c>
      <c r="L329" s="44">
        <v>288261.52138988901</v>
      </c>
    </row>
    <row r="330" spans="2:12" s="32" customFormat="1" ht="8.85" customHeight="1" x14ac:dyDescent="0.15">
      <c r="B330" s="66">
        <v>45231</v>
      </c>
      <c r="C330" s="67">
        <v>54940</v>
      </c>
      <c r="D330" s="44">
        <v>319</v>
      </c>
      <c r="E330" s="68">
        <v>9709</v>
      </c>
      <c r="F330" s="132"/>
      <c r="G330" s="132"/>
      <c r="H330" s="100">
        <v>3812492.744432</v>
      </c>
      <c r="I330" s="100"/>
      <c r="J330" s="44">
        <v>2240351.5982601698</v>
      </c>
      <c r="K330" s="44">
        <v>1009144.14929065</v>
      </c>
      <c r="L330" s="44">
        <v>267065.844667222</v>
      </c>
    </row>
    <row r="331" spans="2:12" s="32" customFormat="1" ht="8.85" customHeight="1" x14ac:dyDescent="0.15">
      <c r="B331" s="66">
        <v>45231</v>
      </c>
      <c r="C331" s="67">
        <v>54970</v>
      </c>
      <c r="D331" s="44">
        <v>320</v>
      </c>
      <c r="E331" s="68">
        <v>9739</v>
      </c>
      <c r="F331" s="132"/>
      <c r="G331" s="132"/>
      <c r="H331" s="100">
        <v>3548111.368731</v>
      </c>
      <c r="I331" s="100"/>
      <c r="J331" s="44">
        <v>2081569.7069325601</v>
      </c>
      <c r="K331" s="44">
        <v>935314.68171438202</v>
      </c>
      <c r="L331" s="44">
        <v>246512.51785765501</v>
      </c>
    </row>
    <row r="332" spans="2:12" s="32" customFormat="1" ht="8.85" customHeight="1" x14ac:dyDescent="0.15">
      <c r="B332" s="66">
        <v>45231</v>
      </c>
      <c r="C332" s="67">
        <v>55001</v>
      </c>
      <c r="D332" s="44">
        <v>321</v>
      </c>
      <c r="E332" s="68">
        <v>9770</v>
      </c>
      <c r="F332" s="132"/>
      <c r="G332" s="132"/>
      <c r="H332" s="100">
        <v>3285303.1107609998</v>
      </c>
      <c r="I332" s="100"/>
      <c r="J332" s="44">
        <v>1924119.0519725401</v>
      </c>
      <c r="K332" s="44">
        <v>862368.38241890096</v>
      </c>
      <c r="L332" s="44">
        <v>226324.03165656701</v>
      </c>
    </row>
    <row r="333" spans="2:12" s="32" customFormat="1" ht="8.85" customHeight="1" x14ac:dyDescent="0.15">
      <c r="B333" s="66">
        <v>45231</v>
      </c>
      <c r="C333" s="67">
        <v>55032</v>
      </c>
      <c r="D333" s="44">
        <v>322</v>
      </c>
      <c r="E333" s="68">
        <v>9801</v>
      </c>
      <c r="F333" s="132"/>
      <c r="G333" s="132"/>
      <c r="H333" s="100">
        <v>3024386.500976</v>
      </c>
      <c r="I333" s="100"/>
      <c r="J333" s="44">
        <v>1768302.51645295</v>
      </c>
      <c r="K333" s="44">
        <v>790517.599719538</v>
      </c>
      <c r="L333" s="44">
        <v>206588.436320056</v>
      </c>
    </row>
    <row r="334" spans="2:12" s="32" customFormat="1" ht="8.85" customHeight="1" x14ac:dyDescent="0.15">
      <c r="B334" s="66">
        <v>45231</v>
      </c>
      <c r="C334" s="67">
        <v>55062</v>
      </c>
      <c r="D334" s="44">
        <v>323</v>
      </c>
      <c r="E334" s="68">
        <v>9831</v>
      </c>
      <c r="F334" s="132"/>
      <c r="G334" s="132"/>
      <c r="H334" s="100">
        <v>2765515.54305</v>
      </c>
      <c r="I334" s="100"/>
      <c r="J334" s="44">
        <v>1614291.4183982799</v>
      </c>
      <c r="K334" s="44">
        <v>719890.89988704096</v>
      </c>
      <c r="L334" s="44">
        <v>187360.15296843101</v>
      </c>
    </row>
    <row r="335" spans="2:12" s="32" customFormat="1" ht="8.85" customHeight="1" x14ac:dyDescent="0.15">
      <c r="B335" s="66">
        <v>45231</v>
      </c>
      <c r="C335" s="67">
        <v>55093</v>
      </c>
      <c r="D335" s="44">
        <v>324</v>
      </c>
      <c r="E335" s="68">
        <v>9862</v>
      </c>
      <c r="F335" s="132"/>
      <c r="G335" s="132"/>
      <c r="H335" s="100">
        <v>2507443.43793</v>
      </c>
      <c r="I335" s="100"/>
      <c r="J335" s="44">
        <v>1461166.6747058099</v>
      </c>
      <c r="K335" s="44">
        <v>649947.97813630197</v>
      </c>
      <c r="L335" s="44">
        <v>168440.20653409499</v>
      </c>
    </row>
    <row r="336" spans="2:12" s="32" customFormat="1" ht="8.85" customHeight="1" x14ac:dyDescent="0.15">
      <c r="B336" s="66">
        <v>45231</v>
      </c>
      <c r="C336" s="67">
        <v>55123</v>
      </c>
      <c r="D336" s="44">
        <v>325</v>
      </c>
      <c r="E336" s="68">
        <v>9892</v>
      </c>
      <c r="F336" s="132"/>
      <c r="G336" s="132"/>
      <c r="H336" s="100">
        <v>2251326.005262</v>
      </c>
      <c r="I336" s="100"/>
      <c r="J336" s="44">
        <v>1309765.5454893799</v>
      </c>
      <c r="K336" s="44">
        <v>581168.63459224801</v>
      </c>
      <c r="L336" s="44">
        <v>149997.98300398901</v>
      </c>
    </row>
    <row r="337" spans="2:12" s="32" customFormat="1" ht="8.85" customHeight="1" x14ac:dyDescent="0.15">
      <c r="B337" s="66">
        <v>45231</v>
      </c>
      <c r="C337" s="67">
        <v>55154</v>
      </c>
      <c r="D337" s="44">
        <v>326</v>
      </c>
      <c r="E337" s="68">
        <v>9923</v>
      </c>
      <c r="F337" s="132"/>
      <c r="G337" s="132"/>
      <c r="H337" s="100">
        <v>1998802.3511689999</v>
      </c>
      <c r="I337" s="100"/>
      <c r="J337" s="44">
        <v>1160881.2707014701</v>
      </c>
      <c r="K337" s="44">
        <v>513795.74482844502</v>
      </c>
      <c r="L337" s="44">
        <v>132047.55810069299</v>
      </c>
    </row>
    <row r="338" spans="2:12" s="32" customFormat="1" ht="8.85" customHeight="1" x14ac:dyDescent="0.15">
      <c r="B338" s="66">
        <v>45231</v>
      </c>
      <c r="C338" s="67">
        <v>55185</v>
      </c>
      <c r="D338" s="44">
        <v>327</v>
      </c>
      <c r="E338" s="68">
        <v>9954</v>
      </c>
      <c r="F338" s="132"/>
      <c r="G338" s="132"/>
      <c r="H338" s="100">
        <v>1749062.943095</v>
      </c>
      <c r="I338" s="100"/>
      <c r="J338" s="44">
        <v>1014112.58086191</v>
      </c>
      <c r="K338" s="44">
        <v>447695.74018933898</v>
      </c>
      <c r="L338" s="44">
        <v>114572.252879376</v>
      </c>
    </row>
    <row r="339" spans="2:12" s="32" customFormat="1" ht="8.85" customHeight="1" x14ac:dyDescent="0.15">
      <c r="B339" s="66">
        <v>45231</v>
      </c>
      <c r="C339" s="67">
        <v>55213</v>
      </c>
      <c r="D339" s="44">
        <v>328</v>
      </c>
      <c r="E339" s="68">
        <v>9982</v>
      </c>
      <c r="F339" s="132"/>
      <c r="G339" s="132"/>
      <c r="H339" s="100">
        <v>1506147.997888</v>
      </c>
      <c r="I339" s="100"/>
      <c r="J339" s="44">
        <v>871931.773407812</v>
      </c>
      <c r="K339" s="44">
        <v>384043.49335808703</v>
      </c>
      <c r="L339" s="44">
        <v>97906.587465041797</v>
      </c>
    </row>
    <row r="340" spans="2:12" s="32" customFormat="1" ht="8.85" customHeight="1" x14ac:dyDescent="0.15">
      <c r="B340" s="66">
        <v>45231</v>
      </c>
      <c r="C340" s="67">
        <v>55244</v>
      </c>
      <c r="D340" s="44">
        <v>329</v>
      </c>
      <c r="E340" s="68">
        <v>10013</v>
      </c>
      <c r="F340" s="132"/>
      <c r="G340" s="132"/>
      <c r="H340" s="100">
        <v>1274343.1321409999</v>
      </c>
      <c r="I340" s="100"/>
      <c r="J340" s="44">
        <v>736485.18775953504</v>
      </c>
      <c r="K340" s="44">
        <v>323560.887016633</v>
      </c>
      <c r="L340" s="44">
        <v>82138.002838488799</v>
      </c>
    </row>
    <row r="341" spans="2:12" s="32" customFormat="1" ht="8.85" customHeight="1" x14ac:dyDescent="0.15">
      <c r="B341" s="66">
        <v>45231</v>
      </c>
      <c r="C341" s="67">
        <v>55274</v>
      </c>
      <c r="D341" s="44">
        <v>330</v>
      </c>
      <c r="E341" s="68">
        <v>10043</v>
      </c>
      <c r="F341" s="132"/>
      <c r="G341" s="132"/>
      <c r="H341" s="100">
        <v>1055091.075439</v>
      </c>
      <c r="I341" s="100"/>
      <c r="J341" s="44">
        <v>608771.26367203495</v>
      </c>
      <c r="K341" s="44">
        <v>266793.909956394</v>
      </c>
      <c r="L341" s="44">
        <v>67449.714672123198</v>
      </c>
    </row>
    <row r="342" spans="2:12" s="32" customFormat="1" ht="8.85" customHeight="1" x14ac:dyDescent="0.15">
      <c r="B342" s="66">
        <v>45231</v>
      </c>
      <c r="C342" s="67">
        <v>55305</v>
      </c>
      <c r="D342" s="44">
        <v>331</v>
      </c>
      <c r="E342" s="68">
        <v>10074</v>
      </c>
      <c r="F342" s="132"/>
      <c r="G342" s="132"/>
      <c r="H342" s="100">
        <v>865107.61796099995</v>
      </c>
      <c r="I342" s="100"/>
      <c r="J342" s="44">
        <v>498307.13969287701</v>
      </c>
      <c r="K342" s="44">
        <v>217827.63212818699</v>
      </c>
      <c r="L342" s="44">
        <v>54837.013584775297</v>
      </c>
    </row>
    <row r="343" spans="2:12" s="32" customFormat="1" ht="8.85" customHeight="1" x14ac:dyDescent="0.15">
      <c r="B343" s="66">
        <v>45231</v>
      </c>
      <c r="C343" s="67">
        <v>55335</v>
      </c>
      <c r="D343" s="44">
        <v>332</v>
      </c>
      <c r="E343" s="68">
        <v>10104</v>
      </c>
      <c r="F343" s="132"/>
      <c r="G343" s="132"/>
      <c r="H343" s="100">
        <v>697744.73679800006</v>
      </c>
      <c r="I343" s="100"/>
      <c r="J343" s="44">
        <v>401245.43366227997</v>
      </c>
      <c r="K343" s="44">
        <v>174966.83307727499</v>
      </c>
      <c r="L343" s="44">
        <v>43866.465118669999</v>
      </c>
    </row>
    <row r="344" spans="2:12" s="32" customFormat="1" ht="8.85" customHeight="1" x14ac:dyDescent="0.15">
      <c r="B344" s="66">
        <v>45231</v>
      </c>
      <c r="C344" s="67">
        <v>55366</v>
      </c>
      <c r="D344" s="44">
        <v>333</v>
      </c>
      <c r="E344" s="68">
        <v>10135</v>
      </c>
      <c r="F344" s="132"/>
      <c r="G344" s="132"/>
      <c r="H344" s="100">
        <v>556787.47510399995</v>
      </c>
      <c r="I344" s="100"/>
      <c r="J344" s="44">
        <v>319643.42102552298</v>
      </c>
      <c r="K344" s="44">
        <v>139029.02948458199</v>
      </c>
      <c r="L344" s="44">
        <v>34708.753632577602</v>
      </c>
    </row>
    <row r="345" spans="2:12" s="32" customFormat="1" ht="8.85" customHeight="1" x14ac:dyDescent="0.15">
      <c r="B345" s="66">
        <v>45231</v>
      </c>
      <c r="C345" s="67">
        <v>55397</v>
      </c>
      <c r="D345" s="44">
        <v>334</v>
      </c>
      <c r="E345" s="68">
        <v>10166</v>
      </c>
      <c r="F345" s="132"/>
      <c r="G345" s="132"/>
      <c r="H345" s="100">
        <v>441246.18857100001</v>
      </c>
      <c r="I345" s="100"/>
      <c r="J345" s="44">
        <v>252883.246846286</v>
      </c>
      <c r="K345" s="44">
        <v>109711.93448608799</v>
      </c>
      <c r="L345" s="44">
        <v>27273.6975421651</v>
      </c>
    </row>
    <row r="346" spans="2:12" s="32" customFormat="1" ht="8.85" customHeight="1" x14ac:dyDescent="0.15">
      <c r="B346" s="66">
        <v>45231</v>
      </c>
      <c r="C346" s="67">
        <v>55427</v>
      </c>
      <c r="D346" s="44">
        <v>335</v>
      </c>
      <c r="E346" s="68">
        <v>10196</v>
      </c>
      <c r="F346" s="132"/>
      <c r="G346" s="132"/>
      <c r="H346" s="100">
        <v>350674.65683599998</v>
      </c>
      <c r="I346" s="100"/>
      <c r="J346" s="44">
        <v>200645.78132807999</v>
      </c>
      <c r="K346" s="44">
        <v>86834.761161670103</v>
      </c>
      <c r="L346" s="44">
        <v>21498.0884191482</v>
      </c>
    </row>
    <row r="347" spans="2:12" s="32" customFormat="1" ht="8.85" customHeight="1" x14ac:dyDescent="0.15">
      <c r="B347" s="66">
        <v>45231</v>
      </c>
      <c r="C347" s="67">
        <v>55458</v>
      </c>
      <c r="D347" s="44">
        <v>336</v>
      </c>
      <c r="E347" s="68">
        <v>10227</v>
      </c>
      <c r="F347" s="132"/>
      <c r="G347" s="132"/>
      <c r="H347" s="100">
        <v>278856.108725</v>
      </c>
      <c r="I347" s="100"/>
      <c r="J347" s="44">
        <v>159282.69458884501</v>
      </c>
      <c r="K347" s="44">
        <v>68758.480105012306</v>
      </c>
      <c r="L347" s="44">
        <v>16950.757792671699</v>
      </c>
    </row>
    <row r="348" spans="2:12" s="32" customFormat="1" ht="8.85" customHeight="1" x14ac:dyDescent="0.15">
      <c r="B348" s="66">
        <v>45231</v>
      </c>
      <c r="C348" s="67">
        <v>55488</v>
      </c>
      <c r="D348" s="44">
        <v>337</v>
      </c>
      <c r="E348" s="68">
        <v>10257</v>
      </c>
      <c r="F348" s="132"/>
      <c r="G348" s="132"/>
      <c r="H348" s="100">
        <v>222423.62302</v>
      </c>
      <c r="I348" s="100"/>
      <c r="J348" s="44">
        <v>126839.903310863</v>
      </c>
      <c r="K348" s="44">
        <v>54618.949584598799</v>
      </c>
      <c r="L348" s="44">
        <v>13409.799281033</v>
      </c>
    </row>
    <row r="349" spans="2:12" s="32" customFormat="1" ht="8.85" customHeight="1" x14ac:dyDescent="0.15">
      <c r="B349" s="66">
        <v>45231</v>
      </c>
      <c r="C349" s="67">
        <v>55519</v>
      </c>
      <c r="D349" s="44">
        <v>338</v>
      </c>
      <c r="E349" s="68">
        <v>10288</v>
      </c>
      <c r="F349" s="132"/>
      <c r="G349" s="132"/>
      <c r="H349" s="100">
        <v>175219.15921799999</v>
      </c>
      <c r="I349" s="100"/>
      <c r="J349" s="44">
        <v>99751.483401618403</v>
      </c>
      <c r="K349" s="44">
        <v>42845.073977806598</v>
      </c>
      <c r="L349" s="44">
        <v>10474.575953875599</v>
      </c>
    </row>
    <row r="350" spans="2:12" s="32" customFormat="1" ht="8.85" customHeight="1" x14ac:dyDescent="0.15">
      <c r="B350" s="66">
        <v>45231</v>
      </c>
      <c r="C350" s="67">
        <v>55550</v>
      </c>
      <c r="D350" s="44">
        <v>339</v>
      </c>
      <c r="E350" s="68">
        <v>10319</v>
      </c>
      <c r="F350" s="132"/>
      <c r="G350" s="132"/>
      <c r="H350" s="100">
        <v>142826.77503799999</v>
      </c>
      <c r="I350" s="100"/>
      <c r="J350" s="44">
        <v>81172.735144053499</v>
      </c>
      <c r="K350" s="44">
        <v>34776.4948544008</v>
      </c>
      <c r="L350" s="44">
        <v>8465.9944586626007</v>
      </c>
    </row>
    <row r="351" spans="2:12" s="32" customFormat="1" ht="8.85" customHeight="1" x14ac:dyDescent="0.15">
      <c r="B351" s="66">
        <v>45231</v>
      </c>
      <c r="C351" s="67">
        <v>55579</v>
      </c>
      <c r="D351" s="44">
        <v>340</v>
      </c>
      <c r="E351" s="68">
        <v>10348</v>
      </c>
      <c r="F351" s="132"/>
      <c r="G351" s="132"/>
      <c r="H351" s="100">
        <v>117785.534056</v>
      </c>
      <c r="I351" s="100"/>
      <c r="J351" s="44">
        <v>66834.829874123403</v>
      </c>
      <c r="K351" s="44">
        <v>28565.637177568198</v>
      </c>
      <c r="L351" s="44">
        <v>6926.4648707157503</v>
      </c>
    </row>
    <row r="352" spans="2:12" s="32" customFormat="1" ht="8.85" customHeight="1" x14ac:dyDescent="0.15">
      <c r="B352" s="66">
        <v>45231</v>
      </c>
      <c r="C352" s="67">
        <v>55610</v>
      </c>
      <c r="D352" s="44">
        <v>341</v>
      </c>
      <c r="E352" s="68">
        <v>10379</v>
      </c>
      <c r="F352" s="132"/>
      <c r="G352" s="132"/>
      <c r="H352" s="100">
        <v>98680.920329</v>
      </c>
      <c r="I352" s="100"/>
      <c r="J352" s="44">
        <v>55899.3633616878</v>
      </c>
      <c r="K352" s="44">
        <v>23830.986655417899</v>
      </c>
      <c r="L352" s="44">
        <v>5753.9537033184697</v>
      </c>
    </row>
    <row r="353" spans="2:12" s="32" customFormat="1" ht="8.85" customHeight="1" x14ac:dyDescent="0.15">
      <c r="B353" s="66">
        <v>45231</v>
      </c>
      <c r="C353" s="67">
        <v>55640</v>
      </c>
      <c r="D353" s="44">
        <v>342</v>
      </c>
      <c r="E353" s="68">
        <v>10409</v>
      </c>
      <c r="F353" s="132"/>
      <c r="G353" s="132"/>
      <c r="H353" s="100">
        <v>84161.762707000002</v>
      </c>
      <c r="I353" s="100"/>
      <c r="J353" s="44">
        <v>47596.503908288898</v>
      </c>
      <c r="K353" s="44">
        <v>20241.373693334899</v>
      </c>
      <c r="L353" s="44">
        <v>4867.2136016053901</v>
      </c>
    </row>
    <row r="354" spans="2:12" s="32" customFormat="1" ht="8.85" customHeight="1" x14ac:dyDescent="0.15">
      <c r="B354" s="66">
        <v>45231</v>
      </c>
      <c r="C354" s="67">
        <v>55671</v>
      </c>
      <c r="D354" s="44">
        <v>343</v>
      </c>
      <c r="E354" s="68">
        <v>10440</v>
      </c>
      <c r="F354" s="132"/>
      <c r="G354" s="132"/>
      <c r="H354" s="100">
        <v>72183.503398000001</v>
      </c>
      <c r="I354" s="100"/>
      <c r="J354" s="44">
        <v>40753.129683575797</v>
      </c>
      <c r="K354" s="44">
        <v>17287.014187569999</v>
      </c>
      <c r="L354" s="44">
        <v>4139.2059074103399</v>
      </c>
    </row>
    <row r="355" spans="2:12" s="32" customFormat="1" ht="8.85" customHeight="1" x14ac:dyDescent="0.15">
      <c r="B355" s="66">
        <v>45231</v>
      </c>
      <c r="C355" s="67">
        <v>55701</v>
      </c>
      <c r="D355" s="44">
        <v>344</v>
      </c>
      <c r="E355" s="68">
        <v>10470</v>
      </c>
      <c r="F355" s="132"/>
      <c r="G355" s="132"/>
      <c r="H355" s="100">
        <v>61721.339100999998</v>
      </c>
      <c r="I355" s="100"/>
      <c r="J355" s="44">
        <v>34789.237509752202</v>
      </c>
      <c r="K355" s="44">
        <v>14720.877525008</v>
      </c>
      <c r="L355" s="44">
        <v>3510.3209475324202</v>
      </c>
    </row>
    <row r="356" spans="2:12" s="32" customFormat="1" ht="8.85" customHeight="1" x14ac:dyDescent="0.15">
      <c r="B356" s="66">
        <v>45231</v>
      </c>
      <c r="C356" s="67">
        <v>55732</v>
      </c>
      <c r="D356" s="44">
        <v>345</v>
      </c>
      <c r="E356" s="68">
        <v>10501</v>
      </c>
      <c r="F356" s="132"/>
      <c r="G356" s="132"/>
      <c r="H356" s="100">
        <v>52710.39</v>
      </c>
      <c r="I356" s="100"/>
      <c r="J356" s="44">
        <v>29659.824635220601</v>
      </c>
      <c r="K356" s="44">
        <v>12518.4759991262</v>
      </c>
      <c r="L356" s="44">
        <v>2972.4955068365002</v>
      </c>
    </row>
    <row r="357" spans="2:12" s="32" customFormat="1" ht="8.85" customHeight="1" x14ac:dyDescent="0.15">
      <c r="B357" s="66">
        <v>45231</v>
      </c>
      <c r="C357" s="67">
        <v>55763</v>
      </c>
      <c r="D357" s="44">
        <v>346</v>
      </c>
      <c r="E357" s="68">
        <v>10532</v>
      </c>
      <c r="F357" s="132"/>
      <c r="G357" s="132"/>
      <c r="H357" s="100">
        <v>44803.65</v>
      </c>
      <c r="I357" s="100"/>
      <c r="J357" s="44">
        <v>25167.989515334099</v>
      </c>
      <c r="K357" s="44">
        <v>10595.598650564199</v>
      </c>
      <c r="L357" s="44">
        <v>2505.2545797110802</v>
      </c>
    </row>
    <row r="358" spans="2:12" s="32" customFormat="1" ht="8.85" customHeight="1" x14ac:dyDescent="0.15">
      <c r="B358" s="66">
        <v>45231</v>
      </c>
      <c r="C358" s="67">
        <v>55793</v>
      </c>
      <c r="D358" s="44">
        <v>347</v>
      </c>
      <c r="E358" s="68">
        <v>10562</v>
      </c>
      <c r="F358" s="132"/>
      <c r="G358" s="132"/>
      <c r="H358" s="100">
        <v>37706.83</v>
      </c>
      <c r="I358" s="100"/>
      <c r="J358" s="44">
        <v>21146.656547117302</v>
      </c>
      <c r="K358" s="44">
        <v>8880.7256568792509</v>
      </c>
      <c r="L358" s="44">
        <v>2091.17752601343</v>
      </c>
    </row>
    <row r="359" spans="2:12" s="32" customFormat="1" ht="8.85" customHeight="1" x14ac:dyDescent="0.15">
      <c r="B359" s="66">
        <v>45231</v>
      </c>
      <c r="C359" s="67">
        <v>55824</v>
      </c>
      <c r="D359" s="44">
        <v>348</v>
      </c>
      <c r="E359" s="68">
        <v>10593</v>
      </c>
      <c r="F359" s="132"/>
      <c r="G359" s="132"/>
      <c r="H359" s="100">
        <v>31569.74</v>
      </c>
      <c r="I359" s="100"/>
      <c r="J359" s="44">
        <v>17674.839265801798</v>
      </c>
      <c r="K359" s="44">
        <v>7403.8277818276001</v>
      </c>
      <c r="L359" s="44">
        <v>1736.0226078472101</v>
      </c>
    </row>
    <row r="360" spans="2:12" s="32" customFormat="1" ht="8.85" customHeight="1" x14ac:dyDescent="0.15">
      <c r="B360" s="66">
        <v>45231</v>
      </c>
      <c r="C360" s="67">
        <v>55854</v>
      </c>
      <c r="D360" s="44">
        <v>349</v>
      </c>
      <c r="E360" s="68">
        <v>10623</v>
      </c>
      <c r="F360" s="132"/>
      <c r="G360" s="132"/>
      <c r="H360" s="100">
        <v>26391.73</v>
      </c>
      <c r="I360" s="100"/>
      <c r="J360" s="44">
        <v>14751.5918508133</v>
      </c>
      <c r="K360" s="44">
        <v>6164.0973683112697</v>
      </c>
      <c r="L360" s="44">
        <v>1439.4104194317699</v>
      </c>
    </row>
    <row r="361" spans="2:12" s="32" customFormat="1" ht="8.85" customHeight="1" x14ac:dyDescent="0.15">
      <c r="B361" s="66">
        <v>45231</v>
      </c>
      <c r="C361" s="67">
        <v>55885</v>
      </c>
      <c r="D361" s="44">
        <v>350</v>
      </c>
      <c r="E361" s="68">
        <v>10654</v>
      </c>
      <c r="F361" s="132"/>
      <c r="G361" s="132"/>
      <c r="H361" s="100">
        <v>22158.49</v>
      </c>
      <c r="I361" s="100"/>
      <c r="J361" s="44">
        <v>12364.426269601699</v>
      </c>
      <c r="K361" s="44">
        <v>5153.4570930513801</v>
      </c>
      <c r="L361" s="44">
        <v>1198.31345560452</v>
      </c>
    </row>
    <row r="362" spans="2:12" s="32" customFormat="1" ht="8.85" customHeight="1" x14ac:dyDescent="0.15">
      <c r="B362" s="66">
        <v>45231</v>
      </c>
      <c r="C362" s="67">
        <v>55916</v>
      </c>
      <c r="D362" s="44">
        <v>351</v>
      </c>
      <c r="E362" s="68">
        <v>10685</v>
      </c>
      <c r="F362" s="132"/>
      <c r="G362" s="132"/>
      <c r="H362" s="100">
        <v>17912.150000000001</v>
      </c>
      <c r="I362" s="100"/>
      <c r="J362" s="44">
        <v>9978.0184764759906</v>
      </c>
      <c r="K362" s="44">
        <v>4148.2325221066303</v>
      </c>
      <c r="L362" s="44">
        <v>960.48698204296704</v>
      </c>
    </row>
    <row r="363" spans="2:12" s="32" customFormat="1" ht="8.85" customHeight="1" x14ac:dyDescent="0.15">
      <c r="B363" s="66">
        <v>45231</v>
      </c>
      <c r="C363" s="67">
        <v>55944</v>
      </c>
      <c r="D363" s="44">
        <v>352</v>
      </c>
      <c r="E363" s="68">
        <v>10713</v>
      </c>
      <c r="F363" s="132"/>
      <c r="G363" s="132"/>
      <c r="H363" s="100">
        <v>13652.69</v>
      </c>
      <c r="I363" s="100"/>
      <c r="J363" s="44">
        <v>7593.6213665752803</v>
      </c>
      <c r="K363" s="44">
        <v>3149.6974796886402</v>
      </c>
      <c r="L363" s="44">
        <v>726.49435675805796</v>
      </c>
    </row>
    <row r="364" spans="2:12" s="32" customFormat="1" ht="8.85" customHeight="1" x14ac:dyDescent="0.15">
      <c r="B364" s="66">
        <v>45231</v>
      </c>
      <c r="C364" s="67">
        <v>55975</v>
      </c>
      <c r="D364" s="44">
        <v>353</v>
      </c>
      <c r="E364" s="68">
        <v>10744</v>
      </c>
      <c r="F364" s="132"/>
      <c r="G364" s="132"/>
      <c r="H364" s="100">
        <v>9380.34</v>
      </c>
      <c r="I364" s="100"/>
      <c r="J364" s="44">
        <v>5208.4928044293902</v>
      </c>
      <c r="K364" s="44">
        <v>2154.8947634668398</v>
      </c>
      <c r="L364" s="44">
        <v>494.93263066890103</v>
      </c>
    </row>
    <row r="365" spans="2:12" s="32" customFormat="1" ht="8.85" customHeight="1" x14ac:dyDescent="0.15">
      <c r="B365" s="66">
        <v>45231</v>
      </c>
      <c r="C365" s="67">
        <v>56005</v>
      </c>
      <c r="D365" s="44">
        <v>354</v>
      </c>
      <c r="E365" s="68">
        <v>10774</v>
      </c>
      <c r="F365" s="132"/>
      <c r="G365" s="132"/>
      <c r="H365" s="100">
        <v>5227.17</v>
      </c>
      <c r="I365" s="100"/>
      <c r="J365" s="44">
        <v>2897.6549804014599</v>
      </c>
      <c r="K365" s="44">
        <v>1195.88780708993</v>
      </c>
      <c r="L365" s="44">
        <v>273.543590563039</v>
      </c>
    </row>
    <row r="366" spans="2:12" s="32" customFormat="1" ht="8.85" customHeight="1" x14ac:dyDescent="0.15">
      <c r="B366" s="66">
        <v>45231</v>
      </c>
      <c r="C366" s="67">
        <v>56036</v>
      </c>
      <c r="D366" s="44">
        <v>355</v>
      </c>
      <c r="E366" s="68">
        <v>10805</v>
      </c>
      <c r="F366" s="132"/>
      <c r="G366" s="132"/>
      <c r="H366" s="100">
        <v>2452.29</v>
      </c>
      <c r="I366" s="100"/>
      <c r="J366" s="44">
        <v>0</v>
      </c>
      <c r="K366" s="44">
        <v>0</v>
      </c>
      <c r="L366" s="44">
        <v>0</v>
      </c>
    </row>
    <row r="367" spans="2:12" s="32" customFormat="1" ht="8.85" customHeight="1" x14ac:dyDescent="0.15">
      <c r="B367" s="66">
        <v>45231</v>
      </c>
      <c r="C367" s="67">
        <v>56066</v>
      </c>
      <c r="D367" s="44">
        <v>356</v>
      </c>
      <c r="E367" s="68">
        <v>10835</v>
      </c>
      <c r="F367" s="132"/>
      <c r="G367" s="132"/>
      <c r="H367" s="100">
        <v>737.21</v>
      </c>
      <c r="I367" s="100"/>
      <c r="J367" s="44">
        <v>0</v>
      </c>
      <c r="K367" s="44">
        <v>0</v>
      </c>
      <c r="L367" s="44">
        <v>0</v>
      </c>
    </row>
    <row r="368" spans="2:12" s="32" customFormat="1" ht="8.85" customHeight="1" x14ac:dyDescent="0.15">
      <c r="B368" s="66">
        <v>45231</v>
      </c>
      <c r="C368" s="67">
        <v>56097</v>
      </c>
      <c r="D368" s="44">
        <v>357</v>
      </c>
      <c r="E368" s="68">
        <v>10866</v>
      </c>
      <c r="F368" s="132"/>
      <c r="G368" s="132"/>
      <c r="H368" s="100">
        <v>0</v>
      </c>
      <c r="I368" s="100"/>
      <c r="J368" s="44">
        <v>0</v>
      </c>
      <c r="K368" s="44">
        <v>0</v>
      </c>
      <c r="L368" s="44">
        <v>0</v>
      </c>
    </row>
    <row r="369" spans="2:12" s="32" customFormat="1" ht="8.85" customHeight="1" x14ac:dyDescent="0.15">
      <c r="B369" s="66">
        <v>45231</v>
      </c>
      <c r="C369" s="67">
        <v>56128</v>
      </c>
      <c r="D369" s="44">
        <v>358</v>
      </c>
      <c r="E369" s="68">
        <v>10897</v>
      </c>
      <c r="F369" s="132"/>
      <c r="G369" s="132"/>
      <c r="H369" s="100">
        <v>0</v>
      </c>
      <c r="I369" s="100"/>
      <c r="J369" s="44">
        <v>0</v>
      </c>
      <c r="K369" s="44">
        <v>0</v>
      </c>
      <c r="L369" s="44">
        <v>0</v>
      </c>
    </row>
    <row r="370" spans="2:12" s="32" customFormat="1" ht="8.85" customHeight="1" x14ac:dyDescent="0.15">
      <c r="B370" s="66">
        <v>45231</v>
      </c>
      <c r="C370" s="67">
        <v>56158</v>
      </c>
      <c r="D370" s="44">
        <v>359</v>
      </c>
      <c r="E370" s="68">
        <v>10927</v>
      </c>
      <c r="F370" s="132"/>
      <c r="G370" s="132"/>
      <c r="H370" s="100">
        <v>0</v>
      </c>
      <c r="I370" s="100"/>
      <c r="J370" s="44">
        <v>0</v>
      </c>
      <c r="K370" s="44">
        <v>0</v>
      </c>
      <c r="L370" s="44">
        <v>0</v>
      </c>
    </row>
    <row r="371" spans="2:12" s="32" customFormat="1" ht="8.85" customHeight="1" x14ac:dyDescent="0.15">
      <c r="B371" s="66">
        <v>45231</v>
      </c>
      <c r="C371" s="67">
        <v>56189</v>
      </c>
      <c r="D371" s="44">
        <v>360</v>
      </c>
      <c r="E371" s="68">
        <v>10958</v>
      </c>
      <c r="F371" s="132"/>
      <c r="G371" s="132"/>
      <c r="H371" s="100">
        <v>0</v>
      </c>
      <c r="I371" s="100"/>
      <c r="J371" s="44">
        <v>0</v>
      </c>
      <c r="K371" s="44">
        <v>0</v>
      </c>
      <c r="L371" s="44">
        <v>0</v>
      </c>
    </row>
    <row r="372" spans="2:12" s="32" customFormat="1" ht="8.85" customHeight="1" x14ac:dyDescent="0.15">
      <c r="B372" s="66">
        <v>45231</v>
      </c>
      <c r="C372" s="67">
        <v>56219</v>
      </c>
      <c r="D372" s="44">
        <v>361</v>
      </c>
      <c r="E372" s="68">
        <v>10988</v>
      </c>
      <c r="F372" s="132"/>
      <c r="G372" s="132"/>
      <c r="H372" s="100">
        <v>0</v>
      </c>
      <c r="I372" s="100"/>
      <c r="J372" s="44">
        <v>0</v>
      </c>
      <c r="K372" s="44">
        <v>0</v>
      </c>
      <c r="L372" s="44">
        <v>0</v>
      </c>
    </row>
    <row r="373" spans="2:12" s="32" customFormat="1" ht="8.85" customHeight="1" x14ac:dyDescent="0.15">
      <c r="B373" s="66">
        <v>45231</v>
      </c>
      <c r="C373" s="67">
        <v>56250</v>
      </c>
      <c r="D373" s="44">
        <v>362</v>
      </c>
      <c r="E373" s="68">
        <v>11019</v>
      </c>
      <c r="F373" s="132"/>
      <c r="G373" s="132"/>
      <c r="H373" s="100">
        <v>0</v>
      </c>
      <c r="I373" s="100"/>
      <c r="J373" s="44">
        <v>0</v>
      </c>
      <c r="K373" s="44">
        <v>0</v>
      </c>
      <c r="L373" s="44">
        <v>0</v>
      </c>
    </row>
    <row r="374" spans="2:12" s="32" customFormat="1" ht="8.85" customHeight="1" x14ac:dyDescent="0.15">
      <c r="B374" s="66">
        <v>45231</v>
      </c>
      <c r="C374" s="67">
        <v>56281</v>
      </c>
      <c r="D374" s="44">
        <v>363</v>
      </c>
      <c r="E374" s="68">
        <v>11050</v>
      </c>
      <c r="F374" s="132"/>
      <c r="G374" s="132"/>
      <c r="H374" s="100">
        <v>0</v>
      </c>
      <c r="I374" s="100"/>
      <c r="J374" s="44">
        <v>0</v>
      </c>
      <c r="K374" s="44">
        <v>0</v>
      </c>
      <c r="L374" s="44">
        <v>0</v>
      </c>
    </row>
    <row r="375" spans="2:12" s="32" customFormat="1" ht="8.85" customHeight="1" x14ac:dyDescent="0.15">
      <c r="B375" s="66">
        <v>45231</v>
      </c>
      <c r="C375" s="67">
        <v>56309</v>
      </c>
      <c r="D375" s="44">
        <v>364</v>
      </c>
      <c r="E375" s="68">
        <v>11078</v>
      </c>
      <c r="F375" s="132"/>
      <c r="G375" s="132"/>
      <c r="H375" s="100">
        <v>0</v>
      </c>
      <c r="I375" s="100"/>
      <c r="J375" s="44">
        <v>0</v>
      </c>
      <c r="K375" s="44">
        <v>0</v>
      </c>
      <c r="L375" s="44">
        <v>0</v>
      </c>
    </row>
    <row r="376" spans="2:12" s="32" customFormat="1" ht="8.85" customHeight="1" x14ac:dyDescent="0.15">
      <c r="B376" s="66">
        <v>45231</v>
      </c>
      <c r="C376" s="67">
        <v>56340</v>
      </c>
      <c r="D376" s="44">
        <v>365</v>
      </c>
      <c r="E376" s="68">
        <v>11109</v>
      </c>
      <c r="F376" s="132"/>
      <c r="G376" s="132"/>
      <c r="H376" s="100">
        <v>0</v>
      </c>
      <c r="I376" s="100"/>
      <c r="J376" s="44">
        <v>0</v>
      </c>
      <c r="K376" s="44">
        <v>0</v>
      </c>
      <c r="L376" s="44">
        <v>0</v>
      </c>
    </row>
    <row r="377" spans="2:12" s="32" customFormat="1" ht="11.85" customHeight="1" x14ac:dyDescent="0.15">
      <c r="B377" s="69"/>
      <c r="C377" s="70"/>
      <c r="D377" s="71"/>
      <c r="E377" s="72"/>
      <c r="F377" s="130"/>
      <c r="G377" s="130"/>
      <c r="H377" s="131">
        <v>1417395726381.1101</v>
      </c>
      <c r="I377" s="131"/>
      <c r="J377" s="73">
        <v>1265453470234.74</v>
      </c>
      <c r="K377" s="73">
        <v>1082641736151.33</v>
      </c>
      <c r="L377" s="73">
        <v>862197072798.43701</v>
      </c>
    </row>
    <row r="378" spans="2:12" s="32" customFormat="1" ht="22.95" customHeight="1" x14ac:dyDescent="0.15"/>
  </sheetData>
  <mergeCells count="742">
    <mergeCell ref="B1:F3"/>
    <mergeCell ref="H2:L2"/>
    <mergeCell ref="B5:L5"/>
    <mergeCell ref="B7:D8"/>
    <mergeCell ref="G8:H8"/>
    <mergeCell ref="B10:E10"/>
    <mergeCell ref="F10:G10"/>
    <mergeCell ref="H10:L10"/>
    <mergeCell ref="F14:G14"/>
    <mergeCell ref="H14:I14"/>
    <mergeCell ref="F15:G15"/>
    <mergeCell ref="H15:I15"/>
    <mergeCell ref="F16:G16"/>
    <mergeCell ref="H16:I16"/>
    <mergeCell ref="F11:G11"/>
    <mergeCell ref="H11:I11"/>
    <mergeCell ref="F12:G12"/>
    <mergeCell ref="H12:I12"/>
    <mergeCell ref="F13:G13"/>
    <mergeCell ref="H13:I13"/>
    <mergeCell ref="F20:G20"/>
    <mergeCell ref="H20:I20"/>
    <mergeCell ref="F21:G21"/>
    <mergeCell ref="H21:I21"/>
    <mergeCell ref="F22:G22"/>
    <mergeCell ref="H22:I22"/>
    <mergeCell ref="F17:G17"/>
    <mergeCell ref="H17:I17"/>
    <mergeCell ref="F18:G18"/>
    <mergeCell ref="H18:I18"/>
    <mergeCell ref="F19:G19"/>
    <mergeCell ref="H19:I19"/>
    <mergeCell ref="F26:G26"/>
    <mergeCell ref="H26:I26"/>
    <mergeCell ref="F27:G27"/>
    <mergeCell ref="H27:I27"/>
    <mergeCell ref="F28:G28"/>
    <mergeCell ref="H28:I28"/>
    <mergeCell ref="F23:G23"/>
    <mergeCell ref="H23:I23"/>
    <mergeCell ref="F24:G24"/>
    <mergeCell ref="H24:I24"/>
    <mergeCell ref="F25:G25"/>
    <mergeCell ref="H25:I25"/>
    <mergeCell ref="F32:G32"/>
    <mergeCell ref="H32:I32"/>
    <mergeCell ref="F33:G33"/>
    <mergeCell ref="H33:I33"/>
    <mergeCell ref="F34:G34"/>
    <mergeCell ref="H34:I34"/>
    <mergeCell ref="F29:G29"/>
    <mergeCell ref="H29:I29"/>
    <mergeCell ref="F30:G30"/>
    <mergeCell ref="H30:I30"/>
    <mergeCell ref="F31:G31"/>
    <mergeCell ref="H31:I31"/>
    <mergeCell ref="F38:G38"/>
    <mergeCell ref="H38:I38"/>
    <mergeCell ref="F39:G39"/>
    <mergeCell ref="H39:I39"/>
    <mergeCell ref="F40:G40"/>
    <mergeCell ref="H40:I40"/>
    <mergeCell ref="F35:G35"/>
    <mergeCell ref="H35:I35"/>
    <mergeCell ref="F36:G36"/>
    <mergeCell ref="H36:I36"/>
    <mergeCell ref="F37:G37"/>
    <mergeCell ref="H37:I37"/>
    <mergeCell ref="F44:G44"/>
    <mergeCell ref="H44:I44"/>
    <mergeCell ref="F45:G45"/>
    <mergeCell ref="H45:I45"/>
    <mergeCell ref="F46:G46"/>
    <mergeCell ref="H46:I46"/>
    <mergeCell ref="F41:G41"/>
    <mergeCell ref="H41:I41"/>
    <mergeCell ref="F42:G42"/>
    <mergeCell ref="H42:I42"/>
    <mergeCell ref="F43:G43"/>
    <mergeCell ref="H43:I43"/>
    <mergeCell ref="F50:G50"/>
    <mergeCell ref="H50:I50"/>
    <mergeCell ref="F51:G51"/>
    <mergeCell ref="H51:I51"/>
    <mergeCell ref="F52:G52"/>
    <mergeCell ref="H52:I52"/>
    <mergeCell ref="F47:G47"/>
    <mergeCell ref="H47:I47"/>
    <mergeCell ref="F48:G48"/>
    <mergeCell ref="H48:I48"/>
    <mergeCell ref="F49:G49"/>
    <mergeCell ref="H49:I49"/>
    <mergeCell ref="F56:G56"/>
    <mergeCell ref="H56:I56"/>
    <mergeCell ref="F57:G57"/>
    <mergeCell ref="H57:I57"/>
    <mergeCell ref="F58:G58"/>
    <mergeCell ref="H58:I58"/>
    <mergeCell ref="F53:G53"/>
    <mergeCell ref="H53:I53"/>
    <mergeCell ref="F54:G54"/>
    <mergeCell ref="H54:I54"/>
    <mergeCell ref="F55:G55"/>
    <mergeCell ref="H55:I55"/>
    <mergeCell ref="F62:G62"/>
    <mergeCell ref="H62:I62"/>
    <mergeCell ref="F63:G63"/>
    <mergeCell ref="H63:I63"/>
    <mergeCell ref="F64:G64"/>
    <mergeCell ref="H64:I64"/>
    <mergeCell ref="F59:G59"/>
    <mergeCell ref="H59:I59"/>
    <mergeCell ref="F60:G60"/>
    <mergeCell ref="H60:I60"/>
    <mergeCell ref="F61:G61"/>
    <mergeCell ref="H61:I61"/>
    <mergeCell ref="F68:G68"/>
    <mergeCell ref="H68:I68"/>
    <mergeCell ref="F69:G69"/>
    <mergeCell ref="H69:I69"/>
    <mergeCell ref="F70:G70"/>
    <mergeCell ref="H70:I70"/>
    <mergeCell ref="F65:G65"/>
    <mergeCell ref="H65:I65"/>
    <mergeCell ref="F66:G66"/>
    <mergeCell ref="H66:I66"/>
    <mergeCell ref="F67:G67"/>
    <mergeCell ref="H67:I67"/>
    <mergeCell ref="F74:G74"/>
    <mergeCell ref="H74:I74"/>
    <mergeCell ref="F75:G75"/>
    <mergeCell ref="H75:I75"/>
    <mergeCell ref="F76:G76"/>
    <mergeCell ref="H76:I76"/>
    <mergeCell ref="F71:G71"/>
    <mergeCell ref="H71:I71"/>
    <mergeCell ref="F72:G72"/>
    <mergeCell ref="H72:I72"/>
    <mergeCell ref="F73:G73"/>
    <mergeCell ref="H73:I73"/>
    <mergeCell ref="F80:G80"/>
    <mergeCell ref="H80:I80"/>
    <mergeCell ref="F81:G81"/>
    <mergeCell ref="H81:I81"/>
    <mergeCell ref="F82:G82"/>
    <mergeCell ref="H82:I82"/>
    <mergeCell ref="F77:G77"/>
    <mergeCell ref="H77:I77"/>
    <mergeCell ref="F78:G78"/>
    <mergeCell ref="H78:I78"/>
    <mergeCell ref="F79:G79"/>
    <mergeCell ref="H79:I79"/>
    <mergeCell ref="F86:G86"/>
    <mergeCell ref="H86:I86"/>
    <mergeCell ref="F87:G87"/>
    <mergeCell ref="H87:I87"/>
    <mergeCell ref="F88:G88"/>
    <mergeCell ref="H88:I88"/>
    <mergeCell ref="F83:G83"/>
    <mergeCell ref="H83:I83"/>
    <mergeCell ref="F84:G84"/>
    <mergeCell ref="H84:I84"/>
    <mergeCell ref="F85:G85"/>
    <mergeCell ref="H85:I85"/>
    <mergeCell ref="F92:G92"/>
    <mergeCell ref="H92:I92"/>
    <mergeCell ref="F93:G93"/>
    <mergeCell ref="H93:I93"/>
    <mergeCell ref="F94:G94"/>
    <mergeCell ref="H94:I94"/>
    <mergeCell ref="F89:G89"/>
    <mergeCell ref="H89:I89"/>
    <mergeCell ref="F90:G90"/>
    <mergeCell ref="H90:I90"/>
    <mergeCell ref="F91:G91"/>
    <mergeCell ref="H91:I91"/>
    <mergeCell ref="F98:G98"/>
    <mergeCell ref="H98:I98"/>
    <mergeCell ref="F99:G99"/>
    <mergeCell ref="H99:I99"/>
    <mergeCell ref="F100:G100"/>
    <mergeCell ref="H100:I100"/>
    <mergeCell ref="F95:G95"/>
    <mergeCell ref="H95:I95"/>
    <mergeCell ref="F96:G96"/>
    <mergeCell ref="H96:I96"/>
    <mergeCell ref="F97:G97"/>
    <mergeCell ref="H97:I97"/>
    <mergeCell ref="F104:G104"/>
    <mergeCell ref="H104:I104"/>
    <mergeCell ref="F105:G105"/>
    <mergeCell ref="H105:I105"/>
    <mergeCell ref="F106:G106"/>
    <mergeCell ref="H106:I106"/>
    <mergeCell ref="F101:G101"/>
    <mergeCell ref="H101:I101"/>
    <mergeCell ref="F102:G102"/>
    <mergeCell ref="H102:I102"/>
    <mergeCell ref="F103:G103"/>
    <mergeCell ref="H103:I103"/>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94:G194"/>
    <mergeCell ref="H194:I194"/>
    <mergeCell ref="F195:G195"/>
    <mergeCell ref="H195:I195"/>
    <mergeCell ref="F196:G196"/>
    <mergeCell ref="H196:I196"/>
    <mergeCell ref="F191:G191"/>
    <mergeCell ref="H191:I191"/>
    <mergeCell ref="F192:G192"/>
    <mergeCell ref="H192:I192"/>
    <mergeCell ref="F193:G193"/>
    <mergeCell ref="H193:I193"/>
    <mergeCell ref="F200:G200"/>
    <mergeCell ref="H200:I200"/>
    <mergeCell ref="F201:G201"/>
    <mergeCell ref="H201:I201"/>
    <mergeCell ref="F202:G202"/>
    <mergeCell ref="H202:I202"/>
    <mergeCell ref="F197:G197"/>
    <mergeCell ref="H197:I197"/>
    <mergeCell ref="F198:G198"/>
    <mergeCell ref="H198:I198"/>
    <mergeCell ref="F199:G199"/>
    <mergeCell ref="H199:I199"/>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96:G296"/>
    <mergeCell ref="H296:I296"/>
    <mergeCell ref="F297:G297"/>
    <mergeCell ref="H297:I297"/>
    <mergeCell ref="F298:G298"/>
    <mergeCell ref="H298:I298"/>
    <mergeCell ref="F293:G293"/>
    <mergeCell ref="H293:I293"/>
    <mergeCell ref="F294:G294"/>
    <mergeCell ref="H294:I294"/>
    <mergeCell ref="F295:G295"/>
    <mergeCell ref="H295:I295"/>
    <mergeCell ref="F302:G302"/>
    <mergeCell ref="H302:I302"/>
    <mergeCell ref="F303:G303"/>
    <mergeCell ref="H303:I303"/>
    <mergeCell ref="F304:G304"/>
    <mergeCell ref="H304:I304"/>
    <mergeCell ref="F299:G299"/>
    <mergeCell ref="H299:I299"/>
    <mergeCell ref="F300:G300"/>
    <mergeCell ref="H300:I300"/>
    <mergeCell ref="F301:G301"/>
    <mergeCell ref="H301:I301"/>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68:G368"/>
    <mergeCell ref="H368:I368"/>
    <mergeCell ref="F369:G369"/>
    <mergeCell ref="H369:I369"/>
    <mergeCell ref="F370:G370"/>
    <mergeCell ref="H370:I370"/>
    <mergeCell ref="F365:G365"/>
    <mergeCell ref="H365:I365"/>
    <mergeCell ref="F366:G366"/>
    <mergeCell ref="H366:I366"/>
    <mergeCell ref="F367:G367"/>
    <mergeCell ref="H367:I367"/>
    <mergeCell ref="F377:G377"/>
    <mergeCell ref="H377:I377"/>
    <mergeCell ref="F374:G374"/>
    <mergeCell ref="H374:I374"/>
    <mergeCell ref="F375:G375"/>
    <mergeCell ref="H375:I375"/>
    <mergeCell ref="F376:G376"/>
    <mergeCell ref="H376:I376"/>
    <mergeCell ref="F371:G371"/>
    <mergeCell ref="H371:I371"/>
    <mergeCell ref="F372:G372"/>
    <mergeCell ref="H372:I372"/>
    <mergeCell ref="F373:G373"/>
    <mergeCell ref="H373:I37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4C44-8FEA-42AC-99EB-913650E48F3A}">
  <dimension ref="A1:A3"/>
  <sheetViews>
    <sheetView zoomScaleNormal="100" workbookViewId="0">
      <selection activeCell="E3" sqref="E3"/>
    </sheetView>
  </sheetViews>
  <sheetFormatPr defaultRowHeight="13.2" x14ac:dyDescent="0.25"/>
  <cols>
    <col min="1" max="1" width="143.77734375" style="50" customWidth="1"/>
    <col min="2" max="2" width="18.88671875" style="50" customWidth="1"/>
    <col min="3" max="16384" width="8.88671875" style="50"/>
  </cols>
  <sheetData>
    <row r="1" s="32" customFormat="1" ht="335.25" customHeight="1" x14ac:dyDescent="0.15"/>
    <row r="2" s="32" customFormat="1" ht="53.7" customHeight="1" x14ac:dyDescent="0.15"/>
    <row r="3" s="32"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EEDB-B90A-4C11-BE8A-F5D5D825C0D6}">
  <sheetPr>
    <tabColor rgb="FF002060"/>
  </sheetPr>
  <dimension ref="A1:J112"/>
  <sheetViews>
    <sheetView view="pageBreakPreview" zoomScale="60" zoomScaleNormal="55" workbookViewId="0">
      <selection activeCell="C28" sqref="C28"/>
    </sheetView>
  </sheetViews>
  <sheetFormatPr defaultRowHeight="14.4" x14ac:dyDescent="0.3"/>
  <cols>
    <col min="1" max="1" width="13.33203125" style="180" customWidth="1"/>
    <col min="2" max="2" width="60.5546875" style="180" bestFit="1" customWidth="1"/>
    <col min="3" max="3" width="44.88671875" style="180" customWidth="1"/>
    <col min="4" max="7" width="41" style="180" customWidth="1"/>
    <col min="8" max="8" width="7.33203125" style="180" customWidth="1"/>
    <col min="9" max="9" width="92" style="180" customWidth="1"/>
    <col min="10" max="10" width="47.6640625" style="180" customWidth="1"/>
    <col min="11" max="16384" width="8.88671875" style="175"/>
  </cols>
  <sheetData>
    <row r="1" spans="1:10" x14ac:dyDescent="0.3">
      <c r="A1" s="291" t="s">
        <v>2014</v>
      </c>
      <c r="B1" s="291"/>
    </row>
    <row r="2" spans="1:10" ht="31.2" x14ac:dyDescent="0.3">
      <c r="A2" s="172" t="s">
        <v>2015</v>
      </c>
      <c r="B2" s="172"/>
      <c r="C2" s="173"/>
      <c r="D2" s="173"/>
      <c r="E2" s="173"/>
      <c r="F2" s="174" t="s">
        <v>1394</v>
      </c>
      <c r="G2" s="221"/>
      <c r="H2" s="173"/>
      <c r="I2" s="172"/>
      <c r="J2" s="173"/>
    </row>
    <row r="3" spans="1:10" ht="15" thickBot="1" x14ac:dyDescent="0.35">
      <c r="A3" s="173"/>
      <c r="B3" s="176"/>
      <c r="C3" s="176"/>
      <c r="D3" s="173"/>
      <c r="E3" s="173"/>
      <c r="F3" s="173"/>
      <c r="G3" s="173"/>
      <c r="H3" s="173"/>
    </row>
    <row r="4" spans="1:10" ht="18.600000000000001" thickBot="1" x14ac:dyDescent="0.35">
      <c r="A4" s="177"/>
      <c r="B4" s="178" t="s">
        <v>0</v>
      </c>
      <c r="C4" s="179" t="s">
        <v>1</v>
      </c>
      <c r="D4" s="177"/>
      <c r="E4" s="177"/>
      <c r="F4" s="173"/>
      <c r="G4" s="173"/>
      <c r="H4" s="173"/>
      <c r="I4" s="188" t="s">
        <v>2016</v>
      </c>
      <c r="J4" s="283" t="s">
        <v>1994</v>
      </c>
    </row>
    <row r="5" spans="1:10" ht="15" thickBot="1" x14ac:dyDescent="0.35">
      <c r="H5" s="173"/>
      <c r="I5" s="292" t="s">
        <v>1996</v>
      </c>
      <c r="J5" s="180" t="s">
        <v>50</v>
      </c>
    </row>
    <row r="6" spans="1:10" ht="18" x14ac:dyDescent="0.3">
      <c r="A6" s="181"/>
      <c r="B6" s="182" t="s">
        <v>2017</v>
      </c>
      <c r="C6" s="181"/>
      <c r="E6" s="183"/>
      <c r="F6" s="183"/>
      <c r="G6" s="183"/>
      <c r="H6" s="173"/>
      <c r="I6" s="292" t="s">
        <v>1998</v>
      </c>
      <c r="J6" s="180" t="s">
        <v>1999</v>
      </c>
    </row>
    <row r="7" spans="1:10" x14ac:dyDescent="0.3">
      <c r="B7" s="184" t="s">
        <v>2018</v>
      </c>
      <c r="H7" s="173"/>
      <c r="I7" s="292" t="s">
        <v>2001</v>
      </c>
      <c r="J7" s="180" t="s">
        <v>2002</v>
      </c>
    </row>
    <row r="8" spans="1:10" x14ac:dyDescent="0.3">
      <c r="B8" s="184" t="s">
        <v>764</v>
      </c>
      <c r="H8" s="173"/>
      <c r="I8" s="292" t="s">
        <v>2019</v>
      </c>
      <c r="J8" s="180" t="s">
        <v>2020</v>
      </c>
    </row>
    <row r="9" spans="1:10" ht="15" thickBot="1" x14ac:dyDescent="0.35">
      <c r="B9" s="186" t="s">
        <v>765</v>
      </c>
      <c r="H9" s="173"/>
    </row>
    <row r="10" spans="1:10" x14ac:dyDescent="0.3">
      <c r="B10" s="187"/>
      <c r="H10" s="173"/>
      <c r="I10" s="293" t="s">
        <v>2021</v>
      </c>
    </row>
    <row r="11" spans="1:10" x14ac:dyDescent="0.3">
      <c r="B11" s="187"/>
      <c r="H11" s="173"/>
      <c r="I11" s="293" t="s">
        <v>2022</v>
      </c>
    </row>
    <row r="12" spans="1:10" ht="36" x14ac:dyDescent="0.3">
      <c r="A12" s="188" t="s">
        <v>5</v>
      </c>
      <c r="B12" s="188" t="s">
        <v>763</v>
      </c>
      <c r="C12" s="189"/>
      <c r="D12" s="189"/>
      <c r="E12" s="189"/>
      <c r="F12" s="189"/>
      <c r="G12" s="189"/>
      <c r="H12" s="173"/>
    </row>
    <row r="13" spans="1:10" x14ac:dyDescent="0.3">
      <c r="A13" s="198"/>
      <c r="B13" s="199" t="s">
        <v>766</v>
      </c>
      <c r="C13" s="198" t="s">
        <v>767</v>
      </c>
      <c r="D13" s="198" t="s">
        <v>768</v>
      </c>
      <c r="E13" s="200"/>
      <c r="F13" s="201"/>
      <c r="G13" s="201"/>
      <c r="H13" s="173"/>
    </row>
    <row r="14" spans="1:10" x14ac:dyDescent="0.3">
      <c r="A14" s="180" t="s">
        <v>769</v>
      </c>
      <c r="B14" s="195" t="s">
        <v>770</v>
      </c>
      <c r="C14" s="294"/>
      <c r="D14" s="294"/>
      <c r="E14" s="183"/>
      <c r="F14" s="183"/>
      <c r="G14" s="183"/>
      <c r="H14" s="173"/>
    </row>
    <row r="15" spans="1:10" x14ac:dyDescent="0.3">
      <c r="A15" s="180" t="s">
        <v>771</v>
      </c>
      <c r="B15" s="195" t="s">
        <v>772</v>
      </c>
      <c r="C15" s="180" t="s">
        <v>773</v>
      </c>
      <c r="D15" s="180" t="s">
        <v>774</v>
      </c>
      <c r="E15" s="183"/>
      <c r="F15" s="183"/>
      <c r="G15" s="183"/>
      <c r="H15" s="173"/>
    </row>
    <row r="16" spans="1:10" x14ac:dyDescent="0.3">
      <c r="A16" s="180" t="s">
        <v>775</v>
      </c>
      <c r="B16" s="195" t="s">
        <v>776</v>
      </c>
      <c r="E16" s="183"/>
      <c r="F16" s="183"/>
      <c r="G16" s="183"/>
      <c r="H16" s="173"/>
    </row>
    <row r="17" spans="1:8" x14ac:dyDescent="0.3">
      <c r="A17" s="180" t="s">
        <v>777</v>
      </c>
      <c r="B17" s="195" t="s">
        <v>778</v>
      </c>
      <c r="E17" s="183"/>
      <c r="F17" s="183"/>
      <c r="G17" s="183"/>
      <c r="H17" s="173"/>
    </row>
    <row r="18" spans="1:8" x14ac:dyDescent="0.3">
      <c r="A18" s="180" t="s">
        <v>779</v>
      </c>
      <c r="B18" s="195" t="s">
        <v>780</v>
      </c>
      <c r="E18" s="183"/>
      <c r="F18" s="183"/>
      <c r="G18" s="183"/>
      <c r="H18" s="173"/>
    </row>
    <row r="19" spans="1:8" x14ac:dyDescent="0.3">
      <c r="A19" s="180" t="s">
        <v>781</v>
      </c>
      <c r="B19" s="195" t="s">
        <v>782</v>
      </c>
      <c r="E19" s="183"/>
      <c r="F19" s="183"/>
      <c r="G19" s="183"/>
      <c r="H19" s="173"/>
    </row>
    <row r="20" spans="1:8" x14ac:dyDescent="0.3">
      <c r="A20" s="180" t="s">
        <v>783</v>
      </c>
      <c r="B20" s="195" t="s">
        <v>784</v>
      </c>
      <c r="E20" s="183"/>
      <c r="F20" s="183"/>
      <c r="G20" s="183"/>
      <c r="H20" s="173"/>
    </row>
    <row r="21" spans="1:8" x14ac:dyDescent="0.3">
      <c r="A21" s="180" t="s">
        <v>785</v>
      </c>
      <c r="B21" s="195" t="s">
        <v>786</v>
      </c>
      <c r="E21" s="183"/>
      <c r="F21" s="183"/>
      <c r="G21" s="183"/>
      <c r="H21" s="173"/>
    </row>
    <row r="22" spans="1:8" x14ac:dyDescent="0.3">
      <c r="A22" s="180" t="s">
        <v>787</v>
      </c>
      <c r="B22" s="195" t="s">
        <v>788</v>
      </c>
      <c r="E22" s="183"/>
      <c r="F22" s="183"/>
      <c r="G22" s="183"/>
      <c r="H22" s="173"/>
    </row>
    <row r="23" spans="1:8" x14ac:dyDescent="0.3">
      <c r="A23" s="180" t="s">
        <v>789</v>
      </c>
      <c r="B23" s="195" t="s">
        <v>790</v>
      </c>
      <c r="C23" s="180" t="s">
        <v>791</v>
      </c>
      <c r="E23" s="183"/>
      <c r="F23" s="183"/>
      <c r="G23" s="183"/>
      <c r="H23" s="173"/>
    </row>
    <row r="24" spans="1:8" x14ac:dyDescent="0.3">
      <c r="A24" s="180" t="s">
        <v>792</v>
      </c>
      <c r="B24" s="195" t="s">
        <v>793</v>
      </c>
      <c r="C24" s="180" t="s">
        <v>794</v>
      </c>
      <c r="E24" s="183"/>
      <c r="F24" s="183"/>
      <c r="G24" s="183"/>
      <c r="H24" s="173"/>
    </row>
    <row r="25" spans="1:8" x14ac:dyDescent="0.3">
      <c r="A25" s="180" t="s">
        <v>795</v>
      </c>
      <c r="B25" s="193" t="s">
        <v>2023</v>
      </c>
      <c r="E25" s="183"/>
      <c r="F25" s="183"/>
      <c r="G25" s="183"/>
      <c r="H25" s="173"/>
    </row>
    <row r="26" spans="1:8" x14ac:dyDescent="0.3">
      <c r="A26" s="180" t="s">
        <v>796</v>
      </c>
      <c r="B26" s="295"/>
      <c r="C26" s="240"/>
      <c r="D26" s="240"/>
      <c r="E26" s="183"/>
      <c r="F26" s="183"/>
      <c r="G26" s="183"/>
      <c r="H26" s="173"/>
    </row>
    <row r="27" spans="1:8" x14ac:dyDescent="0.3">
      <c r="A27" s="180" t="s">
        <v>797</v>
      </c>
      <c r="B27" s="295"/>
      <c r="C27" s="240"/>
      <c r="D27" s="240"/>
      <c r="E27" s="183"/>
      <c r="F27" s="183"/>
      <c r="G27" s="183"/>
      <c r="H27" s="173"/>
    </row>
    <row r="28" spans="1:8" x14ac:dyDescent="0.3">
      <c r="A28" s="180" t="s">
        <v>798</v>
      </c>
      <c r="B28" s="295"/>
      <c r="C28" s="240"/>
      <c r="D28" s="240"/>
      <c r="E28" s="183"/>
      <c r="F28" s="183"/>
      <c r="G28" s="183"/>
      <c r="H28" s="173"/>
    </row>
    <row r="29" spans="1:8" x14ac:dyDescent="0.3">
      <c r="A29" s="180" t="s">
        <v>799</v>
      </c>
      <c r="B29" s="295"/>
      <c r="C29" s="240"/>
      <c r="D29" s="240"/>
      <c r="E29" s="183"/>
      <c r="F29" s="183"/>
      <c r="G29" s="183"/>
      <c r="H29" s="173"/>
    </row>
    <row r="30" spans="1:8" x14ac:dyDescent="0.3">
      <c r="A30" s="180" t="s">
        <v>800</v>
      </c>
      <c r="B30" s="295"/>
      <c r="C30" s="240"/>
      <c r="D30" s="240"/>
      <c r="E30" s="183"/>
      <c r="F30" s="183"/>
      <c r="G30" s="183"/>
      <c r="H30" s="173"/>
    </row>
    <row r="31" spans="1:8" x14ac:dyDescent="0.3">
      <c r="A31" s="180" t="s">
        <v>801</v>
      </c>
      <c r="B31" s="295"/>
      <c r="C31" s="240"/>
      <c r="D31" s="240"/>
      <c r="E31" s="183"/>
      <c r="F31" s="183"/>
      <c r="G31" s="183"/>
      <c r="H31" s="173"/>
    </row>
    <row r="32" spans="1:8" x14ac:dyDescent="0.3">
      <c r="A32" s="180" t="s">
        <v>802</v>
      </c>
      <c r="B32" s="295"/>
      <c r="C32" s="240"/>
      <c r="D32" s="240"/>
      <c r="E32" s="183"/>
      <c r="F32" s="183"/>
      <c r="G32" s="183"/>
      <c r="H32" s="173"/>
    </row>
    <row r="33" spans="1:8" ht="18" x14ac:dyDescent="0.3">
      <c r="A33" s="189"/>
      <c r="B33" s="188" t="s">
        <v>764</v>
      </c>
      <c r="C33" s="189"/>
      <c r="D33" s="189"/>
      <c r="E33" s="189"/>
      <c r="F33" s="189"/>
      <c r="G33" s="189"/>
      <c r="H33" s="173"/>
    </row>
    <row r="34" spans="1:8" x14ac:dyDescent="0.3">
      <c r="A34" s="198"/>
      <c r="B34" s="199" t="s">
        <v>803</v>
      </c>
      <c r="C34" s="198" t="s">
        <v>804</v>
      </c>
      <c r="D34" s="198" t="s">
        <v>768</v>
      </c>
      <c r="E34" s="198" t="s">
        <v>805</v>
      </c>
      <c r="F34" s="201"/>
      <c r="G34" s="201"/>
      <c r="H34" s="173"/>
    </row>
    <row r="35" spans="1:8" x14ac:dyDescent="0.3">
      <c r="A35" s="180" t="s">
        <v>806</v>
      </c>
      <c r="B35" s="294" t="s">
        <v>2024</v>
      </c>
      <c r="C35" s="294"/>
      <c r="D35" s="294"/>
      <c r="E35" s="294"/>
      <c r="F35" s="296"/>
      <c r="G35" s="296"/>
      <c r="H35" s="173"/>
    </row>
    <row r="36" spans="1:8" x14ac:dyDescent="0.3">
      <c r="A36" s="180" t="s">
        <v>807</v>
      </c>
      <c r="B36" s="195" t="s">
        <v>2025</v>
      </c>
      <c r="H36" s="173"/>
    </row>
    <row r="37" spans="1:8" x14ac:dyDescent="0.3">
      <c r="A37" s="180" t="s">
        <v>808</v>
      </c>
      <c r="B37" s="195" t="s">
        <v>2026</v>
      </c>
      <c r="H37" s="173"/>
    </row>
    <row r="38" spans="1:8" x14ac:dyDescent="0.3">
      <c r="A38" s="180" t="s">
        <v>809</v>
      </c>
      <c r="B38" s="195" t="s">
        <v>2027</v>
      </c>
      <c r="H38" s="173"/>
    </row>
    <row r="39" spans="1:8" x14ac:dyDescent="0.3">
      <c r="A39" s="180" t="s">
        <v>810</v>
      </c>
      <c r="B39" s="195" t="s">
        <v>2028</v>
      </c>
      <c r="H39" s="173"/>
    </row>
    <row r="40" spans="1:8" x14ac:dyDescent="0.3">
      <c r="A40" s="180" t="s">
        <v>811</v>
      </c>
      <c r="B40" s="195" t="s">
        <v>2029</v>
      </c>
      <c r="H40" s="173"/>
    </row>
    <row r="41" spans="1:8" x14ac:dyDescent="0.3">
      <c r="A41" s="180" t="s">
        <v>812</v>
      </c>
      <c r="B41" s="195" t="s">
        <v>2030</v>
      </c>
      <c r="H41" s="173"/>
    </row>
    <row r="42" spans="1:8" x14ac:dyDescent="0.3">
      <c r="A42" s="180" t="s">
        <v>813</v>
      </c>
      <c r="B42" s="195" t="s">
        <v>2031</v>
      </c>
      <c r="H42" s="173"/>
    </row>
    <row r="43" spans="1:8" x14ac:dyDescent="0.3">
      <c r="A43" s="180" t="s">
        <v>814</v>
      </c>
      <c r="B43" s="195" t="s">
        <v>2032</v>
      </c>
      <c r="H43" s="173"/>
    </row>
    <row r="44" spans="1:8" x14ac:dyDescent="0.3">
      <c r="A44" s="180" t="s">
        <v>815</v>
      </c>
      <c r="B44" s="195" t="s">
        <v>2033</v>
      </c>
      <c r="H44" s="173"/>
    </row>
    <row r="45" spans="1:8" x14ac:dyDescent="0.3">
      <c r="A45" s="180" t="s">
        <v>816</v>
      </c>
      <c r="B45" s="195" t="s">
        <v>2034</v>
      </c>
      <c r="H45" s="173"/>
    </row>
    <row r="46" spans="1:8" x14ac:dyDescent="0.3">
      <c r="A46" s="180" t="s">
        <v>817</v>
      </c>
      <c r="B46" s="195" t="s">
        <v>2035</v>
      </c>
      <c r="H46" s="173"/>
    </row>
    <row r="47" spans="1:8" x14ac:dyDescent="0.3">
      <c r="A47" s="180" t="s">
        <v>818</v>
      </c>
      <c r="B47" s="195" t="s">
        <v>2036</v>
      </c>
      <c r="H47" s="173"/>
    </row>
    <row r="48" spans="1:8" x14ac:dyDescent="0.3">
      <c r="A48" s="180" t="s">
        <v>819</v>
      </c>
      <c r="B48" s="195" t="s">
        <v>2037</v>
      </c>
      <c r="H48" s="173"/>
    </row>
    <row r="49" spans="1:8" x14ac:dyDescent="0.3">
      <c r="A49" s="180" t="s">
        <v>820</v>
      </c>
      <c r="B49" s="195" t="s">
        <v>2038</v>
      </c>
      <c r="H49" s="173"/>
    </row>
    <row r="50" spans="1:8" x14ac:dyDescent="0.3">
      <c r="A50" s="180" t="s">
        <v>821</v>
      </c>
      <c r="B50" s="195" t="s">
        <v>2039</v>
      </c>
      <c r="H50" s="173"/>
    </row>
    <row r="51" spans="1:8" x14ac:dyDescent="0.3">
      <c r="A51" s="180" t="s">
        <v>822</v>
      </c>
      <c r="B51" s="195" t="s">
        <v>2040</v>
      </c>
      <c r="H51" s="173"/>
    </row>
    <row r="52" spans="1:8" x14ac:dyDescent="0.3">
      <c r="A52" s="180" t="s">
        <v>823</v>
      </c>
      <c r="B52" s="195" t="s">
        <v>2041</v>
      </c>
      <c r="H52" s="173"/>
    </row>
    <row r="53" spans="1:8" x14ac:dyDescent="0.3">
      <c r="A53" s="180" t="s">
        <v>824</v>
      </c>
      <c r="B53" s="195" t="s">
        <v>2042</v>
      </c>
      <c r="H53" s="173"/>
    </row>
    <row r="54" spans="1:8" x14ac:dyDescent="0.3">
      <c r="A54" s="180" t="s">
        <v>825</v>
      </c>
      <c r="B54" s="195" t="s">
        <v>2043</v>
      </c>
      <c r="H54" s="173"/>
    </row>
    <row r="55" spans="1:8" x14ac:dyDescent="0.3">
      <c r="A55" s="180" t="s">
        <v>826</v>
      </c>
      <c r="B55" s="195" t="s">
        <v>2044</v>
      </c>
      <c r="H55" s="173"/>
    </row>
    <row r="56" spans="1:8" x14ac:dyDescent="0.3">
      <c r="A56" s="180" t="s">
        <v>827</v>
      </c>
      <c r="B56" s="195" t="s">
        <v>2045</v>
      </c>
      <c r="H56" s="173"/>
    </row>
    <row r="57" spans="1:8" x14ac:dyDescent="0.3">
      <c r="A57" s="180" t="s">
        <v>828</v>
      </c>
      <c r="B57" s="195" t="s">
        <v>2046</v>
      </c>
      <c r="H57" s="173"/>
    </row>
    <row r="58" spans="1:8" x14ac:dyDescent="0.3">
      <c r="A58" s="180" t="s">
        <v>829</v>
      </c>
      <c r="B58" s="195" t="s">
        <v>2047</v>
      </c>
      <c r="H58" s="173"/>
    </row>
    <row r="59" spans="1:8" x14ac:dyDescent="0.3">
      <c r="A59" s="180" t="s">
        <v>830</v>
      </c>
      <c r="B59" s="195" t="s">
        <v>2048</v>
      </c>
      <c r="H59" s="173"/>
    </row>
    <row r="60" spans="1:8" x14ac:dyDescent="0.3">
      <c r="A60" s="180" t="s">
        <v>831</v>
      </c>
      <c r="B60" s="195"/>
      <c r="E60" s="195"/>
      <c r="F60" s="195"/>
      <c r="G60" s="195"/>
      <c r="H60" s="173"/>
    </row>
    <row r="61" spans="1:8" x14ac:dyDescent="0.3">
      <c r="A61" s="180" t="s">
        <v>832</v>
      </c>
      <c r="B61" s="195"/>
      <c r="E61" s="195"/>
      <c r="F61" s="195"/>
      <c r="G61" s="195"/>
      <c r="H61" s="173"/>
    </row>
    <row r="62" spans="1:8" x14ac:dyDescent="0.3">
      <c r="A62" s="180" t="s">
        <v>833</v>
      </c>
      <c r="B62" s="195"/>
      <c r="E62" s="195"/>
      <c r="F62" s="195"/>
      <c r="G62" s="195"/>
      <c r="H62" s="173"/>
    </row>
    <row r="63" spans="1:8" x14ac:dyDescent="0.3">
      <c r="A63" s="180" t="s">
        <v>834</v>
      </c>
      <c r="B63" s="195"/>
      <c r="E63" s="195"/>
      <c r="F63" s="195"/>
      <c r="G63" s="195"/>
      <c r="H63" s="173"/>
    </row>
    <row r="64" spans="1:8" x14ac:dyDescent="0.3">
      <c r="A64" s="180" t="s">
        <v>835</v>
      </c>
      <c r="B64" s="195"/>
      <c r="E64" s="195"/>
      <c r="F64" s="195"/>
      <c r="G64" s="195"/>
      <c r="H64" s="173"/>
    </row>
    <row r="65" spans="1:10" x14ac:dyDescent="0.3">
      <c r="A65" s="180" t="s">
        <v>836</v>
      </c>
      <c r="B65" s="195"/>
      <c r="E65" s="195"/>
      <c r="F65" s="195"/>
      <c r="G65" s="195"/>
      <c r="H65" s="173"/>
    </row>
    <row r="66" spans="1:10" x14ac:dyDescent="0.3">
      <c r="A66" s="180" t="s">
        <v>837</v>
      </c>
      <c r="B66" s="195"/>
      <c r="E66" s="195"/>
      <c r="F66" s="195"/>
      <c r="G66" s="195"/>
      <c r="H66" s="173"/>
    </row>
    <row r="67" spans="1:10" x14ac:dyDescent="0.3">
      <c r="A67" s="180" t="s">
        <v>838</v>
      </c>
      <c r="B67" s="195"/>
      <c r="E67" s="195"/>
      <c r="F67" s="195"/>
      <c r="G67" s="195"/>
      <c r="H67" s="173"/>
    </row>
    <row r="68" spans="1:10" x14ac:dyDescent="0.3">
      <c r="A68" s="180" t="s">
        <v>839</v>
      </c>
      <c r="B68" s="195"/>
      <c r="E68" s="195"/>
      <c r="F68" s="195"/>
      <c r="G68" s="195"/>
      <c r="H68" s="173"/>
    </row>
    <row r="69" spans="1:10" x14ac:dyDescent="0.3">
      <c r="A69" s="180" t="s">
        <v>840</v>
      </c>
      <c r="B69" s="195"/>
      <c r="E69" s="195"/>
      <c r="F69" s="195"/>
      <c r="G69" s="195"/>
      <c r="H69" s="173"/>
    </row>
    <row r="70" spans="1:10" x14ac:dyDescent="0.3">
      <c r="A70" s="180" t="s">
        <v>841</v>
      </c>
      <c r="B70" s="195"/>
      <c r="E70" s="195"/>
      <c r="F70" s="195"/>
      <c r="G70" s="195"/>
      <c r="H70" s="173"/>
    </row>
    <row r="71" spans="1:10" x14ac:dyDescent="0.3">
      <c r="A71" s="180" t="s">
        <v>842</v>
      </c>
      <c r="B71" s="195"/>
      <c r="E71" s="195"/>
      <c r="F71" s="195"/>
      <c r="G71" s="195"/>
      <c r="H71" s="173"/>
    </row>
    <row r="72" spans="1:10" x14ac:dyDescent="0.3">
      <c r="A72" s="180" t="s">
        <v>843</v>
      </c>
      <c r="B72" s="195"/>
      <c r="E72" s="195"/>
      <c r="F72" s="195"/>
      <c r="G72" s="195"/>
      <c r="H72" s="173"/>
    </row>
    <row r="73" spans="1:10" ht="18" x14ac:dyDescent="0.3">
      <c r="A73" s="189"/>
      <c r="B73" s="188" t="s">
        <v>765</v>
      </c>
      <c r="C73" s="189"/>
      <c r="D73" s="189"/>
      <c r="E73" s="189"/>
      <c r="F73" s="189"/>
      <c r="G73" s="189"/>
      <c r="H73" s="173"/>
    </row>
    <row r="74" spans="1:10" x14ac:dyDescent="0.3">
      <c r="A74" s="198"/>
      <c r="B74" s="199" t="s">
        <v>844</v>
      </c>
      <c r="C74" s="198" t="s">
        <v>845</v>
      </c>
      <c r="D74" s="198"/>
      <c r="E74" s="201"/>
      <c r="F74" s="201"/>
      <c r="G74" s="201"/>
      <c r="H74" s="205"/>
      <c r="I74" s="205"/>
      <c r="J74" s="205"/>
    </row>
    <row r="75" spans="1:10" x14ac:dyDescent="0.3">
      <c r="A75" s="180" t="s">
        <v>846</v>
      </c>
      <c r="B75" s="180" t="s">
        <v>847</v>
      </c>
      <c r="C75" s="247">
        <v>57.9571013233302</v>
      </c>
      <c r="H75" s="173"/>
    </row>
    <row r="76" spans="1:10" x14ac:dyDescent="0.3">
      <c r="A76" s="180" t="s">
        <v>848</v>
      </c>
      <c r="B76" s="180" t="s">
        <v>2049</v>
      </c>
      <c r="C76" s="247">
        <v>174.51130925853701</v>
      </c>
      <c r="H76" s="173"/>
    </row>
    <row r="77" spans="1:10" x14ac:dyDescent="0.3">
      <c r="A77" s="180" t="s">
        <v>849</v>
      </c>
      <c r="H77" s="173"/>
    </row>
    <row r="78" spans="1:10" x14ac:dyDescent="0.3">
      <c r="A78" s="180" t="s">
        <v>850</v>
      </c>
      <c r="H78" s="173"/>
    </row>
    <row r="79" spans="1:10" x14ac:dyDescent="0.3">
      <c r="A79" s="180" t="s">
        <v>851</v>
      </c>
      <c r="H79" s="173"/>
    </row>
    <row r="80" spans="1:10" x14ac:dyDescent="0.3">
      <c r="A80" s="180" t="s">
        <v>852</v>
      </c>
      <c r="H80" s="173"/>
    </row>
    <row r="81" spans="1:8" x14ac:dyDescent="0.3">
      <c r="A81" s="198"/>
      <c r="B81" s="199" t="s">
        <v>853</v>
      </c>
      <c r="C81" s="198" t="s">
        <v>441</v>
      </c>
      <c r="D81" s="198" t="s">
        <v>442</v>
      </c>
      <c r="E81" s="201" t="s">
        <v>854</v>
      </c>
      <c r="F81" s="201" t="s">
        <v>855</v>
      </c>
      <c r="G81" s="201" t="s">
        <v>856</v>
      </c>
      <c r="H81" s="173"/>
    </row>
    <row r="82" spans="1:8" x14ac:dyDescent="0.3">
      <c r="A82" s="180" t="s">
        <v>857</v>
      </c>
      <c r="B82" s="180" t="s">
        <v>2050</v>
      </c>
      <c r="C82" s="297">
        <v>1.2278983630925799E-3</v>
      </c>
      <c r="G82" s="297">
        <v>1.2278983630925799E-3</v>
      </c>
      <c r="H82" s="173"/>
    </row>
    <row r="83" spans="1:8" x14ac:dyDescent="0.3">
      <c r="A83" s="180" t="s">
        <v>858</v>
      </c>
      <c r="B83" s="180" t="s">
        <v>859</v>
      </c>
      <c r="C83" s="297">
        <v>3.8186372523870598E-4</v>
      </c>
      <c r="G83" s="297">
        <v>3.8186372523870598E-4</v>
      </c>
      <c r="H83" s="173"/>
    </row>
    <row r="84" spans="1:8" x14ac:dyDescent="0.3">
      <c r="A84" s="180" t="s">
        <v>860</v>
      </c>
      <c r="B84" s="180" t="s">
        <v>861</v>
      </c>
      <c r="C84" s="297">
        <v>3.45897506575736E-5</v>
      </c>
      <c r="G84" s="297">
        <v>3.45897506575736E-5</v>
      </c>
      <c r="H84" s="173"/>
    </row>
    <row r="85" spans="1:8" x14ac:dyDescent="0.3">
      <c r="A85" s="180" t="s">
        <v>862</v>
      </c>
      <c r="B85" s="180" t="s">
        <v>863</v>
      </c>
      <c r="C85" s="297">
        <v>1.933466869793E-4</v>
      </c>
      <c r="G85" s="297">
        <v>1.933466869793E-4</v>
      </c>
      <c r="H85" s="173"/>
    </row>
    <row r="86" spans="1:8" x14ac:dyDescent="0.3">
      <c r="A86" s="180" t="s">
        <v>864</v>
      </c>
      <c r="B86" s="180" t="s">
        <v>865</v>
      </c>
      <c r="C86" s="297">
        <v>0</v>
      </c>
      <c r="G86" s="297">
        <v>0</v>
      </c>
      <c r="H86" s="173"/>
    </row>
    <row r="87" spans="1:8" x14ac:dyDescent="0.3">
      <c r="A87" s="180" t="s">
        <v>866</v>
      </c>
      <c r="H87" s="173"/>
    </row>
    <row r="88" spans="1:8" x14ac:dyDescent="0.3">
      <c r="A88" s="180" t="s">
        <v>867</v>
      </c>
      <c r="H88" s="173"/>
    </row>
    <row r="89" spans="1:8" x14ac:dyDescent="0.3">
      <c r="A89" s="180" t="s">
        <v>868</v>
      </c>
      <c r="H89" s="173"/>
    </row>
    <row r="90" spans="1:8" x14ac:dyDescent="0.3">
      <c r="A90" s="180" t="s">
        <v>869</v>
      </c>
      <c r="H90" s="173"/>
    </row>
    <row r="91" spans="1:8" x14ac:dyDescent="0.3">
      <c r="H91" s="173"/>
    </row>
    <row r="92" spans="1:8" x14ac:dyDescent="0.3">
      <c r="H92" s="173"/>
    </row>
    <row r="93" spans="1:8" x14ac:dyDescent="0.3">
      <c r="H93" s="173"/>
    </row>
    <row r="94" spans="1:8" x14ac:dyDescent="0.3">
      <c r="H94" s="173"/>
    </row>
    <row r="95" spans="1:8" x14ac:dyDescent="0.3">
      <c r="H95" s="173"/>
    </row>
    <row r="96" spans="1:8" x14ac:dyDescent="0.3">
      <c r="H96" s="173"/>
    </row>
    <row r="97" spans="8:8" x14ac:dyDescent="0.3">
      <c r="H97" s="173"/>
    </row>
    <row r="98" spans="8:8" x14ac:dyDescent="0.3">
      <c r="H98" s="173"/>
    </row>
    <row r="99" spans="8:8" x14ac:dyDescent="0.3">
      <c r="H99" s="173"/>
    </row>
    <row r="100" spans="8:8" x14ac:dyDescent="0.3">
      <c r="H100" s="173"/>
    </row>
    <row r="101" spans="8:8" x14ac:dyDescent="0.3">
      <c r="H101" s="173"/>
    </row>
    <row r="102" spans="8:8" x14ac:dyDescent="0.3">
      <c r="H102" s="173"/>
    </row>
    <row r="103" spans="8:8" x14ac:dyDescent="0.3">
      <c r="H103" s="173"/>
    </row>
    <row r="104" spans="8:8" x14ac:dyDescent="0.3">
      <c r="H104" s="173"/>
    </row>
    <row r="105" spans="8:8" x14ac:dyDescent="0.3">
      <c r="H105" s="173"/>
    </row>
    <row r="106" spans="8:8" x14ac:dyDescent="0.3">
      <c r="H106" s="173"/>
    </row>
    <row r="107" spans="8:8" x14ac:dyDescent="0.3">
      <c r="H107" s="173"/>
    </row>
    <row r="108" spans="8:8" x14ac:dyDescent="0.3">
      <c r="H108" s="173"/>
    </row>
    <row r="109" spans="8:8" x14ac:dyDescent="0.3">
      <c r="H109" s="173"/>
    </row>
    <row r="110" spans="8:8" x14ac:dyDescent="0.3">
      <c r="H110" s="173"/>
    </row>
    <row r="111" spans="8:8" x14ac:dyDescent="0.3">
      <c r="H111" s="173"/>
    </row>
    <row r="112" spans="8:8" x14ac:dyDescent="0.3">
      <c r="H112" s="173"/>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68D2F872-E78E-44B6-97A3-553012B26FA3}"/>
    <hyperlink ref="B7" location="'E. Optional ECB-ECAIs data'!B12" display="1. Additional information on the programme" xr:uid="{7D1E3B43-55D6-449D-AA53-021999CA2098}"/>
    <hyperlink ref="B9" location="'E. Optional ECB-ECAIs data'!B73" display="3.  Additional information on the asset distribution" xr:uid="{F288A62F-4128-4A98-8A66-9DF94C0D0EA9}"/>
  </hyperlinks>
  <pageMargins left="0.7" right="0.7" top="0.75" bottom="0.75" header="0.3" footer="0.3"/>
  <pageSetup paperSize="9" scale="20"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'D4. Tests Royal Decree'!Print_Area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2023-12-06T15:37:11Z</dcterms:created>
  <dcterms:modified xsi:type="dcterms:W3CDTF">2023-12-08T13:53:32Z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2023-12-08T13:53:31Z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20ec042a-a91c-483e-8eab-a12d3fc394ff</vt:lpwstr>
  </property>
  <property fmtid="{D5CDD505-2E9C-101B-9397-08002B2CF9AE}" pid="8" name="MSIP_Label_8ffbc0b8-e97b-47d1-beac-cb0955d66f3b_ContentBits">
    <vt:lpwstr>2</vt:lpwstr>
  </property>
</Properties>
</file>