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3\2023_12\"/>
    </mc:Choice>
  </mc:AlternateContent>
  <xr:revisionPtr revIDLastSave="0" documentId="13_ncr:1_{164844E4-CBC9-44F2-8D0A-C675D8FE69F3}"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8">'D4. Tests Royal Decree'!$A$1:$E$58</definedName>
    <definedName name="_xlnm.Print_Area" localSheetId="11">'D7. Stratification Graphs'!$A$1:$G$46</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G600" i="17" s="1"/>
  <c r="C601" i="17"/>
  <c r="F600" i="17" s="1"/>
  <c r="D585" i="17"/>
  <c r="G591" i="17" s="1"/>
  <c r="C585" i="17"/>
  <c r="F584" i="17" s="1"/>
  <c r="F577" i="17"/>
  <c r="F574" i="17"/>
  <c r="F573" i="17"/>
  <c r="D567" i="17"/>
  <c r="G566" i="17" s="1"/>
  <c r="C567" i="17"/>
  <c r="F565" i="17" s="1"/>
  <c r="D544" i="17"/>
  <c r="G543" i="17" s="1"/>
  <c r="C544" i="17"/>
  <c r="F542" i="17" s="1"/>
  <c r="F536" i="17"/>
  <c r="D487" i="17"/>
  <c r="G493" i="17" s="1"/>
  <c r="C487" i="17"/>
  <c r="F490" i="17" s="1"/>
  <c r="F479" i="17"/>
  <c r="D465" i="17"/>
  <c r="G468" i="17" s="1"/>
  <c r="C465" i="17"/>
  <c r="F468" i="17" s="1"/>
  <c r="F459" i="17"/>
  <c r="F457" i="17"/>
  <c r="D452" i="17"/>
  <c r="G451" i="17" s="1"/>
  <c r="C452" i="17"/>
  <c r="F450" i="17" s="1"/>
  <c r="G435" i="17"/>
  <c r="G428" i="17"/>
  <c r="G393" i="17"/>
  <c r="G392" i="17"/>
  <c r="G391" i="17"/>
  <c r="G390" i="17"/>
  <c r="G389" i="17"/>
  <c r="G388" i="17"/>
  <c r="G387" i="17"/>
  <c r="G386" i="17"/>
  <c r="G385" i="17"/>
  <c r="G384" i="17"/>
  <c r="G383" i="17"/>
  <c r="G382" i="17"/>
  <c r="G381" i="17"/>
  <c r="G380" i="17"/>
  <c r="G379" i="17"/>
  <c r="G378" i="17"/>
  <c r="G377" i="17"/>
  <c r="G376" i="17"/>
  <c r="G375" i="17"/>
  <c r="D372" i="17"/>
  <c r="G369" i="17" s="1"/>
  <c r="C372" i="17"/>
  <c r="F370" i="17" s="1"/>
  <c r="D365" i="17"/>
  <c r="G364" i="17" s="1"/>
  <c r="C365" i="17"/>
  <c r="F364" i="17" s="1"/>
  <c r="D346" i="17"/>
  <c r="G342" i="17" s="1"/>
  <c r="C346" i="17"/>
  <c r="F345" i="17" s="1"/>
  <c r="F335" i="17"/>
  <c r="D328" i="17"/>
  <c r="G327" i="17" s="1"/>
  <c r="C328" i="17"/>
  <c r="F324" i="17" s="1"/>
  <c r="G325" i="17"/>
  <c r="G320" i="17"/>
  <c r="G317" i="17"/>
  <c r="G316" i="17"/>
  <c r="G313" i="17"/>
  <c r="G312" i="17"/>
  <c r="D305" i="17"/>
  <c r="G304" i="17" s="1"/>
  <c r="C305" i="17"/>
  <c r="F304" i="17" s="1"/>
  <c r="G289" i="17"/>
  <c r="D249" i="17"/>
  <c r="G253" i="17" s="1"/>
  <c r="C249" i="17"/>
  <c r="F252" i="17" s="1"/>
  <c r="D227" i="17"/>
  <c r="G226" i="17" s="1"/>
  <c r="C227" i="17"/>
  <c r="F226" i="17" s="1"/>
  <c r="D214" i="17"/>
  <c r="G211" i="17" s="1"/>
  <c r="C214" i="17"/>
  <c r="F201" i="17" s="1"/>
  <c r="G210" i="17"/>
  <c r="G208" i="17"/>
  <c r="G204" i="17"/>
  <c r="F203" i="17"/>
  <c r="G201" i="17"/>
  <c r="G200" i="17"/>
  <c r="G198" i="17"/>
  <c r="G197" i="17"/>
  <c r="F197" i="17"/>
  <c r="G196" i="17"/>
  <c r="F196" i="17"/>
  <c r="F195" i="17"/>
  <c r="G194" i="17"/>
  <c r="F194" i="17"/>
  <c r="G193" i="17"/>
  <c r="F193" i="17"/>
  <c r="G192" i="17"/>
  <c r="F192" i="17"/>
  <c r="F191" i="17"/>
  <c r="G190" i="17"/>
  <c r="F190" i="17"/>
  <c r="F76" i="17"/>
  <c r="D76" i="17"/>
  <c r="C76" i="17"/>
  <c r="F72" i="17"/>
  <c r="D72" i="17"/>
  <c r="C72" i="17"/>
  <c r="F44" i="17"/>
  <c r="D44" i="17"/>
  <c r="C44" i="17"/>
  <c r="F29" i="17"/>
  <c r="F28" i="17"/>
  <c r="F26" i="17"/>
  <c r="F25" i="17"/>
  <c r="F24" i="17"/>
  <c r="F23" i="17"/>
  <c r="F22" i="17"/>
  <c r="F21" i="17"/>
  <c r="F20" i="17"/>
  <c r="F19" i="17"/>
  <c r="F18" i="17"/>
  <c r="F17" i="17"/>
  <c r="F16" i="17"/>
  <c r="F14" i="17"/>
  <c r="F13" i="17"/>
  <c r="F12" i="17"/>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F218" i="16"/>
  <c r="F215" i="16"/>
  <c r="F214" i="16"/>
  <c r="F213" i="16"/>
  <c r="F212" i="16"/>
  <c r="F211" i="16"/>
  <c r="F210" i="16"/>
  <c r="F209" i="16"/>
  <c r="F208" i="16"/>
  <c r="C208" i="16"/>
  <c r="F187" i="16"/>
  <c r="F186" i="16"/>
  <c r="F185" i="16"/>
  <c r="F184" i="16"/>
  <c r="F183" i="16"/>
  <c r="F182" i="16"/>
  <c r="F181" i="16"/>
  <c r="F180" i="16"/>
  <c r="F179" i="16"/>
  <c r="C179" i="16"/>
  <c r="C167" i="16"/>
  <c r="G166" i="16"/>
  <c r="F166" i="16"/>
  <c r="G165" i="16"/>
  <c r="F165" i="16"/>
  <c r="F167" i="16" s="1"/>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F156" i="16" s="1"/>
  <c r="G139" i="16"/>
  <c r="G138" i="16"/>
  <c r="G136" i="16"/>
  <c r="F136" i="16"/>
  <c r="G135" i="16"/>
  <c r="G134" i="16"/>
  <c r="G133" i="16"/>
  <c r="F133" i="16"/>
  <c r="G132" i="16"/>
  <c r="F132" i="16"/>
  <c r="G131" i="16"/>
  <c r="F130" i="16"/>
  <c r="D130" i="16"/>
  <c r="F135" i="16" s="1"/>
  <c r="G129" i="16"/>
  <c r="G128" i="16"/>
  <c r="G127" i="16"/>
  <c r="G126" i="16"/>
  <c r="G125" i="16"/>
  <c r="G124" i="16"/>
  <c r="G123" i="16"/>
  <c r="G122" i="16"/>
  <c r="G121" i="16"/>
  <c r="G120" i="16"/>
  <c r="G119" i="16"/>
  <c r="G118" i="16"/>
  <c r="G117" i="16"/>
  <c r="G116" i="16"/>
  <c r="G115" i="16"/>
  <c r="G114" i="16"/>
  <c r="G113" i="16"/>
  <c r="G112" i="16"/>
  <c r="C112" i="16"/>
  <c r="C130" i="16" s="1"/>
  <c r="G105" i="16"/>
  <c r="G104" i="16"/>
  <c r="G103" i="16"/>
  <c r="G102" i="16"/>
  <c r="G101" i="16"/>
  <c r="G100" i="16"/>
  <c r="D100" i="16"/>
  <c r="F105" i="16" s="1"/>
  <c r="C100" i="16"/>
  <c r="F93" i="16"/>
  <c r="G87" i="16"/>
  <c r="G86" i="16"/>
  <c r="G82" i="16"/>
  <c r="G81" i="16"/>
  <c r="G80" i="16"/>
  <c r="G79" i="16"/>
  <c r="F79" i="16"/>
  <c r="G78" i="16"/>
  <c r="F77" i="16"/>
  <c r="D77" i="16"/>
  <c r="F82" i="16" s="1"/>
  <c r="C77" i="16"/>
  <c r="G76" i="16"/>
  <c r="G75" i="16"/>
  <c r="G74" i="16"/>
  <c r="G73" i="16"/>
  <c r="G72" i="16"/>
  <c r="G71" i="16"/>
  <c r="G70" i="16"/>
  <c r="F64" i="16"/>
  <c r="F63" i="16"/>
  <c r="F62" i="16"/>
  <c r="F61" i="16"/>
  <c r="F60" i="16"/>
  <c r="F59" i="16"/>
  <c r="F58" i="16"/>
  <c r="C58" i="16"/>
  <c r="C38" i="16" s="1"/>
  <c r="D45" i="16" s="1"/>
  <c r="F10" i="15"/>
  <c r="F9" i="15"/>
  <c r="G202" i="17" l="1"/>
  <c r="F212" i="17"/>
  <c r="G301" i="17"/>
  <c r="G338" i="17"/>
  <c r="G335" i="17"/>
  <c r="G339" i="17"/>
  <c r="G340" i="17"/>
  <c r="F198" i="17"/>
  <c r="G205" i="17"/>
  <c r="G341" i="17"/>
  <c r="F578" i="17"/>
  <c r="F206" i="17"/>
  <c r="G333" i="17"/>
  <c r="G343" i="17"/>
  <c r="F581" i="17"/>
  <c r="F200" i="17"/>
  <c r="F207" i="17"/>
  <c r="F316" i="17"/>
  <c r="G334" i="17"/>
  <c r="G345" i="17"/>
  <c r="G555" i="17"/>
  <c r="F582" i="17"/>
  <c r="G577" i="17"/>
  <c r="G370" i="17"/>
  <c r="G429" i="17"/>
  <c r="F464" i="17"/>
  <c r="G556" i="17"/>
  <c r="G572" i="17"/>
  <c r="G580" i="17"/>
  <c r="F202" i="17"/>
  <c r="G371" i="17"/>
  <c r="F559" i="17"/>
  <c r="F211" i="17"/>
  <c r="F289" i="17"/>
  <c r="G441" i="17"/>
  <c r="G549" i="17"/>
  <c r="G560" i="17"/>
  <c r="G573" i="17"/>
  <c r="G581" i="17"/>
  <c r="G443" i="17"/>
  <c r="F466" i="17"/>
  <c r="G550" i="17"/>
  <c r="G561" i="17"/>
  <c r="F555" i="17"/>
  <c r="F297" i="17"/>
  <c r="F551" i="17"/>
  <c r="G562" i="17"/>
  <c r="G576" i="17"/>
  <c r="G584" i="17"/>
  <c r="G297" i="17"/>
  <c r="G554" i="17"/>
  <c r="F563" i="17"/>
  <c r="G248" i="17"/>
  <c r="F334" i="17"/>
  <c r="F339" i="17"/>
  <c r="G344" i="17"/>
  <c r="F428" i="17"/>
  <c r="G434" i="17"/>
  <c r="G440" i="17"/>
  <c r="G449" i="17"/>
  <c r="G528" i="17"/>
  <c r="G535" i="17"/>
  <c r="F599" i="17"/>
  <c r="F241" i="17"/>
  <c r="F436" i="17"/>
  <c r="G530" i="17"/>
  <c r="G537" i="17"/>
  <c r="G212" i="17"/>
  <c r="G241" i="17"/>
  <c r="F250" i="17"/>
  <c r="G430" i="17"/>
  <c r="G436" i="17"/>
  <c r="F444" i="17"/>
  <c r="G531" i="17"/>
  <c r="G538" i="17"/>
  <c r="G529" i="17"/>
  <c r="F213" i="17"/>
  <c r="G243" i="17"/>
  <c r="F254" i="17"/>
  <c r="G336" i="17"/>
  <c r="F342" i="17"/>
  <c r="G358" i="17"/>
  <c r="G431" i="17"/>
  <c r="G437" i="17"/>
  <c r="G445" i="17"/>
  <c r="G457" i="17"/>
  <c r="F532" i="17"/>
  <c r="G539" i="17"/>
  <c r="G557" i="17"/>
  <c r="G563" i="17"/>
  <c r="F244" i="17"/>
  <c r="G254" i="17"/>
  <c r="G337" i="17"/>
  <c r="G361" i="17"/>
  <c r="F432" i="17"/>
  <c r="G438" i="17"/>
  <c r="G446" i="17"/>
  <c r="G526" i="17"/>
  <c r="G532" i="17"/>
  <c r="F540" i="17"/>
  <c r="G551" i="17"/>
  <c r="G558" i="17"/>
  <c r="G564" i="17"/>
  <c r="G244" i="17"/>
  <c r="G255" i="17"/>
  <c r="F338" i="17"/>
  <c r="F343" i="17"/>
  <c r="G362" i="17"/>
  <c r="G432" i="17"/>
  <c r="G439" i="17"/>
  <c r="G447" i="17"/>
  <c r="G527" i="17"/>
  <c r="G533" i="17"/>
  <c r="G540" i="17"/>
  <c r="G552" i="17"/>
  <c r="G565" i="17"/>
  <c r="G209" i="17"/>
  <c r="G223" i="17"/>
  <c r="G245" i="17"/>
  <c r="G433" i="17"/>
  <c r="F440" i="17"/>
  <c r="F448" i="17"/>
  <c r="F528" i="17"/>
  <c r="G534" i="17"/>
  <c r="G542" i="17"/>
  <c r="G553" i="17"/>
  <c r="G559" i="17"/>
  <c r="F371" i="17"/>
  <c r="F480" i="17"/>
  <c r="F208" i="17"/>
  <c r="F245" i="17"/>
  <c r="F255" i="17"/>
  <c r="F301" i="17"/>
  <c r="G442" i="17"/>
  <c r="G448" i="17"/>
  <c r="F458" i="17"/>
  <c r="F481" i="17"/>
  <c r="F488" i="17"/>
  <c r="G541" i="17"/>
  <c r="F489" i="17"/>
  <c r="F15" i="17"/>
  <c r="F199" i="17"/>
  <c r="F204" i="17"/>
  <c r="F209" i="17"/>
  <c r="G213" i="17"/>
  <c r="F246" i="17"/>
  <c r="G250" i="17"/>
  <c r="F320" i="17"/>
  <c r="G450" i="17"/>
  <c r="F460" i="17"/>
  <c r="F467" i="17"/>
  <c r="F483" i="17"/>
  <c r="F491" i="17"/>
  <c r="G536" i="17"/>
  <c r="F242" i="17"/>
  <c r="F247" i="17"/>
  <c r="F251" i="17"/>
  <c r="F368" i="17"/>
  <c r="G444" i="17"/>
  <c r="F461" i="17"/>
  <c r="F469" i="17"/>
  <c r="F484" i="17"/>
  <c r="F492" i="17"/>
  <c r="F482" i="17"/>
  <c r="F205" i="17"/>
  <c r="F210" i="17"/>
  <c r="F243" i="17"/>
  <c r="G247" i="17"/>
  <c r="G251" i="17"/>
  <c r="F293" i="17"/>
  <c r="F312" i="17"/>
  <c r="G321" i="17"/>
  <c r="F369" i="17"/>
  <c r="F462" i="17"/>
  <c r="F470" i="17"/>
  <c r="F485" i="17"/>
  <c r="F493" i="17"/>
  <c r="F597" i="17"/>
  <c r="G219" i="17"/>
  <c r="F248" i="17"/>
  <c r="F253" i="17"/>
  <c r="G293" i="17"/>
  <c r="G324" i="17"/>
  <c r="F463" i="17"/>
  <c r="F471" i="17"/>
  <c r="F486" i="17"/>
  <c r="F598" i="17"/>
  <c r="F220" i="16"/>
  <c r="F94" i="16"/>
  <c r="F102" i="16"/>
  <c r="F95" i="16"/>
  <c r="G220" i="16"/>
  <c r="F97" i="16"/>
  <c r="F103" i="16"/>
  <c r="F98" i="16"/>
  <c r="G77" i="16"/>
  <c r="F86" i="16"/>
  <c r="F104" i="16"/>
  <c r="F223" i="17"/>
  <c r="G597" i="17"/>
  <c r="F431" i="17"/>
  <c r="F435" i="17"/>
  <c r="F439" i="17"/>
  <c r="F443" i="17"/>
  <c r="F447" i="17"/>
  <c r="F451" i="17"/>
  <c r="F527" i="17"/>
  <c r="F531" i="17"/>
  <c r="F535" i="17"/>
  <c r="F539" i="17"/>
  <c r="F543" i="17"/>
  <c r="F550" i="17"/>
  <c r="F554" i="17"/>
  <c r="F558" i="17"/>
  <c r="F562" i="17"/>
  <c r="F566" i="17"/>
  <c r="F80" i="16"/>
  <c r="F87" i="16"/>
  <c r="F99" i="16"/>
  <c r="F220" i="17"/>
  <c r="F224" i="17"/>
  <c r="F290" i="17"/>
  <c r="F294" i="17"/>
  <c r="F298" i="17"/>
  <c r="F302" i="17"/>
  <c r="F313" i="17"/>
  <c r="F317" i="17"/>
  <c r="F321" i="17"/>
  <c r="F325" i="17"/>
  <c r="F336" i="17"/>
  <c r="F340" i="17"/>
  <c r="F344" i="17"/>
  <c r="F358" i="17"/>
  <c r="F362" i="17"/>
  <c r="G458" i="17"/>
  <c r="G462" i="17"/>
  <c r="G469" i="17"/>
  <c r="G480" i="17"/>
  <c r="G484" i="17"/>
  <c r="G491" i="17"/>
  <c r="G598" i="17"/>
  <c r="F219" i="17"/>
  <c r="F361" i="17"/>
  <c r="G461" i="17"/>
  <c r="G479" i="17"/>
  <c r="G490" i="17"/>
  <c r="G224" i="17"/>
  <c r="G290" i="17"/>
  <c r="G294" i="17"/>
  <c r="F81" i="16"/>
  <c r="F221" i="17"/>
  <c r="F225" i="17"/>
  <c r="F287" i="17"/>
  <c r="F291" i="17"/>
  <c r="F295" i="17"/>
  <c r="F299" i="17"/>
  <c r="F303" i="17"/>
  <c r="F310" i="17"/>
  <c r="F314" i="17"/>
  <c r="F318" i="17"/>
  <c r="F322" i="17"/>
  <c r="F326" i="17"/>
  <c r="F333" i="17"/>
  <c r="F337" i="17"/>
  <c r="F341" i="17"/>
  <c r="F359" i="17"/>
  <c r="F363" i="17"/>
  <c r="G459" i="17"/>
  <c r="G463" i="17"/>
  <c r="G466" i="17"/>
  <c r="G470" i="17"/>
  <c r="G481" i="17"/>
  <c r="G485" i="17"/>
  <c r="G488" i="17"/>
  <c r="G492" i="17"/>
  <c r="G574" i="17"/>
  <c r="G578" i="17"/>
  <c r="G582" i="17"/>
  <c r="G599" i="17"/>
  <c r="G220" i="17"/>
  <c r="G298" i="17"/>
  <c r="G252" i="17"/>
  <c r="G291" i="17"/>
  <c r="G303" i="17"/>
  <c r="G318" i="17"/>
  <c r="G326" i="17"/>
  <c r="F529" i="17"/>
  <c r="F533" i="17"/>
  <c r="F537" i="17"/>
  <c r="F541" i="17"/>
  <c r="F552" i="17"/>
  <c r="F556" i="17"/>
  <c r="F560" i="17"/>
  <c r="F564" i="17"/>
  <c r="F575" i="17"/>
  <c r="F579" i="17"/>
  <c r="F583" i="17"/>
  <c r="F591" i="17"/>
  <c r="G483" i="17"/>
  <c r="G302" i="17"/>
  <c r="F134" i="16"/>
  <c r="G221" i="17"/>
  <c r="G287" i="17"/>
  <c r="G295" i="17"/>
  <c r="G299" i="17"/>
  <c r="G314" i="17"/>
  <c r="G322" i="17"/>
  <c r="G359" i="17"/>
  <c r="G363" i="17"/>
  <c r="G368" i="17"/>
  <c r="F429" i="17"/>
  <c r="F433" i="17"/>
  <c r="F437" i="17"/>
  <c r="F441" i="17"/>
  <c r="F445" i="17"/>
  <c r="F449" i="17"/>
  <c r="F78" i="16"/>
  <c r="F222" i="17"/>
  <c r="F288" i="17"/>
  <c r="F292" i="17"/>
  <c r="F296" i="17"/>
  <c r="F300" i="17"/>
  <c r="F311" i="17"/>
  <c r="F315" i="17"/>
  <c r="F319" i="17"/>
  <c r="F323" i="17"/>
  <c r="F327" i="17"/>
  <c r="F360" i="17"/>
  <c r="G460" i="17"/>
  <c r="G464" i="17"/>
  <c r="G467" i="17"/>
  <c r="G471" i="17"/>
  <c r="G482" i="17"/>
  <c r="G486" i="17"/>
  <c r="G489" i="17"/>
  <c r="G575" i="17"/>
  <c r="G579" i="17"/>
  <c r="G583" i="17"/>
  <c r="G206" i="17"/>
  <c r="G225" i="17"/>
  <c r="G310" i="17"/>
  <c r="F96" i="16"/>
  <c r="F101" i="16"/>
  <c r="F131" i="16"/>
  <c r="G191" i="17"/>
  <c r="G195" i="17"/>
  <c r="G199" i="17"/>
  <c r="G203" i="17"/>
  <c r="G207" i="17"/>
  <c r="G222" i="17"/>
  <c r="G242" i="17"/>
  <c r="G246" i="17"/>
  <c r="G288" i="17"/>
  <c r="G292" i="17"/>
  <c r="G296" i="17"/>
  <c r="G300" i="17"/>
  <c r="G311" i="17"/>
  <c r="G315" i="17"/>
  <c r="G319" i="17"/>
  <c r="G323" i="17"/>
  <c r="G360" i="17"/>
  <c r="F430" i="17"/>
  <c r="F434" i="17"/>
  <c r="F438" i="17"/>
  <c r="F442" i="17"/>
  <c r="F446" i="17"/>
  <c r="F526" i="17"/>
  <c r="F530" i="17"/>
  <c r="F534" i="17"/>
  <c r="F538" i="17"/>
  <c r="F549" i="17"/>
  <c r="F553" i="17"/>
  <c r="F557" i="17"/>
  <c r="F561" i="17"/>
  <c r="F572" i="17"/>
  <c r="F576" i="17"/>
  <c r="F580" i="17"/>
  <c r="G372" i="17" l="1"/>
  <c r="G567" i="17"/>
  <c r="G346" i="17"/>
  <c r="G214" i="17"/>
  <c r="F601" i="17"/>
  <c r="F249" i="17"/>
  <c r="G544" i="17"/>
  <c r="G249" i="17"/>
  <c r="F214" i="17"/>
  <c r="G452" i="17"/>
  <c r="F372" i="17"/>
  <c r="F585" i="17"/>
  <c r="F452" i="17"/>
  <c r="G585" i="17"/>
  <c r="F305" i="17"/>
  <c r="G487" i="17"/>
  <c r="G365" i="17"/>
  <c r="F487" i="17"/>
  <c r="G227" i="17"/>
  <c r="G465" i="17"/>
  <c r="F465" i="17"/>
  <c r="F100" i="16"/>
  <c r="F328" i="17"/>
  <c r="F227" i="17"/>
  <c r="F365" i="17"/>
  <c r="G328" i="17"/>
  <c r="G601" i="17"/>
  <c r="F567" i="17"/>
  <c r="F544" i="17"/>
  <c r="G305" i="17"/>
  <c r="F346" i="17"/>
</calcChain>
</file>

<file path=xl/sharedStrings.xml><?xml version="1.0" encoding="utf-8"?>
<sst xmlns="http://schemas.openxmlformats.org/spreadsheetml/2006/main" count="3069" uniqueCount="2050">
  <si>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</si>
  <si>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</si>
  <si>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</si>
  <si>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</si>
  <si>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</si>
  <si>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</si>
  <si>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</si>
  <si>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</si>
  <si>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</si>
  <si>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</si>
  <si>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</si>
  <si>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</si>
  <si>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</si>
  <si>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</si>
  <si>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</si>
  <si>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</si>
  <si>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</si>
  <si>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</si>
  <si>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</si>
  <si>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</si>
  <si>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</si>
  <si>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</si>
  <si>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</si>
  <si>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</si>
  <si>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</si>
  <si>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</si>
  <si>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</si>
  <si>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</si>
  <si>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</si>
  <si>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</si>
  <si>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</si>
  <si>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</si>
  <si>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</si>
  <si>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</si>
  <si>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</si>
  <si>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</si>
  <si>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</si>
  <si>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</si>
  <si>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</si>
  <si>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</si>
  <si>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</si>
  <si>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</si>
  <si>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</si>
  <si>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</si>
  <si>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</si>
  <si>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</si>
  <si>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</si>
  <si>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</si>
  <si>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</si>
  <si>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</si>
  <si>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</si>
  <si>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</si>
  <si>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</si>
  <si>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</si>
  <si>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</si>
  <si>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</si>
  <si>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</si>
  <si>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</si>
  <si>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</si>
  <si>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</si>
  <si>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</si>
  <si>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</si>
  <si>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</si>
  <si>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</si>
  <si>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</si>
  <si>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</si>
  <si>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</si>
  <si>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</si>
  <si>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</si>
  <si>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</si>
  <si>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</si>
  <si>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</si>
  <si>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</si>
  <si>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</si>
  <si>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</si>
  <si>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</si>
  <si>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</si>
  <si>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</si>
  <si>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</si>
  <si>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</si>
  <si>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</si>
  <si>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</si>
  <si>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</si>
  <si>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</si>
  <si>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</si>
  <si>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</si>
  <si>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</si>
  <si>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</si>
  <si>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</si>
  <si>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</si>
  <si>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</si>
  <si>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</si>
  <si>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</si>
  <si>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</si>
  <si>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</si>
  <si>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</si>
  <si>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</si>
  <si>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</si>
  <si>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</si>
  <si>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</si>
  <si>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</si>
  <si>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</si>
  <si>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</si>
  <si>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</si>
  <si>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</si>
  <si>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</si>
  <si>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</si>
  <si>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</si>
  <si>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</si>
  <si>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</si>
  <si>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</si>
  <si>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</si>
  <si>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</si>
  <si>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</si>
  <si>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</si>
  <si>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</si>
  <si>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</si>
  <si>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</si>
  <si>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</si>
  <si>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</si>
  <si>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</si>
  <si>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</si>
  <si>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</si>
  <si>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</si>
  <si>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</si>
  <si>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</si>
  <si>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</si>
  <si>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</si>
  <si>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</si>
  <si>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</si>
  <si>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</si>
  <si>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</si>
  <si>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</si>
  <si>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</si>
  <si>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</si>
  <si>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</si>
  <si>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</si>
  <si>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</si>
  <si>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</si>
  <si>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</si>
  <si>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</si>
  <si>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</si>
  <si>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</si>
  <si>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</si>
  <si>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</si>
  <si>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</si>
  <si>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</si>
  <si>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</si>
  <si>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</si>
  <si>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</si>
  <si>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</si>
  <si>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</si>
  <si>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</si>
  <si>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</si>
  <si>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</si>
  <si>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</si>
  <si>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</si>
  <si>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</si>
  <si>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</si>
  <si>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</si>
  <si>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</si>
  <si>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</si>
  <si>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</si>
  <si>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</si>
  <si>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</si>
  <si>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</si>
  <si>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</si>
  <si>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</si>
  <si>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</si>
  <si>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</si>
  <si>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</si>
  <si>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</si>
  <si>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</si>
  <si>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</si>
  <si>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</si>
  <si>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</si>
  <si>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</si>
  <si>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</si>
  <si>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</si>
  <si>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</si>
  <si>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</si>
  <si>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</si>
  <si>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</si>
  <si>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</si>
  <si>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</si>
  <si>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CAL</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</si>
  <si>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</si>
  <si>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</si>
  <si>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</si>
  <si>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</si>
  <si>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</si>
  <si>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</si>
  <si>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</si>
  <si>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</si>
  <si>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</si>
  <si>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</si>
  <si>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</si>
  <si>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</si>
  <si>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</si>
  <si>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</si>
  <si>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</si>
  <si>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</si>
  <si>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</si>
  <si>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</si>
  <si>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</si>
  <si>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</si>
  <si>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</si>
  <si>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</si>
  <si>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</si>
  <si>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</si>
  <si>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</si>
  <si>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</si>
  <si>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</si>
  <si>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</si>
  <si>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</si>
  <si>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</si>
  <si>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</si>
  <si>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</si>
  <si>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</si>
  <si>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</si>
  <si>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</si>
  <si>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</si>
  <si>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</si>
  <si>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</si>
  <si>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</si>
  <si>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</si>
  <si>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</si>
  <si>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</si>
  <si>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</si>
  <si>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</si>
  <si>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</si>
  <si>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</si>
  <si>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</si>
  <si>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</si>
  <si>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</si>
  <si>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</si>
  <si>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</si>
  <si>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</si>
  <si>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</si>
  <si>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</si>
  <si>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</si>
  <si>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</si>
  <si>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</si>
  <si>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</si>
  <si>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</si>
  <si>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</si>
  <si>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</si>
  <si>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</si>
  <si>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</si>
  <si>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</si>
  <si>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</si>
  <si>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</si>
  <si>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</si>
  <si>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</si>
  <si>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</si>
  <si>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</si>
  <si>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</si>
  <si>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</si>
  <si>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</si>
  <si>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</si>
  <si>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</si>
  <si>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</si>
  <si>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</si>
  <si>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</si>
  <si>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</si>
  <si>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</si>
  <si>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</si>
  <si>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</si>
  <si>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</si>
  <si>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</si>
  <si>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</si>
  <si>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</si>
  <si>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</si>
  <si>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</si>
  <si>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</si>
  <si>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</si>
  <si>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</si>
  <si>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</si>
  <si>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</si>
  <si>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</si>
  <si>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</si>
  <si>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</si>
  <si>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</si>
  <si>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</si>
  <si>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</si>
  <si>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</si>
  <si>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</si>
  <si>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</si>
  <si>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</si>
  <si>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</si>
  <si>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</si>
  <si>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</si>
  <si>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</si>
  <si>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</si>
  <si>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</si>
  <si>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</si>
  <si>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</si>
  <si>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</si>
  <si>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</si>
  <si>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</si>
  <si>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</si>
  <si>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</si>
  <si>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</si>
  <si>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</si>
  <si>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</si>
  <si>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</si>
  <si>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</si>
  <si>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</si>
  <si>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</si>
  <si>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</si>
  <si>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</si>
  <si>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</si>
  <si>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</si>
  <si>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</si>
  <si>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</si>
  <si>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</si>
  <si>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</si>
  <si>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</si>
  <si>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</si>
  <si>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</si>
  <si>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</si>
  <si>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</si>
  <si>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</si>
  <si>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</si>
  <si>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</si>
  <si>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</si>
  <si>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</si>
  <si>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</si>
  <si>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</si>
  <si>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</si>
  <si>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</si>
  <si>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</si>
  <si>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</si>
  <si>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</si>
  <si>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</si>
  <si>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</si>
  <si>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</si>
  <si>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</si>
  <si>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</si>
  <si>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</si>
  <si>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</si>
  <si>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</si>
  <si>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</si>
  <si>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</si>
  <si>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</si>
  <si>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</si>
  <si>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</si>
  <si>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</si>
  <si>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</si>
  <si>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</si>
  <si>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</si>
  <si>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</si>
  <si>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</si>
  <si>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</si>
  <si>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</si>
  <si>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</si>
  <si>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</si>
  <si>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</si>
  <si>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</si>
  <si>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</si>
  <si>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</si>
  <si>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</si>
  <si>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</si>
  <si>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</si>
  <si>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</si>
  <si>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</si>
  <si>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</si>
  <si>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</si>
  <si>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</si>
  <si>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</si>
  <si>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</si>
  <si>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</si>
  <si>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</si>
  <si>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</si>
  <si>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</si>
  <si>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</si>
  <si>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</si>
  <si>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</si>
  <si>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</si>
  <si>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</si>
  <si>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</si>
  <si>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</si>
  <si>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</si>
  <si>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</si>
  <si>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</si>
  <si>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</si>
  <si>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</si>
  <si>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</si>
  <si>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</si>
  <si>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</si>
  <si>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</si>
  <si>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</si>
  <si>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</si>
  <si>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</si>
  <si>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</si>
  <si>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</si>
  <si>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</si>
  <si>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</si>
  <si>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</si>
  <si>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</si>
  <si>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</si>
  <si>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</si>
  <si>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</si>
  <si>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</si>
  <si>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</si>
  <si>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</si>
  <si>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</si>
  <si>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</si>
  <si>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</si>
  <si>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</si>
  <si>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</si>
  <si>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</si>
  <si>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</si>
  <si>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</si>
  <si>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</si>
  <si>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</si>
  <si>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</si>
  <si>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</si>
  <si>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</si>
  <si>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</si>
  <si>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</si>
  <si>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</si>
  <si>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</si>
  <si>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</si>
  <si>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</si>
  <si>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</si>
  <si>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</si>
  <si>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</si>
  <si>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</si>
  <si>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</si>
  <si>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</si>
  <si>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</si>
  <si>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</si>
  <si>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</si>
  <si>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</si>
  <si>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</si>
  <si>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</si>
  <si>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</si>
  <si>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</si>
  <si>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</si>
  <si>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</si>
  <si>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</si>
  <si>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</si>
  <si>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</si>
  <si>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</si>
  <si>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</si>
  <si>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</si>
  <si>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</si>
  <si>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</si>
  <si>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</si>
  <si>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</si>
  <si>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</si>
  <si>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</si>
  <si>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</si>
  <si>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</si>
  <si>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</si>
  <si>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</si>
  <si>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</si>
  <si>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</si>
  <si>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</si>
  <si>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</si>
  <si>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</si>
  <si>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</si>
  <si>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</si>
  <si>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</si>
  <si>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</si>
  <si>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</si>
  <si>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</si>
  <si>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</si>
  <si>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</si>
  <si>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</si>
  <si>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</si>
  <si>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</si>
  <si>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</si>
  <si>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</si>
  <si>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</si>
  <si>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</si>
  <si>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</si>
  <si>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</si>
  <si>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</si>
  <si>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</si>
  <si>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</si>
  <si>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</si>
  <si>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</si>
  <si>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</si>
  <si>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</si>
  <si>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</si>
  <si>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</si>
  <si>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</si>
  <si>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</si>
  <si>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</si>
  <si>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</si>
  <si>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</si>
  <si>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</si>
  <si>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</si>
  <si>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</si>
  <si>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</si>
  <si>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</si>
  <si>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</si>
  <si>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</si>
  <si>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</si>
  <si>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</si>
  <si>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</si>
  <si>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</si>
  <si>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</si>
  <si>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</si>
  <si>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</si>
  <si>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</si>
  <si>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</si>
  <si>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</si>
  <si>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</si>
  <si>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</si>
  <si>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</si>
  <si>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</si>
  <si>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</si>
  <si>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</si>
  <si>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</si>
  <si>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</si>
  <si>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</si>
  <si>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</si>
  <si>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</si>
  <si>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</si>
  <si>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</si>
  <si>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</si>
  <si>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</si>
  <si>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</si>
  <si>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</si>
  <si>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</si>
  <si>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</si>
  <si>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</si>
  <si>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</si>
  <si>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</si>
  <si>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</si>
  <si>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</si>
  <si>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</si>
  <si>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</si>
  <si>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</si>
  <si>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</si>
  <si>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</si>
  <si>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</si>
  <si>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</si>
  <si>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</si>
  <si>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</si>
  <si>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</si>
  <si>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</si>
  <si>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</si>
  <si>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</si>
  <si>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</si>
  <si>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</si>
  <si>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</si>
  <si>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</si>
  <si>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</si>
  <si>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</si>
  <si>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</si>
  <si>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</si>
  <si>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</si>
  <si>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</si>
  <si>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</si>
  <si>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</si>
  <si>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</si>
  <si>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</si>
  <si>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</si>
  <si>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</si>
  <si>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</si>
  <si>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</si>
  <si>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</si>
  <si>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</si>
  <si>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</si>
  <si>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</si>
  <si>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</si>
  <si>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</si>
  <si>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</si>
  <si>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</si>
  <si>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</si>
  <si>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</si>
  <si>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</si>
  <si>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</si>
  <si>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</si>
  <si>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</si>
  <si>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</si>
  <si>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</si>
  <si>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</si>
  <si>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</si>
  <si>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</si>
  <si>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</si>
  <si>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</si>
  <si>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</si>
  <si>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</si>
  <si>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</si>
  <si>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</si>
  <si>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</si>
  <si>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</si>
  <si>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</si>
  <si>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</si>
  <si>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</si>
  <si>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</si>
  <si>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</si>
  <si>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</si>
  <si>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</si>
  <si>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</si>
  <si>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</si>
  <si>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</si>
  <si>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</si>
  <si>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</si>
  <si>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</si>
  <si>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</si>
  <si>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</si>
  <si>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</si>
  <si>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</si>
  <si>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</si>
  <si>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</si>
  <si>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</si>
  <si>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</si>
  <si>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</si>
  <si>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</si>
  <si>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</si>
  <si>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</si>
  <si>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</si>
  <si>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</si>
  <si>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</si>
  <si>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</si>
  <si>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</si>
  <si>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</si>
  <si>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</si>
  <si>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</si>
  <si>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</si>
  <si>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</si>
  <si>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</si>
  <si>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</si>
  <si>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</si>
  <si>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</si>
  <si>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</si>
  <si>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</si>
  <si>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</si>
  <si>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</si>
  <si>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</si>
  <si>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</si>
  <si>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</si>
  <si>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</si>
  <si>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</si>
  <si>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</si>
  <si>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</si>
  <si>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</si>
  <si>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</si>
  <si>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</si>
  <si>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</si>
  <si>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</si>
  <si>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</si>
  <si>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</si>
  <si>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</si>
  <si>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</si>
  <si>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</si>
  <si>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</si>
  <si>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</si>
  <si>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</si>
  <si>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</si>
  <si>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</si>
  <si>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</si>
  <si>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</si>
  <si>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</si>
  <si>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</si>
  <si>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</si>
  <si>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</si>
  <si>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</si>
  <si>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</si>
  <si>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</si>
  <si>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</si>
  <si>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</si>
  <si>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</si>
  <si>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</si>
  <si>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</si>
  <si>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</si>
  <si>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</si>
  <si>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</si>
  <si>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</si>
  <si>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</si>
  <si>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</si>
  <si>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</si>
  <si>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</si>
  <si>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</si>
  <si>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</si>
  <si>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</si>
  <si>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</si>
  <si>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</si>
  <si>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</si>
  <si>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</si>
  <si>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</si>
  <si>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</si>
  <si>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</si>
  <si>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</si>
  <si>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</si>
  <si>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</si>
  <si>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</si>
  <si>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</si>
  <si>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</si>
  <si>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</si>
  <si>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</si>
  <si>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</si>
  <si>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</si>
  <si>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</si>
  <si>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</si>
  <si>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</si>
  <si>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</si>
  <si>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</si>
  <si>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</si>
  <si>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</si>
  <si>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</si>
  <si>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</si>
  <si>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</si>
  <si>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</si>
  <si>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</si>
  <si>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</si>
  <si>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</si>
  <si>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</si>
  <si>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</si>
  <si>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</si>
  <si>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</si>
  <si>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</si>
  <si>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</si>
  <si>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</si>
  <si>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</si>
  <si>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</si>
  <si>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</si>
  <si>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</si>
  <si>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</si>
  <si>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</si>
  <si>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</si>
  <si>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</si>
  <si>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</si>
  <si>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</si>
  <si>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</si>
  <si>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</si>
  <si>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</si>
  <si>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</si>
  <si>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</si>
  <si>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</si>
  <si>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</si>
  <si>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</si>
  <si>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</si>
  <si>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</si>
  <si>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</si>
  <si>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</si>
  <si>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</si>
  <si>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</si>
  <si>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</si>
  <si>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</si>
  <si>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</si>
  <si>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</si>
  <si>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</si>
  <si>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</si>
  <si>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</si>
  <si>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</si>
  <si>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</si>
  <si>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</si>
  <si>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</si>
  <si>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</si>
  <si>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</si>
  <si>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</si>
  <si>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</si>
  <si>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</si>
  <si>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</si>
  <si>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</si>
  <si>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</si>
  <si>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</si>
  <si>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</si>
  <si>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</si>
  <si>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</si>
  <si>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</si>
  <si>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</si>
  <si>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</si>
  <si>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</si>
  <si>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</si>
  <si>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</si>
  <si>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</si>
  <si>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</si>
  <si>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</si>
  <si>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</si>
  <si>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</si>
  <si>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</si>
  <si>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</si>
  <si>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</si>
  <si>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</si>
  <si>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</si>
  <si>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</si>
  <si>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</si>
  <si>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</si>
  <si>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</si>
  <si>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</si>
  <si>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</si>
  <si>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</si>
  <si>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</si>
  <si>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</si>
  <si>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</si>
  <si>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</si>
  <si>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</si>
  <si>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</si>
  <si>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</si>
  <si>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</si>
  <si>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</si>
  <si>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</si>
  <si>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</si>
  <si>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</si>
  <si>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</si>
  <si>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</si>
  <si>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</si>
  <si>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</si>
  <si>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</si>
  <si>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</si>
  <si>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</si>
  <si>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</si>
  <si>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</si>
  <si>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</si>
  <si>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</si>
  <si>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</si>
  <si>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</si>
  <si>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</si>
  <si>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</si>
  <si>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</si>
  <si>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</si>
  <si>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</si>
  <si>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</si>
  <si>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</si>
  <si>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</si>
  <si>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</si>
  <si>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</si>
  <si>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</si>
  <si>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</si>
  <si>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</si>
  <si>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</si>
  <si>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</si>
  <si>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</si>
  <si>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</si>
  <si>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</si>
  <si>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</si>
  <si>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</si>
  <si>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</si>
  <si>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</si>
  <si>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</si>
  <si>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</si>
  <si>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</si>
  <si>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</si>
  <si>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</si>
  <si>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</si>
  <si>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</si>
  <si>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</si>
  <si>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</si>
  <si>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</si>
  <si>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</si>
  <si>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</si>
  <si>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</si>
  <si>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</si>
  <si>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</si>
  <si>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</si>
  <si>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</si>
  <si>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</si>
  <si>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</si>
  <si>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</si>
  <si>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</si>
  <si>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</si>
  <si>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</si>
  <si>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</si>
  <si>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</si>
  <si>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</si>
  <si>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</si>
  <si>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</si>
  <si>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</si>
  <si>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</si>
  <si>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</si>
  <si>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</si>
  <si>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</si>
  <si>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</si>
  <si>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</si>
  <si>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</si>
  <si>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</si>
  <si>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</si>
  <si>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</si>
  <si>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</si>
  <si>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</si>
  <si>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</si>
  <si>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</si>
  <si>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</si>
  <si>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</si>
  <si>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</si>
  <si>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</si>
  <si>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</si>
  <si>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</si>
  <si>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</si>
  <si>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</si>
  <si>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</si>
  <si>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</si>
  <si>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</si>
  <si>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</si>
  <si>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</si>
  <si>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</si>
  <si>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</si>
  <si>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</si>
  <si>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</si>
  <si>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</si>
  <si>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</si>
  <si>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</si>
  <si>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</si>
  <si>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</si>
  <si>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</si>
  <si>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</si>
  <si>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</si>
  <si>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</si>
  <si>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</si>
  <si>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25/02/2024</t>
  </si>
  <si>
    <t>BD@155375</t>
  </si>
  <si>
    <t>BE6312092115</t>
  </si>
  <si>
    <t>BD@167469</t>
  </si>
  <si>
    <t>BE0002700814</t>
  </si>
  <si>
    <t>20/05/2024</t>
  </si>
  <si>
    <t>BD@167470</t>
  </si>
  <si>
    <t>BE0002701820</t>
  </si>
  <si>
    <t>BD@178945</t>
  </si>
  <si>
    <t>BE0002762434</t>
  </si>
  <si>
    <t>10/12/2024</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</si>
  <si>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</si>
  <si>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</si>
  <si>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</si>
  <si>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</si>
  <si>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</si>
  <si>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</si>
  <si>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</si>
  <si>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</si>
  <si>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</si>
  <si>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</si>
  <si>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</si>
  <si>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</si>
  <si>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</si>
  <si>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</si>
  <si>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</si>
  <si>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</si>
  <si>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</si>
  <si>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</si>
  <si>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</si>
  <si>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</si>
  <si>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</si>
  <si>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</si>
  <si>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</si>
  <si>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</si>
  <si>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</si>
  <si>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</si>
  <si>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</si>
  <si>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</si>
  <si>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</si>
  <si>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</si>
  <si>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</si>
  <si>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</si>
  <si>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</si>
  <si>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</si>
  <si>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</si>
  <si>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</si>
  <si>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</si>
  <si>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</si>
  <si>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</si>
  <si>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</si>
  <si>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</si>
  <si>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</si>
  <si>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</si>
  <si>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</si>
  <si>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</si>
  <si>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</si>
  <si>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</si>
  <si>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</si>
  <si>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</si>
  <si>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</si>
  <si>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</si>
  <si>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</si>
  <si>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</si>
  <si>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</si>
  <si>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</si>
  <si>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</si>
  <si>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</si>
  <si>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</si>
  <si>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</si>
  <si>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</si>
  <si>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</si>
  <si>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</si>
  <si>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</si>
  <si>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</si>
  <si>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</si>
  <si>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</si>
  <si>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</si>
  <si>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</si>
  <si>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</si>
  <si>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</si>
  <si>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</si>
  <si>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</si>
  <si>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</si>
  <si>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</si>
  <si>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</si>
  <si>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</si>
  <si>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</si>
  <si>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</si>
  <si>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</si>
  <si>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</si>
  <si>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</si>
  <si>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</si>
  <si>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</si>
  <si>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</si>
  <si>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</si>
  <si>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</si>
  <si>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</si>
  <si>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</si>
  <si>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</si>
  <si>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</si>
  <si>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</si>
  <si>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</si>
  <si>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</si>
  <si>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</si>
  <si>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</si>
  <si>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</si>
  <si>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</si>
  <si>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</si>
  <si>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</si>
  <si>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</si>
  <si>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</si>
  <si>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</si>
  <si>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</si>
  <si>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</si>
  <si>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</si>
  <si>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</si>
  <si>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</si>
  <si>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</si>
  <si>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</si>
  <si>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</si>
  <si>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</si>
  <si>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</si>
  <si>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</si>
  <si>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</si>
  <si>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</si>
  <si>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</si>
  <si>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</si>
  <si>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</si>
  <si>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</si>
  <si>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</si>
  <si>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</si>
  <si>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</si>
  <si>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</si>
  <si>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</si>
  <si>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</si>
  <si>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</si>
  <si>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</si>
  <si>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</si>
  <si>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</si>
  <si>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</si>
  <si>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</si>
  <si>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</si>
  <si>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</si>
  <si>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</si>
  <si>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</si>
  <si>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</si>
  <si>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</si>
  <si>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</si>
  <si>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</si>
  <si>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</si>
  <si>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</si>
  <si>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</si>
  <si>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</si>
  <si>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</si>
  <si>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</si>
  <si>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</si>
  <si>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</si>
  <si>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</si>
  <si>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</si>
  <si>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</si>
  <si>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</si>
  <si>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</si>
  <si>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</si>
  <si>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</si>
  <si>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</si>
  <si>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</si>
  <si>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</si>
  <si>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</si>
  <si>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</si>
  <si>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</si>
  <si>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</si>
  <si>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</si>
  <si>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</si>
  <si>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</si>
  <si>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</si>
  <si>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</si>
  <si>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</si>
  <si>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</si>
  <si>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&gt;33 and &lt;=34</t>
  </si>
  <si>
    <t>&gt;25 and &lt;=26</t>
  </si>
  <si>
    <t>&gt;26 and &lt;=27</t>
  </si>
  <si>
    <t>3. Remaining term to maturity</t>
  </si>
  <si>
    <t>&lt;0</t>
  </si>
  <si>
    <t>&gt;28 and &lt;=29</t>
  </si>
  <si>
    <t>&gt;29 and &lt;=30</t>
  </si>
  <si>
    <t>4. Original term to maturity</t>
  </si>
  <si>
    <t>&gt;30 and &lt;=31</t>
  </si>
  <si>
    <t>&gt;34 and &lt;=35</t>
  </si>
  <si>
    <t>&gt;35 and &lt;=36</t>
  </si>
  <si>
    <t>&gt;36 and &lt;=37</t>
  </si>
  <si>
    <t>&gt;39 and &lt;=40</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</si>
  <si>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</si>
  <si>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</si>
  <si>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</si>
  <si>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</si>
  <si>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</si>
  <si>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</si>
  <si>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</si>
  <si>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</si>
  <si>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</si>
  <si>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</si>
  <si>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</si>
  <si>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</si>
  <si>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</si>
  <si>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</si>
  <si>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</si>
  <si>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</si>
  <si>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</si>
  <si>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</si>
  <si>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</si>
  <si>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</si>
  <si>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</si>
  <si>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</si>
  <si>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</si>
  <si>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</si>
  <si>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</si>
  <si>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</si>
  <si>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</si>
  <si>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</si>
  <si>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</si>
  <si>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</si>
  <si>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</si>
  <si>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8.5 - 9%</t>
  </si>
  <si>
    <t>8. Interest Rate Type</t>
  </si>
  <si>
    <t>Variable</t>
  </si>
  <si>
    <t>Variable With Cap</t>
  </si>
  <si>
    <t>9. Next Reset Date</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</si>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</sst>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i/>
      <sz val="8"/>
      <color rgb="FF00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i/>
      <sz val="10"/>
      <color rgb="FF000000"/>
      <name val="Arial"/>
      <family val="2"/>
    </font>
    <font>
      <b/>
      <sz val="10"/>
      <color rgb="FFC0C0C0"/>
      <name val="Arial"/>
      <family val="2"/>
    </font>
    <font>
      <b/>
      <sz val="7"/>
      <color rgb="FFFFFFFF"/>
      <name val="Arial"/>
      <family val="2"/>
    </font>
    <font>
      <b/>
      <sz val="7"/>
      <color rgb="FF000000"/>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3"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300">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8" fillId="2" borderId="0" xfId="1" applyNumberFormat="1" applyFont="1" applyFill="1" applyAlignment="1">
      <alignment horizontal="left" vertical="center"/>
    </xf>
    <xf numFmtId="0" fontId="2" fillId="2" borderId="0" xfId="1" applyFont="1" applyFill="1" applyAlignment="1">
      <alignment horizontal="left"/>
    </xf>
    <xf numFmtId="49" fontId="10" fillId="2" borderId="0" xfId="1" applyNumberFormat="1" applyFont="1" applyFill="1" applyAlignment="1">
      <alignment horizontal="left" vertical="center"/>
    </xf>
    <xf numFmtId="49" fontId="11" fillId="4" borderId="0" xfId="1" applyNumberFormat="1" applyFont="1" applyFill="1" applyAlignment="1">
      <alignment horizontal="left" vertical="center"/>
    </xf>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49" fontId="20" fillId="2" borderId="0" xfId="1" applyNumberFormat="1" applyFont="1" applyFill="1" applyAlignment="1">
      <alignment horizontal="left" vertical="center"/>
    </xf>
    <xf numFmtId="49" fontId="6" fillId="2" borderId="1" xfId="1" applyNumberFormat="1" applyFont="1" applyFill="1" applyBorder="1" applyAlignment="1">
      <alignment horizontal="left" vertical="center"/>
    </xf>
    <xf numFmtId="49" fontId="21" fillId="2" borderId="0" xfId="1" applyNumberFormat="1" applyFont="1" applyFill="1" applyAlignment="1">
      <alignment horizontal="left" vertical="center"/>
    </xf>
    <xf numFmtId="49" fontId="13" fillId="2" borderId="6" xfId="1" applyNumberFormat="1" applyFont="1" applyFill="1" applyBorder="1" applyAlignment="1">
      <alignment horizontal="left" vertical="center"/>
    </xf>
    <xf numFmtId="3" fontId="13" fillId="2" borderId="6" xfId="1" applyNumberFormat="1" applyFont="1" applyFill="1" applyBorder="1" applyAlignment="1">
      <alignment horizontal="right" vertical="center"/>
    </xf>
    <xf numFmtId="49" fontId="13" fillId="2" borderId="0" xfId="1" applyNumberFormat="1" applyFont="1" applyFill="1" applyAlignment="1">
      <alignment horizontal="left" vertical="center"/>
    </xf>
    <xf numFmtId="3" fontId="13" fillId="2" borderId="0" xfId="1" applyNumberFormat="1" applyFont="1" applyFill="1" applyAlignment="1">
      <alignment horizontal="right" vertical="center"/>
    </xf>
    <xf numFmtId="166" fontId="13" fillId="2" borderId="0" xfId="1" applyNumberFormat="1" applyFont="1" applyFill="1" applyAlignment="1">
      <alignment horizontal="right" vertical="center"/>
    </xf>
    <xf numFmtId="4" fontId="13" fillId="2" borderId="0" xfId="1" applyNumberFormat="1" applyFont="1" applyFill="1" applyAlignment="1">
      <alignment horizontal="right" vertical="center"/>
    </xf>
    <xf numFmtId="49" fontId="13" fillId="2" borderId="4" xfId="1" applyNumberFormat="1" applyFont="1" applyFill="1" applyBorder="1" applyAlignment="1">
      <alignment horizontal="left" vertical="center"/>
    </xf>
    <xf numFmtId="166" fontId="13" fillId="2" borderId="4" xfId="1" applyNumberFormat="1" applyFont="1" applyFill="1" applyBorder="1" applyAlignment="1">
      <alignment horizontal="right" vertical="center"/>
    </xf>
    <xf numFmtId="49" fontId="13" fillId="2" borderId="0" xfId="1" applyNumberFormat="1" applyFont="1" applyFill="1" applyAlignment="1">
      <alignment horizontal="left"/>
    </xf>
    <xf numFmtId="3" fontId="13" fillId="2" borderId="0" xfId="1" applyNumberFormat="1" applyFont="1" applyFill="1" applyAlignment="1">
      <alignment horizontal="right"/>
    </xf>
    <xf numFmtId="0" fontId="7" fillId="2" borderId="7" xfId="1" applyFont="1" applyFill="1" applyBorder="1" applyAlignment="1">
      <alignment horizontal="left" vertical="center"/>
    </xf>
    <xf numFmtId="49" fontId="12" fillId="2" borderId="0" xfId="1" applyNumberFormat="1" applyFont="1" applyFill="1" applyAlignment="1">
      <alignment horizontal="center" vertical="center"/>
    </xf>
    <xf numFmtId="49" fontId="12" fillId="2" borderId="0" xfId="1" applyNumberFormat="1" applyFont="1" applyFill="1" applyAlignment="1">
      <alignment horizontal="center" vertical="center"/>
    </xf>
    <xf numFmtId="49" fontId="7" fillId="2" borderId="3" xfId="1" applyNumberFormat="1" applyFont="1" applyFill="1" applyBorder="1" applyAlignment="1">
      <alignment horizontal="left" vertical="center"/>
    </xf>
    <xf numFmtId="49" fontId="7" fillId="2" borderId="6" xfId="1" applyNumberFormat="1" applyFont="1" applyFill="1" applyBorder="1" applyAlignment="1">
      <alignment horizontal="center" vertical="center"/>
    </xf>
    <xf numFmtId="49" fontId="7" fillId="2" borderId="6" xfId="1" applyNumberFormat="1" applyFont="1" applyFill="1" applyBorder="1" applyAlignment="1">
      <alignment horizontal="center" vertical="center"/>
    </xf>
    <xf numFmtId="49" fontId="7" fillId="2" borderId="7" xfId="1" applyNumberFormat="1" applyFont="1" applyFill="1" applyBorder="1" applyAlignment="1">
      <alignment horizontal="left" vertical="center"/>
    </xf>
    <xf numFmtId="49" fontId="7" fillId="2" borderId="0" xfId="1" applyNumberFormat="1" applyFont="1" applyFill="1" applyAlignment="1">
      <alignment horizontal="center" vertical="center"/>
    </xf>
    <xf numFmtId="49" fontId="7" fillId="2" borderId="0" xfId="1" applyNumberFormat="1" applyFont="1" applyFill="1" applyAlignment="1">
      <alignment horizontal="center" vertical="center"/>
    </xf>
    <xf numFmtId="49" fontId="7" fillId="2" borderId="7" xfId="1" applyNumberFormat="1" applyFont="1" applyFill="1" applyBorder="1" applyAlignment="1">
      <alignment horizontal="left" vertical="center" wrapText="1"/>
    </xf>
    <xf numFmtId="49" fontId="22" fillId="2" borderId="0" xfId="1" applyNumberFormat="1" applyFont="1" applyFill="1" applyAlignment="1">
      <alignment horizontal="center" vertical="center"/>
    </xf>
    <xf numFmtId="49" fontId="22"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164" fontId="7" fillId="2" borderId="0" xfId="1" applyNumberFormat="1" applyFont="1" applyFill="1" applyAlignment="1">
      <alignment horizontal="center" vertical="center"/>
    </xf>
    <xf numFmtId="164" fontId="7"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49" fontId="3" fillId="2" borderId="0" xfId="1" applyNumberFormat="1" applyFill="1" applyAlignment="1">
      <alignment horizontal="left" vertical="center"/>
    </xf>
    <xf numFmtId="3" fontId="13" fillId="2" borderId="0" xfId="1" applyNumberFormat="1" applyFont="1" applyFill="1" applyAlignment="1">
      <alignment horizontal="left"/>
    </xf>
    <xf numFmtId="49" fontId="13" fillId="2" borderId="0" xfId="1" applyNumberFormat="1" applyFont="1" applyFill="1" applyAlignment="1">
      <alignment horizontal="left"/>
    </xf>
    <xf numFmtId="0" fontId="3" fillId="0" borderId="0" xfId="1"/>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0" fontId="12" fillId="3" borderId="5" xfId="1" applyFont="1" applyFill="1" applyBorder="1" applyAlignment="1">
      <alignment horizontal="left" vertical="center"/>
    </xf>
    <xf numFmtId="49" fontId="12" fillId="3" borderId="5" xfId="1" applyNumberFormat="1" applyFont="1" applyFill="1" applyBorder="1" applyAlignment="1">
      <alignment horizontal="center" vertical="center"/>
    </xf>
    <xf numFmtId="49" fontId="12" fillId="3" borderId="5" xfId="1" applyNumberFormat="1" applyFont="1" applyFill="1" applyBorder="1" applyAlignment="1">
      <alignment horizontal="center" vertical="center"/>
    </xf>
    <xf numFmtId="49" fontId="7" fillId="2" borderId="0" xfId="1" applyNumberFormat="1" applyFont="1" applyFill="1" applyAlignment="1">
      <alignment horizontal="left" vertical="center"/>
    </xf>
    <xf numFmtId="4" fontId="7" fillId="2" borderId="0" xfId="1" applyNumberFormat="1" applyFont="1" applyFill="1" applyAlignment="1">
      <alignment horizontal="center" vertical="center"/>
    </xf>
    <xf numFmtId="4" fontId="12" fillId="3" borderId="5" xfId="1" applyNumberFormat="1" applyFont="1" applyFill="1" applyBorder="1" applyAlignment="1">
      <alignment horizontal="center" vertical="center"/>
    </xf>
    <xf numFmtId="165" fontId="12" fillId="3" borderId="5" xfId="1" applyNumberFormat="1" applyFont="1" applyFill="1" applyBorder="1" applyAlignment="1">
      <alignment horizontal="center" vertical="center"/>
    </xf>
    <xf numFmtId="3" fontId="12" fillId="3" borderId="5" xfId="1" applyNumberFormat="1" applyFont="1" applyFill="1" applyBorder="1" applyAlignment="1">
      <alignment horizontal="center" vertical="center"/>
    </xf>
    <xf numFmtId="165" fontId="12" fillId="3" borderId="5" xfId="1" applyNumberFormat="1" applyFont="1" applyFill="1" applyBorder="1" applyAlignment="1">
      <alignment horizontal="center" vertical="center"/>
    </xf>
    <xf numFmtId="0" fontId="12" fillId="3" borderId="5" xfId="1" applyFont="1" applyFill="1" applyBorder="1" applyAlignment="1">
      <alignment horizontal="center" vertical="center"/>
    </xf>
    <xf numFmtId="1" fontId="7" fillId="2" borderId="0" xfId="1" applyNumberFormat="1" applyFont="1" applyFill="1" applyAlignment="1">
      <alignment horizontal="center" vertical="center"/>
    </xf>
    <xf numFmtId="0" fontId="12" fillId="3" borderId="5" xfId="1" applyFont="1" applyFill="1" applyBorder="1" applyAlignment="1">
      <alignment horizontal="center" vertical="center"/>
    </xf>
    <xf numFmtId="0" fontId="23" fillId="3" borderId="5" xfId="1" applyFont="1" applyFill="1" applyBorder="1" applyAlignment="1">
      <alignment horizontal="center" vertical="center"/>
    </xf>
    <xf numFmtId="0" fontId="24" fillId="2" borderId="0" xfId="1" applyFont="1" applyFill="1" applyAlignment="1">
      <alignment horizontal="left" vertical="center"/>
    </xf>
    <xf numFmtId="0" fontId="25" fillId="2" borderId="0" xfId="1" applyFont="1" applyFill="1" applyAlignment="1">
      <alignment horizontal="right" vertical="center"/>
    </xf>
    <xf numFmtId="0" fontId="24" fillId="2" borderId="0" xfId="1" applyFont="1" applyFill="1" applyAlignment="1">
      <alignment horizontal="center" vertical="center"/>
    </xf>
    <xf numFmtId="0" fontId="6" fillId="2" borderId="1" xfId="1" applyFont="1" applyFill="1" applyBorder="1" applyAlignment="1">
      <alignment horizontal="left" vertical="top" wrapText="1"/>
    </xf>
    <xf numFmtId="0" fontId="6" fillId="3" borderId="5" xfId="1" applyFont="1" applyFill="1" applyBorder="1" applyAlignment="1">
      <alignment horizontal="left" vertical="center"/>
    </xf>
    <xf numFmtId="49" fontId="6" fillId="3" borderId="5" xfId="1" applyNumberFormat="1" applyFont="1" applyFill="1" applyBorder="1" applyAlignment="1">
      <alignment horizontal="center" vertical="center"/>
    </xf>
    <xf numFmtId="49" fontId="6" fillId="3" borderId="5" xfId="1" applyNumberFormat="1" applyFont="1" applyFill="1" applyBorder="1" applyAlignment="1">
      <alignment horizontal="center" vertical="center"/>
    </xf>
    <xf numFmtId="4" fontId="3" fillId="2" borderId="0" xfId="1" applyNumberFormat="1" applyFill="1" applyAlignment="1">
      <alignment horizontal="center" vertical="center"/>
    </xf>
    <xf numFmtId="165" fontId="3" fillId="2" borderId="0" xfId="1" applyNumberFormat="1" applyFill="1" applyAlignment="1">
      <alignment horizontal="center" vertical="center"/>
    </xf>
    <xf numFmtId="3" fontId="3" fillId="2" borderId="0" xfId="1" applyNumberFormat="1" applyFill="1" applyAlignment="1">
      <alignment horizontal="center" vertical="center"/>
    </xf>
    <xf numFmtId="49" fontId="6" fillId="3" borderId="5" xfId="1" applyNumberFormat="1" applyFont="1" applyFill="1" applyBorder="1" applyAlignment="1">
      <alignment horizontal="left" vertical="center"/>
    </xf>
    <xf numFmtId="4" fontId="6" fillId="3" borderId="5" xfId="1" applyNumberFormat="1" applyFont="1" applyFill="1" applyBorder="1" applyAlignment="1">
      <alignment horizontal="center" vertical="center"/>
    </xf>
    <xf numFmtId="165" fontId="6" fillId="3" borderId="5" xfId="1" applyNumberFormat="1" applyFont="1" applyFill="1" applyBorder="1" applyAlignment="1">
      <alignment horizontal="center" vertical="center"/>
    </xf>
    <xf numFmtId="3" fontId="6" fillId="3" borderId="5" xfId="1" applyNumberFormat="1" applyFont="1" applyFill="1" applyBorder="1" applyAlignment="1">
      <alignment horizontal="center" vertical="center"/>
    </xf>
    <xf numFmtId="167" fontId="3" fillId="2" borderId="0" xfId="1" applyNumberFormat="1" applyFill="1" applyAlignment="1">
      <alignment horizontal="left" vertical="center"/>
    </xf>
    <xf numFmtId="49" fontId="26" fillId="6" borderId="1" xfId="1" applyNumberFormat="1" applyFont="1" applyFill="1" applyBorder="1" applyAlignment="1">
      <alignment horizontal="center" vertical="center"/>
    </xf>
    <xf numFmtId="49" fontId="26" fillId="7" borderId="1" xfId="1" applyNumberFormat="1" applyFont="1" applyFill="1" applyBorder="1" applyAlignment="1">
      <alignment horizontal="center" vertical="center"/>
    </xf>
    <xf numFmtId="49" fontId="26" fillId="5" borderId="1" xfId="1" applyNumberFormat="1" applyFont="1" applyFill="1" applyBorder="1" applyAlignment="1">
      <alignment horizontal="center" vertical="center"/>
    </xf>
    <xf numFmtId="49" fontId="27" fillId="3" borderId="5" xfId="1" applyNumberFormat="1" applyFont="1" applyFill="1" applyBorder="1" applyAlignment="1">
      <alignment horizontal="center" vertical="center"/>
    </xf>
    <xf numFmtId="49" fontId="6" fillId="3" borderId="5" xfId="1" applyNumberFormat="1" applyFont="1" applyFill="1" applyBorder="1" applyAlignment="1">
      <alignment horizontal="center" vertical="center" wrapText="1"/>
    </xf>
    <xf numFmtId="168" fontId="25" fillId="2" borderId="0" xfId="1" applyNumberFormat="1" applyFont="1" applyFill="1" applyAlignment="1">
      <alignment horizontal="left" vertical="center"/>
    </xf>
    <xf numFmtId="164" fontId="7" fillId="2" borderId="0" xfId="1" applyNumberFormat="1" applyFont="1" applyFill="1" applyAlignment="1">
      <alignment horizontal="left" vertical="center"/>
    </xf>
    <xf numFmtId="3" fontId="25" fillId="2" borderId="0" xfId="1" applyNumberFormat="1" applyFont="1" applyFill="1" applyAlignment="1">
      <alignment horizontal="center" vertical="center"/>
    </xf>
    <xf numFmtId="3" fontId="7" fillId="2" borderId="0" xfId="1" applyNumberFormat="1" applyFont="1" applyFill="1" applyAlignment="1">
      <alignment horizontal="right" vertical="center" wrapText="1"/>
    </xf>
    <xf numFmtId="0" fontId="28" fillId="3" borderId="5" xfId="1" applyFont="1" applyFill="1" applyBorder="1" applyAlignment="1">
      <alignment horizontal="left" vertical="center"/>
    </xf>
    <xf numFmtId="0" fontId="29" fillId="3" borderId="5" xfId="1" applyFont="1" applyFill="1" applyBorder="1" applyAlignment="1">
      <alignment horizontal="left" vertical="center"/>
    </xf>
    <xf numFmtId="0" fontId="29" fillId="3" borderId="5" xfId="1" applyFont="1" applyFill="1" applyBorder="1" applyAlignment="1">
      <alignment horizontal="center" vertical="center"/>
    </xf>
    <xf numFmtId="0" fontId="28" fillId="3" borderId="5" xfId="1" applyFont="1" applyFill="1" applyBorder="1" applyAlignment="1">
      <alignment horizontal="center" vertical="center"/>
    </xf>
    <xf numFmtId="0" fontId="29" fillId="3" borderId="5" xfId="1" applyFont="1" applyFill="1" applyBorder="1" applyAlignment="1">
      <alignment horizontal="right" vertical="center" wrapText="1"/>
    </xf>
    <xf numFmtId="3" fontId="29" fillId="3" borderId="5" xfId="1" applyNumberFormat="1" applyFont="1" applyFill="1" applyBorder="1" applyAlignment="1">
      <alignment horizontal="right" vertical="center"/>
    </xf>
    <xf numFmtId="3" fontId="29" fillId="3" borderId="5" xfId="1" applyNumberFormat="1" applyFont="1" applyFill="1" applyBorder="1" applyAlignment="1">
      <alignment horizontal="right" vertical="center"/>
    </xf>
    <xf numFmtId="0" fontId="30" fillId="0" borderId="0" xfId="2" applyFont="1" applyAlignment="1">
      <alignment horizontal="left" vertical="center"/>
    </xf>
    <xf numFmtId="0" fontId="1" fillId="0" borderId="0" xfId="2"/>
    <xf numFmtId="0" fontId="31" fillId="0" borderId="0" xfId="2" applyFont="1" applyAlignment="1">
      <alignment horizontal="center" vertical="center"/>
    </xf>
    <xf numFmtId="0" fontId="32" fillId="0" borderId="0" xfId="2" applyFont="1" applyAlignment="1">
      <alignment vertical="center" wrapText="1"/>
    </xf>
    <xf numFmtId="0" fontId="33" fillId="0" borderId="0" xfId="2" applyFont="1" applyAlignment="1">
      <alignment horizontal="left" vertical="center" wrapText="1"/>
    </xf>
    <xf numFmtId="0" fontId="34" fillId="0" borderId="0" xfId="2" applyFont="1" applyAlignment="1">
      <alignment wrapText="1"/>
    </xf>
    <xf numFmtId="0" fontId="32" fillId="0" borderId="0" xfId="2" applyFont="1" applyAlignment="1">
      <alignment horizontal="left" vertical="center" wrapText="1"/>
    </xf>
    <xf numFmtId="0" fontId="36" fillId="0" borderId="0" xfId="2" applyFont="1" applyAlignment="1">
      <alignment vertical="center" wrapText="1"/>
    </xf>
    <xf numFmtId="0" fontId="37" fillId="0" borderId="0" xfId="2" applyFont="1" applyAlignment="1">
      <alignment horizontal="left" vertical="center" wrapText="1"/>
    </xf>
    <xf numFmtId="0" fontId="37" fillId="0" borderId="0" xfId="2" applyFont="1" applyAlignment="1">
      <alignment wrapText="1"/>
    </xf>
    <xf numFmtId="0" fontId="34" fillId="0" borderId="0" xfId="2" applyFont="1" applyAlignment="1">
      <alignment vertical="center" wrapText="1"/>
    </xf>
    <xf numFmtId="0" fontId="38" fillId="0" borderId="0" xfId="2" applyFont="1" applyAlignment="1">
      <alignment vertical="center" wrapText="1"/>
    </xf>
    <xf numFmtId="0" fontId="37" fillId="0" borderId="0" xfId="2" applyFont="1" applyAlignment="1">
      <alignment vertical="center" wrapText="1"/>
    </xf>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2"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18" fillId="8" borderId="0" xfId="3" applyFont="1" applyFill="1" applyBorder="1" applyAlignment="1">
      <alignment horizontal="center"/>
    </xf>
    <xf numFmtId="0" fontId="18" fillId="0" borderId="0" xfId="3" applyFont="1" applyAlignment="1"/>
    <xf numFmtId="0" fontId="18" fillId="0" borderId="0" xfId="3" applyFont="1" applyAlignment="1"/>
    <xf numFmtId="0" fontId="18" fillId="9" borderId="0" xfId="2" applyFont="1" applyFill="1" applyAlignment="1">
      <alignment horizontal="center"/>
    </xf>
    <xf numFmtId="0" fontId="1" fillId="0" borderId="0" xfId="2"/>
    <xf numFmtId="0" fontId="40" fillId="0" borderId="13" xfId="2" applyFont="1" applyBorder="1"/>
    <xf numFmtId="0" fontId="40" fillId="0" borderId="14" xfId="2" applyFont="1" applyBorder="1"/>
    <xf numFmtId="0" fontId="40" fillId="0" borderId="15" xfId="2" applyFont="1" applyBorder="1"/>
    <xf numFmtId="0" fontId="30" fillId="0" borderId="0" xfId="4" applyFont="1" applyAlignment="1">
      <alignment horizontal="left" vertical="center"/>
    </xf>
    <xf numFmtId="0" fontId="48" fillId="0" borderId="0" xfId="4" applyAlignment="1">
      <alignment horizontal="center" vertical="center" wrapText="1"/>
    </xf>
    <xf numFmtId="0" fontId="42" fillId="0" borderId="0" xfId="4" applyFont="1" applyAlignment="1">
      <alignment horizontal="center" vertical="center"/>
    </xf>
    <xf numFmtId="0" fontId="48" fillId="0" borderId="0" xfId="4"/>
    <xf numFmtId="0" fontId="48" fillId="0" borderId="16" xfId="4" applyBorder="1" applyAlignment="1">
      <alignment horizontal="center" vertical="center" wrapText="1"/>
    </xf>
    <xf numFmtId="0" fontId="49" fillId="0" borderId="0" xfId="4" applyFont="1" applyAlignment="1">
      <alignment vertical="center" wrapText="1"/>
    </xf>
    <xf numFmtId="0" fontId="49" fillId="9" borderId="0" xfId="4" applyFont="1" applyFill="1" applyAlignment="1">
      <alignment horizontal="center" vertical="center" wrapText="1"/>
    </xf>
    <xf numFmtId="0" fontId="50" fillId="0" borderId="17" xfId="4" applyFont="1" applyBorder="1" applyAlignment="1">
      <alignment horizontal="center" vertical="center" wrapText="1"/>
    </xf>
    <xf numFmtId="0" fontId="50" fillId="0" borderId="0" xfId="4" applyFont="1" applyAlignment="1">
      <alignment horizontal="center" vertical="center" wrapText="1"/>
    </xf>
    <xf numFmtId="0" fontId="49" fillId="0" borderId="0" xfId="4" applyFont="1" applyAlignment="1">
      <alignment horizontal="center" vertical="center" wrapText="1"/>
    </xf>
    <xf numFmtId="0" fontId="49" fillId="8" borderId="18" xfId="4" applyFont="1" applyFill="1" applyBorder="1" applyAlignment="1">
      <alignment horizontal="center" vertical="center" wrapText="1"/>
    </xf>
    <xf numFmtId="0" fontId="51" fillId="0" borderId="0" xfId="4" applyFont="1" applyAlignment="1">
      <alignment horizontal="center" vertical="center" wrapText="1"/>
    </xf>
    <xf numFmtId="0" fontId="47" fillId="0" borderId="19" xfId="3" quotePrefix="1" applyFill="1" applyBorder="1" applyAlignment="1">
      <alignment horizontal="center" vertical="center" wrapText="1"/>
    </xf>
    <xf numFmtId="0" fontId="47" fillId="0" borderId="19" xfId="3"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49" fillId="8" borderId="0" xfId="4" applyFont="1" applyFill="1" applyAlignment="1">
      <alignment horizontal="center" vertical="center" wrapText="1"/>
    </xf>
    <xf numFmtId="0" fontId="51" fillId="8" borderId="0" xfId="4" applyFont="1" applyFill="1" applyAlignment="1">
      <alignment horizontal="center" vertical="center" wrapText="1"/>
    </xf>
    <xf numFmtId="0" fontId="48" fillId="8" borderId="0" xfId="4" applyFill="1" applyAlignment="1">
      <alignment horizontal="center" vertical="center" wrapText="1"/>
    </xf>
    <xf numFmtId="0" fontId="52" fillId="0" borderId="0" xfId="4" applyFont="1" applyAlignment="1">
      <alignment horizontal="center" vertical="center" wrapText="1"/>
    </xf>
    <xf numFmtId="169" fontId="50" fillId="0" borderId="0" xfId="4" applyNumberFormat="1" applyFont="1" applyAlignment="1">
      <alignment horizontal="center" vertical="center" wrapText="1"/>
    </xf>
    <xf numFmtId="0" fontId="53" fillId="0" borderId="0" xfId="4" applyFont="1" applyAlignment="1">
      <alignment horizontal="center" vertical="center" wrapText="1"/>
    </xf>
    <xf numFmtId="0" fontId="54" fillId="0" borderId="0" xfId="3" quotePrefix="1" applyFont="1" applyFill="1" applyBorder="1" applyAlignment="1">
      <alignment horizontal="center" vertical="center" wrapText="1"/>
    </xf>
    <xf numFmtId="0" fontId="50" fillId="0" borderId="0" xfId="4" quotePrefix="1" applyFont="1" applyAlignment="1">
      <alignment horizontal="center" vertical="center" wrapText="1"/>
    </xf>
    <xf numFmtId="0" fontId="54" fillId="0" borderId="0" xfId="3" applyFont="1" applyFill="1" applyBorder="1" applyAlignment="1">
      <alignment horizontal="center" vertical="center" wrapText="1"/>
    </xf>
    <xf numFmtId="0" fontId="52" fillId="0" borderId="0" xfId="4" quotePrefix="1" applyFont="1" applyAlignment="1">
      <alignment horizontal="center" vertical="center" wrapText="1"/>
    </xf>
    <xf numFmtId="0" fontId="52" fillId="10" borderId="0" xfId="4" applyFont="1" applyFill="1" applyAlignment="1">
      <alignment horizontal="center" vertical="center" wrapText="1"/>
    </xf>
    <xf numFmtId="0" fontId="55" fillId="10" borderId="0" xfId="4" quotePrefix="1" applyFont="1" applyFill="1" applyAlignment="1">
      <alignment horizontal="center" vertical="center" wrapText="1"/>
    </xf>
    <xf numFmtId="0" fontId="51" fillId="10" borderId="0" xfId="4" applyFont="1" applyFill="1" applyAlignment="1">
      <alignment horizontal="center" vertical="center" wrapText="1"/>
    </xf>
    <xf numFmtId="0" fontId="17" fillId="10" borderId="0" xfId="4" applyFont="1" applyFill="1" applyAlignment="1">
      <alignment horizontal="center" vertical="center" wrapText="1"/>
    </xf>
    <xf numFmtId="4" fontId="50" fillId="0" borderId="0" xfId="4" applyNumberFormat="1" applyFont="1" applyAlignment="1">
      <alignment horizontal="center" vertical="center" wrapText="1"/>
    </xf>
    <xf numFmtId="0" fontId="53" fillId="0" borderId="0" xfId="4" quotePrefix="1" applyFont="1" applyAlignment="1">
      <alignment horizontal="center" vertical="center" wrapText="1"/>
    </xf>
    <xf numFmtId="170" fontId="50" fillId="0" borderId="0" xfId="4" applyNumberFormat="1" applyFont="1" applyAlignment="1">
      <alignment horizontal="center" vertical="center" wrapText="1"/>
    </xf>
    <xf numFmtId="0" fontId="19" fillId="0" borderId="0" xfId="4" applyFont="1" applyAlignment="1">
      <alignment horizontal="center" vertical="center" wrapText="1"/>
    </xf>
    <xf numFmtId="171" fontId="50" fillId="0" borderId="0" xfId="5" applyNumberFormat="1" applyFont="1" applyFill="1" applyBorder="1" applyAlignment="1">
      <alignment horizontal="center" vertical="center" wrapText="1"/>
    </xf>
    <xf numFmtId="9" fontId="50" fillId="0" borderId="0" xfId="5" applyFont="1" applyFill="1" applyBorder="1" applyAlignment="1">
      <alignment horizontal="center" vertical="center" wrapText="1"/>
    </xf>
    <xf numFmtId="3" fontId="50" fillId="0" borderId="0" xfId="4" quotePrefix="1" applyNumberFormat="1" applyFont="1" applyAlignment="1">
      <alignment horizontal="center" vertical="center" wrapText="1"/>
    </xf>
    <xf numFmtId="10" fontId="50" fillId="0" borderId="0" xfId="4" quotePrefix="1" applyNumberFormat="1" applyFont="1" applyAlignment="1">
      <alignment horizontal="center" vertical="center" wrapText="1"/>
    </xf>
    <xf numFmtId="0" fontId="50" fillId="0" borderId="0" xfId="4" quotePrefix="1" applyFont="1" applyAlignment="1">
      <alignment horizontal="right" vertical="center" wrapText="1"/>
    </xf>
    <xf numFmtId="170" fontId="50" fillId="0" borderId="0" xfId="4" quotePrefix="1" applyNumberFormat="1" applyFont="1" applyAlignment="1">
      <alignment horizontal="center" vertical="center" wrapText="1"/>
    </xf>
    <xf numFmtId="171" fontId="50" fillId="0" borderId="0" xfId="5" quotePrefix="1" applyNumberFormat="1" applyFont="1" applyFill="1" applyBorder="1" applyAlignment="1">
      <alignment horizontal="center" vertical="center" wrapText="1"/>
    </xf>
    <xf numFmtId="0" fontId="53" fillId="0" borderId="0" xfId="4" applyFont="1" applyAlignment="1">
      <alignment horizontal="right" vertical="center" wrapText="1"/>
    </xf>
    <xf numFmtId="171" fontId="50" fillId="0" borderId="0" xfId="4" quotePrefix="1" applyNumberFormat="1" applyFont="1" applyAlignment="1">
      <alignment horizontal="center" vertical="center" wrapText="1"/>
    </xf>
    <xf numFmtId="170" fontId="19" fillId="0" borderId="0" xfId="4" applyNumberFormat="1" applyFont="1" applyAlignment="1">
      <alignment horizontal="center" vertical="center" wrapText="1"/>
    </xf>
    <xf numFmtId="9" fontId="50" fillId="0" borderId="0" xfId="5" quotePrefix="1" applyFont="1" applyFill="1" applyBorder="1" applyAlignment="1">
      <alignment horizontal="center" vertical="center" wrapText="1"/>
    </xf>
    <xf numFmtId="0" fontId="52" fillId="10" borderId="0" xfId="4" quotePrefix="1" applyFont="1" applyFill="1" applyAlignment="1">
      <alignment horizontal="center" vertical="center" wrapText="1"/>
    </xf>
    <xf numFmtId="0" fontId="56" fillId="10" borderId="0" xfId="4" applyFont="1" applyFill="1" applyAlignment="1">
      <alignment horizontal="center" vertical="center" wrapText="1"/>
    </xf>
    <xf numFmtId="172" fontId="50" fillId="0" borderId="0" xfId="4" applyNumberFormat="1" applyFont="1" applyAlignment="1">
      <alignment horizontal="center" vertical="center" wrapText="1"/>
    </xf>
    <xf numFmtId="0" fontId="17" fillId="0" borderId="0" xfId="4" quotePrefix="1" applyFont="1" applyAlignment="1">
      <alignment horizontal="center" vertical="center" wrapText="1"/>
    </xf>
    <xf numFmtId="0" fontId="17" fillId="0" borderId="0" xfId="4" applyFont="1" applyAlignment="1">
      <alignment horizontal="center" vertical="center" wrapText="1"/>
    </xf>
    <xf numFmtId="0" fontId="48" fillId="0" borderId="0" xfId="4" quotePrefix="1" applyAlignment="1">
      <alignment horizontal="center" vertical="center" wrapText="1"/>
    </xf>
    <xf numFmtId="10" fontId="50" fillId="0" borderId="0" xfId="5" quotePrefix="1" applyNumberFormat="1" applyFont="1" applyFill="1" applyBorder="1" applyAlignment="1">
      <alignment horizontal="center" vertical="center" wrapText="1"/>
    </xf>
    <xf numFmtId="0" fontId="48" fillId="0" borderId="0" xfId="4" quotePrefix="1" applyAlignment="1">
      <alignment horizontal="right" vertical="center" wrapText="1"/>
    </xf>
    <xf numFmtId="0" fontId="57" fillId="0" borderId="0" xfId="4" quotePrefix="1" applyFont="1" applyAlignment="1">
      <alignment horizontal="right" vertical="center" wrapText="1"/>
    </xf>
    <xf numFmtId="171" fontId="17" fillId="0" borderId="0" xfId="4" quotePrefix="1" applyNumberFormat="1" applyFont="1" applyAlignment="1">
      <alignment horizontal="center" vertical="center" wrapText="1"/>
    </xf>
    <xf numFmtId="171" fontId="17" fillId="0" borderId="0" xfId="4" applyNumberFormat="1" applyFont="1" applyAlignment="1">
      <alignment horizontal="center" vertical="center" wrapText="1"/>
    </xf>
    <xf numFmtId="172" fontId="52" fillId="0" borderId="0" xfId="4" applyNumberFormat="1" applyFont="1" applyAlignment="1">
      <alignment horizontal="center" vertical="center" wrapText="1"/>
    </xf>
    <xf numFmtId="0" fontId="55" fillId="10" borderId="0" xfId="4" applyFont="1" applyFill="1" applyAlignment="1">
      <alignment horizontal="center" vertical="center" wrapText="1"/>
    </xf>
    <xf numFmtId="9" fontId="0" fillId="0" borderId="0" xfId="5" quotePrefix="1" applyFont="1" applyFill="1" applyBorder="1" applyAlignment="1">
      <alignment horizontal="center" vertical="center" wrapText="1"/>
    </xf>
    <xf numFmtId="0" fontId="48" fillId="0" borderId="0" xfId="4" applyAlignment="1">
      <alignment horizontal="right" vertical="center" wrapText="1"/>
    </xf>
    <xf numFmtId="170" fontId="48" fillId="0" borderId="0" xfId="4" applyNumberFormat="1" applyAlignment="1">
      <alignment horizontal="center" vertical="center" wrapText="1"/>
    </xf>
    <xf numFmtId="171" fontId="0" fillId="0" borderId="0" xfId="5" quotePrefix="1" applyNumberFormat="1" applyFont="1" applyFill="1" applyBorder="1" applyAlignment="1">
      <alignment horizontal="center" vertical="center" wrapText="1"/>
    </xf>
    <xf numFmtId="4" fontId="50" fillId="0" borderId="0" xfId="4" quotePrefix="1" applyNumberFormat="1" applyFont="1" applyAlignment="1">
      <alignment horizontal="center" vertical="center" wrapText="1"/>
    </xf>
    <xf numFmtId="0" fontId="53" fillId="0" borderId="0" xfId="4" quotePrefix="1" applyFont="1" applyAlignment="1">
      <alignment horizontal="right" vertical="center" wrapText="1"/>
    </xf>
    <xf numFmtId="170" fontId="53" fillId="0" borderId="0" xfId="4" quotePrefix="1" applyNumberFormat="1" applyFont="1" applyAlignment="1">
      <alignment horizontal="right" vertical="center" wrapText="1"/>
    </xf>
    <xf numFmtId="10" fontId="50" fillId="0" borderId="0" xfId="5" applyNumberFormat="1" applyFont="1" applyFill="1" applyBorder="1" applyAlignment="1">
      <alignment horizontal="center" vertical="center" wrapText="1"/>
    </xf>
    <xf numFmtId="170" fontId="46" fillId="0" borderId="0" xfId="4" quotePrefix="1" applyNumberFormat="1" applyFont="1" applyAlignment="1">
      <alignment horizontal="center" vertical="center" wrapText="1"/>
    </xf>
    <xf numFmtId="0" fontId="48" fillId="0" borderId="0" xfId="4" applyAlignment="1">
      <alignment horizontal="center"/>
    </xf>
    <xf numFmtId="0" fontId="50" fillId="0" borderId="0" xfId="4" applyFont="1" applyAlignment="1" applyProtection="1">
      <alignment horizontal="center" vertical="center" wrapText="1"/>
      <protection locked="0"/>
    </xf>
    <xf numFmtId="0" fontId="58" fillId="0" borderId="0" xfId="4" applyFont="1" applyAlignment="1">
      <alignment horizontal="left" vertical="center"/>
    </xf>
    <xf numFmtId="0" fontId="58" fillId="0" borderId="0" xfId="4" applyFont="1" applyAlignment="1">
      <alignment horizontal="center" vertical="center" wrapText="1"/>
    </xf>
    <xf numFmtId="0" fontId="59" fillId="0" borderId="0" xfId="4" applyFont="1" applyAlignment="1">
      <alignment horizontal="center" vertical="center" wrapText="1"/>
    </xf>
    <xf numFmtId="0" fontId="47" fillId="0" borderId="0" xfId="3" applyFill="1" applyBorder="1" applyAlignment="1">
      <alignment horizontal="center" vertical="center" wrapText="1"/>
    </xf>
    <xf numFmtId="0" fontId="60" fillId="0" borderId="0" xfId="4" applyFont="1" applyAlignment="1">
      <alignment horizontal="center" vertical="center" wrapText="1"/>
    </xf>
    <xf numFmtId="0" fontId="47" fillId="0" borderId="0" xfId="3" applyFill="1" applyAlignment="1">
      <alignment horizontal="center"/>
    </xf>
    <xf numFmtId="2" fontId="50" fillId="0" borderId="0" xfId="4" applyNumberFormat="1" applyFont="1" applyAlignment="1">
      <alignment horizontal="center" vertical="center" wrapText="1"/>
    </xf>
    <xf numFmtId="0" fontId="50" fillId="0" borderId="17" xfId="4"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right" vertical="center" wrapText="1"/>
    </xf>
    <xf numFmtId="0" fontId="47" fillId="0" borderId="20" xfId="3" quotePrefix="1" applyFill="1" applyBorder="1" applyAlignment="1" applyProtection="1">
      <alignment horizontal="right" vertical="center" wrapText="1"/>
    </xf>
    <xf numFmtId="0" fontId="47" fillId="0" borderId="0" xfId="3" quotePrefix="1" applyFill="1" applyBorder="1" applyAlignment="1" applyProtection="1">
      <alignment horizontal="center" vertical="center" wrapText="1"/>
    </xf>
    <xf numFmtId="0" fontId="50" fillId="0" borderId="0" xfId="4" applyFont="1" applyAlignment="1">
      <alignment horizontal="right" vertical="center" wrapText="1"/>
    </xf>
    <xf numFmtId="10" fontId="50" fillId="0" borderId="0" xfId="5" applyNumberFormat="1" applyFont="1" applyFill="1" applyBorder="1" applyAlignment="1" applyProtection="1">
      <alignment horizontal="center" vertical="center" wrapText="1"/>
    </xf>
    <xf numFmtId="3" fontId="50" fillId="0" borderId="0" xfId="4" applyNumberFormat="1" applyFont="1" applyAlignment="1">
      <alignment horizontal="center" vertical="center" wrapText="1"/>
    </xf>
    <xf numFmtId="171" fontId="50" fillId="0" borderId="0" xfId="5" applyNumberFormat="1" applyFont="1" applyFill="1" applyBorder="1" applyAlignment="1" applyProtection="1">
      <alignment horizontal="center" vertical="center" wrapText="1"/>
    </xf>
    <xf numFmtId="171" fontId="50" fillId="0" borderId="0" xfId="4" applyNumberFormat="1" applyFont="1" applyAlignment="1">
      <alignment horizontal="center" vertical="center" wrapText="1"/>
    </xf>
    <xf numFmtId="0" fontId="61" fillId="0" borderId="0" xfId="4" applyFont="1" applyAlignment="1">
      <alignment horizontal="center" vertical="center" wrapText="1"/>
    </xf>
    <xf numFmtId="10" fontId="61" fillId="0" borderId="0" xfId="5" applyNumberFormat="1" applyFont="1" applyFill="1" applyBorder="1" applyAlignment="1" applyProtection="1">
      <alignment horizontal="center" vertical="center" wrapText="1"/>
    </xf>
    <xf numFmtId="171" fontId="61" fillId="0" borderId="0" xfId="5" applyNumberFormat="1" applyFont="1" applyFill="1" applyBorder="1" applyAlignment="1" applyProtection="1">
      <alignment horizontal="center" vertical="center" wrapText="1"/>
    </xf>
    <xf numFmtId="10" fontId="0" fillId="0" borderId="0" xfId="5" applyNumberFormat="1" applyFont="1" applyFill="1" applyBorder="1" applyAlignment="1" applyProtection="1">
      <alignment horizontal="center" vertical="center" wrapText="1"/>
    </xf>
    <xf numFmtId="171" fontId="0" fillId="0" borderId="0" xfId="5" applyNumberFormat="1" applyFont="1" applyFill="1" applyBorder="1" applyAlignment="1" applyProtection="1">
      <alignment horizontal="center" vertical="center" wrapText="1"/>
    </xf>
    <xf numFmtId="171" fontId="50" fillId="0" borderId="0" xfId="5" applyNumberFormat="1" applyFont="1" applyFill="1" applyBorder="1" applyAlignment="1" applyProtection="1">
      <alignment horizontal="center" vertical="center" wrapText="1"/>
      <protection locked="0"/>
    </xf>
    <xf numFmtId="9" fontId="53" fillId="0" borderId="0" xfId="5" applyFont="1" applyFill="1" applyBorder="1" applyAlignment="1" applyProtection="1">
      <alignment horizontal="center" vertical="center" wrapText="1"/>
    </xf>
    <xf numFmtId="0" fontId="52" fillId="11" borderId="0" xfId="4" applyFont="1" applyFill="1" applyAlignment="1">
      <alignment horizontal="center" vertical="center" wrapText="1"/>
    </xf>
    <xf numFmtId="0" fontId="62" fillId="11" borderId="0" xfId="4" quotePrefix="1" applyFont="1" applyFill="1" applyAlignment="1">
      <alignment horizontal="center" vertical="center" wrapText="1"/>
    </xf>
    <xf numFmtId="0" fontId="17" fillId="11" borderId="0" xfId="4" applyFont="1" applyFill="1" applyAlignment="1">
      <alignment horizontal="center" vertical="center" wrapText="1"/>
    </xf>
    <xf numFmtId="4" fontId="52" fillId="0" borderId="0" xfId="4" applyNumberFormat="1" applyFont="1" applyAlignment="1">
      <alignment horizontal="center" vertical="center" wrapText="1"/>
    </xf>
    <xf numFmtId="4" fontId="17" fillId="0" borderId="0" xfId="4" applyNumberFormat="1" applyFont="1" applyAlignment="1">
      <alignment horizontal="center" vertical="center" wrapText="1"/>
    </xf>
    <xf numFmtId="0" fontId="55" fillId="0" borderId="0" xfId="4" quotePrefix="1" applyFont="1" applyAlignment="1">
      <alignment horizontal="center" vertical="center" wrapText="1"/>
    </xf>
    <xf numFmtId="9" fontId="50" fillId="0" borderId="0" xfId="5" applyFont="1" applyFill="1" applyBorder="1" applyAlignment="1" applyProtection="1">
      <alignment horizontal="center" vertical="center" wrapText="1"/>
    </xf>
    <xf numFmtId="171" fontId="50" fillId="0" borderId="0" xfId="5" quotePrefix="1" applyNumberFormat="1" applyFont="1" applyFill="1" applyBorder="1" applyAlignment="1" applyProtection="1">
      <alignment horizontal="center" vertical="center" wrapText="1"/>
    </xf>
    <xf numFmtId="0" fontId="48" fillId="0" borderId="0" xfId="4" quotePrefix="1"/>
    <xf numFmtId="171" fontId="19" fillId="0" borderId="0" xfId="5" applyNumberFormat="1" applyFont="1" applyFill="1" applyBorder="1" applyAlignment="1" applyProtection="1">
      <alignment horizontal="center" vertical="center" wrapText="1"/>
    </xf>
    <xf numFmtId="10" fontId="50" fillId="0" borderId="0" xfId="4" applyNumberFormat="1" applyFont="1" applyAlignment="1">
      <alignment horizontal="center" vertical="center" wrapText="1"/>
    </xf>
    <xf numFmtId="0" fontId="48" fillId="0" borderId="0" xfId="4" quotePrefix="1" applyAlignment="1">
      <alignment horizontal="center"/>
    </xf>
    <xf numFmtId="171" fontId="50" fillId="0" borderId="0" xfId="5" applyNumberFormat="1" applyFont="1" applyFill="1" applyAlignment="1" applyProtection="1">
      <alignment horizontal="center" vertical="center" wrapText="1"/>
      <protection locked="0"/>
    </xf>
    <xf numFmtId="171" fontId="50" fillId="0" borderId="0" xfId="5" applyNumberFormat="1" applyFont="1" applyFill="1" applyAlignment="1">
      <alignment horizontal="center" vertical="center" wrapText="1"/>
    </xf>
    <xf numFmtId="170" fontId="50" fillId="0" borderId="0" xfId="4" applyNumberFormat="1" applyFont="1" applyAlignment="1" applyProtection="1">
      <alignment horizontal="center" vertical="center" wrapText="1"/>
      <protection locked="0"/>
    </xf>
    <xf numFmtId="0" fontId="48" fillId="0" borderId="0" xfId="4" applyAlignment="1" applyProtection="1">
      <alignment horizontal="center" vertical="center" wrapText="1"/>
      <protection locked="0"/>
    </xf>
    <xf numFmtId="0" fontId="48" fillId="0" borderId="0" xfId="4" applyAlignment="1">
      <alignment horizontal="left" vertical="center"/>
    </xf>
    <xf numFmtId="0" fontId="48" fillId="0" borderId="0" xfId="4" applyAlignment="1">
      <alignment horizontal="left" vertical="center" wrapText="1"/>
    </xf>
    <xf numFmtId="0" fontId="16" fillId="8" borderId="0" xfId="4" applyFont="1" applyFill="1" applyAlignment="1">
      <alignment horizontal="center" vertical="center" wrapText="1"/>
    </xf>
    <xf numFmtId="0" fontId="50" fillId="0" borderId="0" xfId="4" applyFont="1" applyAlignment="1">
      <alignment horizontal="left" vertical="center" wrapText="1"/>
    </xf>
    <xf numFmtId="0" fontId="48" fillId="0" borderId="0" xfId="4" applyProtection="1">
      <protection locked="0"/>
    </xf>
    <xf numFmtId="0" fontId="55" fillId="0" borderId="0" xfId="4" quotePrefix="1" applyFont="1" applyAlignment="1" applyProtection="1">
      <alignment horizontal="center" vertical="center" wrapText="1"/>
      <protection locked="0"/>
    </xf>
    <xf numFmtId="0" fontId="50" fillId="0" borderId="0" xfId="4" quotePrefix="1" applyFont="1" applyAlignment="1" applyProtection="1">
      <alignment horizontal="center" vertical="center" wrapText="1"/>
      <protection locked="0"/>
    </xf>
    <xf numFmtId="0" fontId="52" fillId="0" borderId="0" xfId="4" quotePrefix="1" applyFont="1" applyAlignment="1" applyProtection="1">
      <alignment horizontal="center" vertical="center" wrapText="1"/>
      <protection locked="0"/>
    </xf>
    <xf numFmtId="0" fontId="51" fillId="0" borderId="0" xfId="4" quotePrefix="1" applyFont="1" applyAlignment="1">
      <alignment horizontal="center" vertical="center" wrapText="1"/>
    </xf>
    <xf numFmtId="0" fontId="50" fillId="12" borderId="0" xfId="4" quotePrefix="1" applyFont="1" applyFill="1" applyAlignment="1">
      <alignment horizontal="center" vertical="center" wrapText="1"/>
    </xf>
    <xf numFmtId="0" fontId="64" fillId="0" borderId="0" xfId="4" applyFont="1" applyAlignment="1">
      <alignment horizontal="left" vertical="center" wrapText="1"/>
    </xf>
    <xf numFmtId="0" fontId="52" fillId="0" borderId="0" xfId="4" quotePrefix="1" applyFont="1" applyAlignment="1">
      <alignment horizontal="left" vertical="center" wrapText="1"/>
    </xf>
    <xf numFmtId="0" fontId="52" fillId="0" borderId="0" xfId="4" applyFont="1" applyAlignment="1">
      <alignment horizontal="left" vertical="center" wrapText="1"/>
    </xf>
    <xf numFmtId="0" fontId="65" fillId="0" borderId="0" xfId="4" applyFont="1" applyAlignment="1">
      <alignment horizontal="center" vertical="center" wrapText="1"/>
    </xf>
    <xf numFmtId="0" fontId="53" fillId="0" borderId="0" xfId="4" applyFont="1" applyAlignment="1" applyProtection="1">
      <alignment horizontal="center" vertical="center" wrapText="1"/>
      <protection locked="0"/>
    </xf>
    <xf numFmtId="14" fontId="65" fillId="0" borderId="0" xfId="4" applyNumberFormat="1" applyFont="1" applyAlignment="1">
      <alignment horizontal="center" vertical="center" wrapText="1"/>
    </xf>
    <xf numFmtId="10" fontId="50" fillId="0" borderId="0" xfId="5" applyNumberFormat="1" applyFont="1" applyAlignment="1">
      <alignment horizontal="center" vertical="center" wrapText="1"/>
    </xf>
    <xf numFmtId="0" fontId="0" fillId="0" borderId="0" xfId="0" applyAlignment="1">
      <alignment horizontal="left"/>
    </xf>
  </cellXfs>
  <cellStyles count="6">
    <cellStyle name="Hyperlink 2" xfId="3" xr:uid="{685613E1-C5B3-47DA-B151-910929B9713F}"/>
    <cellStyle name="Normal" xfId="0" builtinId="0"/>
    <cellStyle name="Normal 2" xfId="1" xr:uid="{9403B3C7-D01F-4E10-A7FC-0BEE4998FDC0}"/>
    <cellStyle name="Normal 2 2" xfId="2" xr:uid="{B6E018F6-4947-4AFD-9A79-CC2E7BEDFF19}"/>
    <cellStyle name="Normal 3" xfId="4" xr:uid="{46B89271-8E5F-4D29-B859-A81F61B75351}"/>
    <cellStyle name="Percent 2" xfId="5" xr:uid="{D7D1BD24-AF9B-4A08-B245-014C773842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205958</xdr:colOff>
      <xdr:row>19</xdr:row>
      <xdr:rowOff>136889</xdr:rowOff>
    </xdr:to>
    <xdr:pic>
      <xdr:nvPicPr>
        <xdr:cNvPr id="2" name="Picture 1">
          <a:extLst>
            <a:ext uri="{FF2B5EF4-FFF2-40B4-BE49-F238E27FC236}">
              <a16:creationId xmlns:a16="http://schemas.microsoft.com/office/drawing/2014/main" id="{972ECE05-4FF5-43A3-BA89-C431D7D55C8F}"/>
            </a:ext>
          </a:extLst>
        </xdr:cNvPr>
        <xdr:cNvPicPr>
          <a:picLocks noChangeAspect="1"/>
        </xdr:cNvPicPr>
      </xdr:nvPicPr>
      <xdr:blipFill>
        <a:blip xmlns:r="http://schemas.openxmlformats.org/officeDocument/2006/relationships" r:embed="rId1"/>
        <a:stretch>
          <a:fillRect/>
        </a:stretch>
      </xdr:blipFill>
      <xdr:spPr>
        <a:xfrm>
          <a:off x="2141220" y="3307081"/>
          <a:ext cx="468270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F925EF73-CB59-48BC-ADB3-0B9BC4987890}"/>
            </a:ext>
          </a:extLst>
        </xdr:cNvPr>
        <xdr:cNvPicPr>
          <a:picLocks noChangeAspect="1"/>
        </xdr:cNvPicPr>
      </xdr:nvPicPr>
      <xdr:blipFill>
        <a:blip xmlns:r="http://schemas.openxmlformats.org/officeDocument/2006/relationships" r:embed="rId1"/>
        <a:stretch>
          <a:fillRect/>
        </a:stretch>
      </xdr:blipFill>
      <xdr:spPr>
        <a:xfrm>
          <a:off x="28575" y="0"/>
          <a:ext cx="1009650" cy="381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3A3E72A1-5458-4B32-AAF1-3E11BC54CEED}"/>
            </a:ext>
          </a:extLst>
        </xdr:cNvPr>
        <xdr:cNvPicPr>
          <a:picLocks noChangeAspect="1"/>
        </xdr:cNvPicPr>
      </xdr:nvPicPr>
      <xdr:blipFill>
        <a:blip xmlns:r="http://schemas.openxmlformats.org/officeDocument/2006/relationships" r:embed="rId1"/>
        <a:stretch>
          <a:fillRect/>
        </a:stretch>
      </xdr:blipFill>
      <xdr:spPr>
        <a:xfrm>
          <a:off x="47625" y="0"/>
          <a:ext cx="1476375" cy="381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34D257DE-BBA4-480D-8C01-8415456F955F}"/>
            </a:ext>
          </a:extLst>
        </xdr:cNvPr>
        <xdr:cNvPicPr>
          <a:picLocks noChangeAspect="1"/>
        </xdr:cNvPicPr>
      </xdr:nvPicPr>
      <xdr:blipFill>
        <a:blip xmlns:r="http://schemas.openxmlformats.org/officeDocument/2006/relationships" r:embed="rId1"/>
        <a:stretch>
          <a:fillRect/>
        </a:stretch>
      </xdr:blipFill>
      <xdr:spPr>
        <a:xfrm>
          <a:off x="47625" y="0"/>
          <a:ext cx="1552575" cy="38100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9DF32765-E275-4C56-813E-998E39E7BE2D}"/>
            </a:ext>
          </a:extLst>
        </xdr:cNvPr>
        <xdr:cNvPicPr>
          <a:picLocks noChangeAspect="1"/>
        </xdr:cNvPicPr>
      </xdr:nvPicPr>
      <xdr:blipFill>
        <a:blip xmlns:r="http://schemas.openxmlformats.org/officeDocument/2006/relationships" r:embed="rId2"/>
        <a:stretch>
          <a:fillRect/>
        </a:stretch>
      </xdr:blipFill>
      <xdr:spPr>
        <a:xfrm>
          <a:off x="47625" y="1463040"/>
          <a:ext cx="5563362" cy="23241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22506D50-858F-47D0-9968-78B7EBF37805}"/>
            </a:ext>
          </a:extLst>
        </xdr:cNvPr>
        <xdr:cNvPicPr>
          <a:picLocks noChangeAspect="1"/>
        </xdr:cNvPicPr>
      </xdr:nvPicPr>
      <xdr:blipFill>
        <a:blip xmlns:r="http://schemas.openxmlformats.org/officeDocument/2006/relationships" r:embed="rId3"/>
        <a:stretch>
          <a:fillRect/>
        </a:stretch>
      </xdr:blipFill>
      <xdr:spPr>
        <a:xfrm>
          <a:off x="26543" y="4046347"/>
          <a:ext cx="5945632" cy="369747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905C9CF3-92E8-4C15-919F-2918FECCD537}"/>
            </a:ext>
          </a:extLst>
        </xdr:cNvPr>
        <xdr:cNvPicPr>
          <a:picLocks noChangeAspect="1"/>
        </xdr:cNvPicPr>
      </xdr:nvPicPr>
      <xdr:blipFill>
        <a:blip xmlns:r="http://schemas.openxmlformats.org/officeDocument/2006/relationships" r:embed="rId4"/>
        <a:stretch>
          <a:fillRect/>
        </a:stretch>
      </xdr:blipFill>
      <xdr:spPr>
        <a:xfrm>
          <a:off x="15240" y="8004302"/>
          <a:ext cx="5644896" cy="353021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71F3E254-C744-4714-B30E-AF8D8E9DE480}"/>
            </a:ext>
          </a:extLst>
        </xdr:cNvPr>
        <xdr:cNvPicPr>
          <a:picLocks noChangeAspect="1"/>
        </xdr:cNvPicPr>
      </xdr:nvPicPr>
      <xdr:blipFill>
        <a:blip xmlns:r="http://schemas.openxmlformats.org/officeDocument/2006/relationships" r:embed="rId5"/>
        <a:stretch>
          <a:fillRect/>
        </a:stretch>
      </xdr:blipFill>
      <xdr:spPr>
        <a:xfrm>
          <a:off x="0" y="11752072"/>
          <a:ext cx="5850382" cy="3689985"/>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E252E49C-6B06-4471-9B10-7C289A76857C}"/>
            </a:ext>
          </a:extLst>
        </xdr:cNvPr>
        <xdr:cNvPicPr>
          <a:picLocks noChangeAspect="1"/>
        </xdr:cNvPicPr>
      </xdr:nvPicPr>
      <xdr:blipFill>
        <a:blip xmlns:r="http://schemas.openxmlformats.org/officeDocument/2006/relationships" r:embed="rId6"/>
        <a:stretch>
          <a:fillRect/>
        </a:stretch>
      </xdr:blipFill>
      <xdr:spPr>
        <a:xfrm>
          <a:off x="0" y="15666339"/>
          <a:ext cx="5736590" cy="354177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4514468E-3A92-4023-A715-2DB0C2ADCDDD}"/>
            </a:ext>
          </a:extLst>
        </xdr:cNvPr>
        <xdr:cNvPicPr>
          <a:picLocks noChangeAspect="1"/>
        </xdr:cNvPicPr>
      </xdr:nvPicPr>
      <xdr:blipFill>
        <a:blip xmlns:r="http://schemas.openxmlformats.org/officeDocument/2006/relationships" r:embed="rId7"/>
        <a:stretch>
          <a:fillRect/>
        </a:stretch>
      </xdr:blipFill>
      <xdr:spPr>
        <a:xfrm>
          <a:off x="49403" y="19438239"/>
          <a:ext cx="5839587" cy="3760851"/>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37D29B23-ACE4-4230-902A-252AF1D97A26}"/>
            </a:ext>
          </a:extLst>
        </xdr:cNvPr>
        <xdr:cNvPicPr>
          <a:picLocks noChangeAspect="1"/>
        </xdr:cNvPicPr>
      </xdr:nvPicPr>
      <xdr:blipFill>
        <a:blip xmlns:r="http://schemas.openxmlformats.org/officeDocument/2006/relationships" r:embed="rId8"/>
        <a:stretch>
          <a:fillRect/>
        </a:stretch>
      </xdr:blipFill>
      <xdr:spPr>
        <a:xfrm>
          <a:off x="123825" y="23438739"/>
          <a:ext cx="5541010" cy="2640711"/>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C0A76BC3-150E-4129-83D5-3319D9E477A5}"/>
            </a:ext>
          </a:extLst>
        </xdr:cNvPr>
        <xdr:cNvPicPr>
          <a:picLocks noChangeAspect="1"/>
        </xdr:cNvPicPr>
      </xdr:nvPicPr>
      <xdr:blipFill>
        <a:blip xmlns:r="http://schemas.openxmlformats.org/officeDocument/2006/relationships" r:embed="rId9"/>
        <a:stretch>
          <a:fillRect/>
        </a:stretch>
      </xdr:blipFill>
      <xdr:spPr>
        <a:xfrm>
          <a:off x="531368" y="26319607"/>
          <a:ext cx="4470019" cy="173355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A823E3A5-D11F-4F71-8BF9-40779DD6138C}"/>
            </a:ext>
          </a:extLst>
        </xdr:cNvPr>
        <xdr:cNvPicPr>
          <a:picLocks noChangeAspect="1"/>
        </xdr:cNvPicPr>
      </xdr:nvPicPr>
      <xdr:blipFill>
        <a:blip xmlns:r="http://schemas.openxmlformats.org/officeDocument/2006/relationships" r:embed="rId10"/>
        <a:stretch>
          <a:fillRect/>
        </a:stretch>
      </xdr:blipFill>
      <xdr:spPr>
        <a:xfrm>
          <a:off x="226568" y="28344622"/>
          <a:ext cx="5357114" cy="250685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70F68F33-7C21-42E0-B7F5-7C7604AF2B93}"/>
            </a:ext>
          </a:extLst>
        </xdr:cNvPr>
        <xdr:cNvPicPr>
          <a:picLocks noChangeAspect="1"/>
        </xdr:cNvPicPr>
      </xdr:nvPicPr>
      <xdr:blipFill>
        <a:blip xmlns:r="http://schemas.openxmlformats.org/officeDocument/2006/relationships" r:embed="rId11"/>
        <a:stretch>
          <a:fillRect/>
        </a:stretch>
      </xdr:blipFill>
      <xdr:spPr>
        <a:xfrm>
          <a:off x="150368" y="31077789"/>
          <a:ext cx="5738876" cy="194691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2D7CBE33-EEBE-4524-94A6-D4FE6F18EBA9}"/>
            </a:ext>
          </a:extLst>
        </xdr:cNvPr>
        <xdr:cNvPicPr>
          <a:picLocks noChangeAspect="1"/>
        </xdr:cNvPicPr>
      </xdr:nvPicPr>
      <xdr:blipFill>
        <a:blip xmlns:r="http://schemas.openxmlformats.org/officeDocument/2006/relationships" r:embed="rId12"/>
        <a:stretch>
          <a:fillRect/>
        </a:stretch>
      </xdr:blipFill>
      <xdr:spPr>
        <a:xfrm>
          <a:off x="367665" y="33316672"/>
          <a:ext cx="4355211" cy="1857375"/>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DE8EF374-6EE5-458A-A22C-87044E0FA6C6}"/>
            </a:ext>
          </a:extLst>
        </xdr:cNvPr>
        <xdr:cNvPicPr>
          <a:picLocks noChangeAspect="1"/>
        </xdr:cNvPicPr>
      </xdr:nvPicPr>
      <xdr:blipFill>
        <a:blip xmlns:r="http://schemas.openxmlformats.org/officeDocument/2006/relationships" r:embed="rId13"/>
        <a:stretch>
          <a:fillRect/>
        </a:stretch>
      </xdr:blipFill>
      <xdr:spPr>
        <a:xfrm>
          <a:off x="49403" y="35469322"/>
          <a:ext cx="4928362" cy="30765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D538A77D-BC19-4612-91C0-8C470174C98D}"/>
            </a:ext>
          </a:extLst>
        </xdr:cNvPr>
        <xdr:cNvPicPr>
          <a:picLocks noChangeAspect="1"/>
        </xdr:cNvPicPr>
      </xdr:nvPicPr>
      <xdr:blipFill>
        <a:blip xmlns:r="http://schemas.openxmlformats.org/officeDocument/2006/relationships" r:embed="rId14"/>
        <a:stretch>
          <a:fillRect/>
        </a:stretch>
      </xdr:blipFill>
      <xdr:spPr>
        <a:xfrm>
          <a:off x="111506" y="38853237"/>
          <a:ext cx="4965573" cy="312420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CF8B6C78-BC63-4442-ACE5-A7FECC3A1D4F}"/>
            </a:ext>
          </a:extLst>
        </xdr:cNvPr>
        <xdr:cNvPicPr>
          <a:picLocks noChangeAspect="1"/>
        </xdr:cNvPicPr>
      </xdr:nvPicPr>
      <xdr:blipFill>
        <a:blip xmlns:r="http://schemas.openxmlformats.org/officeDocument/2006/relationships" r:embed="rId15"/>
        <a:stretch>
          <a:fillRect/>
        </a:stretch>
      </xdr:blipFill>
      <xdr:spPr>
        <a:xfrm>
          <a:off x="211328" y="42202989"/>
          <a:ext cx="4866259" cy="2796413"/>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B988E95B-4CDC-4694-A546-970A762AD8A1}"/>
            </a:ext>
          </a:extLst>
        </xdr:cNvPr>
        <xdr:cNvPicPr>
          <a:picLocks noChangeAspect="1"/>
        </xdr:cNvPicPr>
      </xdr:nvPicPr>
      <xdr:blipFill>
        <a:blip xmlns:r="http://schemas.openxmlformats.org/officeDocument/2006/relationships" r:embed="rId16"/>
        <a:stretch>
          <a:fillRect/>
        </a:stretch>
      </xdr:blipFill>
      <xdr:spPr>
        <a:xfrm>
          <a:off x="291465" y="45222414"/>
          <a:ext cx="5483225" cy="3671443"/>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B2737345-DBA6-4A0A-8641-18D2645FDB21}"/>
            </a:ext>
          </a:extLst>
        </xdr:cNvPr>
        <xdr:cNvPicPr>
          <a:picLocks noChangeAspect="1"/>
        </xdr:cNvPicPr>
      </xdr:nvPicPr>
      <xdr:blipFill>
        <a:blip xmlns:r="http://schemas.openxmlformats.org/officeDocument/2006/relationships" r:embed="rId17"/>
        <a:stretch>
          <a:fillRect/>
        </a:stretch>
      </xdr:blipFill>
      <xdr:spPr>
        <a:xfrm>
          <a:off x="215265" y="49118139"/>
          <a:ext cx="5360416" cy="404342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96F7E63E-6EDD-42DF-8409-AFC8043DE2C0}"/>
            </a:ext>
          </a:extLst>
        </xdr:cNvPr>
        <xdr:cNvPicPr>
          <a:picLocks noChangeAspect="1"/>
        </xdr:cNvPicPr>
      </xdr:nvPicPr>
      <xdr:blipFill>
        <a:blip xmlns:r="http://schemas.openxmlformats.org/officeDocument/2006/relationships" r:embed="rId18"/>
        <a:stretch>
          <a:fillRect/>
        </a:stretch>
      </xdr:blipFill>
      <xdr:spPr>
        <a:xfrm>
          <a:off x="46863" y="53455570"/>
          <a:ext cx="4471543" cy="17335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B806D650-E7D0-4CB6-A448-45C321E65ACE}"/>
            </a:ext>
          </a:extLst>
        </xdr:cNvPr>
        <xdr:cNvPicPr>
          <a:picLocks noChangeAspect="1"/>
        </xdr:cNvPicPr>
      </xdr:nvPicPr>
      <xdr:blipFill>
        <a:blip xmlns:r="http://schemas.openxmlformats.org/officeDocument/2006/relationships" r:embed="rId19"/>
        <a:stretch>
          <a:fillRect/>
        </a:stretch>
      </xdr:blipFill>
      <xdr:spPr>
        <a:xfrm>
          <a:off x="46863" y="55502429"/>
          <a:ext cx="4473702" cy="1914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0245F1A4-61BF-4028-B9F2-88AE115188C6}"/>
            </a:ext>
          </a:extLst>
        </xdr:cNvPr>
        <xdr:cNvPicPr>
          <a:picLocks noChangeAspect="1"/>
        </xdr:cNvPicPr>
      </xdr:nvPicPr>
      <xdr:blipFill>
        <a:blip xmlns:r="http://schemas.openxmlformats.org/officeDocument/2006/relationships" r:embed="rId1"/>
        <a:stretch>
          <a:fillRect/>
        </a:stretch>
      </xdr:blipFill>
      <xdr:spPr>
        <a:xfrm>
          <a:off x="47625" y="0"/>
          <a:ext cx="1390650" cy="38100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4808A326-1C30-4D42-9AAF-873799C775C2}"/>
            </a:ext>
          </a:extLst>
        </xdr:cNvPr>
        <xdr:cNvPicPr>
          <a:picLocks noChangeAspect="1"/>
        </xdr:cNvPicPr>
      </xdr:nvPicPr>
      <xdr:blipFill>
        <a:blip xmlns:r="http://schemas.openxmlformats.org/officeDocument/2006/relationships" r:embed="rId2"/>
        <a:stretch>
          <a:fillRect/>
        </a:stretch>
      </xdr:blipFill>
      <xdr:spPr>
        <a:xfrm>
          <a:off x="49403" y="2895600"/>
          <a:ext cx="5721477" cy="48539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407D1ACE-B49E-4936-A018-65C564832B62}"/>
            </a:ext>
          </a:extLst>
        </xdr:cNvPr>
        <xdr:cNvPicPr>
          <a:picLocks noChangeAspect="1"/>
        </xdr:cNvPicPr>
      </xdr:nvPicPr>
      <xdr:blipFill>
        <a:blip xmlns:r="http://schemas.openxmlformats.org/officeDocument/2006/relationships" r:embed="rId1"/>
        <a:stretch>
          <a:fillRect/>
        </a:stretch>
      </xdr:blipFill>
      <xdr:spPr>
        <a:xfrm>
          <a:off x="28575" y="0"/>
          <a:ext cx="1514475" cy="381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2D4AE3BE-DB49-4422-A7BE-B7E2735D5F3C}"/>
            </a:ext>
          </a:extLst>
        </xdr:cNvPr>
        <xdr:cNvPicPr>
          <a:picLocks noChangeAspect="1"/>
        </xdr:cNvPicPr>
      </xdr:nvPicPr>
      <xdr:blipFill>
        <a:blip xmlns:r="http://schemas.openxmlformats.org/officeDocument/2006/relationships" r:embed="rId1"/>
        <a:stretch>
          <a:fillRect/>
        </a:stretch>
      </xdr:blipFill>
      <xdr:spPr>
        <a:xfrm>
          <a:off x="76200" y="15240"/>
          <a:ext cx="10733405" cy="4909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7B0B-9033-4372-A996-7F2396F8C661}">
  <sheetPr>
    <tabColor rgb="FFE36E00"/>
  </sheetPr>
  <dimension ref="A1:A174"/>
  <sheetViews>
    <sheetView tabSelected="1" zoomScale="60" zoomScaleNormal="60" workbookViewId="0">
      <selection activeCell="C7" sqref="C7"/>
    </sheetView>
  </sheetViews>
  <sheetFormatPr defaultColWidth="9.109375" defaultRowHeight="14.4" x14ac:dyDescent="0.3"/>
  <cols>
    <col min="1" max="1" width="242" style="140" customWidth="1"/>
    <col min="2" max="16384" width="9.109375" style="140"/>
  </cols>
  <sheetData>
    <row r="1" spans="1:1" ht="31.2" x14ac:dyDescent="0.3">
      <c r="A1" s="139" t="s">
        <v>1217</v>
      </c>
    </row>
    <row r="3" spans="1:1" ht="15" x14ac:dyDescent="0.3">
      <c r="A3" s="141"/>
    </row>
    <row r="4" spans="1:1" ht="34.799999999999997" x14ac:dyDescent="0.3">
      <c r="A4" s="142" t="s">
        <v>1218</v>
      </c>
    </row>
    <row r="5" spans="1:1" ht="34.799999999999997" x14ac:dyDescent="0.3">
      <c r="A5" s="142" t="s">
        <v>1219</v>
      </c>
    </row>
    <row r="6" spans="1:1" ht="52.2" x14ac:dyDescent="0.3">
      <c r="A6" s="142" t="s">
        <v>1220</v>
      </c>
    </row>
    <row r="7" spans="1:1" ht="17.399999999999999" x14ac:dyDescent="0.3">
      <c r="A7" s="142"/>
    </row>
    <row r="8" spans="1:1" ht="18" x14ac:dyDescent="0.3">
      <c r="A8" s="143" t="s">
        <v>1221</v>
      </c>
    </row>
    <row r="9" spans="1:1" ht="34.799999999999997" x14ac:dyDescent="0.35">
      <c r="A9" s="144" t="s">
        <v>1222</v>
      </c>
    </row>
    <row r="10" spans="1:1" ht="87" x14ac:dyDescent="0.3">
      <c r="A10" s="145" t="s">
        <v>1223</v>
      </c>
    </row>
    <row r="11" spans="1:1" ht="34.799999999999997" x14ac:dyDescent="0.3">
      <c r="A11" s="145" t="s">
        <v>1224</v>
      </c>
    </row>
    <row r="12" spans="1:1" ht="17.399999999999999" x14ac:dyDescent="0.3">
      <c r="A12" s="145" t="s">
        <v>1225</v>
      </c>
    </row>
    <row r="13" spans="1:1" ht="17.399999999999999" x14ac:dyDescent="0.3">
      <c r="A13" s="145" t="s">
        <v>1226</v>
      </c>
    </row>
    <row r="14" spans="1:1" ht="34.799999999999997" x14ac:dyDescent="0.3">
      <c r="A14" s="145" t="s">
        <v>1227</v>
      </c>
    </row>
    <row r="15" spans="1:1" ht="17.399999999999999" x14ac:dyDescent="0.3">
      <c r="A15" s="145"/>
    </row>
    <row r="16" spans="1:1" ht="18" x14ac:dyDescent="0.3">
      <c r="A16" s="143" t="s">
        <v>1228</v>
      </c>
    </row>
    <row r="17" spans="1:1" ht="17.399999999999999" x14ac:dyDescent="0.3">
      <c r="A17" s="146" t="s">
        <v>1229</v>
      </c>
    </row>
    <row r="18" spans="1:1" ht="34.799999999999997" x14ac:dyDescent="0.3">
      <c r="A18" s="147" t="s">
        <v>1230</v>
      </c>
    </row>
    <row r="19" spans="1:1" ht="34.799999999999997" x14ac:dyDescent="0.3">
      <c r="A19" s="147" t="s">
        <v>1231</v>
      </c>
    </row>
    <row r="20" spans="1:1" ht="52.2" x14ac:dyDescent="0.3">
      <c r="A20" s="147" t="s">
        <v>1232</v>
      </c>
    </row>
    <row r="21" spans="1:1" ht="87" x14ac:dyDescent="0.3">
      <c r="A21" s="147" t="s">
        <v>1233</v>
      </c>
    </row>
    <row r="22" spans="1:1" ht="52.2" x14ac:dyDescent="0.3">
      <c r="A22" s="147" t="s">
        <v>1234</v>
      </c>
    </row>
    <row r="23" spans="1:1" ht="34.799999999999997" x14ac:dyDescent="0.3">
      <c r="A23" s="147" t="s">
        <v>1235</v>
      </c>
    </row>
    <row r="24" spans="1:1" ht="17.399999999999999" x14ac:dyDescent="0.3">
      <c r="A24" s="147" t="s">
        <v>1236</v>
      </c>
    </row>
    <row r="25" spans="1:1" ht="17.399999999999999" x14ac:dyDescent="0.3">
      <c r="A25" s="146" t="s">
        <v>1237</v>
      </c>
    </row>
    <row r="26" spans="1:1" ht="52.2" x14ac:dyDescent="0.35">
      <c r="A26" s="148" t="s">
        <v>1238</v>
      </c>
    </row>
    <row r="27" spans="1:1" ht="17.399999999999999" x14ac:dyDescent="0.35">
      <c r="A27" s="148" t="s">
        <v>1239</v>
      </c>
    </row>
    <row r="28" spans="1:1" ht="17.399999999999999" x14ac:dyDescent="0.3">
      <c r="A28" s="146" t="s">
        <v>1240</v>
      </c>
    </row>
    <row r="29" spans="1:1" ht="34.799999999999997" x14ac:dyDescent="0.3">
      <c r="A29" s="147" t="s">
        <v>1241</v>
      </c>
    </row>
    <row r="30" spans="1:1" ht="34.799999999999997" x14ac:dyDescent="0.3">
      <c r="A30" s="147" t="s">
        <v>1242</v>
      </c>
    </row>
    <row r="31" spans="1:1" ht="34.799999999999997" x14ac:dyDescent="0.3">
      <c r="A31" s="147" t="s">
        <v>1243</v>
      </c>
    </row>
    <row r="32" spans="1:1" ht="34.799999999999997" x14ac:dyDescent="0.3">
      <c r="A32" s="147" t="s">
        <v>1244</v>
      </c>
    </row>
    <row r="33" spans="1:1" ht="17.399999999999999" x14ac:dyDescent="0.3">
      <c r="A33" s="147"/>
    </row>
    <row r="34" spans="1:1" ht="18" x14ac:dyDescent="0.3">
      <c r="A34" s="143" t="s">
        <v>1245</v>
      </c>
    </row>
    <row r="35" spans="1:1" ht="17.399999999999999" x14ac:dyDescent="0.3">
      <c r="A35" s="146" t="s">
        <v>1246</v>
      </c>
    </row>
    <row r="36" spans="1:1" ht="34.799999999999997" x14ac:dyDescent="0.3">
      <c r="A36" s="147" t="s">
        <v>1247</v>
      </c>
    </row>
    <row r="37" spans="1:1" ht="34.799999999999997" x14ac:dyDescent="0.3">
      <c r="A37" s="147" t="s">
        <v>1248</v>
      </c>
    </row>
    <row r="38" spans="1:1" ht="34.799999999999997" x14ac:dyDescent="0.3">
      <c r="A38" s="147" t="s">
        <v>1249</v>
      </c>
    </row>
    <row r="39" spans="1:1" ht="17.399999999999999" x14ac:dyDescent="0.3">
      <c r="A39" s="147" t="s">
        <v>1250</v>
      </c>
    </row>
    <row r="40" spans="1:1" ht="34.799999999999997" x14ac:dyDescent="0.3">
      <c r="A40" s="147" t="s">
        <v>1251</v>
      </c>
    </row>
    <row r="41" spans="1:1" ht="17.399999999999999" x14ac:dyDescent="0.3">
      <c r="A41" s="146" t="s">
        <v>1252</v>
      </c>
    </row>
    <row r="42" spans="1:1" ht="17.399999999999999" x14ac:dyDescent="0.3">
      <c r="A42" s="147" t="s">
        <v>1253</v>
      </c>
    </row>
    <row r="43" spans="1:1" ht="17.399999999999999" x14ac:dyDescent="0.35">
      <c r="A43" s="148" t="s">
        <v>1254</v>
      </c>
    </row>
    <row r="44" spans="1:1" ht="17.399999999999999" x14ac:dyDescent="0.3">
      <c r="A44" s="146" t="s">
        <v>1255</v>
      </c>
    </row>
    <row r="45" spans="1:1" ht="34.799999999999997" x14ac:dyDescent="0.35">
      <c r="A45" s="148" t="s">
        <v>1256</v>
      </c>
    </row>
    <row r="46" spans="1:1" ht="34.799999999999997" x14ac:dyDescent="0.3">
      <c r="A46" s="147" t="s">
        <v>1257</v>
      </c>
    </row>
    <row r="47" spans="1:1" ht="52.2" x14ac:dyDescent="0.3">
      <c r="A47" s="147" t="s">
        <v>1258</v>
      </c>
    </row>
    <row r="48" spans="1:1" ht="17.399999999999999" x14ac:dyDescent="0.3">
      <c r="A48" s="147" t="s">
        <v>1259</v>
      </c>
    </row>
    <row r="49" spans="1:1" ht="17.399999999999999" x14ac:dyDescent="0.35">
      <c r="A49" s="148" t="s">
        <v>1260</v>
      </c>
    </row>
    <row r="50" spans="1:1" ht="17.399999999999999" x14ac:dyDescent="0.3">
      <c r="A50" s="146" t="s">
        <v>1261</v>
      </c>
    </row>
    <row r="51" spans="1:1" ht="34.799999999999997" x14ac:dyDescent="0.35">
      <c r="A51" s="148" t="s">
        <v>1262</v>
      </c>
    </row>
    <row r="52" spans="1:1" ht="17.399999999999999" x14ac:dyDescent="0.3">
      <c r="A52" s="147" t="s">
        <v>1263</v>
      </c>
    </row>
    <row r="53" spans="1:1" ht="34.799999999999997" x14ac:dyDescent="0.35">
      <c r="A53" s="148" t="s">
        <v>1264</v>
      </c>
    </row>
    <row r="54" spans="1:1" ht="17.399999999999999" x14ac:dyDescent="0.3">
      <c r="A54" s="146" t="s">
        <v>1265</v>
      </c>
    </row>
    <row r="55" spans="1:1" ht="17.399999999999999" x14ac:dyDescent="0.35">
      <c r="A55" s="148" t="s">
        <v>1266</v>
      </c>
    </row>
    <row r="56" spans="1:1" ht="34.799999999999997" x14ac:dyDescent="0.3">
      <c r="A56" s="147" t="s">
        <v>1267</v>
      </c>
    </row>
    <row r="57" spans="1:1" ht="17.399999999999999" x14ac:dyDescent="0.3">
      <c r="A57" s="147" t="s">
        <v>1268</v>
      </c>
    </row>
    <row r="58" spans="1:1" ht="34.799999999999997" x14ac:dyDescent="0.3">
      <c r="A58" s="147" t="s">
        <v>1269</v>
      </c>
    </row>
    <row r="59" spans="1:1" ht="17.399999999999999" x14ac:dyDescent="0.3">
      <c r="A59" s="146" t="s">
        <v>1270</v>
      </c>
    </row>
    <row r="60" spans="1:1" ht="34.799999999999997" x14ac:dyDescent="0.3">
      <c r="A60" s="147" t="s">
        <v>1271</v>
      </c>
    </row>
    <row r="61" spans="1:1" ht="17.399999999999999" x14ac:dyDescent="0.3">
      <c r="A61" s="149"/>
    </row>
    <row r="62" spans="1:1" ht="18" x14ac:dyDescent="0.3">
      <c r="A62" s="143" t="s">
        <v>1272</v>
      </c>
    </row>
    <row r="63" spans="1:1" ht="17.399999999999999" x14ac:dyDescent="0.3">
      <c r="A63" s="146" t="s">
        <v>1273</v>
      </c>
    </row>
    <row r="64" spans="1:1" ht="34.799999999999997" x14ac:dyDescent="0.3">
      <c r="A64" s="147" t="s">
        <v>1274</v>
      </c>
    </row>
    <row r="65" spans="1:1" ht="17.399999999999999" x14ac:dyDescent="0.3">
      <c r="A65" s="147" t="s">
        <v>1275</v>
      </c>
    </row>
    <row r="66" spans="1:1" ht="52.2" x14ac:dyDescent="0.3">
      <c r="A66" s="145" t="s">
        <v>1276</v>
      </c>
    </row>
    <row r="67" spans="1:1" ht="34.799999999999997" x14ac:dyDescent="0.3">
      <c r="A67" s="145" t="s">
        <v>1277</v>
      </c>
    </row>
    <row r="68" spans="1:1" ht="34.799999999999997" x14ac:dyDescent="0.3">
      <c r="A68" s="145" t="s">
        <v>1278</v>
      </c>
    </row>
    <row r="69" spans="1:1" ht="17.399999999999999" x14ac:dyDescent="0.3">
      <c r="A69" s="150" t="s">
        <v>1279</v>
      </c>
    </row>
    <row r="70" spans="1:1" ht="52.2" x14ac:dyDescent="0.3">
      <c r="A70" s="145" t="s">
        <v>1280</v>
      </c>
    </row>
    <row r="71" spans="1:1" ht="17.399999999999999" x14ac:dyDescent="0.3">
      <c r="A71" s="145" t="s">
        <v>1281</v>
      </c>
    </row>
    <row r="72" spans="1:1" ht="17.399999999999999" x14ac:dyDescent="0.3">
      <c r="A72" s="150" t="s">
        <v>1282</v>
      </c>
    </row>
    <row r="73" spans="1:1" ht="17.399999999999999" x14ac:dyDescent="0.3">
      <c r="A73" s="145" t="s">
        <v>1283</v>
      </c>
    </row>
    <row r="74" spans="1:1" ht="17.399999999999999" x14ac:dyDescent="0.3">
      <c r="A74" s="150" t="s">
        <v>1284</v>
      </c>
    </row>
    <row r="75" spans="1:1" ht="34.799999999999997" x14ac:dyDescent="0.3">
      <c r="A75" s="145" t="s">
        <v>1285</v>
      </c>
    </row>
    <row r="76" spans="1:1" ht="17.399999999999999" x14ac:dyDescent="0.3">
      <c r="A76" s="145" t="s">
        <v>1286</v>
      </c>
    </row>
    <row r="77" spans="1:1" ht="52.2" x14ac:dyDescent="0.3">
      <c r="A77" s="145" t="s">
        <v>1287</v>
      </c>
    </row>
    <row r="78" spans="1:1" ht="17.399999999999999" x14ac:dyDescent="0.3">
      <c r="A78" s="150" t="s">
        <v>1288</v>
      </c>
    </row>
    <row r="79" spans="1:1" ht="17.399999999999999" x14ac:dyDescent="0.35">
      <c r="A79" s="144" t="s">
        <v>1289</v>
      </c>
    </row>
    <row r="80" spans="1:1" ht="17.399999999999999" x14ac:dyDescent="0.3">
      <c r="A80" s="150" t="s">
        <v>1290</v>
      </c>
    </row>
    <row r="81" spans="1:1" ht="34.799999999999997" x14ac:dyDescent="0.3">
      <c r="A81" s="145" t="s">
        <v>1291</v>
      </c>
    </row>
    <row r="82" spans="1:1" ht="34.799999999999997" x14ac:dyDescent="0.3">
      <c r="A82" s="145" t="s">
        <v>1292</v>
      </c>
    </row>
    <row r="83" spans="1:1" ht="34.799999999999997" x14ac:dyDescent="0.3">
      <c r="A83" s="145" t="s">
        <v>1293</v>
      </c>
    </row>
    <row r="84" spans="1:1" ht="34.799999999999997" x14ac:dyDescent="0.3">
      <c r="A84" s="145" t="s">
        <v>1294</v>
      </c>
    </row>
    <row r="85" spans="1:1" ht="34.799999999999997" x14ac:dyDescent="0.3">
      <c r="A85" s="145" t="s">
        <v>1295</v>
      </c>
    </row>
    <row r="86" spans="1:1" ht="17.399999999999999" x14ac:dyDescent="0.3">
      <c r="A86" s="150" t="s">
        <v>1296</v>
      </c>
    </row>
    <row r="87" spans="1:1" ht="17.399999999999999" x14ac:dyDescent="0.3">
      <c r="A87" s="145" t="s">
        <v>1297</v>
      </c>
    </row>
    <row r="88" spans="1:1" ht="34.799999999999997" x14ac:dyDescent="0.3">
      <c r="A88" s="145" t="s">
        <v>1298</v>
      </c>
    </row>
    <row r="89" spans="1:1" ht="17.399999999999999" x14ac:dyDescent="0.3">
      <c r="A89" s="150" t="s">
        <v>1299</v>
      </c>
    </row>
    <row r="90" spans="1:1" ht="34.799999999999997" x14ac:dyDescent="0.3">
      <c r="A90" s="145" t="s">
        <v>1300</v>
      </c>
    </row>
    <row r="91" spans="1:1" ht="17.399999999999999" x14ac:dyDescent="0.3">
      <c r="A91" s="150" t="s">
        <v>1301</v>
      </c>
    </row>
    <row r="92" spans="1:1" ht="17.399999999999999" x14ac:dyDescent="0.35">
      <c r="A92" s="144" t="s">
        <v>1302</v>
      </c>
    </row>
    <row r="93" spans="1:1" ht="17.399999999999999" x14ac:dyDescent="0.3">
      <c r="A93" s="145" t="s">
        <v>1303</v>
      </c>
    </row>
    <row r="94" spans="1:1" ht="17.399999999999999" x14ac:dyDescent="0.3">
      <c r="A94" s="145"/>
    </row>
    <row r="95" spans="1:1" ht="18" x14ac:dyDescent="0.3">
      <c r="A95" s="143" t="s">
        <v>1304</v>
      </c>
    </row>
    <row r="96" spans="1:1" ht="34.799999999999997" x14ac:dyDescent="0.35">
      <c r="A96" s="144" t="s">
        <v>1305</v>
      </c>
    </row>
    <row r="97" spans="1:1" ht="17.399999999999999" x14ac:dyDescent="0.35">
      <c r="A97" s="144" t="s">
        <v>1306</v>
      </c>
    </row>
    <row r="98" spans="1:1" ht="17.399999999999999" x14ac:dyDescent="0.3">
      <c r="A98" s="150" t="s">
        <v>1307</v>
      </c>
    </row>
    <row r="99" spans="1:1" ht="17.399999999999999" x14ac:dyDescent="0.3">
      <c r="A99" s="142" t="s">
        <v>1308</v>
      </c>
    </row>
    <row r="100" spans="1:1" ht="17.399999999999999" x14ac:dyDescent="0.3">
      <c r="A100" s="145" t="s">
        <v>1309</v>
      </c>
    </row>
    <row r="101" spans="1:1" ht="17.399999999999999" x14ac:dyDescent="0.3">
      <c r="A101" s="145" t="s">
        <v>1310</v>
      </c>
    </row>
    <row r="102" spans="1:1" ht="17.399999999999999" x14ac:dyDescent="0.3">
      <c r="A102" s="145" t="s">
        <v>1311</v>
      </c>
    </row>
    <row r="103" spans="1:1" ht="17.399999999999999" x14ac:dyDescent="0.3">
      <c r="A103" s="145" t="s">
        <v>1312</v>
      </c>
    </row>
    <row r="104" spans="1:1" ht="34.799999999999997" x14ac:dyDescent="0.3">
      <c r="A104" s="145" t="s">
        <v>1313</v>
      </c>
    </row>
    <row r="105" spans="1:1" ht="17.399999999999999" x14ac:dyDescent="0.3">
      <c r="A105" s="142" t="s">
        <v>1314</v>
      </c>
    </row>
    <row r="106" spans="1:1" ht="17.399999999999999" x14ac:dyDescent="0.3">
      <c r="A106" s="145" t="s">
        <v>1315</v>
      </c>
    </row>
    <row r="107" spans="1:1" ht="17.399999999999999" x14ac:dyDescent="0.3">
      <c r="A107" s="145" t="s">
        <v>1316</v>
      </c>
    </row>
    <row r="108" spans="1:1" ht="17.399999999999999" x14ac:dyDescent="0.3">
      <c r="A108" s="145" t="s">
        <v>1317</v>
      </c>
    </row>
    <row r="109" spans="1:1" ht="17.399999999999999" x14ac:dyDescent="0.3">
      <c r="A109" s="145" t="s">
        <v>1318</v>
      </c>
    </row>
    <row r="110" spans="1:1" ht="17.399999999999999" x14ac:dyDescent="0.3">
      <c r="A110" s="145" t="s">
        <v>1319</v>
      </c>
    </row>
    <row r="111" spans="1:1" ht="17.399999999999999" x14ac:dyDescent="0.3">
      <c r="A111" s="145" t="s">
        <v>1320</v>
      </c>
    </row>
    <row r="112" spans="1:1" ht="17.399999999999999" x14ac:dyDescent="0.3">
      <c r="A112" s="150" t="s">
        <v>1321</v>
      </c>
    </row>
    <row r="113" spans="1:1" ht="17.399999999999999" x14ac:dyDescent="0.3">
      <c r="A113" s="145" t="s">
        <v>1322</v>
      </c>
    </row>
    <row r="114" spans="1:1" ht="17.399999999999999" x14ac:dyDescent="0.3">
      <c r="A114" s="142" t="s">
        <v>1323</v>
      </c>
    </row>
    <row r="115" spans="1:1" ht="17.399999999999999" x14ac:dyDescent="0.3">
      <c r="A115" s="145" t="s">
        <v>1324</v>
      </c>
    </row>
    <row r="116" spans="1:1" ht="17.399999999999999" x14ac:dyDescent="0.3">
      <c r="A116" s="145" t="s">
        <v>1325</v>
      </c>
    </row>
    <row r="117" spans="1:1" ht="17.399999999999999" x14ac:dyDescent="0.3">
      <c r="A117" s="142" t="s">
        <v>1326</v>
      </c>
    </row>
    <row r="118" spans="1:1" ht="17.399999999999999" x14ac:dyDescent="0.3">
      <c r="A118" s="145" t="s">
        <v>1327</v>
      </c>
    </row>
    <row r="119" spans="1:1" ht="17.399999999999999" x14ac:dyDescent="0.3">
      <c r="A119" s="145" t="s">
        <v>1328</v>
      </c>
    </row>
    <row r="120" spans="1:1" ht="17.399999999999999" x14ac:dyDescent="0.3">
      <c r="A120" s="145" t="s">
        <v>1329</v>
      </c>
    </row>
    <row r="121" spans="1:1" ht="17.399999999999999" x14ac:dyDescent="0.3">
      <c r="A121" s="150" t="s">
        <v>1330</v>
      </c>
    </row>
    <row r="122" spans="1:1" ht="17.399999999999999" x14ac:dyDescent="0.3">
      <c r="A122" s="142" t="s">
        <v>1331</v>
      </c>
    </row>
    <row r="123" spans="1:1" ht="17.399999999999999" x14ac:dyDescent="0.3">
      <c r="A123" s="142" t="s">
        <v>1332</v>
      </c>
    </row>
    <row r="124" spans="1:1" ht="17.399999999999999" x14ac:dyDescent="0.3">
      <c r="A124" s="145" t="s">
        <v>1333</v>
      </c>
    </row>
    <row r="125" spans="1:1" ht="17.399999999999999" x14ac:dyDescent="0.3">
      <c r="A125" s="145" t="s">
        <v>1334</v>
      </c>
    </row>
    <row r="126" spans="1:1" ht="17.399999999999999" x14ac:dyDescent="0.3">
      <c r="A126" s="145" t="s">
        <v>1335</v>
      </c>
    </row>
    <row r="127" spans="1:1" ht="17.399999999999999" x14ac:dyDescent="0.3">
      <c r="A127" s="145" t="s">
        <v>1336</v>
      </c>
    </row>
    <row r="128" spans="1:1" ht="17.399999999999999" x14ac:dyDescent="0.3">
      <c r="A128" s="145" t="s">
        <v>1337</v>
      </c>
    </row>
    <row r="129" spans="1:1" ht="17.399999999999999" x14ac:dyDescent="0.3">
      <c r="A129" s="150" t="s">
        <v>1338</v>
      </c>
    </row>
    <row r="130" spans="1:1" ht="34.799999999999997" x14ac:dyDescent="0.3">
      <c r="A130" s="145" t="s">
        <v>1339</v>
      </c>
    </row>
    <row r="131" spans="1:1" ht="69.599999999999994" x14ac:dyDescent="0.3">
      <c r="A131" s="145" t="s">
        <v>1340</v>
      </c>
    </row>
    <row r="132" spans="1:1" ht="34.799999999999997" x14ac:dyDescent="0.3">
      <c r="A132" s="145" t="s">
        <v>1341</v>
      </c>
    </row>
    <row r="133" spans="1:1" ht="17.399999999999999" x14ac:dyDescent="0.3">
      <c r="A133" s="150" t="s">
        <v>1342</v>
      </c>
    </row>
    <row r="134" spans="1:1" ht="34.799999999999997" x14ac:dyDescent="0.3">
      <c r="A134" s="142" t="s">
        <v>1343</v>
      </c>
    </row>
    <row r="135" spans="1:1" ht="17.399999999999999" x14ac:dyDescent="0.3">
      <c r="A135" s="142"/>
    </row>
    <row r="136" spans="1:1" ht="18" x14ac:dyDescent="0.3">
      <c r="A136" s="143" t="s">
        <v>1344</v>
      </c>
    </row>
    <row r="137" spans="1:1" ht="17.399999999999999" x14ac:dyDescent="0.3">
      <c r="A137" s="145" t="s">
        <v>1345</v>
      </c>
    </row>
    <row r="138" spans="1:1" ht="52.2" x14ac:dyDescent="0.3">
      <c r="A138" s="147" t="s">
        <v>1346</v>
      </c>
    </row>
    <row r="139" spans="1:1" ht="34.799999999999997" x14ac:dyDescent="0.3">
      <c r="A139" s="147" t="s">
        <v>1347</v>
      </c>
    </row>
    <row r="140" spans="1:1" ht="17.399999999999999" x14ac:dyDescent="0.3">
      <c r="A140" s="146" t="s">
        <v>1348</v>
      </c>
    </row>
    <row r="141" spans="1:1" ht="17.399999999999999" x14ac:dyDescent="0.3">
      <c r="A141" s="151" t="s">
        <v>1349</v>
      </c>
    </row>
    <row r="142" spans="1:1" ht="34.799999999999997" x14ac:dyDescent="0.35">
      <c r="A142" s="148" t="s">
        <v>1350</v>
      </c>
    </row>
    <row r="143" spans="1:1" ht="17.399999999999999" x14ac:dyDescent="0.3">
      <c r="A143" s="147" t="s">
        <v>1351</v>
      </c>
    </row>
    <row r="144" spans="1:1" ht="17.399999999999999" x14ac:dyDescent="0.3">
      <c r="A144" s="147" t="s">
        <v>1352</v>
      </c>
    </row>
    <row r="145" spans="1:1" ht="17.399999999999999" x14ac:dyDescent="0.3">
      <c r="A145" s="151" t="s">
        <v>1353</v>
      </c>
    </row>
    <row r="146" spans="1:1" ht="17.399999999999999" x14ac:dyDescent="0.3">
      <c r="A146" s="146" t="s">
        <v>1354</v>
      </c>
    </row>
    <row r="147" spans="1:1" ht="17.399999999999999" x14ac:dyDescent="0.3">
      <c r="A147" s="151" t="s">
        <v>1355</v>
      </c>
    </row>
    <row r="148" spans="1:1" ht="17.399999999999999" x14ac:dyDescent="0.3">
      <c r="A148" s="147" t="s">
        <v>1356</v>
      </c>
    </row>
    <row r="149" spans="1:1" ht="17.399999999999999" x14ac:dyDescent="0.3">
      <c r="A149" s="147" t="s">
        <v>1357</v>
      </c>
    </row>
    <row r="150" spans="1:1" ht="17.399999999999999" x14ac:dyDescent="0.3">
      <c r="A150" s="147" t="s">
        <v>1358</v>
      </c>
    </row>
    <row r="151" spans="1:1" ht="34.799999999999997" x14ac:dyDescent="0.3">
      <c r="A151" s="151" t="s">
        <v>1359</v>
      </c>
    </row>
    <row r="152" spans="1:1" ht="17.399999999999999" x14ac:dyDescent="0.3">
      <c r="A152" s="146" t="s">
        <v>1360</v>
      </c>
    </row>
    <row r="153" spans="1:1" ht="17.399999999999999" x14ac:dyDescent="0.3">
      <c r="A153" s="147" t="s">
        <v>1361</v>
      </c>
    </row>
    <row r="154" spans="1:1" ht="17.399999999999999" x14ac:dyDescent="0.3">
      <c r="A154" s="147" t="s">
        <v>1362</v>
      </c>
    </row>
    <row r="155" spans="1:1" ht="17.399999999999999" x14ac:dyDescent="0.3">
      <c r="A155" s="147" t="s">
        <v>1363</v>
      </c>
    </row>
    <row r="156" spans="1:1" ht="17.399999999999999" x14ac:dyDescent="0.3">
      <c r="A156" s="147" t="s">
        <v>1364</v>
      </c>
    </row>
    <row r="157" spans="1:1" ht="34.799999999999997" x14ac:dyDescent="0.3">
      <c r="A157" s="147" t="s">
        <v>1365</v>
      </c>
    </row>
    <row r="158" spans="1:1" ht="34.799999999999997" x14ac:dyDescent="0.3">
      <c r="A158" s="147" t="s">
        <v>1366</v>
      </c>
    </row>
    <row r="159" spans="1:1" ht="17.399999999999999" x14ac:dyDescent="0.3">
      <c r="A159" s="146" t="s">
        <v>1367</v>
      </c>
    </row>
    <row r="160" spans="1:1" ht="34.799999999999997" x14ac:dyDescent="0.3">
      <c r="A160" s="147" t="s">
        <v>1368</v>
      </c>
    </row>
    <row r="161" spans="1:1" ht="34.799999999999997" x14ac:dyDescent="0.3">
      <c r="A161" s="147" t="s">
        <v>1369</v>
      </c>
    </row>
    <row r="162" spans="1:1" ht="17.399999999999999" x14ac:dyDescent="0.3">
      <c r="A162" s="147" t="s">
        <v>1370</v>
      </c>
    </row>
    <row r="163" spans="1:1" ht="17.399999999999999" x14ac:dyDescent="0.3">
      <c r="A163" s="146" t="s">
        <v>1371</v>
      </c>
    </row>
    <row r="164" spans="1:1" ht="34.799999999999997" x14ac:dyDescent="0.35">
      <c r="A164" s="148" t="s">
        <v>1372</v>
      </c>
    </row>
    <row r="165" spans="1:1" ht="34.799999999999997" x14ac:dyDescent="0.3">
      <c r="A165" s="147" t="s">
        <v>1373</v>
      </c>
    </row>
    <row r="166" spans="1:1" ht="17.399999999999999" x14ac:dyDescent="0.3">
      <c r="A166" s="146" t="s">
        <v>1374</v>
      </c>
    </row>
    <row r="167" spans="1:1" ht="17.399999999999999" x14ac:dyDescent="0.3">
      <c r="A167" s="147" t="s">
        <v>1375</v>
      </c>
    </row>
    <row r="168" spans="1:1" ht="17.399999999999999" x14ac:dyDescent="0.3">
      <c r="A168" s="146" t="s">
        <v>1376</v>
      </c>
    </row>
    <row r="169" spans="1:1" ht="17.399999999999999" x14ac:dyDescent="0.35">
      <c r="A169" s="148" t="s">
        <v>1377</v>
      </c>
    </row>
    <row r="170" spans="1:1" ht="17.399999999999999" x14ac:dyDescent="0.35">
      <c r="A170" s="148"/>
    </row>
    <row r="171" spans="1:1" ht="17.399999999999999" x14ac:dyDescent="0.35">
      <c r="A171" s="148"/>
    </row>
    <row r="172" spans="1:1" ht="17.399999999999999" x14ac:dyDescent="0.35">
      <c r="A172" s="148"/>
    </row>
    <row r="173" spans="1:1" ht="17.399999999999999" x14ac:dyDescent="0.35">
      <c r="A173" s="148"/>
    </row>
    <row r="174" spans="1:1" ht="17.399999999999999" x14ac:dyDescent="0.35">
      <c r="A174" s="148"/>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&amp;R&amp;1#&amp;"Calibri"&amp;10&amp;K0078D7Classification : Internal</oddFooter>
  </headerFooter>
  <rowBreaks count="3" manualBreakCount="3">
    <brk id="14"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7F50-77B1-4A86-A8CD-0C3DE5E30729}">
  <sheetPr>
    <tabColor rgb="FF847A75"/>
  </sheetPr>
  <dimension ref="B1:J43"/>
  <sheetViews>
    <sheetView topLeftCell="A3" zoomScale="80" zoomScaleNormal="80" workbookViewId="0">
      <selection activeCell="C7" sqref="C7"/>
    </sheetView>
  </sheetViews>
  <sheetFormatPr defaultColWidth="9.109375" defaultRowHeight="14.4" x14ac:dyDescent="0.3"/>
  <cols>
    <col min="1" max="1" width="9.109375" style="140"/>
    <col min="2" max="10" width="12.44140625" style="140" customWidth="1"/>
    <col min="11" max="16384" width="9.109375" style="140"/>
  </cols>
  <sheetData>
    <row r="1" spans="2:10" ht="15" thickBot="1" x14ac:dyDescent="0.35"/>
    <row r="2" spans="2:10" x14ac:dyDescent="0.3">
      <c r="B2" s="152"/>
      <c r="C2" s="153"/>
      <c r="D2" s="153"/>
      <c r="E2" s="153"/>
      <c r="F2" s="153"/>
      <c r="G2" s="153"/>
      <c r="H2" s="153"/>
      <c r="I2" s="153"/>
      <c r="J2" s="154"/>
    </row>
    <row r="3" spans="2:10" x14ac:dyDescent="0.3">
      <c r="B3" s="155"/>
      <c r="C3" s="156"/>
      <c r="D3" s="156"/>
      <c r="E3" s="156"/>
      <c r="F3" s="156"/>
      <c r="G3" s="156"/>
      <c r="H3" s="156"/>
      <c r="I3" s="156"/>
      <c r="J3" s="157"/>
    </row>
    <row r="4" spans="2:10" x14ac:dyDescent="0.3">
      <c r="B4" s="155"/>
      <c r="C4" s="156"/>
      <c r="D4" s="156"/>
      <c r="E4" s="156"/>
      <c r="F4" s="156"/>
      <c r="G4" s="156"/>
      <c r="H4" s="156"/>
      <c r="I4" s="156"/>
      <c r="J4" s="157"/>
    </row>
    <row r="5" spans="2:10" ht="31.2" x14ac:dyDescent="0.35">
      <c r="B5" s="155"/>
      <c r="C5" s="156"/>
      <c r="D5" s="156"/>
      <c r="E5" s="158"/>
      <c r="F5" s="159" t="s">
        <v>1378</v>
      </c>
      <c r="G5" s="156"/>
      <c r="H5" s="156"/>
      <c r="I5" s="156"/>
      <c r="J5" s="157"/>
    </row>
    <row r="6" spans="2:10" ht="41.25" customHeight="1" x14ac:dyDescent="0.3">
      <c r="B6" s="155"/>
      <c r="C6" s="156"/>
      <c r="D6" s="160" t="s">
        <v>1379</v>
      </c>
      <c r="E6" s="160"/>
      <c r="F6" s="160"/>
      <c r="G6" s="160"/>
      <c r="H6" s="160"/>
      <c r="I6" s="156"/>
      <c r="J6" s="157"/>
    </row>
    <row r="7" spans="2:10" ht="25.8" x14ac:dyDescent="0.3">
      <c r="B7" s="155"/>
      <c r="C7" s="156"/>
      <c r="D7" s="156"/>
      <c r="E7" s="156"/>
      <c r="F7" s="161" t="s">
        <v>8</v>
      </c>
      <c r="G7" s="156"/>
      <c r="H7" s="156"/>
      <c r="I7" s="156"/>
      <c r="J7" s="157"/>
    </row>
    <row r="8" spans="2:10" ht="25.8" x14ac:dyDescent="0.3">
      <c r="B8" s="155"/>
      <c r="C8" s="156"/>
      <c r="D8" s="156"/>
      <c r="E8" s="156"/>
      <c r="F8" s="161" t="s">
        <v>773</v>
      </c>
      <c r="G8" s="156"/>
      <c r="H8" s="156"/>
      <c r="I8" s="156"/>
      <c r="J8" s="157"/>
    </row>
    <row r="9" spans="2:10" ht="21" x14ac:dyDescent="0.3">
      <c r="B9" s="155"/>
      <c r="C9" s="156"/>
      <c r="D9" s="156"/>
      <c r="E9" s="156"/>
      <c r="F9" s="162" t="str">
        <f>"Reporting Date: "&amp;DAY('A. HTT General'!C17)&amp;"/"&amp;MONTH('A. HTT General'!C17)&amp;"/"&amp;YEAR('A. HTT General'!C17)</f>
        <v>Reporting Date: 31/12/2023</v>
      </c>
      <c r="G9" s="156"/>
      <c r="H9" s="156"/>
      <c r="I9" s="156"/>
      <c r="J9" s="157"/>
    </row>
    <row r="10" spans="2:10" ht="21" x14ac:dyDescent="0.3">
      <c r="B10" s="155"/>
      <c r="C10" s="156"/>
      <c r="D10" s="156"/>
      <c r="E10" s="156"/>
      <c r="F10" s="162" t="str">
        <f>"Cut-off Date: "&amp;DAY('A. HTT General'!C17)&amp;"/"&amp;MONTH('A. HTT General'!C17)&amp;"/"&amp;YEAR('A. HTT General'!C17)</f>
        <v>Cut-off Date: 31/12/2023</v>
      </c>
      <c r="G10" s="156"/>
      <c r="H10" s="156"/>
      <c r="I10" s="156"/>
      <c r="J10" s="157"/>
    </row>
    <row r="11" spans="2:10" ht="21" x14ac:dyDescent="0.3">
      <c r="B11" s="155"/>
      <c r="C11" s="156"/>
      <c r="D11" s="156"/>
      <c r="E11" s="156"/>
      <c r="F11" s="162"/>
      <c r="G11" s="156"/>
      <c r="H11" s="156"/>
      <c r="I11" s="156"/>
      <c r="J11" s="157"/>
    </row>
    <row r="12" spans="2:10" x14ac:dyDescent="0.3">
      <c r="B12" s="155"/>
      <c r="C12" s="156"/>
      <c r="D12" s="156"/>
      <c r="E12" s="156"/>
      <c r="F12" s="156"/>
      <c r="G12" s="156"/>
      <c r="H12" s="156"/>
      <c r="I12" s="156"/>
      <c r="J12" s="157"/>
    </row>
    <row r="13" spans="2:10" x14ac:dyDescent="0.3">
      <c r="B13" s="155"/>
      <c r="C13" s="156"/>
      <c r="D13" s="156"/>
      <c r="E13" s="156"/>
      <c r="F13" s="156"/>
      <c r="G13" s="156"/>
      <c r="H13" s="156"/>
      <c r="I13" s="156"/>
      <c r="J13" s="157"/>
    </row>
    <row r="14" spans="2:10" x14ac:dyDescent="0.3">
      <c r="B14" s="155"/>
      <c r="C14" s="156"/>
      <c r="D14" s="156"/>
      <c r="E14" s="156"/>
      <c r="F14" s="156"/>
      <c r="G14" s="156"/>
      <c r="H14" s="156"/>
      <c r="I14" s="156"/>
      <c r="J14" s="157"/>
    </row>
    <row r="15" spans="2:10" x14ac:dyDescent="0.3">
      <c r="B15" s="155"/>
      <c r="C15" s="156"/>
      <c r="D15" s="156"/>
      <c r="E15" s="156"/>
      <c r="F15" s="156"/>
      <c r="G15" s="156"/>
      <c r="H15" s="156"/>
      <c r="I15" s="156"/>
      <c r="J15" s="157"/>
    </row>
    <row r="16" spans="2:10" x14ac:dyDescent="0.3">
      <c r="B16" s="155"/>
      <c r="C16" s="156"/>
      <c r="D16" s="156"/>
      <c r="E16" s="156"/>
      <c r="F16" s="156"/>
      <c r="G16" s="156"/>
      <c r="H16" s="156"/>
      <c r="I16" s="156"/>
      <c r="J16" s="157"/>
    </row>
    <row r="17" spans="2:10" x14ac:dyDescent="0.3">
      <c r="B17" s="155"/>
      <c r="C17" s="156"/>
      <c r="D17" s="156"/>
      <c r="E17" s="156"/>
      <c r="F17" s="156"/>
      <c r="G17" s="156"/>
      <c r="H17" s="156"/>
      <c r="I17" s="156"/>
      <c r="J17" s="157"/>
    </row>
    <row r="18" spans="2:10" x14ac:dyDescent="0.3">
      <c r="B18" s="155"/>
      <c r="C18" s="156"/>
      <c r="D18" s="156"/>
      <c r="E18" s="156"/>
      <c r="F18" s="156"/>
      <c r="G18" s="156"/>
      <c r="H18" s="156"/>
      <c r="I18" s="156"/>
      <c r="J18" s="157"/>
    </row>
    <row r="19" spans="2:10" x14ac:dyDescent="0.3">
      <c r="B19" s="155"/>
      <c r="C19" s="156"/>
      <c r="D19" s="156"/>
      <c r="E19" s="156"/>
      <c r="F19" s="156"/>
      <c r="G19" s="156"/>
      <c r="H19" s="156"/>
      <c r="I19" s="156"/>
      <c r="J19" s="157"/>
    </row>
    <row r="20" spans="2:10" x14ac:dyDescent="0.3">
      <c r="B20" s="155"/>
      <c r="C20" s="156"/>
      <c r="D20" s="156"/>
      <c r="E20" s="156"/>
      <c r="F20" s="156"/>
      <c r="G20" s="156"/>
      <c r="H20" s="156"/>
      <c r="I20" s="156"/>
      <c r="J20" s="157"/>
    </row>
    <row r="21" spans="2:10" x14ac:dyDescent="0.3">
      <c r="B21" s="155"/>
      <c r="C21" s="156"/>
      <c r="D21" s="156"/>
      <c r="E21" s="156"/>
      <c r="F21" s="156"/>
      <c r="G21" s="156"/>
      <c r="H21" s="156"/>
      <c r="I21" s="156"/>
      <c r="J21" s="157"/>
    </row>
    <row r="22" spans="2:10" x14ac:dyDescent="0.3">
      <c r="B22" s="155"/>
      <c r="C22" s="156"/>
      <c r="D22" s="156"/>
      <c r="E22" s="156"/>
      <c r="F22" s="163" t="s">
        <v>1380</v>
      </c>
      <c r="G22" s="156"/>
      <c r="H22" s="156"/>
      <c r="I22" s="156"/>
      <c r="J22" s="157"/>
    </row>
    <row r="23" spans="2:10" x14ac:dyDescent="0.3">
      <c r="B23" s="155"/>
      <c r="C23" s="156"/>
      <c r="D23" s="156"/>
      <c r="E23" s="156"/>
      <c r="F23" s="164"/>
      <c r="G23" s="156"/>
      <c r="H23" s="156"/>
      <c r="I23" s="156"/>
      <c r="J23" s="157"/>
    </row>
    <row r="24" spans="2:10" x14ac:dyDescent="0.3">
      <c r="B24" s="155"/>
      <c r="C24" s="156"/>
      <c r="D24" s="165" t="s">
        <v>1381</v>
      </c>
      <c r="E24" s="166" t="s">
        <v>1382</v>
      </c>
      <c r="F24" s="166"/>
      <c r="G24" s="166"/>
      <c r="H24" s="166"/>
      <c r="I24" s="156"/>
      <c r="J24" s="157"/>
    </row>
    <row r="25" spans="2:10" x14ac:dyDescent="0.3">
      <c r="B25" s="155"/>
      <c r="C25" s="156"/>
      <c r="D25" s="156"/>
      <c r="H25" s="156"/>
      <c r="I25" s="156"/>
      <c r="J25" s="157"/>
    </row>
    <row r="26" spans="2:10" x14ac:dyDescent="0.3">
      <c r="B26" s="155"/>
      <c r="C26" s="156"/>
      <c r="D26" s="165" t="s">
        <v>1383</v>
      </c>
      <c r="E26" s="166"/>
      <c r="F26" s="166"/>
      <c r="G26" s="166"/>
      <c r="H26" s="166"/>
      <c r="I26" s="156"/>
      <c r="J26" s="157"/>
    </row>
    <row r="27" spans="2:10" x14ac:dyDescent="0.3">
      <c r="B27" s="155"/>
      <c r="C27" s="156"/>
      <c r="D27" s="167"/>
      <c r="E27" s="167"/>
      <c r="F27" s="167"/>
      <c r="G27" s="167"/>
      <c r="H27" s="167"/>
      <c r="I27" s="156"/>
      <c r="J27" s="157"/>
    </row>
    <row r="28" spans="2:10" x14ac:dyDescent="0.3">
      <c r="B28" s="155"/>
      <c r="C28" s="156"/>
      <c r="D28" s="165" t="s">
        <v>1384</v>
      </c>
      <c r="E28" s="166" t="s">
        <v>1382</v>
      </c>
      <c r="F28" s="166"/>
      <c r="G28" s="166"/>
      <c r="H28" s="166"/>
      <c r="I28" s="156"/>
      <c r="J28" s="157"/>
    </row>
    <row r="29" spans="2:10" x14ac:dyDescent="0.3">
      <c r="B29" s="155"/>
      <c r="C29" s="156"/>
      <c r="D29" s="167"/>
      <c r="E29" s="167"/>
      <c r="F29" s="167"/>
      <c r="G29" s="167"/>
      <c r="H29" s="167"/>
      <c r="I29" s="156"/>
      <c r="J29" s="157"/>
    </row>
    <row r="30" spans="2:10" x14ac:dyDescent="0.3">
      <c r="B30" s="155"/>
      <c r="C30" s="156"/>
      <c r="D30" s="165" t="s">
        <v>1385</v>
      </c>
      <c r="E30" s="166" t="s">
        <v>1382</v>
      </c>
      <c r="F30" s="166"/>
      <c r="G30" s="166"/>
      <c r="H30" s="166"/>
      <c r="I30" s="156"/>
      <c r="J30" s="157"/>
    </row>
    <row r="31" spans="2:10" x14ac:dyDescent="0.3">
      <c r="B31" s="155"/>
      <c r="C31" s="156"/>
      <c r="D31" s="167"/>
      <c r="E31" s="167"/>
      <c r="F31" s="167"/>
      <c r="G31" s="167"/>
      <c r="H31" s="167"/>
      <c r="I31" s="156"/>
      <c r="J31" s="157"/>
    </row>
    <row r="32" spans="2:10" x14ac:dyDescent="0.3">
      <c r="B32" s="155"/>
      <c r="C32" s="156"/>
      <c r="D32" s="165" t="s">
        <v>1386</v>
      </c>
      <c r="E32" s="166" t="s">
        <v>1382</v>
      </c>
      <c r="F32" s="166"/>
      <c r="G32" s="166"/>
      <c r="H32" s="166"/>
      <c r="I32" s="156"/>
      <c r="J32" s="157"/>
    </row>
    <row r="33" spans="2:10" x14ac:dyDescent="0.3">
      <c r="B33" s="155"/>
      <c r="C33" s="156"/>
      <c r="I33" s="156"/>
      <c r="J33" s="157"/>
    </row>
    <row r="34" spans="2:10" x14ac:dyDescent="0.3">
      <c r="B34" s="155"/>
      <c r="C34" s="156"/>
      <c r="D34" s="165" t="s">
        <v>1387</v>
      </c>
      <c r="E34" s="166" t="s">
        <v>1382</v>
      </c>
      <c r="F34" s="166"/>
      <c r="G34" s="166"/>
      <c r="H34" s="166"/>
      <c r="I34" s="156"/>
      <c r="J34" s="157"/>
    </row>
    <row r="35" spans="2:10" x14ac:dyDescent="0.3">
      <c r="B35" s="155"/>
      <c r="C35" s="156"/>
      <c r="D35" s="156"/>
      <c r="E35" s="156"/>
      <c r="F35" s="156"/>
      <c r="G35" s="156"/>
      <c r="H35" s="156"/>
      <c r="I35" s="156"/>
      <c r="J35" s="157"/>
    </row>
    <row r="36" spans="2:10" x14ac:dyDescent="0.3">
      <c r="B36" s="155"/>
      <c r="C36" s="156"/>
      <c r="D36" s="168" t="s">
        <v>1388</v>
      </c>
      <c r="E36" s="169"/>
      <c r="F36" s="169"/>
      <c r="G36" s="169"/>
      <c r="H36" s="169"/>
      <c r="I36" s="156"/>
      <c r="J36" s="157"/>
    </row>
    <row r="37" spans="2:10" x14ac:dyDescent="0.3">
      <c r="B37" s="155"/>
      <c r="C37" s="156"/>
      <c r="D37" s="156"/>
      <c r="E37" s="156"/>
      <c r="F37" s="164"/>
      <c r="G37" s="156"/>
      <c r="H37" s="156"/>
      <c r="I37" s="156"/>
      <c r="J37" s="157"/>
    </row>
    <row r="38" spans="2:10" x14ac:dyDescent="0.3">
      <c r="B38" s="155"/>
      <c r="C38" s="156"/>
      <c r="D38" s="168" t="s">
        <v>1389</v>
      </c>
      <c r="E38" s="169"/>
      <c r="F38" s="169"/>
      <c r="G38" s="169"/>
      <c r="H38" s="169"/>
      <c r="I38" s="156"/>
      <c r="J38" s="157"/>
    </row>
    <row r="39" spans="2:10" x14ac:dyDescent="0.3">
      <c r="B39" s="155"/>
      <c r="C39" s="156"/>
      <c r="I39" s="156"/>
      <c r="J39" s="157"/>
    </row>
    <row r="40" spans="2:10" x14ac:dyDescent="0.3">
      <c r="B40" s="155"/>
      <c r="C40" s="156"/>
      <c r="D40" s="168" t="s">
        <v>1390</v>
      </c>
      <c r="E40" s="169" t="s">
        <v>1382</v>
      </c>
      <c r="F40" s="169"/>
      <c r="G40" s="169"/>
      <c r="H40" s="169"/>
      <c r="I40" s="156"/>
      <c r="J40" s="157"/>
    </row>
    <row r="41" spans="2:10" x14ac:dyDescent="0.3">
      <c r="B41" s="155"/>
      <c r="C41" s="156"/>
      <c r="D41" s="156"/>
      <c r="E41" s="167"/>
      <c r="F41" s="167"/>
      <c r="G41" s="167"/>
      <c r="H41" s="167"/>
      <c r="I41" s="156"/>
      <c r="J41" s="157"/>
    </row>
    <row r="42" spans="2:10" x14ac:dyDescent="0.3">
      <c r="B42" s="155"/>
      <c r="C42" s="156"/>
      <c r="D42" s="168" t="s">
        <v>1391</v>
      </c>
      <c r="E42" s="169"/>
      <c r="F42" s="169"/>
      <c r="G42" s="169"/>
      <c r="H42" s="169"/>
      <c r="I42" s="156"/>
      <c r="J42" s="157"/>
    </row>
    <row r="43" spans="2:10" ht="15" thickBot="1" x14ac:dyDescent="0.35">
      <c r="B43" s="170"/>
      <c r="C43" s="171"/>
      <c r="D43" s="171"/>
      <c r="E43" s="171"/>
      <c r="F43" s="171"/>
      <c r="G43" s="171"/>
      <c r="H43" s="171"/>
      <c r="I43" s="171"/>
      <c r="J43" s="172"/>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F9D0D411-DE54-4160-88F6-92275A98E888}"/>
    <hyperlink ref="D26:H26" location="'B1. HTT Mortgage Assets'!A1" display="Worksheet B1: HTT Mortgage Assets" xr:uid="{3F588950-AA34-4F43-965F-607236AF0F7B}"/>
    <hyperlink ref="D28:H28" location="'B2. HTT Public Sector Assets'!A1" display="Worksheet C: HTT Public Sector Assets" xr:uid="{EFE949CB-FB17-4ECF-A31D-910727DFE67B}"/>
    <hyperlink ref="D32:H32" location="'C. HTT Harmonised Glossary'!A1" display="Worksheet C: HTT Harmonised Glossary" xr:uid="{5309DFC2-B537-4EC6-8769-90F60093D4C6}"/>
    <hyperlink ref="D30:H30" location="'B3. HTT Shipping Assets'!A1" display="Worksheet B3: HTT Shipping Assets" xr:uid="{30373AD8-A27A-4A7E-B78A-A8DC3D88E3AE}"/>
    <hyperlink ref="D34:H34" location="Disclaimer!A1" display="Disclaimer" xr:uid="{E4E64A3E-6926-408D-88C0-8F4D71106437}"/>
    <hyperlink ref="D40:H40" location="'F1. Sustainable M data'!A1" display="Worksheet F1: Sustainable M data" xr:uid="{1E257DEE-37E4-4FE5-B7D6-2D42E88BFA98}"/>
    <hyperlink ref="D42:H42" location="'G1. Crisis M Payment Holidays'!A1" display="Worksheet G1. Crisis M Payment Holidays" xr:uid="{54B33901-E604-4440-99D4-72B763E60A1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06BF-5585-4299-88B8-896CA2F39C95}">
  <sheetPr>
    <tabColor theme="9" tint="-0.249977111117893"/>
  </sheetPr>
  <dimension ref="A1:G413"/>
  <sheetViews>
    <sheetView view="pageBreakPreview" zoomScale="60" zoomScaleNormal="70" workbookViewId="0">
      <selection activeCell="C378" sqref="C378"/>
    </sheetView>
  </sheetViews>
  <sheetFormatPr defaultRowHeight="14.4" outlineLevelRow="1" x14ac:dyDescent="0.3"/>
  <cols>
    <col min="1" max="1" width="13.33203125" style="181" customWidth="1"/>
    <col min="2" max="2" width="60.6640625" style="181" customWidth="1"/>
    <col min="3" max="3" width="40.6640625" style="181" customWidth="1"/>
    <col min="4" max="4" width="35.109375" style="181" bestFit="1" customWidth="1"/>
    <col min="5" max="5" width="6.6640625" style="181" customWidth="1"/>
    <col min="6" max="6" width="41.6640625" style="181" customWidth="1"/>
    <col min="7" max="7" width="41.6640625" style="174" customWidth="1"/>
    <col min="8" max="16384" width="8.88671875" style="176"/>
  </cols>
  <sheetData>
    <row r="1" spans="1:7" ht="31.2" x14ac:dyDescent="0.3">
      <c r="A1" s="173" t="s">
        <v>1392</v>
      </c>
      <c r="B1" s="173"/>
      <c r="C1" s="174"/>
      <c r="D1" s="174"/>
      <c r="E1" s="174"/>
      <c r="F1" s="175" t="s">
        <v>1393</v>
      </c>
    </row>
    <row r="2" spans="1:7" thickBot="1" x14ac:dyDescent="0.35">
      <c r="A2" s="174"/>
      <c r="B2" s="177"/>
      <c r="C2" s="177"/>
      <c r="D2" s="174"/>
      <c r="E2" s="174"/>
      <c r="F2" s="174"/>
    </row>
    <row r="3" spans="1:7" ht="18.600000000000001" thickBot="1" x14ac:dyDescent="0.35">
      <c r="A3" s="178"/>
      <c r="B3" s="179" t="s">
        <v>0</v>
      </c>
      <c r="C3" s="180" t="s">
        <v>1</v>
      </c>
      <c r="D3" s="178"/>
      <c r="E3" s="178"/>
      <c r="F3" s="174"/>
      <c r="G3" s="178"/>
    </row>
    <row r="4" spans="1:7" ht="15" thickBot="1" x14ac:dyDescent="0.35"/>
    <row r="5" spans="1:7" ht="18" x14ac:dyDescent="0.3">
      <c r="A5" s="182"/>
      <c r="B5" s="183" t="s">
        <v>2</v>
      </c>
      <c r="C5" s="182"/>
      <c r="E5" s="184"/>
      <c r="F5" s="184"/>
    </row>
    <row r="6" spans="1:7" x14ac:dyDescent="0.3">
      <c r="B6" s="185" t="s">
        <v>3</v>
      </c>
      <c r="C6" s="184"/>
      <c r="D6" s="184"/>
    </row>
    <row r="7" spans="1:7" x14ac:dyDescent="0.3">
      <c r="B7" s="186" t="s">
        <v>1394</v>
      </c>
      <c r="C7" s="184"/>
      <c r="D7" s="184"/>
    </row>
    <row r="8" spans="1:7" x14ac:dyDescent="0.3">
      <c r="B8" s="186" t="s">
        <v>4</v>
      </c>
      <c r="C8" s="184"/>
      <c r="D8" s="184"/>
      <c r="F8" s="181" t="s">
        <v>1395</v>
      </c>
    </row>
    <row r="9" spans="1:7" x14ac:dyDescent="0.3">
      <c r="B9" s="185" t="s">
        <v>1396</v>
      </c>
    </row>
    <row r="10" spans="1:7" x14ac:dyDescent="0.3">
      <c r="B10" s="185" t="s">
        <v>338</v>
      </c>
    </row>
    <row r="11" spans="1:7" ht="15" thickBot="1" x14ac:dyDescent="0.35">
      <c r="B11" s="187" t="s">
        <v>349</v>
      </c>
    </row>
    <row r="12" spans="1:7" x14ac:dyDescent="0.3">
      <c r="B12" s="188"/>
    </row>
    <row r="13" spans="1:7" ht="36" x14ac:dyDescent="0.3">
      <c r="A13" s="189" t="s">
        <v>5</v>
      </c>
      <c r="B13" s="189" t="s">
        <v>3</v>
      </c>
      <c r="C13" s="190"/>
      <c r="D13" s="190"/>
      <c r="E13" s="190"/>
      <c r="F13" s="190"/>
      <c r="G13" s="191"/>
    </row>
    <row r="14" spans="1:7" x14ac:dyDescent="0.3">
      <c r="A14" s="181" t="s">
        <v>6</v>
      </c>
      <c r="B14" s="192" t="s">
        <v>7</v>
      </c>
      <c r="C14" s="181" t="s">
        <v>8</v>
      </c>
      <c r="E14" s="184"/>
      <c r="F14" s="184"/>
    </row>
    <row r="15" spans="1:7" x14ac:dyDescent="0.3">
      <c r="A15" s="181" t="s">
        <v>9</v>
      </c>
      <c r="B15" s="192" t="s">
        <v>10</v>
      </c>
      <c r="C15" s="181" t="s">
        <v>11</v>
      </c>
      <c r="E15" s="184"/>
      <c r="F15" s="184"/>
    </row>
    <row r="16" spans="1:7" ht="28.8" x14ac:dyDescent="0.3">
      <c r="A16" s="181" t="s">
        <v>12</v>
      </c>
      <c r="B16" s="192" t="s">
        <v>13</v>
      </c>
      <c r="C16" s="181" t="s">
        <v>14</v>
      </c>
      <c r="E16" s="184"/>
      <c r="F16" s="184"/>
    </row>
    <row r="17" spans="1:7" x14ac:dyDescent="0.3">
      <c r="A17" s="181" t="s">
        <v>15</v>
      </c>
      <c r="B17" s="192" t="s">
        <v>16</v>
      </c>
      <c r="C17" s="193">
        <v>45291</v>
      </c>
      <c r="E17" s="184"/>
      <c r="F17" s="184"/>
    </row>
    <row r="18" spans="1:7" x14ac:dyDescent="0.3">
      <c r="A18" s="181" t="s">
        <v>17</v>
      </c>
      <c r="B18" s="194" t="s">
        <v>1397</v>
      </c>
      <c r="E18" s="184"/>
      <c r="F18" s="184"/>
    </row>
    <row r="19" spans="1:7" x14ac:dyDescent="0.3">
      <c r="A19" s="181" t="s">
        <v>18</v>
      </c>
      <c r="B19" s="194" t="s">
        <v>1398</v>
      </c>
      <c r="E19" s="184"/>
      <c r="F19" s="184"/>
    </row>
    <row r="20" spans="1:7" x14ac:dyDescent="0.3">
      <c r="A20" s="181" t="s">
        <v>19</v>
      </c>
      <c r="B20" s="194"/>
      <c r="E20" s="184"/>
      <c r="F20" s="184"/>
    </row>
    <row r="21" spans="1:7" x14ac:dyDescent="0.3">
      <c r="A21" s="181" t="s">
        <v>20</v>
      </c>
      <c r="B21" s="194"/>
      <c r="E21" s="184"/>
      <c r="F21" s="184"/>
    </row>
    <row r="22" spans="1:7" x14ac:dyDescent="0.3">
      <c r="A22" s="181" t="s">
        <v>21</v>
      </c>
      <c r="B22" s="194"/>
      <c r="E22" s="184"/>
      <c r="F22" s="184"/>
    </row>
    <row r="23" spans="1:7" x14ac:dyDescent="0.3">
      <c r="A23" s="181" t="s">
        <v>22</v>
      </c>
      <c r="B23" s="194"/>
      <c r="E23" s="184"/>
      <c r="F23" s="184"/>
    </row>
    <row r="24" spans="1:7" x14ac:dyDescent="0.3">
      <c r="A24" s="181" t="s">
        <v>23</v>
      </c>
      <c r="B24" s="194"/>
      <c r="E24" s="184"/>
      <c r="F24" s="184"/>
    </row>
    <row r="25" spans="1:7" x14ac:dyDescent="0.3">
      <c r="A25" s="181" t="s">
        <v>24</v>
      </c>
      <c r="B25" s="194"/>
      <c r="E25" s="184"/>
      <c r="F25" s="184"/>
    </row>
    <row r="26" spans="1:7" ht="18" x14ac:dyDescent="0.3">
      <c r="A26" s="190"/>
      <c r="B26" s="189" t="s">
        <v>1394</v>
      </c>
      <c r="C26" s="190"/>
      <c r="D26" s="190"/>
      <c r="E26" s="190"/>
      <c r="F26" s="190"/>
      <c r="G26" s="191"/>
    </row>
    <row r="27" spans="1:7" x14ac:dyDescent="0.3">
      <c r="A27" s="181" t="s">
        <v>25</v>
      </c>
      <c r="B27" s="195" t="s">
        <v>1399</v>
      </c>
      <c r="C27" s="181" t="s">
        <v>26</v>
      </c>
      <c r="D27" s="196"/>
      <c r="E27" s="196"/>
      <c r="F27" s="196"/>
    </row>
    <row r="28" spans="1:7" x14ac:dyDescent="0.3">
      <c r="A28" s="181" t="s">
        <v>27</v>
      </c>
      <c r="B28" s="197" t="s">
        <v>1400</v>
      </c>
      <c r="C28" s="181" t="s">
        <v>26</v>
      </c>
      <c r="D28" s="196"/>
      <c r="E28" s="196"/>
      <c r="F28" s="196"/>
    </row>
    <row r="29" spans="1:7" x14ac:dyDescent="0.3">
      <c r="A29" s="181" t="s">
        <v>28</v>
      </c>
      <c r="B29" s="195" t="s">
        <v>29</v>
      </c>
      <c r="C29" s="181" t="s">
        <v>26</v>
      </c>
      <c r="E29" s="196"/>
      <c r="F29" s="196"/>
    </row>
    <row r="30" spans="1:7" x14ac:dyDescent="0.3">
      <c r="A30" s="181" t="s">
        <v>30</v>
      </c>
      <c r="B30" s="195" t="s">
        <v>31</v>
      </c>
      <c r="C30" s="181" t="s">
        <v>26</v>
      </c>
      <c r="E30" s="196"/>
      <c r="F30" s="196"/>
    </row>
    <row r="31" spans="1:7" x14ac:dyDescent="0.3">
      <c r="A31" s="181" t="s">
        <v>32</v>
      </c>
      <c r="B31" s="195"/>
      <c r="E31" s="196"/>
      <c r="F31" s="196"/>
    </row>
    <row r="32" spans="1:7" x14ac:dyDescent="0.3">
      <c r="A32" s="181" t="s">
        <v>33</v>
      </c>
      <c r="B32" s="195"/>
      <c r="E32" s="196"/>
      <c r="F32" s="196"/>
    </row>
    <row r="33" spans="1:7" x14ac:dyDescent="0.3">
      <c r="A33" s="181" t="s">
        <v>34</v>
      </c>
      <c r="B33" s="195"/>
      <c r="E33" s="196"/>
      <c r="F33" s="196"/>
    </row>
    <row r="34" spans="1:7" x14ac:dyDescent="0.3">
      <c r="A34" s="181" t="s">
        <v>35</v>
      </c>
      <c r="B34" s="195"/>
      <c r="E34" s="196"/>
      <c r="F34" s="196"/>
    </row>
    <row r="35" spans="1:7" x14ac:dyDescent="0.3">
      <c r="A35" s="181" t="s">
        <v>1401</v>
      </c>
      <c r="B35" s="198"/>
      <c r="E35" s="196"/>
      <c r="F35" s="196"/>
    </row>
    <row r="36" spans="1:7" ht="18" x14ac:dyDescent="0.3">
      <c r="A36" s="189"/>
      <c r="B36" s="189" t="s">
        <v>4</v>
      </c>
      <c r="C36" s="189"/>
      <c r="D36" s="190"/>
      <c r="E36" s="190"/>
      <c r="F36" s="190"/>
      <c r="G36" s="191"/>
    </row>
    <row r="37" spans="1:7" x14ac:dyDescent="0.3">
      <c r="A37" s="199"/>
      <c r="B37" s="200" t="s">
        <v>36</v>
      </c>
      <c r="C37" s="199" t="s">
        <v>55</v>
      </c>
      <c r="D37" s="201"/>
      <c r="E37" s="201"/>
      <c r="F37" s="201"/>
      <c r="G37" s="202"/>
    </row>
    <row r="38" spans="1:7" x14ac:dyDescent="0.3">
      <c r="A38" s="181" t="s">
        <v>37</v>
      </c>
      <c r="B38" s="196" t="s">
        <v>1402</v>
      </c>
      <c r="C38" s="203">
        <f>C58</f>
        <v>15987.548725280099</v>
      </c>
      <c r="F38" s="196"/>
    </row>
    <row r="39" spans="1:7" x14ac:dyDescent="0.3">
      <c r="A39" s="181" t="s">
        <v>38</v>
      </c>
      <c r="B39" s="196" t="s">
        <v>39</v>
      </c>
      <c r="C39" s="203">
        <v>11500</v>
      </c>
      <c r="F39" s="196"/>
    </row>
    <row r="40" spans="1:7" x14ac:dyDescent="0.3">
      <c r="A40" s="181" t="s">
        <v>40</v>
      </c>
      <c r="B40" s="204" t="s">
        <v>41</v>
      </c>
      <c r="C40" s="203">
        <v>14352.118927260701</v>
      </c>
      <c r="F40" s="196"/>
    </row>
    <row r="41" spans="1:7" x14ac:dyDescent="0.3">
      <c r="A41" s="181" t="s">
        <v>42</v>
      </c>
      <c r="B41" s="204" t="s">
        <v>43</v>
      </c>
      <c r="C41" s="203">
        <v>10413.324350000001</v>
      </c>
      <c r="F41" s="196"/>
    </row>
    <row r="42" spans="1:7" x14ac:dyDescent="0.3">
      <c r="A42" s="181" t="s">
        <v>44</v>
      </c>
      <c r="B42" s="204"/>
      <c r="C42" s="205"/>
      <c r="F42" s="196"/>
    </row>
    <row r="43" spans="1:7" x14ac:dyDescent="0.3">
      <c r="A43" s="206" t="s">
        <v>1403</v>
      </c>
      <c r="B43" s="196"/>
      <c r="F43" s="196"/>
    </row>
    <row r="44" spans="1:7" x14ac:dyDescent="0.3">
      <c r="A44" s="199"/>
      <c r="B44" s="199" t="s">
        <v>1404</v>
      </c>
      <c r="C44" s="199" t="s">
        <v>1405</v>
      </c>
      <c r="D44" s="199" t="s">
        <v>45</v>
      </c>
      <c r="E44" s="199"/>
      <c r="F44" s="199" t="s">
        <v>46</v>
      </c>
      <c r="G44" s="199" t="s">
        <v>47</v>
      </c>
    </row>
    <row r="45" spans="1:7" x14ac:dyDescent="0.3">
      <c r="A45" s="181" t="s">
        <v>48</v>
      </c>
      <c r="B45" s="196" t="s">
        <v>49</v>
      </c>
      <c r="C45" s="207">
        <v>0.05</v>
      </c>
      <c r="D45" s="207">
        <f>IF(OR(C38="[For completion]",C39="[For completion]"),"Please complete G.3.1.1 and G.3.1.2",(C38/C39-1-MAX(C45,F45)))</f>
        <v>0.34022162828522601</v>
      </c>
      <c r="E45" s="207"/>
      <c r="F45" s="207">
        <v>0.05</v>
      </c>
      <c r="G45" s="181" t="s">
        <v>50</v>
      </c>
    </row>
    <row r="46" spans="1:7" x14ac:dyDescent="0.3">
      <c r="A46" s="181" t="s">
        <v>51</v>
      </c>
      <c r="B46" s="194" t="s">
        <v>1406</v>
      </c>
      <c r="C46" s="207"/>
      <c r="D46" s="207">
        <v>0.28924786808130298</v>
      </c>
      <c r="E46" s="207"/>
      <c r="F46" s="207"/>
      <c r="G46" s="208"/>
    </row>
    <row r="47" spans="1:7" x14ac:dyDescent="0.3">
      <c r="A47" s="181" t="s">
        <v>52</v>
      </c>
      <c r="B47" s="194" t="s">
        <v>1407</v>
      </c>
      <c r="C47" s="207"/>
      <c r="D47" s="207">
        <v>0.37824564422221801</v>
      </c>
      <c r="E47" s="207"/>
      <c r="F47" s="207"/>
      <c r="G47" s="208"/>
    </row>
    <row r="48" spans="1:7" x14ac:dyDescent="0.3">
      <c r="A48" s="181" t="s">
        <v>53</v>
      </c>
      <c r="B48" s="194"/>
      <c r="C48" s="208"/>
      <c r="D48" s="208"/>
      <c r="E48" s="208"/>
      <c r="F48" s="208"/>
      <c r="G48" s="208"/>
    </row>
    <row r="49" spans="1:7" x14ac:dyDescent="0.3">
      <c r="A49" s="181" t="s">
        <v>54</v>
      </c>
      <c r="B49" s="194"/>
      <c r="C49" s="208"/>
      <c r="D49" s="208"/>
      <c r="E49" s="208"/>
      <c r="F49" s="208"/>
      <c r="G49" s="208"/>
    </row>
    <row r="50" spans="1:7" x14ac:dyDescent="0.3">
      <c r="A50" s="181" t="s">
        <v>1408</v>
      </c>
      <c r="B50" s="194"/>
      <c r="C50" s="208"/>
      <c r="D50" s="208"/>
      <c r="E50" s="208"/>
      <c r="F50" s="208"/>
      <c r="G50" s="208"/>
    </row>
    <row r="51" spans="1:7" x14ac:dyDescent="0.3">
      <c r="A51" s="181" t="s">
        <v>1409</v>
      </c>
      <c r="B51" s="194"/>
      <c r="C51" s="208"/>
      <c r="D51" s="208"/>
      <c r="E51" s="208"/>
      <c r="F51" s="208"/>
      <c r="G51" s="208"/>
    </row>
    <row r="52" spans="1:7" x14ac:dyDescent="0.3">
      <c r="A52" s="199"/>
      <c r="B52" s="200" t="s">
        <v>1410</v>
      </c>
      <c r="C52" s="199" t="s">
        <v>55</v>
      </c>
      <c r="D52" s="199"/>
      <c r="E52" s="201"/>
      <c r="F52" s="202" t="s">
        <v>288</v>
      </c>
      <c r="G52" s="202"/>
    </row>
    <row r="53" spans="1:7" x14ac:dyDescent="0.3">
      <c r="A53" s="181" t="s">
        <v>56</v>
      </c>
      <c r="B53" s="196" t="s">
        <v>57</v>
      </c>
      <c r="C53" s="203">
        <v>15261.1322759501</v>
      </c>
      <c r="E53" s="209"/>
      <c r="F53" s="207">
        <v>0.95456361310840798</v>
      </c>
      <c r="G53" s="210"/>
    </row>
    <row r="54" spans="1:7" x14ac:dyDescent="0.3">
      <c r="A54" s="181" t="s">
        <v>58</v>
      </c>
      <c r="B54" s="196" t="s">
        <v>59</v>
      </c>
      <c r="C54" s="203" t="s">
        <v>60</v>
      </c>
      <c r="E54" s="209"/>
      <c r="F54" s="207" t="s">
        <v>60</v>
      </c>
      <c r="G54" s="210"/>
    </row>
    <row r="55" spans="1:7" x14ac:dyDescent="0.3">
      <c r="A55" s="181" t="s">
        <v>61</v>
      </c>
      <c r="B55" s="196" t="s">
        <v>62</v>
      </c>
      <c r="C55" s="203" t="s">
        <v>60</v>
      </c>
      <c r="E55" s="209"/>
      <c r="F55" s="207" t="s">
        <v>60</v>
      </c>
      <c r="G55" s="210"/>
    </row>
    <row r="56" spans="1:7" x14ac:dyDescent="0.3">
      <c r="A56" s="181" t="s">
        <v>63</v>
      </c>
      <c r="B56" s="196" t="s">
        <v>64</v>
      </c>
      <c r="C56" s="203">
        <v>91.5</v>
      </c>
      <c r="E56" s="209"/>
      <c r="F56" s="207">
        <v>5.7232038239431304E-3</v>
      </c>
      <c r="G56" s="210"/>
    </row>
    <row r="57" spans="1:7" x14ac:dyDescent="0.3">
      <c r="A57" s="181" t="s">
        <v>65</v>
      </c>
      <c r="B57" s="181" t="s">
        <v>66</v>
      </c>
      <c r="C57" s="203">
        <v>634.91644932999998</v>
      </c>
      <c r="E57" s="209"/>
      <c r="F57" s="207">
        <v>3.9713183067648601E-2</v>
      </c>
      <c r="G57" s="210"/>
    </row>
    <row r="58" spans="1:7" x14ac:dyDescent="0.3">
      <c r="A58" s="181" t="s">
        <v>67</v>
      </c>
      <c r="B58" s="211" t="s">
        <v>68</v>
      </c>
      <c r="C58" s="212">
        <f>SUM(C53:C57)</f>
        <v>15987.548725280099</v>
      </c>
      <c r="D58" s="209"/>
      <c r="E58" s="209"/>
      <c r="F58" s="213">
        <f>SUM(F53:F57)</f>
        <v>0.99999999999999967</v>
      </c>
      <c r="G58" s="210"/>
    </row>
    <row r="59" spans="1:7" x14ac:dyDescent="0.3">
      <c r="A59" s="181" t="s">
        <v>69</v>
      </c>
      <c r="B59" s="214" t="s">
        <v>174</v>
      </c>
      <c r="C59" s="205"/>
      <c r="E59" s="209"/>
      <c r="F59" s="215" t="str">
        <f t="shared" ref="F59:F64" si="0">IF($D$58=0,"",IF(C59="[for completion]","",C59/$D$58))</f>
        <v/>
      </c>
      <c r="G59" s="210"/>
    </row>
    <row r="60" spans="1:7" x14ac:dyDescent="0.3">
      <c r="A60" s="181" t="s">
        <v>70</v>
      </c>
      <c r="B60" s="214" t="s">
        <v>174</v>
      </c>
      <c r="C60" s="205"/>
      <c r="E60" s="209"/>
      <c r="F60" s="215" t="str">
        <f t="shared" si="0"/>
        <v/>
      </c>
      <c r="G60" s="210"/>
    </row>
    <row r="61" spans="1:7" x14ac:dyDescent="0.3">
      <c r="A61" s="181" t="s">
        <v>71</v>
      </c>
      <c r="B61" s="214" t="s">
        <v>174</v>
      </c>
      <c r="C61" s="205"/>
      <c r="E61" s="209"/>
      <c r="F61" s="215" t="str">
        <f t="shared" si="0"/>
        <v/>
      </c>
      <c r="G61" s="210"/>
    </row>
    <row r="62" spans="1:7" x14ac:dyDescent="0.3">
      <c r="A62" s="181" t="s">
        <v>72</v>
      </c>
      <c r="B62" s="214" t="s">
        <v>174</v>
      </c>
      <c r="C62" s="205"/>
      <c r="E62" s="209"/>
      <c r="F62" s="215" t="str">
        <f t="shared" si="0"/>
        <v/>
      </c>
      <c r="G62" s="210"/>
    </row>
    <row r="63" spans="1:7" x14ac:dyDescent="0.3">
      <c r="A63" s="181" t="s">
        <v>73</v>
      </c>
      <c r="B63" s="214" t="s">
        <v>174</v>
      </c>
      <c r="C63" s="205"/>
      <c r="E63" s="209"/>
      <c r="F63" s="215" t="str">
        <f t="shared" si="0"/>
        <v/>
      </c>
      <c r="G63" s="210"/>
    </row>
    <row r="64" spans="1:7" x14ac:dyDescent="0.3">
      <c r="A64" s="181" t="s">
        <v>74</v>
      </c>
      <c r="B64" s="214" t="s">
        <v>174</v>
      </c>
      <c r="C64" s="216"/>
      <c r="D64" s="206"/>
      <c r="E64" s="206"/>
      <c r="F64" s="215" t="str">
        <f t="shared" si="0"/>
        <v/>
      </c>
      <c r="G64" s="217"/>
    </row>
    <row r="65" spans="1:7" x14ac:dyDescent="0.3">
      <c r="A65" s="199"/>
      <c r="B65" s="200" t="s">
        <v>75</v>
      </c>
      <c r="C65" s="218" t="s">
        <v>1411</v>
      </c>
      <c r="D65" s="218" t="s">
        <v>1412</v>
      </c>
      <c r="E65" s="201"/>
      <c r="F65" s="202" t="s">
        <v>76</v>
      </c>
      <c r="G65" s="219" t="s">
        <v>77</v>
      </c>
    </row>
    <row r="66" spans="1:7" x14ac:dyDescent="0.3">
      <c r="A66" s="181" t="s">
        <v>78</v>
      </c>
      <c r="B66" s="196" t="s">
        <v>1413</v>
      </c>
      <c r="C66" s="203">
        <v>7.6024492543812103</v>
      </c>
      <c r="D66" s="220" t="s">
        <v>50</v>
      </c>
      <c r="E66" s="192"/>
      <c r="F66" s="221"/>
      <c r="G66" s="222"/>
    </row>
    <row r="67" spans="1:7" x14ac:dyDescent="0.3">
      <c r="B67" s="196"/>
      <c r="C67" s="203"/>
      <c r="E67" s="192"/>
      <c r="F67" s="221"/>
      <c r="G67" s="222"/>
    </row>
    <row r="68" spans="1:7" x14ac:dyDescent="0.3">
      <c r="B68" s="196" t="s">
        <v>80</v>
      </c>
      <c r="C68" s="203"/>
      <c r="D68" s="192"/>
      <c r="E68" s="192"/>
      <c r="F68" s="222"/>
      <c r="G68" s="222"/>
    </row>
    <row r="69" spans="1:7" x14ac:dyDescent="0.3">
      <c r="B69" s="196" t="s">
        <v>81</v>
      </c>
      <c r="C69" s="203"/>
      <c r="E69" s="192"/>
      <c r="F69" s="222"/>
      <c r="G69" s="222"/>
    </row>
    <row r="70" spans="1:7" x14ac:dyDescent="0.3">
      <c r="A70" s="181" t="s">
        <v>82</v>
      </c>
      <c r="B70" s="223" t="s">
        <v>110</v>
      </c>
      <c r="C70" s="203">
        <v>370.05808504999999</v>
      </c>
      <c r="D70" s="220" t="s">
        <v>50</v>
      </c>
      <c r="E70" s="223"/>
      <c r="F70" s="224">
        <v>2.42484029597969E-2</v>
      </c>
      <c r="G70" s="215" t="str">
        <f>IF($E$77=0,"",IF(D70="[Mark as ND1 if not relevant]","",D70/$E$77))</f>
        <v/>
      </c>
    </row>
    <row r="71" spans="1:7" x14ac:dyDescent="0.3">
      <c r="A71" s="181" t="s">
        <v>83</v>
      </c>
      <c r="B71" s="223" t="s">
        <v>112</v>
      </c>
      <c r="C71" s="203">
        <v>484.02475877999899</v>
      </c>
      <c r="D71" s="220" t="s">
        <v>50</v>
      </c>
      <c r="E71" s="223"/>
      <c r="F71" s="224">
        <v>3.17161761020033E-2</v>
      </c>
      <c r="G71" s="215" t="str">
        <f t="shared" ref="G71:G76" si="1">IF($E$77=0,"",IF(D71="[Mark as ND1 if not relevant]","",D71/$E$77))</f>
        <v/>
      </c>
    </row>
    <row r="72" spans="1:7" x14ac:dyDescent="0.3">
      <c r="A72" s="181" t="s">
        <v>84</v>
      </c>
      <c r="B72" s="223" t="s">
        <v>114</v>
      </c>
      <c r="C72" s="203">
        <v>736.66694493999705</v>
      </c>
      <c r="D72" s="220" t="s">
        <v>50</v>
      </c>
      <c r="E72" s="223"/>
      <c r="F72" s="224">
        <v>4.8270792207266697E-2</v>
      </c>
      <c r="G72" s="215" t="str">
        <f t="shared" si="1"/>
        <v/>
      </c>
    </row>
    <row r="73" spans="1:7" x14ac:dyDescent="0.3">
      <c r="A73" s="181" t="s">
        <v>85</v>
      </c>
      <c r="B73" s="223" t="s">
        <v>116</v>
      </c>
      <c r="C73" s="203">
        <v>850.50303678000398</v>
      </c>
      <c r="D73" s="220" t="s">
        <v>50</v>
      </c>
      <c r="E73" s="223"/>
      <c r="F73" s="224">
        <v>5.5730008848708198E-2</v>
      </c>
      <c r="G73" s="215" t="str">
        <f t="shared" si="1"/>
        <v/>
      </c>
    </row>
    <row r="74" spans="1:7" x14ac:dyDescent="0.3">
      <c r="A74" s="181" t="s">
        <v>86</v>
      </c>
      <c r="B74" s="223" t="s">
        <v>118</v>
      </c>
      <c r="C74" s="203">
        <v>977.15492665000295</v>
      </c>
      <c r="D74" s="220" t="s">
        <v>50</v>
      </c>
      <c r="E74" s="223"/>
      <c r="F74" s="224">
        <v>6.4028992671133295E-2</v>
      </c>
      <c r="G74" s="215" t="str">
        <f t="shared" si="1"/>
        <v/>
      </c>
    </row>
    <row r="75" spans="1:7" x14ac:dyDescent="0.3">
      <c r="A75" s="181" t="s">
        <v>87</v>
      </c>
      <c r="B75" s="223" t="s">
        <v>120</v>
      </c>
      <c r="C75" s="203">
        <v>7704.5313350400402</v>
      </c>
      <c r="D75" s="220" t="s">
        <v>50</v>
      </c>
      <c r="E75" s="223"/>
      <c r="F75" s="224">
        <v>0.50484663888154402</v>
      </c>
      <c r="G75" s="215" t="str">
        <f t="shared" si="1"/>
        <v/>
      </c>
    </row>
    <row r="76" spans="1:7" x14ac:dyDescent="0.3">
      <c r="A76" s="181" t="s">
        <v>88</v>
      </c>
      <c r="B76" s="223" t="s">
        <v>122</v>
      </c>
      <c r="C76" s="203">
        <v>4138.19318871003</v>
      </c>
      <c r="D76" s="220" t="s">
        <v>50</v>
      </c>
      <c r="E76" s="223"/>
      <c r="F76" s="224">
        <v>0.27115898832954799</v>
      </c>
      <c r="G76" s="215" t="str">
        <f t="shared" si="1"/>
        <v/>
      </c>
    </row>
    <row r="77" spans="1:7" x14ac:dyDescent="0.3">
      <c r="A77" s="181" t="s">
        <v>89</v>
      </c>
      <c r="B77" s="225" t="s">
        <v>68</v>
      </c>
      <c r="C77" s="212">
        <f>SUM(C70:C76)</f>
        <v>15261.132275950073</v>
      </c>
      <c r="D77" s="212">
        <f>SUM(D70:D76)</f>
        <v>0</v>
      </c>
      <c r="E77" s="196"/>
      <c r="F77" s="213">
        <f>SUM(F70:F76)</f>
        <v>1.0000000000000004</v>
      </c>
      <c r="G77" s="213">
        <f>SUM(G70:G76)</f>
        <v>0</v>
      </c>
    </row>
    <row r="78" spans="1:7" x14ac:dyDescent="0.3">
      <c r="A78" s="181" t="s">
        <v>91</v>
      </c>
      <c r="B78" s="226" t="s">
        <v>92</v>
      </c>
      <c r="C78" s="203">
        <v>28.3451187</v>
      </c>
      <c r="D78" s="212"/>
      <c r="E78" s="196"/>
      <c r="F78" s="215" t="str">
        <f>IF($D$77=0,"",IF(C78="[for completion]","",C78/$D$77))</f>
        <v/>
      </c>
      <c r="G78" s="215" t="str">
        <f t="shared" ref="G78:G87" si="2">IF($E$77=0,"",IF(D78="[for completion]","",D78/$E$77))</f>
        <v/>
      </c>
    </row>
    <row r="79" spans="1:7" x14ac:dyDescent="0.3">
      <c r="A79" s="181" t="s">
        <v>93</v>
      </c>
      <c r="B79" s="226" t="s">
        <v>94</v>
      </c>
      <c r="C79" s="203">
        <v>143.62264424</v>
      </c>
      <c r="D79" s="212"/>
      <c r="E79" s="196"/>
      <c r="F79" s="215" t="str">
        <f t="shared" ref="F79:F87" si="3">IF($D$77=0,"",IF(C79="[for completion]","",C79/$D$77))</f>
        <v/>
      </c>
      <c r="G79" s="215" t="str">
        <f t="shared" si="2"/>
        <v/>
      </c>
    </row>
    <row r="80" spans="1:7" x14ac:dyDescent="0.3">
      <c r="A80" s="181" t="s">
        <v>95</v>
      </c>
      <c r="B80" s="226" t="s">
        <v>1414</v>
      </c>
      <c r="C80" s="203">
        <v>198.09032210999899</v>
      </c>
      <c r="D80" s="212"/>
      <c r="E80" s="196"/>
      <c r="F80" s="215" t="str">
        <f t="shared" si="3"/>
        <v/>
      </c>
      <c r="G80" s="215" t="str">
        <f t="shared" si="2"/>
        <v/>
      </c>
    </row>
    <row r="81" spans="1:7" x14ac:dyDescent="0.3">
      <c r="A81" s="181" t="s">
        <v>96</v>
      </c>
      <c r="B81" s="226" t="s">
        <v>97</v>
      </c>
      <c r="C81" s="203">
        <v>227.011556030001</v>
      </c>
      <c r="D81" s="212"/>
      <c r="E81" s="196"/>
      <c r="F81" s="215" t="str">
        <f t="shared" si="3"/>
        <v/>
      </c>
      <c r="G81" s="215" t="str">
        <f t="shared" si="2"/>
        <v/>
      </c>
    </row>
    <row r="82" spans="1:7" x14ac:dyDescent="0.3">
      <c r="A82" s="181" t="s">
        <v>98</v>
      </c>
      <c r="B82" s="226" t="s">
        <v>1415</v>
      </c>
      <c r="C82" s="203">
        <v>257.01320275000103</v>
      </c>
      <c r="D82" s="212"/>
      <c r="E82" s="196"/>
      <c r="F82" s="215" t="str">
        <f t="shared" si="3"/>
        <v/>
      </c>
      <c r="G82" s="215" t="str">
        <f t="shared" si="2"/>
        <v/>
      </c>
    </row>
    <row r="83" spans="1:7" x14ac:dyDescent="0.3">
      <c r="A83" s="181" t="s">
        <v>99</v>
      </c>
      <c r="B83" s="226"/>
      <c r="C83" s="209"/>
      <c r="D83" s="209"/>
      <c r="E83" s="196"/>
      <c r="F83" s="210"/>
      <c r="G83" s="210"/>
    </row>
    <row r="84" spans="1:7" x14ac:dyDescent="0.3">
      <c r="A84" s="181" t="s">
        <v>100</v>
      </c>
      <c r="B84" s="226"/>
      <c r="C84" s="209"/>
      <c r="D84" s="209"/>
      <c r="E84" s="196"/>
      <c r="F84" s="210"/>
      <c r="G84" s="210"/>
    </row>
    <row r="85" spans="1:7" x14ac:dyDescent="0.3">
      <c r="A85" s="181" t="s">
        <v>101</v>
      </c>
      <c r="B85" s="226"/>
      <c r="C85" s="209"/>
      <c r="D85" s="209"/>
      <c r="E85" s="196"/>
      <c r="F85" s="210"/>
      <c r="G85" s="210"/>
    </row>
    <row r="86" spans="1:7" x14ac:dyDescent="0.3">
      <c r="A86" s="181" t="s">
        <v>102</v>
      </c>
      <c r="B86" s="225"/>
      <c r="C86" s="209"/>
      <c r="D86" s="209"/>
      <c r="E86" s="196"/>
      <c r="F86" s="210" t="str">
        <f t="shared" si="3"/>
        <v/>
      </c>
      <c r="G86" s="210" t="str">
        <f t="shared" si="2"/>
        <v/>
      </c>
    </row>
    <row r="87" spans="1:7" x14ac:dyDescent="0.3">
      <c r="A87" s="181" t="s">
        <v>1416</v>
      </c>
      <c r="B87" s="226"/>
      <c r="C87" s="209"/>
      <c r="D87" s="209"/>
      <c r="E87" s="196"/>
      <c r="F87" s="210" t="str">
        <f t="shared" si="3"/>
        <v/>
      </c>
      <c r="G87" s="210" t="str">
        <f t="shared" si="2"/>
        <v/>
      </c>
    </row>
    <row r="88" spans="1:7" x14ac:dyDescent="0.3">
      <c r="A88" s="199"/>
      <c r="B88" s="200" t="s">
        <v>103</v>
      </c>
      <c r="C88" s="218" t="s">
        <v>1417</v>
      </c>
      <c r="D88" s="218" t="s">
        <v>104</v>
      </c>
      <c r="E88" s="201"/>
      <c r="F88" s="202" t="s">
        <v>1418</v>
      </c>
      <c r="G88" s="199" t="s">
        <v>105</v>
      </c>
    </row>
    <row r="89" spans="1:7" x14ac:dyDescent="0.3">
      <c r="A89" s="181" t="s">
        <v>106</v>
      </c>
      <c r="B89" s="196" t="s">
        <v>79</v>
      </c>
      <c r="C89" s="203">
        <v>4.2298987492555096</v>
      </c>
      <c r="D89" s="203">
        <v>5.2298987492555096</v>
      </c>
      <c r="E89" s="192"/>
      <c r="F89" s="227"/>
      <c r="G89" s="228"/>
    </row>
    <row r="90" spans="1:7" x14ac:dyDescent="0.3">
      <c r="B90" s="196"/>
      <c r="C90" s="220"/>
      <c r="D90" s="220"/>
      <c r="E90" s="192"/>
      <c r="F90" s="227"/>
      <c r="G90" s="228"/>
    </row>
    <row r="91" spans="1:7" x14ac:dyDescent="0.3">
      <c r="B91" s="196" t="s">
        <v>107</v>
      </c>
      <c r="C91" s="229"/>
      <c r="D91" s="229"/>
      <c r="E91" s="192"/>
      <c r="F91" s="228"/>
      <c r="G91" s="228"/>
    </row>
    <row r="92" spans="1:7" x14ac:dyDescent="0.3">
      <c r="A92" s="181" t="s">
        <v>108</v>
      </c>
      <c r="B92" s="196" t="s">
        <v>81</v>
      </c>
      <c r="C92" s="220"/>
      <c r="D92" s="220"/>
      <c r="E92" s="192"/>
      <c r="F92" s="228"/>
      <c r="G92" s="228"/>
    </row>
    <row r="93" spans="1:7" x14ac:dyDescent="0.3">
      <c r="A93" s="181" t="s">
        <v>109</v>
      </c>
      <c r="B93" s="223" t="s">
        <v>110</v>
      </c>
      <c r="C93" s="203">
        <v>0</v>
      </c>
      <c r="D93" s="203">
        <v>0</v>
      </c>
      <c r="E93" s="223"/>
      <c r="F93" s="215">
        <f>IF($D$100=0,"",IF(C93="[for completion]","",IF(C93="","",C93/$D$100)))</f>
        <v>0</v>
      </c>
      <c r="G93" s="213">
        <v>0</v>
      </c>
    </row>
    <row r="94" spans="1:7" x14ac:dyDescent="0.3">
      <c r="A94" s="181" t="s">
        <v>111</v>
      </c>
      <c r="B94" s="223" t="s">
        <v>112</v>
      </c>
      <c r="C94" s="203">
        <v>0</v>
      </c>
      <c r="D94" s="203">
        <v>0</v>
      </c>
      <c r="E94" s="223"/>
      <c r="F94" s="215">
        <f t="shared" ref="F94:F99" si="4">IF($D$100=0,"",IF(C94="[for completion]","",IF(C94="","",C94/$D$100)))</f>
        <v>0</v>
      </c>
      <c r="G94" s="213">
        <v>0</v>
      </c>
    </row>
    <row r="95" spans="1:7" x14ac:dyDescent="0.3">
      <c r="A95" s="181" t="s">
        <v>113</v>
      </c>
      <c r="B95" s="223" t="s">
        <v>114</v>
      </c>
      <c r="C95" s="203">
        <v>2500</v>
      </c>
      <c r="D95" s="203">
        <v>0</v>
      </c>
      <c r="E95" s="223"/>
      <c r="F95" s="215">
        <f t="shared" si="4"/>
        <v>0.21739130434782608</v>
      </c>
      <c r="G95" s="213">
        <v>0</v>
      </c>
    </row>
    <row r="96" spans="1:7" x14ac:dyDescent="0.3">
      <c r="A96" s="181" t="s">
        <v>115</v>
      </c>
      <c r="B96" s="223" t="s">
        <v>116</v>
      </c>
      <c r="C96" s="203">
        <v>4000</v>
      </c>
      <c r="D96" s="203">
        <v>2500</v>
      </c>
      <c r="E96" s="223"/>
      <c r="F96" s="215">
        <f t="shared" si="4"/>
        <v>0.34782608695652173</v>
      </c>
      <c r="G96" s="213">
        <v>0.217391304347826</v>
      </c>
    </row>
    <row r="97" spans="1:7" x14ac:dyDescent="0.3">
      <c r="A97" s="181" t="s">
        <v>117</v>
      </c>
      <c r="B97" s="223" t="s">
        <v>118</v>
      </c>
      <c r="C97" s="203">
        <v>0</v>
      </c>
      <c r="D97" s="203">
        <v>4000</v>
      </c>
      <c r="E97" s="223"/>
      <c r="F97" s="215">
        <f t="shared" si="4"/>
        <v>0</v>
      </c>
      <c r="G97" s="213">
        <v>0.34782608695652201</v>
      </c>
    </row>
    <row r="98" spans="1:7" x14ac:dyDescent="0.3">
      <c r="A98" s="181" t="s">
        <v>119</v>
      </c>
      <c r="B98" s="223" t="s">
        <v>120</v>
      </c>
      <c r="C98" s="203">
        <v>5000</v>
      </c>
      <c r="D98" s="203">
        <v>5000</v>
      </c>
      <c r="E98" s="223"/>
      <c r="F98" s="215">
        <f t="shared" si="4"/>
        <v>0.43478260869565216</v>
      </c>
      <c r="G98" s="213">
        <v>0.434782608695652</v>
      </c>
    </row>
    <row r="99" spans="1:7" x14ac:dyDescent="0.3">
      <c r="A99" s="181" t="s">
        <v>121</v>
      </c>
      <c r="B99" s="223" t="s">
        <v>122</v>
      </c>
      <c r="C99" s="203">
        <v>0</v>
      </c>
      <c r="D99" s="203">
        <v>0</v>
      </c>
      <c r="E99" s="223"/>
      <c r="F99" s="215">
        <f t="shared" si="4"/>
        <v>0</v>
      </c>
      <c r="G99" s="213">
        <v>0</v>
      </c>
    </row>
    <row r="100" spans="1:7" x14ac:dyDescent="0.3">
      <c r="A100" s="181" t="s">
        <v>123</v>
      </c>
      <c r="B100" s="225" t="s">
        <v>68</v>
      </c>
      <c r="C100" s="212">
        <f>SUM(C93:C99)</f>
        <v>11500</v>
      </c>
      <c r="D100" s="212">
        <f>SUM(D93:D99)</f>
        <v>11500</v>
      </c>
      <c r="E100" s="196"/>
      <c r="F100" s="213">
        <f>SUM(F93:F99)</f>
        <v>1</v>
      </c>
      <c r="G100" s="213">
        <f>SUM(G93:G99)</f>
        <v>1</v>
      </c>
    </row>
    <row r="101" spans="1:7" x14ac:dyDescent="0.3">
      <c r="A101" s="181" t="s">
        <v>124</v>
      </c>
      <c r="B101" s="226" t="s">
        <v>92</v>
      </c>
      <c r="C101" s="203">
        <v>0</v>
      </c>
      <c r="D101" s="212"/>
      <c r="E101" s="196"/>
      <c r="F101" s="215">
        <f>IF($D$100=0,"",IF(C101="[for completion]","",C101/$D$100))</f>
        <v>0</v>
      </c>
      <c r="G101" s="215" t="str">
        <f>IF($E$100=0,"",IF(D101="[for completion]","",D101/$E$100))</f>
        <v/>
      </c>
    </row>
    <row r="102" spans="1:7" x14ac:dyDescent="0.3">
      <c r="A102" s="181" t="s">
        <v>125</v>
      </c>
      <c r="B102" s="226" t="s">
        <v>94</v>
      </c>
      <c r="C102" s="203">
        <v>0</v>
      </c>
      <c r="D102" s="212"/>
      <c r="E102" s="196"/>
      <c r="F102" s="215">
        <f>IF($D$100=0,"",IF(C102="[for completion]","",C102/$D$100))</f>
        <v>0</v>
      </c>
      <c r="G102" s="215" t="str">
        <f>IF($E$100=0,"",IF(D102="[for completion]","",D102/$E$100))</f>
        <v/>
      </c>
    </row>
    <row r="103" spans="1:7" x14ac:dyDescent="0.3">
      <c r="A103" s="181" t="s">
        <v>126</v>
      </c>
      <c r="B103" s="226" t="s">
        <v>1414</v>
      </c>
      <c r="C103" s="203">
        <v>0</v>
      </c>
      <c r="D103" s="212"/>
      <c r="E103" s="196"/>
      <c r="F103" s="215">
        <f>IF($D$100=0,"",IF(C103="[for completion]","",C103/$D$100))</f>
        <v>0</v>
      </c>
      <c r="G103" s="215" t="str">
        <f>IF($E$100=0,"",IF(D103="[for completion]","",D103/$E$100))</f>
        <v/>
      </c>
    </row>
    <row r="104" spans="1:7" x14ac:dyDescent="0.3">
      <c r="A104" s="181" t="s">
        <v>127</v>
      </c>
      <c r="B104" s="226" t="s">
        <v>97</v>
      </c>
      <c r="C104" s="203">
        <v>0</v>
      </c>
      <c r="D104" s="212"/>
      <c r="E104" s="196"/>
      <c r="F104" s="215">
        <f>IF($D$100=0,"",IF(C104="[for completion]","",C104/$D$100))</f>
        <v>0</v>
      </c>
      <c r="G104" s="215" t="str">
        <f>IF($E$100=0,"",IF(D104="[for completion]","",D104/$E$100))</f>
        <v/>
      </c>
    </row>
    <row r="105" spans="1:7" x14ac:dyDescent="0.3">
      <c r="A105" s="181" t="s">
        <v>128</v>
      </c>
      <c r="B105" s="226" t="s">
        <v>1415</v>
      </c>
      <c r="C105" s="203">
        <v>0</v>
      </c>
      <c r="D105" s="212"/>
      <c r="E105" s="196"/>
      <c r="F105" s="215">
        <f>IF($D$100=0,"",IF(C105="[for completion]","",C105/$D$100))</f>
        <v>0</v>
      </c>
      <c r="G105" s="215" t="str">
        <f>IF($E$100=0,"",IF(D105="[for completion]","",D105/$E$100))</f>
        <v/>
      </c>
    </row>
    <row r="106" spans="1:7" x14ac:dyDescent="0.3">
      <c r="A106" s="181" t="s">
        <v>129</v>
      </c>
      <c r="B106" s="226"/>
      <c r="C106" s="209"/>
      <c r="D106" s="209"/>
      <c r="E106" s="196"/>
      <c r="F106" s="210"/>
      <c r="G106" s="210"/>
    </row>
    <row r="107" spans="1:7" x14ac:dyDescent="0.3">
      <c r="A107" s="181" t="s">
        <v>130</v>
      </c>
      <c r="B107" s="226"/>
      <c r="C107" s="209"/>
      <c r="D107" s="209"/>
      <c r="E107" s="196"/>
      <c r="F107" s="210"/>
      <c r="G107" s="210"/>
    </row>
    <row r="108" spans="1:7" x14ac:dyDescent="0.3">
      <c r="A108" s="181" t="s">
        <v>131</v>
      </c>
      <c r="B108" s="225"/>
      <c r="C108" s="209"/>
      <c r="D108" s="209"/>
      <c r="E108" s="196"/>
      <c r="F108" s="210"/>
      <c r="G108" s="210"/>
    </row>
    <row r="109" spans="1:7" x14ac:dyDescent="0.3">
      <c r="A109" s="181" t="s">
        <v>132</v>
      </c>
      <c r="B109" s="226"/>
      <c r="C109" s="209"/>
      <c r="D109" s="209"/>
      <c r="E109" s="196"/>
      <c r="F109" s="210"/>
      <c r="G109" s="210"/>
    </row>
    <row r="110" spans="1:7" x14ac:dyDescent="0.3">
      <c r="A110" s="181" t="s">
        <v>133</v>
      </c>
      <c r="B110" s="226"/>
      <c r="C110" s="209"/>
      <c r="D110" s="209"/>
      <c r="E110" s="196"/>
      <c r="F110" s="210"/>
      <c r="G110" s="210"/>
    </row>
    <row r="111" spans="1:7" x14ac:dyDescent="0.3">
      <c r="A111" s="199"/>
      <c r="B111" s="230" t="s">
        <v>1419</v>
      </c>
      <c r="C111" s="202" t="s">
        <v>134</v>
      </c>
      <c r="D111" s="202" t="s">
        <v>135</v>
      </c>
      <c r="E111" s="201"/>
      <c r="F111" s="202" t="s">
        <v>136</v>
      </c>
      <c r="G111" s="202" t="s">
        <v>137</v>
      </c>
    </row>
    <row r="112" spans="1:7" x14ac:dyDescent="0.3">
      <c r="A112" s="181" t="s">
        <v>138</v>
      </c>
      <c r="B112" s="196" t="s">
        <v>1</v>
      </c>
      <c r="C112" s="203">
        <f>C58</f>
        <v>15987.548725280099</v>
      </c>
      <c r="D112" s="205"/>
      <c r="E112" s="210"/>
      <c r="F112" s="207">
        <v>1</v>
      </c>
      <c r="G112" s="215" t="str">
        <f t="shared" ref="G112:G129" si="5">IF($E$130=0,"",IF(D112="[for completion]","",IF(D112="","",D112/$E$130)))</f>
        <v/>
      </c>
    </row>
    <row r="113" spans="1:7" x14ac:dyDescent="0.3">
      <c r="A113" s="181" t="s">
        <v>139</v>
      </c>
      <c r="B113" s="196" t="s">
        <v>140</v>
      </c>
      <c r="C113" s="203"/>
      <c r="D113" s="205"/>
      <c r="E113" s="210"/>
      <c r="F113" s="215"/>
      <c r="G113" s="215" t="str">
        <f t="shared" si="5"/>
        <v/>
      </c>
    </row>
    <row r="114" spans="1:7" x14ac:dyDescent="0.3">
      <c r="A114" s="181" t="s">
        <v>141</v>
      </c>
      <c r="B114" s="196" t="s">
        <v>142</v>
      </c>
      <c r="C114" s="203"/>
      <c r="D114" s="205"/>
      <c r="E114" s="210"/>
      <c r="F114" s="215"/>
      <c r="G114" s="215" t="str">
        <f t="shared" si="5"/>
        <v/>
      </c>
    </row>
    <row r="115" spans="1:7" x14ac:dyDescent="0.3">
      <c r="A115" s="181" t="s">
        <v>143</v>
      </c>
      <c r="B115" s="196" t="s">
        <v>144</v>
      </c>
      <c r="C115" s="203"/>
      <c r="D115" s="205"/>
      <c r="E115" s="210"/>
      <c r="F115" s="215"/>
      <c r="G115" s="215" t="str">
        <f t="shared" si="5"/>
        <v/>
      </c>
    </row>
    <row r="116" spans="1:7" x14ac:dyDescent="0.3">
      <c r="A116" s="181" t="s">
        <v>145</v>
      </c>
      <c r="B116" s="196" t="s">
        <v>146</v>
      </c>
      <c r="C116" s="203"/>
      <c r="D116" s="205"/>
      <c r="E116" s="210"/>
      <c r="F116" s="215"/>
      <c r="G116" s="215" t="str">
        <f t="shared" si="5"/>
        <v/>
      </c>
    </row>
    <row r="117" spans="1:7" x14ac:dyDescent="0.3">
      <c r="A117" s="181" t="s">
        <v>147</v>
      </c>
      <c r="B117" s="196" t="s">
        <v>148</v>
      </c>
      <c r="C117" s="203"/>
      <c r="D117" s="205"/>
      <c r="E117" s="196"/>
      <c r="F117" s="215"/>
      <c r="G117" s="215" t="str">
        <f t="shared" si="5"/>
        <v/>
      </c>
    </row>
    <row r="118" spans="1:7" x14ac:dyDescent="0.3">
      <c r="A118" s="181" t="s">
        <v>149</v>
      </c>
      <c r="B118" s="196" t="s">
        <v>150</v>
      </c>
      <c r="C118" s="203"/>
      <c r="D118" s="205"/>
      <c r="E118" s="196"/>
      <c r="F118" s="215"/>
      <c r="G118" s="215" t="str">
        <f t="shared" si="5"/>
        <v/>
      </c>
    </row>
    <row r="119" spans="1:7" x14ac:dyDescent="0.3">
      <c r="A119" s="181" t="s">
        <v>151</v>
      </c>
      <c r="B119" s="196" t="s">
        <v>152</v>
      </c>
      <c r="C119" s="203"/>
      <c r="D119" s="205"/>
      <c r="E119" s="196"/>
      <c r="F119" s="215"/>
      <c r="G119" s="215" t="str">
        <f t="shared" si="5"/>
        <v/>
      </c>
    </row>
    <row r="120" spans="1:7" x14ac:dyDescent="0.3">
      <c r="A120" s="181" t="s">
        <v>153</v>
      </c>
      <c r="B120" s="196" t="s">
        <v>154</v>
      </c>
      <c r="C120" s="203"/>
      <c r="D120" s="205"/>
      <c r="E120" s="196"/>
      <c r="F120" s="215"/>
      <c r="G120" s="215" t="str">
        <f t="shared" si="5"/>
        <v/>
      </c>
    </row>
    <row r="121" spans="1:7" x14ac:dyDescent="0.3">
      <c r="A121" s="181" t="s">
        <v>155</v>
      </c>
      <c r="B121" s="196" t="s">
        <v>156</v>
      </c>
      <c r="C121" s="203"/>
      <c r="D121" s="205"/>
      <c r="F121" s="215"/>
      <c r="G121" s="215" t="str">
        <f t="shared" si="5"/>
        <v/>
      </c>
    </row>
    <row r="122" spans="1:7" x14ac:dyDescent="0.3">
      <c r="A122" s="181" t="s">
        <v>157</v>
      </c>
      <c r="B122" s="196" t="s">
        <v>158</v>
      </c>
      <c r="C122" s="203"/>
      <c r="D122" s="205"/>
      <c r="E122" s="196"/>
      <c r="F122" s="215"/>
      <c r="G122" s="215" t="str">
        <f t="shared" si="5"/>
        <v/>
      </c>
    </row>
    <row r="123" spans="1:7" x14ac:dyDescent="0.3">
      <c r="A123" s="181" t="s">
        <v>159</v>
      </c>
      <c r="B123" s="196" t="s">
        <v>160</v>
      </c>
      <c r="C123" s="203"/>
      <c r="D123" s="205"/>
      <c r="E123" s="196"/>
      <c r="F123" s="215"/>
      <c r="G123" s="215" t="str">
        <f t="shared" si="5"/>
        <v/>
      </c>
    </row>
    <row r="124" spans="1:7" x14ac:dyDescent="0.3">
      <c r="A124" s="181" t="s">
        <v>161</v>
      </c>
      <c r="B124" s="196" t="s">
        <v>162</v>
      </c>
      <c r="C124" s="203"/>
      <c r="D124" s="205"/>
      <c r="E124" s="196"/>
      <c r="F124" s="215"/>
      <c r="G124" s="215" t="str">
        <f t="shared" si="5"/>
        <v/>
      </c>
    </row>
    <row r="125" spans="1:7" x14ac:dyDescent="0.3">
      <c r="A125" s="181" t="s">
        <v>163</v>
      </c>
      <c r="B125" s="196" t="s">
        <v>164</v>
      </c>
      <c r="C125" s="203"/>
      <c r="D125" s="205"/>
      <c r="E125" s="196"/>
      <c r="F125" s="215"/>
      <c r="G125" s="215" t="str">
        <f t="shared" si="5"/>
        <v/>
      </c>
    </row>
    <row r="126" spans="1:7" x14ac:dyDescent="0.3">
      <c r="A126" s="181" t="s">
        <v>165</v>
      </c>
      <c r="B126" s="196" t="s">
        <v>166</v>
      </c>
      <c r="C126" s="203"/>
      <c r="D126" s="205"/>
      <c r="E126" s="196"/>
      <c r="F126" s="215"/>
      <c r="G126" s="215" t="str">
        <f t="shared" si="5"/>
        <v/>
      </c>
    </row>
    <row r="127" spans="1:7" x14ac:dyDescent="0.3">
      <c r="A127" s="181" t="s">
        <v>167</v>
      </c>
      <c r="B127" s="196" t="s">
        <v>168</v>
      </c>
      <c r="C127" s="203"/>
      <c r="D127" s="205"/>
      <c r="E127" s="196"/>
      <c r="F127" s="215"/>
      <c r="G127" s="215" t="str">
        <f t="shared" si="5"/>
        <v/>
      </c>
    </row>
    <row r="128" spans="1:7" x14ac:dyDescent="0.3">
      <c r="A128" s="181" t="s">
        <v>169</v>
      </c>
      <c r="B128" s="196" t="s">
        <v>170</v>
      </c>
      <c r="C128" s="203"/>
      <c r="D128" s="205"/>
      <c r="E128" s="196"/>
      <c r="F128" s="215"/>
      <c r="G128" s="215" t="str">
        <f t="shared" si="5"/>
        <v/>
      </c>
    </row>
    <row r="129" spans="1:7" x14ac:dyDescent="0.3">
      <c r="A129" s="181" t="s">
        <v>171</v>
      </c>
      <c r="B129" s="196" t="s">
        <v>66</v>
      </c>
      <c r="C129" s="203"/>
      <c r="D129" s="205"/>
      <c r="E129" s="196"/>
      <c r="F129" s="215"/>
      <c r="G129" s="215" t="str">
        <f t="shared" si="5"/>
        <v/>
      </c>
    </row>
    <row r="130" spans="1:7" x14ac:dyDescent="0.3">
      <c r="A130" s="181" t="s">
        <v>172</v>
      </c>
      <c r="B130" s="225" t="s">
        <v>68</v>
      </c>
      <c r="C130" s="205">
        <f>SUM(C112:C129)</f>
        <v>15987.548725280099</v>
      </c>
      <c r="D130" s="205">
        <f>SUM(D112:D129)</f>
        <v>0</v>
      </c>
      <c r="E130" s="196"/>
      <c r="F130" s="207">
        <f>SUM(F112:F129)</f>
        <v>1</v>
      </c>
      <c r="G130" s="207"/>
    </row>
    <row r="131" spans="1:7" x14ac:dyDescent="0.3">
      <c r="A131" s="181" t="s">
        <v>173</v>
      </c>
      <c r="B131" s="214" t="s">
        <v>174</v>
      </c>
      <c r="C131" s="205"/>
      <c r="D131" s="205"/>
      <c r="E131" s="196"/>
      <c r="F131" s="215" t="str">
        <f t="shared" ref="F131:F136" si="6">IF($D$130=0,"",IF(C131="[for completion]","",C131/$D$130))</f>
        <v/>
      </c>
      <c r="G131" s="215" t="str">
        <f t="shared" ref="G131:G136" si="7">IF($E$130=0,"",IF(D131="[for completion]","",D131/$E$130))</f>
        <v/>
      </c>
    </row>
    <row r="132" spans="1:7" x14ac:dyDescent="0.3">
      <c r="A132" s="181" t="s">
        <v>175</v>
      </c>
      <c r="B132" s="214" t="s">
        <v>174</v>
      </c>
      <c r="C132" s="205"/>
      <c r="D132" s="205"/>
      <c r="E132" s="196"/>
      <c r="F132" s="215" t="str">
        <f t="shared" si="6"/>
        <v/>
      </c>
      <c r="G132" s="215" t="str">
        <f t="shared" si="7"/>
        <v/>
      </c>
    </row>
    <row r="133" spans="1:7" x14ac:dyDescent="0.3">
      <c r="A133" s="181" t="s">
        <v>176</v>
      </c>
      <c r="B133" s="214" t="s">
        <v>174</v>
      </c>
      <c r="C133" s="205"/>
      <c r="D133" s="205"/>
      <c r="E133" s="196"/>
      <c r="F133" s="215" t="str">
        <f t="shared" si="6"/>
        <v/>
      </c>
      <c r="G133" s="215" t="str">
        <f t="shared" si="7"/>
        <v/>
      </c>
    </row>
    <row r="134" spans="1:7" x14ac:dyDescent="0.3">
      <c r="A134" s="181" t="s">
        <v>177</v>
      </c>
      <c r="B134" s="214" t="s">
        <v>174</v>
      </c>
      <c r="C134" s="205"/>
      <c r="D134" s="205"/>
      <c r="E134" s="196"/>
      <c r="F134" s="215" t="str">
        <f t="shared" si="6"/>
        <v/>
      </c>
      <c r="G134" s="215" t="str">
        <f t="shared" si="7"/>
        <v/>
      </c>
    </row>
    <row r="135" spans="1:7" x14ac:dyDescent="0.3">
      <c r="A135" s="181" t="s">
        <v>178</v>
      </c>
      <c r="B135" s="214" t="s">
        <v>174</v>
      </c>
      <c r="C135" s="205"/>
      <c r="D135" s="205"/>
      <c r="E135" s="196"/>
      <c r="F135" s="215" t="str">
        <f t="shared" si="6"/>
        <v/>
      </c>
      <c r="G135" s="215" t="str">
        <f t="shared" si="7"/>
        <v/>
      </c>
    </row>
    <row r="136" spans="1:7" x14ac:dyDescent="0.3">
      <c r="A136" s="181" t="s">
        <v>179</v>
      </c>
      <c r="B136" s="214" t="s">
        <v>174</v>
      </c>
      <c r="C136" s="205"/>
      <c r="D136" s="205"/>
      <c r="E136" s="196"/>
      <c r="F136" s="215" t="str">
        <f t="shared" si="6"/>
        <v/>
      </c>
      <c r="G136" s="215" t="str">
        <f t="shared" si="7"/>
        <v/>
      </c>
    </row>
    <row r="137" spans="1:7" x14ac:dyDescent="0.3">
      <c r="A137" s="199"/>
      <c r="B137" s="200" t="s">
        <v>180</v>
      </c>
      <c r="C137" s="202" t="s">
        <v>134</v>
      </c>
      <c r="D137" s="202" t="s">
        <v>135</v>
      </c>
      <c r="E137" s="201"/>
      <c r="F137" s="202" t="s">
        <v>136</v>
      </c>
      <c r="G137" s="202" t="s">
        <v>137</v>
      </c>
    </row>
    <row r="138" spans="1:7" x14ac:dyDescent="0.3">
      <c r="A138" s="181" t="s">
        <v>181</v>
      </c>
      <c r="B138" s="196" t="s">
        <v>1</v>
      </c>
      <c r="C138" s="203">
        <v>11500</v>
      </c>
      <c r="D138" s="203"/>
      <c r="E138" s="210"/>
      <c r="F138" s="207">
        <v>1</v>
      </c>
      <c r="G138" s="215" t="str">
        <f t="shared" ref="G138:G155" si="8">IF($E$156=0,"",IF(D138="[for completion]","",IF(D138="","",D138/$E$156)))</f>
        <v/>
      </c>
    </row>
    <row r="139" spans="1:7" x14ac:dyDescent="0.3">
      <c r="A139" s="181" t="s">
        <v>182</v>
      </c>
      <c r="B139" s="196" t="s">
        <v>140</v>
      </c>
      <c r="C139" s="205"/>
      <c r="D139" s="205"/>
      <c r="E139" s="210"/>
      <c r="F139" s="215"/>
      <c r="G139" s="215" t="str">
        <f t="shared" si="8"/>
        <v/>
      </c>
    </row>
    <row r="140" spans="1:7" x14ac:dyDescent="0.3">
      <c r="A140" s="181" t="s">
        <v>183</v>
      </c>
      <c r="B140" s="196" t="s">
        <v>142</v>
      </c>
      <c r="C140" s="205"/>
      <c r="D140" s="205"/>
      <c r="E140" s="210"/>
      <c r="F140" s="215" t="str">
        <f t="shared" ref="F140:F155" si="9">IF($D$156=0,"",IF(C140="[for completion]","",IF(C140="","",C140/$D$156)))</f>
        <v/>
      </c>
      <c r="G140" s="215" t="str">
        <f t="shared" si="8"/>
        <v/>
      </c>
    </row>
    <row r="141" spans="1:7" x14ac:dyDescent="0.3">
      <c r="A141" s="181" t="s">
        <v>184</v>
      </c>
      <c r="B141" s="196" t="s">
        <v>185</v>
      </c>
      <c r="C141" s="205"/>
      <c r="D141" s="205"/>
      <c r="E141" s="210"/>
      <c r="F141" s="215" t="str">
        <f t="shared" si="9"/>
        <v/>
      </c>
      <c r="G141" s="215" t="str">
        <f t="shared" si="8"/>
        <v/>
      </c>
    </row>
    <row r="142" spans="1:7" x14ac:dyDescent="0.3">
      <c r="A142" s="181" t="s">
        <v>186</v>
      </c>
      <c r="B142" s="196" t="s">
        <v>146</v>
      </c>
      <c r="C142" s="205"/>
      <c r="D142" s="205"/>
      <c r="E142" s="210"/>
      <c r="F142" s="215" t="str">
        <f t="shared" si="9"/>
        <v/>
      </c>
      <c r="G142" s="215" t="str">
        <f t="shared" si="8"/>
        <v/>
      </c>
    </row>
    <row r="143" spans="1:7" x14ac:dyDescent="0.3">
      <c r="A143" s="181" t="s">
        <v>187</v>
      </c>
      <c r="B143" s="196" t="s">
        <v>148</v>
      </c>
      <c r="C143" s="205"/>
      <c r="D143" s="205"/>
      <c r="E143" s="196"/>
      <c r="F143" s="215" t="str">
        <f t="shared" si="9"/>
        <v/>
      </c>
      <c r="G143" s="215" t="str">
        <f t="shared" si="8"/>
        <v/>
      </c>
    </row>
    <row r="144" spans="1:7" x14ac:dyDescent="0.3">
      <c r="A144" s="181" t="s">
        <v>188</v>
      </c>
      <c r="B144" s="196" t="s">
        <v>150</v>
      </c>
      <c r="C144" s="205"/>
      <c r="D144" s="205"/>
      <c r="E144" s="196"/>
      <c r="F144" s="215" t="str">
        <f t="shared" si="9"/>
        <v/>
      </c>
      <c r="G144" s="215" t="str">
        <f t="shared" si="8"/>
        <v/>
      </c>
    </row>
    <row r="145" spans="1:7" x14ac:dyDescent="0.3">
      <c r="A145" s="181" t="s">
        <v>189</v>
      </c>
      <c r="B145" s="196" t="s">
        <v>152</v>
      </c>
      <c r="C145" s="205"/>
      <c r="D145" s="205"/>
      <c r="E145" s="196"/>
      <c r="F145" s="215" t="str">
        <f t="shared" si="9"/>
        <v/>
      </c>
      <c r="G145" s="215" t="str">
        <f t="shared" si="8"/>
        <v/>
      </c>
    </row>
    <row r="146" spans="1:7" x14ac:dyDescent="0.3">
      <c r="A146" s="181" t="s">
        <v>190</v>
      </c>
      <c r="B146" s="196" t="s">
        <v>154</v>
      </c>
      <c r="C146" s="205"/>
      <c r="D146" s="205"/>
      <c r="E146" s="196"/>
      <c r="F146" s="215" t="str">
        <f t="shared" si="9"/>
        <v/>
      </c>
      <c r="G146" s="215" t="str">
        <f t="shared" si="8"/>
        <v/>
      </c>
    </row>
    <row r="147" spans="1:7" x14ac:dyDescent="0.3">
      <c r="A147" s="181" t="s">
        <v>191</v>
      </c>
      <c r="B147" s="196" t="s">
        <v>156</v>
      </c>
      <c r="C147" s="205"/>
      <c r="D147" s="205"/>
      <c r="F147" s="215" t="str">
        <f t="shared" si="9"/>
        <v/>
      </c>
      <c r="G147" s="215" t="str">
        <f t="shared" si="8"/>
        <v/>
      </c>
    </row>
    <row r="148" spans="1:7" x14ac:dyDescent="0.3">
      <c r="A148" s="181" t="s">
        <v>192</v>
      </c>
      <c r="B148" s="196" t="s">
        <v>158</v>
      </c>
      <c r="C148" s="205"/>
      <c r="D148" s="205"/>
      <c r="E148" s="196"/>
      <c r="F148" s="215" t="str">
        <f t="shared" si="9"/>
        <v/>
      </c>
      <c r="G148" s="215" t="str">
        <f t="shared" si="8"/>
        <v/>
      </c>
    </row>
    <row r="149" spans="1:7" x14ac:dyDescent="0.3">
      <c r="A149" s="181" t="s">
        <v>193</v>
      </c>
      <c r="B149" s="196" t="s">
        <v>160</v>
      </c>
      <c r="C149" s="205"/>
      <c r="D149" s="205"/>
      <c r="E149" s="196"/>
      <c r="F149" s="215" t="str">
        <f t="shared" si="9"/>
        <v/>
      </c>
      <c r="G149" s="215" t="str">
        <f t="shared" si="8"/>
        <v/>
      </c>
    </row>
    <row r="150" spans="1:7" x14ac:dyDescent="0.3">
      <c r="A150" s="181" t="s">
        <v>194</v>
      </c>
      <c r="B150" s="196" t="s">
        <v>162</v>
      </c>
      <c r="C150" s="205"/>
      <c r="D150" s="205"/>
      <c r="E150" s="196"/>
      <c r="F150" s="215" t="str">
        <f t="shared" si="9"/>
        <v/>
      </c>
      <c r="G150" s="215" t="str">
        <f t="shared" si="8"/>
        <v/>
      </c>
    </row>
    <row r="151" spans="1:7" x14ac:dyDescent="0.3">
      <c r="A151" s="181" t="s">
        <v>195</v>
      </c>
      <c r="B151" s="196" t="s">
        <v>164</v>
      </c>
      <c r="C151" s="205"/>
      <c r="D151" s="205"/>
      <c r="E151" s="196"/>
      <c r="F151" s="215" t="str">
        <f t="shared" si="9"/>
        <v/>
      </c>
      <c r="G151" s="215" t="str">
        <f t="shared" si="8"/>
        <v/>
      </c>
    </row>
    <row r="152" spans="1:7" x14ac:dyDescent="0.3">
      <c r="A152" s="181" t="s">
        <v>196</v>
      </c>
      <c r="B152" s="196" t="s">
        <v>166</v>
      </c>
      <c r="C152" s="205"/>
      <c r="D152" s="205"/>
      <c r="E152" s="196"/>
      <c r="F152" s="215" t="str">
        <f t="shared" si="9"/>
        <v/>
      </c>
      <c r="G152" s="215" t="str">
        <f t="shared" si="8"/>
        <v/>
      </c>
    </row>
    <row r="153" spans="1:7" x14ac:dyDescent="0.3">
      <c r="A153" s="181" t="s">
        <v>197</v>
      </c>
      <c r="B153" s="196" t="s">
        <v>168</v>
      </c>
      <c r="C153" s="205"/>
      <c r="D153" s="205"/>
      <c r="E153" s="196"/>
      <c r="F153" s="215" t="str">
        <f t="shared" si="9"/>
        <v/>
      </c>
      <c r="G153" s="215" t="str">
        <f t="shared" si="8"/>
        <v/>
      </c>
    </row>
    <row r="154" spans="1:7" x14ac:dyDescent="0.3">
      <c r="A154" s="181" t="s">
        <v>198</v>
      </c>
      <c r="B154" s="196" t="s">
        <v>170</v>
      </c>
      <c r="C154" s="205"/>
      <c r="D154" s="205"/>
      <c r="E154" s="196"/>
      <c r="F154" s="215" t="str">
        <f t="shared" si="9"/>
        <v/>
      </c>
      <c r="G154" s="215" t="str">
        <f t="shared" si="8"/>
        <v/>
      </c>
    </row>
    <row r="155" spans="1:7" x14ac:dyDescent="0.3">
      <c r="A155" s="181" t="s">
        <v>199</v>
      </c>
      <c r="B155" s="196" t="s">
        <v>66</v>
      </c>
      <c r="C155" s="205"/>
      <c r="D155" s="205"/>
      <c r="E155" s="196"/>
      <c r="F155" s="215" t="str">
        <f t="shared" si="9"/>
        <v/>
      </c>
      <c r="G155" s="215" t="str">
        <f t="shared" si="8"/>
        <v/>
      </c>
    </row>
    <row r="156" spans="1:7" x14ac:dyDescent="0.3">
      <c r="A156" s="181" t="s">
        <v>200</v>
      </c>
      <c r="B156" s="225" t="s">
        <v>68</v>
      </c>
      <c r="C156" s="205">
        <f>SUM(C138:C155)</f>
        <v>11500</v>
      </c>
      <c r="D156" s="205"/>
      <c r="E156" s="196"/>
      <c r="F156" s="207">
        <f>SUM(F138:F155)</f>
        <v>1</v>
      </c>
      <c r="G156" s="207"/>
    </row>
    <row r="157" spans="1:7" x14ac:dyDescent="0.3">
      <c r="A157" s="181" t="s">
        <v>201</v>
      </c>
      <c r="B157" s="214" t="s">
        <v>174</v>
      </c>
      <c r="C157" s="205"/>
      <c r="D157" s="205"/>
      <c r="E157" s="196"/>
      <c r="F157" s="215" t="str">
        <f t="shared" ref="F157:F162" si="10">IF($D$156=0,"",IF(C157="[for completion]","",IF(C157="","",C157/$D$156)))</f>
        <v/>
      </c>
      <c r="G157" s="215" t="str">
        <f t="shared" ref="G157:G162" si="11">IF($E$156=0,"",IF(D157="[for completion]","",IF(D157="","",D157/$E$156)))</f>
        <v/>
      </c>
    </row>
    <row r="158" spans="1:7" x14ac:dyDescent="0.3">
      <c r="A158" s="181" t="s">
        <v>202</v>
      </c>
      <c r="B158" s="214" t="s">
        <v>174</v>
      </c>
      <c r="C158" s="205"/>
      <c r="D158" s="205"/>
      <c r="E158" s="196"/>
      <c r="F158" s="215" t="str">
        <f t="shared" si="10"/>
        <v/>
      </c>
      <c r="G158" s="215" t="str">
        <f t="shared" si="11"/>
        <v/>
      </c>
    </row>
    <row r="159" spans="1:7" x14ac:dyDescent="0.3">
      <c r="A159" s="181" t="s">
        <v>203</v>
      </c>
      <c r="B159" s="214" t="s">
        <v>174</v>
      </c>
      <c r="C159" s="205"/>
      <c r="D159" s="205"/>
      <c r="E159" s="196"/>
      <c r="F159" s="215" t="str">
        <f t="shared" si="10"/>
        <v/>
      </c>
      <c r="G159" s="215" t="str">
        <f t="shared" si="11"/>
        <v/>
      </c>
    </row>
    <row r="160" spans="1:7" x14ac:dyDescent="0.3">
      <c r="A160" s="181" t="s">
        <v>204</v>
      </c>
      <c r="B160" s="214" t="s">
        <v>174</v>
      </c>
      <c r="C160" s="205"/>
      <c r="D160" s="205"/>
      <c r="E160" s="196"/>
      <c r="F160" s="215" t="str">
        <f t="shared" si="10"/>
        <v/>
      </c>
      <c r="G160" s="215" t="str">
        <f t="shared" si="11"/>
        <v/>
      </c>
    </row>
    <row r="161" spans="1:7" x14ac:dyDescent="0.3">
      <c r="A161" s="181" t="s">
        <v>205</v>
      </c>
      <c r="B161" s="214" t="s">
        <v>174</v>
      </c>
      <c r="C161" s="205"/>
      <c r="D161" s="205"/>
      <c r="E161" s="196"/>
      <c r="F161" s="215" t="str">
        <f t="shared" si="10"/>
        <v/>
      </c>
      <c r="G161" s="215" t="str">
        <f t="shared" si="11"/>
        <v/>
      </c>
    </row>
    <row r="162" spans="1:7" x14ac:dyDescent="0.3">
      <c r="A162" s="181" t="s">
        <v>206</v>
      </c>
      <c r="B162" s="214" t="s">
        <v>174</v>
      </c>
      <c r="C162" s="205"/>
      <c r="D162" s="205"/>
      <c r="E162" s="196"/>
      <c r="F162" s="215" t="str">
        <f t="shared" si="10"/>
        <v/>
      </c>
      <c r="G162" s="215" t="str">
        <f t="shared" si="11"/>
        <v/>
      </c>
    </row>
    <row r="163" spans="1:7" x14ac:dyDescent="0.3">
      <c r="A163" s="199"/>
      <c r="B163" s="200" t="s">
        <v>207</v>
      </c>
      <c r="C163" s="218" t="s">
        <v>134</v>
      </c>
      <c r="D163" s="218" t="s">
        <v>135</v>
      </c>
      <c r="E163" s="201"/>
      <c r="F163" s="218" t="s">
        <v>136</v>
      </c>
      <c r="G163" s="218" t="s">
        <v>137</v>
      </c>
    </row>
    <row r="164" spans="1:7" x14ac:dyDescent="0.3">
      <c r="A164" s="181" t="s">
        <v>208</v>
      </c>
      <c r="B164" s="174" t="s">
        <v>209</v>
      </c>
      <c r="C164" s="203">
        <v>11500</v>
      </c>
      <c r="D164" s="205"/>
      <c r="E164" s="231"/>
      <c r="F164" s="207">
        <v>1</v>
      </c>
      <c r="G164" s="215" t="str">
        <f>IF($E$167=0,"",IF(D164="[for completion]","",IF(D164="","",D164/$E$167)))</f>
        <v/>
      </c>
    </row>
    <row r="165" spans="1:7" x14ac:dyDescent="0.3">
      <c r="A165" s="181" t="s">
        <v>210</v>
      </c>
      <c r="B165" s="174" t="s">
        <v>211</v>
      </c>
      <c r="C165" s="203">
        <v>0</v>
      </c>
      <c r="D165" s="205"/>
      <c r="E165" s="231"/>
      <c r="F165" s="215" t="str">
        <f>IF($D$167=0,"",IF(C165="[for completion]","",IF(C165="","",C165/$D$167)))</f>
        <v/>
      </c>
      <c r="G165" s="215" t="str">
        <f>IF($E$167=0,"",IF(D165="[for completion]","",IF(D165="","",D165/$E$167)))</f>
        <v/>
      </c>
    </row>
    <row r="166" spans="1:7" x14ac:dyDescent="0.3">
      <c r="A166" s="181" t="s">
        <v>212</v>
      </c>
      <c r="B166" s="174" t="s">
        <v>66</v>
      </c>
      <c r="C166" s="203">
        <v>0</v>
      </c>
      <c r="D166" s="205"/>
      <c r="E166" s="231"/>
      <c r="F166" s="215" t="str">
        <f>IF($D$167=0,"",IF(C166="[for completion]","",IF(C166="","",C166/$D$167)))</f>
        <v/>
      </c>
      <c r="G166" s="215" t="str">
        <f>IF($E$167=0,"",IF(D166="[for completion]","",IF(D166="","",D166/$E$167)))</f>
        <v/>
      </c>
    </row>
    <row r="167" spans="1:7" x14ac:dyDescent="0.3">
      <c r="A167" s="181" t="s">
        <v>213</v>
      </c>
      <c r="B167" s="232" t="s">
        <v>68</v>
      </c>
      <c r="C167" s="233">
        <f>SUM(C164:C166)</f>
        <v>11500</v>
      </c>
      <c r="D167" s="233"/>
      <c r="E167" s="231"/>
      <c r="F167" s="234">
        <f>SUM(F164:F166)</f>
        <v>1</v>
      </c>
      <c r="G167" s="234"/>
    </row>
    <row r="168" spans="1:7" x14ac:dyDescent="0.3">
      <c r="A168" s="181" t="s">
        <v>214</v>
      </c>
      <c r="B168" s="232"/>
      <c r="C168" s="233"/>
      <c r="D168" s="233"/>
      <c r="E168" s="231"/>
      <c r="F168" s="231"/>
      <c r="G168" s="223"/>
    </row>
    <row r="169" spans="1:7" x14ac:dyDescent="0.3">
      <c r="A169" s="181" t="s">
        <v>215</v>
      </c>
      <c r="B169" s="232"/>
      <c r="C169" s="233"/>
      <c r="D169" s="233"/>
      <c r="E169" s="231"/>
      <c r="F169" s="231"/>
      <c r="G169" s="223"/>
    </row>
    <row r="170" spans="1:7" x14ac:dyDescent="0.3">
      <c r="A170" s="181" t="s">
        <v>216</v>
      </c>
      <c r="B170" s="232"/>
      <c r="C170" s="233"/>
      <c r="D170" s="233"/>
      <c r="E170" s="231"/>
      <c r="F170" s="231"/>
      <c r="G170" s="223"/>
    </row>
    <row r="171" spans="1:7" x14ac:dyDescent="0.3">
      <c r="A171" s="181" t="s">
        <v>217</v>
      </c>
      <c r="B171" s="232"/>
      <c r="C171" s="233"/>
      <c r="D171" s="233"/>
      <c r="E171" s="231"/>
      <c r="F171" s="231"/>
      <c r="G171" s="223"/>
    </row>
    <row r="172" spans="1:7" x14ac:dyDescent="0.3">
      <c r="A172" s="181" t="s">
        <v>218</v>
      </c>
      <c r="B172" s="232"/>
      <c r="C172" s="233"/>
      <c r="D172" s="233"/>
      <c r="E172" s="231"/>
      <c r="F172" s="231"/>
      <c r="G172" s="223"/>
    </row>
    <row r="173" spans="1:7" x14ac:dyDescent="0.3">
      <c r="A173" s="199"/>
      <c r="B173" s="200" t="s">
        <v>219</v>
      </c>
      <c r="C173" s="199" t="s">
        <v>55</v>
      </c>
      <c r="D173" s="199"/>
      <c r="E173" s="201"/>
      <c r="F173" s="202" t="s">
        <v>220</v>
      </c>
      <c r="G173" s="202"/>
    </row>
    <row r="174" spans="1:7" x14ac:dyDescent="0.3">
      <c r="A174" s="181" t="s">
        <v>221</v>
      </c>
      <c r="B174" s="196" t="s">
        <v>222</v>
      </c>
      <c r="C174" s="203">
        <v>0</v>
      </c>
      <c r="D174" s="192"/>
      <c r="E174" s="184"/>
      <c r="F174" s="207">
        <v>0</v>
      </c>
      <c r="G174" s="210"/>
    </row>
    <row r="175" spans="1:7" x14ac:dyDescent="0.3">
      <c r="A175" s="181" t="s">
        <v>223</v>
      </c>
      <c r="B175" s="196" t="s">
        <v>224</v>
      </c>
      <c r="C175" s="203">
        <v>91.5</v>
      </c>
      <c r="E175" s="217"/>
      <c r="F175" s="207">
        <v>0.125960804004912</v>
      </c>
      <c r="G175" s="210"/>
    </row>
    <row r="176" spans="1:7" x14ac:dyDescent="0.3">
      <c r="A176" s="181" t="s">
        <v>225</v>
      </c>
      <c r="B176" s="196" t="s">
        <v>226</v>
      </c>
      <c r="C176" s="203">
        <v>0</v>
      </c>
      <c r="E176" s="217"/>
      <c r="F176" s="207">
        <v>0</v>
      </c>
      <c r="G176" s="210"/>
    </row>
    <row r="177" spans="1:7" x14ac:dyDescent="0.3">
      <c r="A177" s="181" t="s">
        <v>227</v>
      </c>
      <c r="B177" s="196" t="s">
        <v>228</v>
      </c>
      <c r="C177" s="203">
        <v>634.91644932999998</v>
      </c>
      <c r="E177" s="217"/>
      <c r="F177" s="207">
        <v>0.87403919599508795</v>
      </c>
      <c r="G177" s="210"/>
    </row>
    <row r="178" spans="1:7" x14ac:dyDescent="0.3">
      <c r="A178" s="181" t="s">
        <v>229</v>
      </c>
      <c r="B178" s="196" t="s">
        <v>66</v>
      </c>
      <c r="C178" s="203">
        <v>0</v>
      </c>
      <c r="E178" s="217"/>
      <c r="F178" s="207">
        <v>0</v>
      </c>
      <c r="G178" s="210"/>
    </row>
    <row r="179" spans="1:7" x14ac:dyDescent="0.3">
      <c r="A179" s="181" t="s">
        <v>230</v>
      </c>
      <c r="B179" s="225" t="s">
        <v>68</v>
      </c>
      <c r="C179" s="235">
        <f>SUM(C174:C178)</f>
        <v>726.41644932999998</v>
      </c>
      <c r="E179" s="217"/>
      <c r="F179" s="213">
        <f>SUM(F174:F178)</f>
        <v>1</v>
      </c>
      <c r="G179" s="210"/>
    </row>
    <row r="180" spans="1:7" x14ac:dyDescent="0.3">
      <c r="A180" s="181" t="s">
        <v>231</v>
      </c>
      <c r="B180" s="236" t="s">
        <v>232</v>
      </c>
      <c r="C180" s="205"/>
      <c r="E180" s="217"/>
      <c r="F180" s="215" t="str">
        <f t="shared" ref="F180:F187" si="12">IF($D$179=0,"",IF(C180="[for completion]","",C180/$D$179))</f>
        <v/>
      </c>
      <c r="G180" s="210"/>
    </row>
    <row r="181" spans="1:7" ht="28.8" x14ac:dyDescent="0.3">
      <c r="A181" s="181" t="s">
        <v>233</v>
      </c>
      <c r="B181" s="236" t="s">
        <v>234</v>
      </c>
      <c r="C181" s="237"/>
      <c r="D181" s="236"/>
      <c r="E181" s="236"/>
      <c r="F181" s="215" t="str">
        <f t="shared" si="12"/>
        <v/>
      </c>
      <c r="G181" s="236"/>
    </row>
    <row r="182" spans="1:7" ht="28.8" x14ac:dyDescent="0.3">
      <c r="A182" s="181" t="s">
        <v>235</v>
      </c>
      <c r="B182" s="236" t="s">
        <v>236</v>
      </c>
      <c r="C182" s="205"/>
      <c r="E182" s="217"/>
      <c r="F182" s="215" t="str">
        <f t="shared" si="12"/>
        <v/>
      </c>
      <c r="G182" s="210"/>
    </row>
    <row r="183" spans="1:7" x14ac:dyDescent="0.3">
      <c r="A183" s="181" t="s">
        <v>237</v>
      </c>
      <c r="B183" s="236" t="s">
        <v>238</v>
      </c>
      <c r="C183" s="205"/>
      <c r="E183" s="217"/>
      <c r="F183" s="215" t="str">
        <f t="shared" si="12"/>
        <v/>
      </c>
      <c r="G183" s="210"/>
    </row>
    <row r="184" spans="1:7" x14ac:dyDescent="0.3">
      <c r="A184" s="181" t="s">
        <v>239</v>
      </c>
      <c r="B184" s="236" t="s">
        <v>240</v>
      </c>
      <c r="C184" s="237"/>
      <c r="D184" s="236"/>
      <c r="E184" s="236"/>
      <c r="F184" s="215" t="str">
        <f t="shared" si="12"/>
        <v/>
      </c>
      <c r="G184" s="236"/>
    </row>
    <row r="185" spans="1:7" x14ac:dyDescent="0.3">
      <c r="A185" s="181" t="s">
        <v>241</v>
      </c>
      <c r="B185" s="236" t="s">
        <v>242</v>
      </c>
      <c r="C185" s="205"/>
      <c r="E185" s="217"/>
      <c r="F185" s="215" t="str">
        <f t="shared" si="12"/>
        <v/>
      </c>
      <c r="G185" s="210"/>
    </row>
    <row r="186" spans="1:7" x14ac:dyDescent="0.3">
      <c r="A186" s="181" t="s">
        <v>243</v>
      </c>
      <c r="B186" s="236" t="s">
        <v>244</v>
      </c>
      <c r="C186" s="205"/>
      <c r="E186" s="217"/>
      <c r="F186" s="215" t="str">
        <f t="shared" si="12"/>
        <v/>
      </c>
      <c r="G186" s="210"/>
    </row>
    <row r="187" spans="1:7" x14ac:dyDescent="0.3">
      <c r="A187" s="181" t="s">
        <v>245</v>
      </c>
      <c r="B187" s="236" t="s">
        <v>246</v>
      </c>
      <c r="C187" s="205"/>
      <c r="E187" s="217"/>
      <c r="F187" s="215" t="str">
        <f t="shared" si="12"/>
        <v/>
      </c>
      <c r="G187" s="210"/>
    </row>
    <row r="188" spans="1:7" x14ac:dyDescent="0.3">
      <c r="A188" s="181" t="s">
        <v>247</v>
      </c>
      <c r="B188" s="236"/>
      <c r="E188" s="217"/>
      <c r="F188" s="210"/>
      <c r="G188" s="210"/>
    </row>
    <row r="189" spans="1:7" x14ac:dyDescent="0.3">
      <c r="A189" s="181" t="s">
        <v>248</v>
      </c>
      <c r="B189" s="236"/>
      <c r="E189" s="217"/>
      <c r="F189" s="210"/>
      <c r="G189" s="210"/>
    </row>
    <row r="190" spans="1:7" x14ac:dyDescent="0.3">
      <c r="A190" s="181" t="s">
        <v>249</v>
      </c>
      <c r="B190" s="236"/>
      <c r="E190" s="217"/>
      <c r="F190" s="210"/>
      <c r="G190" s="210"/>
    </row>
    <row r="191" spans="1:7" x14ac:dyDescent="0.3">
      <c r="A191" s="181" t="s">
        <v>250</v>
      </c>
      <c r="B191" s="214"/>
      <c r="E191" s="217"/>
      <c r="F191" s="210"/>
      <c r="G191" s="210"/>
    </row>
    <row r="192" spans="1:7" x14ac:dyDescent="0.3">
      <c r="A192" s="199"/>
      <c r="B192" s="200" t="s">
        <v>251</v>
      </c>
      <c r="C192" s="199" t="s">
        <v>55</v>
      </c>
      <c r="D192" s="199"/>
      <c r="E192" s="201"/>
      <c r="F192" s="202" t="s">
        <v>220</v>
      </c>
      <c r="G192" s="202"/>
    </row>
    <row r="193" spans="1:7" x14ac:dyDescent="0.3">
      <c r="A193" s="181" t="s">
        <v>252</v>
      </c>
      <c r="B193" s="196" t="s">
        <v>253</v>
      </c>
      <c r="C193" s="203">
        <v>91.5</v>
      </c>
      <c r="E193" s="209"/>
      <c r="F193" s="224">
        <v>1</v>
      </c>
      <c r="G193" s="210"/>
    </row>
    <row r="194" spans="1:7" x14ac:dyDescent="0.3">
      <c r="A194" s="181" t="s">
        <v>254</v>
      </c>
      <c r="B194" s="196" t="s">
        <v>255</v>
      </c>
      <c r="C194" s="203">
        <v>0</v>
      </c>
      <c r="E194" s="217"/>
      <c r="F194" s="224">
        <v>0</v>
      </c>
      <c r="G194" s="217"/>
    </row>
    <row r="195" spans="1:7" x14ac:dyDescent="0.3">
      <c r="A195" s="181" t="s">
        <v>256</v>
      </c>
      <c r="B195" s="196" t="s">
        <v>257</v>
      </c>
      <c r="C195" s="203">
        <v>0</v>
      </c>
      <c r="E195" s="217"/>
      <c r="F195" s="224">
        <v>0</v>
      </c>
      <c r="G195" s="217"/>
    </row>
    <row r="196" spans="1:7" x14ac:dyDescent="0.3">
      <c r="A196" s="181" t="s">
        <v>258</v>
      </c>
      <c r="B196" s="196" t="s">
        <v>259</v>
      </c>
      <c r="C196" s="203">
        <v>0</v>
      </c>
      <c r="E196" s="217"/>
      <c r="F196" s="224">
        <v>0</v>
      </c>
      <c r="G196" s="217"/>
    </row>
    <row r="197" spans="1:7" x14ac:dyDescent="0.3">
      <c r="A197" s="181" t="s">
        <v>260</v>
      </c>
      <c r="B197" s="196" t="s">
        <v>261</v>
      </c>
      <c r="C197" s="203">
        <v>0</v>
      </c>
      <c r="E197" s="217"/>
      <c r="F197" s="224">
        <v>0</v>
      </c>
      <c r="G197" s="217"/>
    </row>
    <row r="198" spans="1:7" x14ac:dyDescent="0.3">
      <c r="A198" s="181" t="s">
        <v>262</v>
      </c>
      <c r="B198" s="196" t="s">
        <v>263</v>
      </c>
      <c r="C198" s="203">
        <v>0</v>
      </c>
      <c r="E198" s="217"/>
      <c r="F198" s="224">
        <v>0</v>
      </c>
      <c r="G198" s="217"/>
    </row>
    <row r="199" spans="1:7" x14ac:dyDescent="0.3">
      <c r="A199" s="181" t="s">
        <v>264</v>
      </c>
      <c r="B199" s="196" t="s">
        <v>265</v>
      </c>
      <c r="C199" s="203">
        <v>0</v>
      </c>
      <c r="E199" s="217"/>
      <c r="F199" s="224">
        <v>0</v>
      </c>
      <c r="G199" s="217"/>
    </row>
    <row r="200" spans="1:7" x14ac:dyDescent="0.3">
      <c r="A200" s="181" t="s">
        <v>266</v>
      </c>
      <c r="B200" s="196" t="s">
        <v>267</v>
      </c>
      <c r="C200" s="203">
        <v>0</v>
      </c>
      <c r="E200" s="217"/>
      <c r="F200" s="224">
        <v>0</v>
      </c>
      <c r="G200" s="217"/>
    </row>
    <row r="201" spans="1:7" x14ac:dyDescent="0.3">
      <c r="A201" s="181" t="s">
        <v>268</v>
      </c>
      <c r="B201" s="196" t="s">
        <v>269</v>
      </c>
      <c r="C201" s="203">
        <v>0</v>
      </c>
      <c r="E201" s="217"/>
      <c r="F201" s="224">
        <v>0</v>
      </c>
      <c r="G201" s="217"/>
    </row>
    <row r="202" spans="1:7" x14ac:dyDescent="0.3">
      <c r="A202" s="181" t="s">
        <v>270</v>
      </c>
      <c r="B202" s="196" t="s">
        <v>271</v>
      </c>
      <c r="C202" s="203">
        <v>0</v>
      </c>
      <c r="E202" s="217"/>
      <c r="F202" s="224">
        <v>0</v>
      </c>
      <c r="G202" s="217"/>
    </row>
    <row r="203" spans="1:7" x14ac:dyDescent="0.3">
      <c r="A203" s="181" t="s">
        <v>272</v>
      </c>
      <c r="B203" s="196" t="s">
        <v>273</v>
      </c>
      <c r="C203" s="203">
        <v>0</v>
      </c>
      <c r="E203" s="217"/>
      <c r="F203" s="224">
        <v>0</v>
      </c>
      <c r="G203" s="217"/>
    </row>
    <row r="204" spans="1:7" x14ac:dyDescent="0.3">
      <c r="A204" s="181" t="s">
        <v>274</v>
      </c>
      <c r="B204" s="196" t="s">
        <v>275</v>
      </c>
      <c r="C204" s="203">
        <v>0</v>
      </c>
      <c r="E204" s="217"/>
      <c r="F204" s="224">
        <v>0</v>
      </c>
      <c r="G204" s="217"/>
    </row>
    <row r="205" spans="1:7" x14ac:dyDescent="0.3">
      <c r="A205" s="181" t="s">
        <v>276</v>
      </c>
      <c r="B205" s="196" t="s">
        <v>277</v>
      </c>
      <c r="C205" s="203">
        <v>0</v>
      </c>
      <c r="E205" s="217"/>
      <c r="F205" s="224">
        <v>0</v>
      </c>
      <c r="G205" s="217"/>
    </row>
    <row r="206" spans="1:7" x14ac:dyDescent="0.3">
      <c r="A206" s="181" t="s">
        <v>278</v>
      </c>
      <c r="B206" s="196" t="s">
        <v>66</v>
      </c>
      <c r="C206" s="203">
        <v>0</v>
      </c>
      <c r="E206" s="217"/>
      <c r="F206" s="224">
        <v>0</v>
      </c>
      <c r="G206" s="217"/>
    </row>
    <row r="207" spans="1:7" x14ac:dyDescent="0.3">
      <c r="A207" s="181" t="s">
        <v>279</v>
      </c>
      <c r="B207" s="211" t="s">
        <v>280</v>
      </c>
      <c r="C207" s="235">
        <v>91.5</v>
      </c>
      <c r="E207" s="217"/>
      <c r="F207" s="224">
        <v>1</v>
      </c>
      <c r="G207" s="217"/>
    </row>
    <row r="208" spans="1:7" x14ac:dyDescent="0.3">
      <c r="A208" s="181" t="s">
        <v>281</v>
      </c>
      <c r="B208" s="225" t="s">
        <v>68</v>
      </c>
      <c r="C208" s="235">
        <f>SUM(C193:C206)</f>
        <v>91.5</v>
      </c>
      <c r="D208" s="196"/>
      <c r="E208" s="217"/>
      <c r="F208" s="224">
        <f>SUM(F193:F206)</f>
        <v>1</v>
      </c>
      <c r="G208" s="217"/>
    </row>
    <row r="209" spans="1:7" x14ac:dyDescent="0.3">
      <c r="A209" s="181" t="s">
        <v>282</v>
      </c>
      <c r="B209" s="214" t="s">
        <v>174</v>
      </c>
      <c r="C209" s="205"/>
      <c r="E209" s="217"/>
      <c r="F209" s="215" t="str">
        <f>IF($D$208=0,"",IF(C209="[for completion]","",C209/$D$208))</f>
        <v/>
      </c>
      <c r="G209" s="217"/>
    </row>
    <row r="210" spans="1:7" x14ac:dyDescent="0.3">
      <c r="A210" s="181" t="s">
        <v>1420</v>
      </c>
      <c r="B210" s="214" t="s">
        <v>174</v>
      </c>
      <c r="C210" s="205"/>
      <c r="E210" s="217"/>
      <c r="F210" s="215" t="str">
        <f t="shared" ref="F210:F215" si="13">IF($D$208=0,"",IF(C210="[for completion]","",C210/$D$208))</f>
        <v/>
      </c>
      <c r="G210" s="217"/>
    </row>
    <row r="211" spans="1:7" x14ac:dyDescent="0.3">
      <c r="A211" s="181" t="s">
        <v>283</v>
      </c>
      <c r="B211" s="214" t="s">
        <v>174</v>
      </c>
      <c r="C211" s="205"/>
      <c r="E211" s="217"/>
      <c r="F211" s="215" t="str">
        <f t="shared" si="13"/>
        <v/>
      </c>
      <c r="G211" s="217"/>
    </row>
    <row r="212" spans="1:7" x14ac:dyDescent="0.3">
      <c r="A212" s="181" t="s">
        <v>284</v>
      </c>
      <c r="B212" s="214" t="s">
        <v>174</v>
      </c>
      <c r="C212" s="205"/>
      <c r="E212" s="217"/>
      <c r="F212" s="215" t="str">
        <f t="shared" si="13"/>
        <v/>
      </c>
      <c r="G212" s="217"/>
    </row>
    <row r="213" spans="1:7" x14ac:dyDescent="0.3">
      <c r="A213" s="181" t="s">
        <v>285</v>
      </c>
      <c r="B213" s="214" t="s">
        <v>174</v>
      </c>
      <c r="C213" s="205"/>
      <c r="E213" s="217"/>
      <c r="F213" s="215" t="str">
        <f t="shared" si="13"/>
        <v/>
      </c>
      <c r="G213" s="217"/>
    </row>
    <row r="214" spans="1:7" x14ac:dyDescent="0.3">
      <c r="A214" s="181" t="s">
        <v>286</v>
      </c>
      <c r="B214" s="214" t="s">
        <v>174</v>
      </c>
      <c r="C214" s="205"/>
      <c r="E214" s="217"/>
      <c r="F214" s="215" t="str">
        <f t="shared" si="13"/>
        <v/>
      </c>
      <c r="G214" s="217"/>
    </row>
    <row r="215" spans="1:7" x14ac:dyDescent="0.3">
      <c r="A215" s="181" t="s">
        <v>287</v>
      </c>
      <c r="B215" s="214" t="s">
        <v>174</v>
      </c>
      <c r="C215" s="205"/>
      <c r="E215" s="217"/>
      <c r="F215" s="215" t="str">
        <f t="shared" si="13"/>
        <v/>
      </c>
      <c r="G215" s="217"/>
    </row>
    <row r="216" spans="1:7" x14ac:dyDescent="0.3">
      <c r="A216" s="199"/>
      <c r="B216" s="200" t="s">
        <v>1421</v>
      </c>
      <c r="C216" s="199" t="s">
        <v>55</v>
      </c>
      <c r="D216" s="199"/>
      <c r="E216" s="201"/>
      <c r="F216" s="202" t="s">
        <v>288</v>
      </c>
      <c r="G216" s="202" t="s">
        <v>289</v>
      </c>
    </row>
    <row r="217" spans="1:7" x14ac:dyDescent="0.3">
      <c r="A217" s="181" t="s">
        <v>290</v>
      </c>
      <c r="B217" s="223" t="s">
        <v>291</v>
      </c>
      <c r="C217" s="235">
        <v>91.5</v>
      </c>
      <c r="E217" s="231"/>
      <c r="F217" s="238">
        <v>5.9956232830897498E-3</v>
      </c>
      <c r="G217" s="238">
        <v>7.9565217391304403E-3</v>
      </c>
    </row>
    <row r="218" spans="1:7" x14ac:dyDescent="0.3">
      <c r="A218" s="181" t="s">
        <v>292</v>
      </c>
      <c r="B218" s="223" t="s">
        <v>293</v>
      </c>
      <c r="C218" s="235">
        <v>0</v>
      </c>
      <c r="E218" s="231"/>
      <c r="F218" s="210" t="str">
        <f>IF($D$38=0,"",IF(C218="[for completion]","",IF(C218="","",C218/$D$38)))</f>
        <v/>
      </c>
      <c r="G218" s="210" t="str">
        <f>IF($D$39=0,"",IF(C218="[for completion]","",IF(C218="","",C218/$D$39)))</f>
        <v/>
      </c>
    </row>
    <row r="219" spans="1:7" x14ac:dyDescent="0.3">
      <c r="A219" s="181" t="s">
        <v>294</v>
      </c>
      <c r="B219" s="223" t="s">
        <v>66</v>
      </c>
      <c r="C219" s="235">
        <v>0</v>
      </c>
      <c r="E219" s="231"/>
      <c r="F219" s="210" t="str">
        <f>IF($D$38=0,"",IF(C219="[for completion]","",IF(C219="","",C219/$D$38)))</f>
        <v/>
      </c>
      <c r="G219" s="210" t="str">
        <f>IF($D$39=0,"",IF(C219="[for completion]","",IF(C219="","",C219/$D$39)))</f>
        <v/>
      </c>
    </row>
    <row r="220" spans="1:7" x14ac:dyDescent="0.3">
      <c r="A220" s="181" t="s">
        <v>295</v>
      </c>
      <c r="B220" s="225" t="s">
        <v>68</v>
      </c>
      <c r="C220" s="203">
        <f>SUM(C217:C219)</f>
        <v>91.5</v>
      </c>
      <c r="E220" s="231"/>
      <c r="F220" s="238">
        <f>SUM(F217:F219)</f>
        <v>5.9956232830897498E-3</v>
      </c>
      <c r="G220" s="238">
        <f>SUM(G217:G219)</f>
        <v>7.9565217391304403E-3</v>
      </c>
    </row>
    <row r="221" spans="1:7" x14ac:dyDescent="0.3">
      <c r="A221" s="181" t="s">
        <v>296</v>
      </c>
      <c r="B221" s="214" t="s">
        <v>174</v>
      </c>
      <c r="C221" s="205"/>
      <c r="E221" s="231"/>
      <c r="F221" s="215" t="str">
        <f t="shared" ref="F221:F227" si="14">IF($D$38=0,"",IF(C221="[for completion]","",IF(C221="","",C221/$D$38)))</f>
        <v/>
      </c>
      <c r="G221" s="215" t="str">
        <f t="shared" ref="G221:G227" si="15">IF($D$39=0,"",IF(C221="[for completion]","",IF(C221="","",C221/$D$39)))</f>
        <v/>
      </c>
    </row>
    <row r="222" spans="1:7" x14ac:dyDescent="0.3">
      <c r="A222" s="181" t="s">
        <v>297</v>
      </c>
      <c r="B222" s="214" t="s">
        <v>174</v>
      </c>
      <c r="C222" s="205"/>
      <c r="E222" s="231"/>
      <c r="F222" s="215" t="str">
        <f t="shared" si="14"/>
        <v/>
      </c>
      <c r="G222" s="215" t="str">
        <f t="shared" si="15"/>
        <v/>
      </c>
    </row>
    <row r="223" spans="1:7" x14ac:dyDescent="0.3">
      <c r="A223" s="181" t="s">
        <v>298</v>
      </c>
      <c r="B223" s="214" t="s">
        <v>174</v>
      </c>
      <c r="C223" s="205"/>
      <c r="E223" s="231"/>
      <c r="F223" s="215" t="str">
        <f t="shared" si="14"/>
        <v/>
      </c>
      <c r="G223" s="215" t="str">
        <f t="shared" si="15"/>
        <v/>
      </c>
    </row>
    <row r="224" spans="1:7" x14ac:dyDescent="0.3">
      <c r="A224" s="181" t="s">
        <v>299</v>
      </c>
      <c r="B224" s="214" t="s">
        <v>174</v>
      </c>
      <c r="C224" s="205"/>
      <c r="E224" s="231"/>
      <c r="F224" s="215" t="str">
        <f t="shared" si="14"/>
        <v/>
      </c>
      <c r="G224" s="215" t="str">
        <f t="shared" si="15"/>
        <v/>
      </c>
    </row>
    <row r="225" spans="1:7" x14ac:dyDescent="0.3">
      <c r="A225" s="181" t="s">
        <v>300</v>
      </c>
      <c r="B225" s="214" t="s">
        <v>174</v>
      </c>
      <c r="C225" s="205"/>
      <c r="E225" s="231"/>
      <c r="F225" s="215" t="str">
        <f t="shared" si="14"/>
        <v/>
      </c>
      <c r="G225" s="215" t="str">
        <f t="shared" si="15"/>
        <v/>
      </c>
    </row>
    <row r="226" spans="1:7" x14ac:dyDescent="0.3">
      <c r="A226" s="181" t="s">
        <v>301</v>
      </c>
      <c r="B226" s="214" t="s">
        <v>174</v>
      </c>
      <c r="C226" s="205"/>
      <c r="E226" s="196"/>
      <c r="F226" s="215" t="str">
        <f t="shared" si="14"/>
        <v/>
      </c>
      <c r="G226" s="215" t="str">
        <f t="shared" si="15"/>
        <v/>
      </c>
    </row>
    <row r="227" spans="1:7" x14ac:dyDescent="0.3">
      <c r="A227" s="181" t="s">
        <v>302</v>
      </c>
      <c r="B227" s="214" t="s">
        <v>174</v>
      </c>
      <c r="C227" s="205"/>
      <c r="E227" s="231"/>
      <c r="F227" s="215" t="str">
        <f t="shared" si="14"/>
        <v/>
      </c>
      <c r="G227" s="215" t="str">
        <f t="shared" si="15"/>
        <v/>
      </c>
    </row>
    <row r="228" spans="1:7" x14ac:dyDescent="0.3">
      <c r="A228" s="199"/>
      <c r="B228" s="200" t="s">
        <v>1422</v>
      </c>
      <c r="C228" s="199"/>
      <c r="D228" s="199"/>
      <c r="E228" s="201"/>
      <c r="F228" s="202"/>
      <c r="G228" s="202"/>
    </row>
    <row r="229" spans="1:7" x14ac:dyDescent="0.3">
      <c r="A229" s="181" t="s">
        <v>303</v>
      </c>
      <c r="B229" s="196" t="s">
        <v>1423</v>
      </c>
      <c r="C229" s="239" t="s">
        <v>304</v>
      </c>
    </row>
    <row r="230" spans="1:7" x14ac:dyDescent="0.3">
      <c r="A230" s="199"/>
      <c r="B230" s="200" t="s">
        <v>305</v>
      </c>
      <c r="C230" s="199"/>
      <c r="D230" s="199"/>
      <c r="E230" s="201"/>
      <c r="F230" s="202"/>
      <c r="G230" s="202"/>
    </row>
    <row r="231" spans="1:7" x14ac:dyDescent="0.3">
      <c r="A231" s="181" t="s">
        <v>306</v>
      </c>
      <c r="B231" s="181" t="s">
        <v>307</v>
      </c>
      <c r="C231" s="205"/>
      <c r="E231" s="196"/>
    </row>
    <row r="232" spans="1:7" x14ac:dyDescent="0.3">
      <c r="A232" s="181" t="s">
        <v>308</v>
      </c>
      <c r="B232" s="240" t="s">
        <v>309</v>
      </c>
      <c r="C232" s="205"/>
      <c r="E232" s="196"/>
    </row>
    <row r="233" spans="1:7" x14ac:dyDescent="0.3">
      <c r="A233" s="181" t="s">
        <v>310</v>
      </c>
      <c r="B233" s="240" t="s">
        <v>311</v>
      </c>
      <c r="C233" s="205"/>
      <c r="E233" s="196"/>
    </row>
    <row r="234" spans="1:7" x14ac:dyDescent="0.3">
      <c r="A234" s="181" t="s">
        <v>312</v>
      </c>
      <c r="B234" s="194" t="s">
        <v>313</v>
      </c>
      <c r="C234" s="212"/>
      <c r="D234" s="196"/>
      <c r="E234" s="196"/>
    </row>
    <row r="235" spans="1:7" x14ac:dyDescent="0.3">
      <c r="A235" s="181" t="s">
        <v>314</v>
      </c>
      <c r="B235" s="194" t="s">
        <v>315</v>
      </c>
      <c r="C235" s="212"/>
      <c r="D235" s="196"/>
      <c r="E235" s="196"/>
    </row>
    <row r="236" spans="1:7" x14ac:dyDescent="0.3">
      <c r="A236" s="181" t="s">
        <v>316</v>
      </c>
      <c r="B236" s="194" t="s">
        <v>317</v>
      </c>
      <c r="C236" s="196"/>
      <c r="D236" s="196"/>
      <c r="E236" s="196"/>
    </row>
    <row r="237" spans="1:7" x14ac:dyDescent="0.3">
      <c r="A237" s="181" t="s">
        <v>318</v>
      </c>
      <c r="C237" s="196"/>
      <c r="D237" s="196"/>
      <c r="E237" s="196"/>
    </row>
    <row r="238" spans="1:7" x14ac:dyDescent="0.3">
      <c r="A238" s="181" t="s">
        <v>319</v>
      </c>
      <c r="C238" s="196"/>
      <c r="D238" s="196"/>
      <c r="E238" s="196"/>
    </row>
    <row r="239" spans="1:7" x14ac:dyDescent="0.3">
      <c r="A239" s="199"/>
      <c r="B239" s="200" t="s">
        <v>1424</v>
      </c>
      <c r="C239" s="199"/>
      <c r="D239" s="199"/>
      <c r="E239" s="201"/>
      <c r="F239" s="202"/>
      <c r="G239" s="202"/>
    </row>
    <row r="240" spans="1:7" x14ac:dyDescent="0.3">
      <c r="A240" s="181" t="s">
        <v>1425</v>
      </c>
      <c r="B240" s="181" t="s">
        <v>1426</v>
      </c>
      <c r="D240" s="176"/>
      <c r="E240" s="176"/>
      <c r="F240" s="176"/>
      <c r="G240" s="176"/>
    </row>
    <row r="241" spans="1:7" ht="28.8" x14ac:dyDescent="0.3">
      <c r="A241" s="181" t="s">
        <v>1427</v>
      </c>
      <c r="B241" s="181" t="s">
        <v>1428</v>
      </c>
      <c r="C241" s="241"/>
      <c r="D241" s="176"/>
      <c r="E241" s="176"/>
      <c r="F241" s="176"/>
      <c r="G241" s="176"/>
    </row>
    <row r="242" spans="1:7" x14ac:dyDescent="0.3">
      <c r="A242" s="181" t="s">
        <v>1429</v>
      </c>
      <c r="B242" s="181" t="s">
        <v>1430</v>
      </c>
      <c r="C242" s="241"/>
      <c r="D242" s="176"/>
      <c r="E242" s="176"/>
      <c r="F242" s="176"/>
      <c r="G242" s="176"/>
    </row>
    <row r="243" spans="1:7" x14ac:dyDescent="0.3">
      <c r="A243" s="181" t="s">
        <v>1431</v>
      </c>
      <c r="B243" s="181" t="s">
        <v>1432</v>
      </c>
      <c r="D243" s="176"/>
      <c r="E243" s="176"/>
      <c r="F243" s="176"/>
      <c r="G243" s="176"/>
    </row>
    <row r="244" spans="1:7" hidden="1" x14ac:dyDescent="0.3">
      <c r="A244" s="181" t="s">
        <v>1433</v>
      </c>
      <c r="D244" s="176"/>
      <c r="E244" s="176"/>
      <c r="F244" s="176"/>
      <c r="G244" s="176"/>
    </row>
    <row r="245" spans="1:7" hidden="1" x14ac:dyDescent="0.3">
      <c r="A245" s="181" t="s">
        <v>1434</v>
      </c>
      <c r="D245" s="176"/>
      <c r="E245" s="176"/>
      <c r="F245" s="176"/>
      <c r="G245" s="176"/>
    </row>
    <row r="246" spans="1:7" hidden="1" x14ac:dyDescent="0.3">
      <c r="A246" s="181" t="s">
        <v>1435</v>
      </c>
      <c r="D246" s="176"/>
      <c r="E246" s="176"/>
      <c r="F246" s="176"/>
      <c r="G246" s="176"/>
    </row>
    <row r="247" spans="1:7" hidden="1" x14ac:dyDescent="0.3">
      <c r="A247" s="181" t="s">
        <v>1436</v>
      </c>
      <c r="D247" s="176"/>
      <c r="E247" s="176"/>
      <c r="F247" s="176"/>
      <c r="G247" s="176"/>
    </row>
    <row r="248" spans="1:7" hidden="1" x14ac:dyDescent="0.3">
      <c r="A248" s="181" t="s">
        <v>1437</v>
      </c>
      <c r="D248" s="176"/>
      <c r="E248" s="176"/>
      <c r="F248" s="176"/>
      <c r="G248" s="176"/>
    </row>
    <row r="249" spans="1:7" hidden="1" x14ac:dyDescent="0.3">
      <c r="A249" s="181" t="s">
        <v>1438</v>
      </c>
      <c r="D249" s="176"/>
      <c r="E249" s="176"/>
      <c r="F249" s="176"/>
      <c r="G249" s="176"/>
    </row>
    <row r="250" spans="1:7" hidden="1" x14ac:dyDescent="0.3">
      <c r="A250" s="181" t="s">
        <v>1439</v>
      </c>
      <c r="D250" s="176"/>
      <c r="E250" s="176"/>
      <c r="F250" s="176"/>
      <c r="G250" s="176"/>
    </row>
    <row r="251" spans="1:7" hidden="1" x14ac:dyDescent="0.3">
      <c r="A251" s="181" t="s">
        <v>1440</v>
      </c>
      <c r="D251" s="176"/>
      <c r="E251" s="176"/>
      <c r="F251" s="176"/>
      <c r="G251" s="176"/>
    </row>
    <row r="252" spans="1:7" hidden="1" x14ac:dyDescent="0.3">
      <c r="A252" s="181" t="s">
        <v>1441</v>
      </c>
      <c r="D252" s="176"/>
      <c r="E252" s="176"/>
      <c r="F252" s="176"/>
      <c r="G252" s="176"/>
    </row>
    <row r="253" spans="1:7" hidden="1" x14ac:dyDescent="0.3">
      <c r="A253" s="181" t="s">
        <v>1442</v>
      </c>
      <c r="D253" s="176"/>
      <c r="E253" s="176"/>
      <c r="F253" s="176"/>
      <c r="G253" s="176"/>
    </row>
    <row r="254" spans="1:7" hidden="1" x14ac:dyDescent="0.3">
      <c r="A254" s="181" t="s">
        <v>1443</v>
      </c>
      <c r="D254" s="176"/>
      <c r="E254" s="176"/>
      <c r="F254" s="176"/>
      <c r="G254" s="176"/>
    </row>
    <row r="255" spans="1:7" hidden="1" x14ac:dyDescent="0.3">
      <c r="A255" s="181" t="s">
        <v>1444</v>
      </c>
      <c r="D255" s="176"/>
      <c r="E255" s="176"/>
      <c r="F255" s="176"/>
      <c r="G255" s="176"/>
    </row>
    <row r="256" spans="1:7" hidden="1" x14ac:dyDescent="0.3">
      <c r="A256" s="181" t="s">
        <v>1445</v>
      </c>
      <c r="D256" s="176"/>
      <c r="E256" s="176"/>
      <c r="F256" s="176"/>
      <c r="G256" s="176"/>
    </row>
    <row r="257" spans="1:7" hidden="1" x14ac:dyDescent="0.3">
      <c r="A257" s="181" t="s">
        <v>1446</v>
      </c>
      <c r="D257" s="176"/>
      <c r="E257" s="176"/>
      <c r="F257" s="176"/>
      <c r="G257" s="176"/>
    </row>
    <row r="258" spans="1:7" hidden="1" x14ac:dyDescent="0.3">
      <c r="A258" s="181" t="s">
        <v>1447</v>
      </c>
      <c r="D258" s="176"/>
      <c r="E258" s="176"/>
      <c r="F258" s="176"/>
      <c r="G258" s="176"/>
    </row>
    <row r="259" spans="1:7" hidden="1" x14ac:dyDescent="0.3">
      <c r="A259" s="181" t="s">
        <v>1448</v>
      </c>
      <c r="D259" s="176"/>
      <c r="E259" s="176"/>
      <c r="F259" s="176"/>
      <c r="G259" s="176"/>
    </row>
    <row r="260" spans="1:7" hidden="1" x14ac:dyDescent="0.3">
      <c r="A260" s="181" t="s">
        <v>1449</v>
      </c>
      <c r="D260" s="176"/>
      <c r="E260" s="176"/>
      <c r="F260" s="176"/>
      <c r="G260" s="176"/>
    </row>
    <row r="261" spans="1:7" hidden="1" x14ac:dyDescent="0.3">
      <c r="A261" s="181" t="s">
        <v>1450</v>
      </c>
      <c r="D261" s="176"/>
      <c r="E261" s="176"/>
      <c r="F261" s="176"/>
      <c r="G261" s="176"/>
    </row>
    <row r="262" spans="1:7" hidden="1" x14ac:dyDescent="0.3">
      <c r="A262" s="181" t="s">
        <v>1451</v>
      </c>
      <c r="D262" s="176"/>
      <c r="E262" s="176"/>
      <c r="F262" s="176"/>
      <c r="G262" s="176"/>
    </row>
    <row r="263" spans="1:7" hidden="1" x14ac:dyDescent="0.3">
      <c r="A263" s="181" t="s">
        <v>1452</v>
      </c>
      <c r="D263" s="176"/>
      <c r="E263" s="176"/>
      <c r="F263" s="176"/>
      <c r="G263" s="176"/>
    </row>
    <row r="264" spans="1:7" hidden="1" x14ac:dyDescent="0.3">
      <c r="A264" s="181" t="s">
        <v>1453</v>
      </c>
      <c r="D264" s="176"/>
      <c r="E264" s="176"/>
      <c r="F264" s="176"/>
      <c r="G264" s="176"/>
    </row>
    <row r="265" spans="1:7" hidden="1" x14ac:dyDescent="0.3">
      <c r="A265" s="181" t="s">
        <v>1454</v>
      </c>
      <c r="D265" s="176"/>
      <c r="E265" s="176"/>
      <c r="F265" s="176"/>
      <c r="G265" s="176"/>
    </row>
    <row r="266" spans="1:7" hidden="1" x14ac:dyDescent="0.3">
      <c r="A266" s="181" t="s">
        <v>1455</v>
      </c>
      <c r="D266" s="176"/>
      <c r="E266" s="176"/>
      <c r="F266" s="176"/>
      <c r="G266" s="176"/>
    </row>
    <row r="267" spans="1:7" hidden="1" x14ac:dyDescent="0.3">
      <c r="A267" s="181" t="s">
        <v>1456</v>
      </c>
      <c r="D267" s="176"/>
      <c r="E267" s="176"/>
      <c r="F267" s="176"/>
      <c r="G267" s="176"/>
    </row>
    <row r="268" spans="1:7" hidden="1" x14ac:dyDescent="0.3">
      <c r="A268" s="181" t="s">
        <v>1457</v>
      </c>
      <c r="D268" s="176"/>
      <c r="E268" s="176"/>
      <c r="F268" s="176"/>
      <c r="G268" s="176"/>
    </row>
    <row r="269" spans="1:7" hidden="1" x14ac:dyDescent="0.3">
      <c r="A269" s="181" t="s">
        <v>1458</v>
      </c>
      <c r="D269" s="176"/>
      <c r="E269" s="176"/>
      <c r="F269" s="176"/>
      <c r="G269" s="176"/>
    </row>
    <row r="270" spans="1:7" hidden="1" x14ac:dyDescent="0.3">
      <c r="A270" s="181" t="s">
        <v>1459</v>
      </c>
      <c r="D270" s="176"/>
      <c r="E270" s="176"/>
      <c r="F270" s="176"/>
      <c r="G270" s="176"/>
    </row>
    <row r="271" spans="1:7" hidden="1" x14ac:dyDescent="0.3">
      <c r="A271" s="181" t="s">
        <v>1460</v>
      </c>
      <c r="D271" s="176"/>
      <c r="E271" s="176"/>
      <c r="F271" s="176"/>
      <c r="G271" s="176"/>
    </row>
    <row r="272" spans="1:7" hidden="1" x14ac:dyDescent="0.3">
      <c r="A272" s="181" t="s">
        <v>1461</v>
      </c>
      <c r="D272" s="176"/>
      <c r="E272" s="176"/>
      <c r="F272" s="176"/>
      <c r="G272" s="176"/>
    </row>
    <row r="273" spans="1:7" hidden="1" x14ac:dyDescent="0.3">
      <c r="A273" s="181" t="s">
        <v>1462</v>
      </c>
      <c r="D273" s="176"/>
      <c r="E273" s="176"/>
      <c r="F273" s="176"/>
      <c r="G273" s="176"/>
    </row>
    <row r="274" spans="1:7" hidden="1" x14ac:dyDescent="0.3">
      <c r="A274" s="181" t="s">
        <v>1463</v>
      </c>
      <c r="D274" s="176"/>
      <c r="E274" s="176"/>
      <c r="F274" s="176"/>
      <c r="G274" s="176"/>
    </row>
    <row r="275" spans="1:7" hidden="1" x14ac:dyDescent="0.3">
      <c r="A275" s="181" t="s">
        <v>1464</v>
      </c>
      <c r="D275" s="176"/>
      <c r="E275" s="176"/>
      <c r="F275" s="176"/>
      <c r="G275" s="176"/>
    </row>
    <row r="276" spans="1:7" hidden="1" x14ac:dyDescent="0.3">
      <c r="A276" s="181" t="s">
        <v>1465</v>
      </c>
      <c r="D276" s="176"/>
      <c r="E276" s="176"/>
      <c r="F276" s="176"/>
      <c r="G276" s="176"/>
    </row>
    <row r="277" spans="1:7" hidden="1" x14ac:dyDescent="0.3">
      <c r="A277" s="181" t="s">
        <v>1466</v>
      </c>
      <c r="D277" s="176"/>
      <c r="E277" s="176"/>
      <c r="F277" s="176"/>
      <c r="G277" s="176"/>
    </row>
    <row r="278" spans="1:7" hidden="1" x14ac:dyDescent="0.3">
      <c r="A278" s="181" t="s">
        <v>1467</v>
      </c>
      <c r="D278" s="176"/>
      <c r="E278" s="176"/>
      <c r="F278" s="176"/>
      <c r="G278" s="176"/>
    </row>
    <row r="279" spans="1:7" hidden="1" x14ac:dyDescent="0.3">
      <c r="A279" s="181" t="s">
        <v>1468</v>
      </c>
      <c r="D279" s="176"/>
      <c r="E279" s="176"/>
      <c r="F279" s="176"/>
      <c r="G279" s="176"/>
    </row>
    <row r="280" spans="1:7" hidden="1" x14ac:dyDescent="0.3">
      <c r="A280" s="181" t="s">
        <v>1469</v>
      </c>
      <c r="D280" s="176"/>
      <c r="E280" s="176"/>
      <c r="F280" s="176"/>
      <c r="G280" s="176"/>
    </row>
    <row r="281" spans="1:7" hidden="1" x14ac:dyDescent="0.3">
      <c r="A281" s="181" t="s">
        <v>1470</v>
      </c>
      <c r="D281" s="176"/>
      <c r="E281" s="176"/>
      <c r="F281" s="176"/>
      <c r="G281" s="176"/>
    </row>
    <row r="282" spans="1:7" hidden="1" x14ac:dyDescent="0.3">
      <c r="A282" s="181" t="s">
        <v>1471</v>
      </c>
      <c r="D282" s="176"/>
      <c r="E282" s="176"/>
      <c r="F282" s="176"/>
      <c r="G282" s="176"/>
    </row>
    <row r="283" spans="1:7" hidden="1" x14ac:dyDescent="0.3">
      <c r="A283" s="181" t="s">
        <v>1472</v>
      </c>
      <c r="D283" s="176"/>
      <c r="E283" s="176"/>
      <c r="F283" s="176"/>
      <c r="G283" s="176"/>
    </row>
    <row r="284" spans="1:7" hidden="1" x14ac:dyDescent="0.3">
      <c r="A284" s="181" t="s">
        <v>1473</v>
      </c>
      <c r="D284" s="176"/>
      <c r="E284" s="176"/>
      <c r="F284" s="176"/>
      <c r="G284" s="176"/>
    </row>
    <row r="285" spans="1:7" ht="18" x14ac:dyDescent="0.3">
      <c r="A285" s="189"/>
      <c r="B285" s="189" t="s">
        <v>1474</v>
      </c>
      <c r="C285" s="189" t="s">
        <v>320</v>
      </c>
      <c r="D285" s="189" t="s">
        <v>320</v>
      </c>
      <c r="E285" s="189"/>
      <c r="F285" s="190"/>
      <c r="G285" s="191"/>
    </row>
    <row r="286" spans="1:7" ht="13.8" x14ac:dyDescent="0.3">
      <c r="A286" s="242" t="s">
        <v>1475</v>
      </c>
      <c r="B286" s="243"/>
      <c r="C286" s="243"/>
      <c r="D286" s="243"/>
      <c r="E286" s="243"/>
      <c r="F286" s="244"/>
      <c r="G286" s="243"/>
    </row>
    <row r="287" spans="1:7" ht="13.8" x14ac:dyDescent="0.3">
      <c r="A287" s="242" t="s">
        <v>1476</v>
      </c>
      <c r="B287" s="243"/>
      <c r="C287" s="243"/>
      <c r="D287" s="243"/>
      <c r="E287" s="243"/>
      <c r="F287" s="244"/>
      <c r="G287" s="243"/>
    </row>
    <row r="288" spans="1:7" x14ac:dyDescent="0.3">
      <c r="A288" s="181" t="s">
        <v>321</v>
      </c>
      <c r="B288" s="194" t="s">
        <v>1477</v>
      </c>
      <c r="C288" s="245">
        <f>ROW(B38)</f>
        <v>38</v>
      </c>
      <c r="D288" s="208"/>
      <c r="E288" s="208"/>
      <c r="F288" s="208"/>
      <c r="G288" s="208"/>
    </row>
    <row r="289" spans="1:7" x14ac:dyDescent="0.3">
      <c r="A289" s="181" t="s">
        <v>322</v>
      </c>
      <c r="B289" s="194" t="s">
        <v>1478</v>
      </c>
      <c r="C289" s="245">
        <f>ROW(B39)</f>
        <v>39</v>
      </c>
      <c r="E289" s="208"/>
      <c r="F289" s="208"/>
    </row>
    <row r="290" spans="1:7" ht="28.8" x14ac:dyDescent="0.3">
      <c r="A290" s="181" t="s">
        <v>323</v>
      </c>
      <c r="B290" s="194" t="s">
        <v>1479</v>
      </c>
      <c r="C290" s="241" t="s">
        <v>1480</v>
      </c>
      <c r="G290" s="246"/>
    </row>
    <row r="291" spans="1:7" x14ac:dyDescent="0.3">
      <c r="A291" s="181" t="s">
        <v>325</v>
      </c>
      <c r="B291" s="194" t="s">
        <v>1481</v>
      </c>
      <c r="C291" s="245" t="s">
        <v>324</v>
      </c>
      <c r="D291" s="245" t="s">
        <v>1482</v>
      </c>
      <c r="E291" s="246"/>
      <c r="F291" s="208"/>
    </row>
    <row r="292" spans="1:7" x14ac:dyDescent="0.3">
      <c r="A292" s="181" t="s">
        <v>326</v>
      </c>
      <c r="B292" s="194" t="s">
        <v>1483</v>
      </c>
      <c r="C292" s="245">
        <f>ROW(B52)</f>
        <v>52</v>
      </c>
      <c r="G292" s="246"/>
    </row>
    <row r="293" spans="1:7" x14ac:dyDescent="0.3">
      <c r="A293" s="181" t="s">
        <v>327</v>
      </c>
      <c r="B293" s="194" t="s">
        <v>1484</v>
      </c>
      <c r="C293" s="247" t="s">
        <v>1485</v>
      </c>
      <c r="D293" s="245" t="s">
        <v>1486</v>
      </c>
      <c r="E293" s="246"/>
      <c r="F293" s="245" t="s">
        <v>1482</v>
      </c>
      <c r="G293" s="245" t="s">
        <v>1482</v>
      </c>
    </row>
    <row r="294" spans="1:7" x14ac:dyDescent="0.3">
      <c r="A294" s="181" t="s">
        <v>328</v>
      </c>
      <c r="B294" s="194" t="s">
        <v>1487</v>
      </c>
      <c r="C294" s="247" t="s">
        <v>1488</v>
      </c>
    </row>
    <row r="295" spans="1:7" x14ac:dyDescent="0.3">
      <c r="A295" s="181" t="s">
        <v>329</v>
      </c>
      <c r="B295" s="194" t="s">
        <v>1489</v>
      </c>
      <c r="C295" s="245" t="s">
        <v>1490</v>
      </c>
      <c r="D295" s="245" t="s">
        <v>1482</v>
      </c>
      <c r="F295" s="245" t="s">
        <v>1482</v>
      </c>
    </row>
    <row r="296" spans="1:7" x14ac:dyDescent="0.3">
      <c r="A296" s="181" t="s">
        <v>330</v>
      </c>
      <c r="B296" s="194" t="s">
        <v>1491</v>
      </c>
      <c r="C296" s="245">
        <f>ROW(B111)</f>
        <v>111</v>
      </c>
      <c r="F296" s="246"/>
    </row>
    <row r="297" spans="1:7" x14ac:dyDescent="0.3">
      <c r="A297" s="181" t="s">
        <v>331</v>
      </c>
      <c r="B297" s="194" t="s">
        <v>1492</v>
      </c>
      <c r="C297" s="245">
        <f>ROW(B163)</f>
        <v>163</v>
      </c>
      <c r="E297" s="246"/>
      <c r="F297" s="246"/>
    </row>
    <row r="298" spans="1:7" x14ac:dyDescent="0.3">
      <c r="A298" s="181" t="s">
        <v>332</v>
      </c>
      <c r="B298" s="194" t="s">
        <v>1493</v>
      </c>
      <c r="C298" s="245">
        <f>ROW(B137)</f>
        <v>137</v>
      </c>
      <c r="E298" s="246"/>
      <c r="F298" s="246"/>
    </row>
    <row r="299" spans="1:7" x14ac:dyDescent="0.3">
      <c r="A299" s="181" t="s">
        <v>333</v>
      </c>
      <c r="B299" s="194" t="s">
        <v>1494</v>
      </c>
      <c r="C299" s="241"/>
      <c r="E299" s="246"/>
    </row>
    <row r="300" spans="1:7" x14ac:dyDescent="0.3">
      <c r="A300" s="181" t="s">
        <v>334</v>
      </c>
      <c r="B300" s="194" t="s">
        <v>1495</v>
      </c>
      <c r="C300" s="245" t="s">
        <v>1496</v>
      </c>
      <c r="D300" s="245" t="s">
        <v>1497</v>
      </c>
      <c r="E300" s="246"/>
    </row>
    <row r="301" spans="1:7" x14ac:dyDescent="0.3">
      <c r="A301" s="181" t="s">
        <v>1498</v>
      </c>
      <c r="B301" s="194" t="s">
        <v>1499</v>
      </c>
      <c r="C301" s="245" t="s">
        <v>1500</v>
      </c>
    </row>
    <row r="302" spans="1:7" x14ac:dyDescent="0.3">
      <c r="A302" s="181" t="s">
        <v>1501</v>
      </c>
      <c r="B302" s="194" t="s">
        <v>1502</v>
      </c>
      <c r="C302" s="245" t="s">
        <v>1503</v>
      </c>
    </row>
    <row r="303" spans="1:7" x14ac:dyDescent="0.3">
      <c r="A303" s="181" t="s">
        <v>1504</v>
      </c>
      <c r="B303" s="194" t="s">
        <v>1505</v>
      </c>
      <c r="C303" s="245">
        <f>ROW(B65)</f>
        <v>65</v>
      </c>
    </row>
    <row r="304" spans="1:7" x14ac:dyDescent="0.3">
      <c r="A304" s="181" t="s">
        <v>1506</v>
      </c>
      <c r="B304" s="194" t="s">
        <v>1507</v>
      </c>
      <c r="C304" s="245">
        <f>ROW(B88)</f>
        <v>88</v>
      </c>
    </row>
    <row r="305" spans="1:7" x14ac:dyDescent="0.3">
      <c r="A305" s="181" t="s">
        <v>1508</v>
      </c>
      <c r="B305" s="194" t="s">
        <v>1509</v>
      </c>
      <c r="C305" s="245" t="s">
        <v>1510</v>
      </c>
      <c r="E305" s="246"/>
    </row>
    <row r="306" spans="1:7" x14ac:dyDescent="0.3">
      <c r="A306" s="181" t="s">
        <v>1511</v>
      </c>
      <c r="B306" s="194" t="s">
        <v>1512</v>
      </c>
      <c r="C306" s="245">
        <v>44</v>
      </c>
      <c r="E306" s="246"/>
    </row>
    <row r="307" spans="1:7" x14ac:dyDescent="0.3">
      <c r="A307" s="181" t="s">
        <v>1513</v>
      </c>
      <c r="B307" s="194" t="s">
        <v>1514</v>
      </c>
      <c r="C307" s="245" t="s">
        <v>1515</v>
      </c>
      <c r="D307" s="245" t="s">
        <v>1482</v>
      </c>
      <c r="E307" s="246"/>
      <c r="F307" s="245" t="s">
        <v>1482</v>
      </c>
    </row>
    <row r="308" spans="1:7" x14ac:dyDescent="0.3">
      <c r="A308" s="181" t="s">
        <v>335</v>
      </c>
      <c r="B308" s="194"/>
      <c r="E308" s="246"/>
    </row>
    <row r="309" spans="1:7" x14ac:dyDescent="0.3">
      <c r="A309" s="181" t="s">
        <v>336</v>
      </c>
      <c r="E309" s="246"/>
    </row>
    <row r="310" spans="1:7" x14ac:dyDescent="0.3">
      <c r="A310" s="181" t="s">
        <v>337</v>
      </c>
    </row>
    <row r="311" spans="1:7" ht="36" x14ac:dyDescent="0.3">
      <c r="A311" s="190"/>
      <c r="B311" s="189" t="s">
        <v>338</v>
      </c>
      <c r="C311" s="190"/>
      <c r="D311" s="190"/>
      <c r="E311" s="190"/>
      <c r="F311" s="190"/>
      <c r="G311" s="191"/>
    </row>
    <row r="312" spans="1:7" x14ac:dyDescent="0.3">
      <c r="A312" s="181" t="s">
        <v>339</v>
      </c>
      <c r="B312" s="204" t="s">
        <v>340</v>
      </c>
      <c r="C312" s="248">
        <v>634.91644932999998</v>
      </c>
    </row>
    <row r="313" spans="1:7" x14ac:dyDescent="0.3">
      <c r="A313" s="181" t="s">
        <v>341</v>
      </c>
      <c r="B313" s="204" t="s">
        <v>342</v>
      </c>
    </row>
    <row r="314" spans="1:7" x14ac:dyDescent="0.3">
      <c r="A314" s="181" t="s">
        <v>343</v>
      </c>
      <c r="B314" s="204" t="s">
        <v>344</v>
      </c>
    </row>
    <row r="315" spans="1:7" x14ac:dyDescent="0.3">
      <c r="A315" s="181" t="s">
        <v>345</v>
      </c>
      <c r="B315" s="204"/>
      <c r="C315" s="245"/>
    </row>
    <row r="316" spans="1:7" x14ac:dyDescent="0.3">
      <c r="A316" s="181" t="s">
        <v>346</v>
      </c>
      <c r="B316" s="204"/>
      <c r="C316" s="245"/>
    </row>
    <row r="317" spans="1:7" x14ac:dyDescent="0.3">
      <c r="A317" s="181" t="s">
        <v>347</v>
      </c>
      <c r="B317" s="204"/>
      <c r="C317" s="245"/>
    </row>
    <row r="318" spans="1:7" x14ac:dyDescent="0.3">
      <c r="A318" s="181" t="s">
        <v>348</v>
      </c>
      <c r="B318" s="204"/>
      <c r="C318" s="245"/>
    </row>
    <row r="319" spans="1:7" ht="18" x14ac:dyDescent="0.3">
      <c r="A319" s="190"/>
      <c r="B319" s="189" t="s">
        <v>349</v>
      </c>
      <c r="C319" s="190"/>
      <c r="D319" s="190"/>
      <c r="E319" s="190"/>
      <c r="F319" s="190"/>
      <c r="G319" s="191"/>
    </row>
    <row r="320" spans="1:7" x14ac:dyDescent="0.3">
      <c r="A320" s="199"/>
      <c r="B320" s="200" t="s">
        <v>350</v>
      </c>
      <c r="C320" s="199"/>
      <c r="D320" s="199"/>
      <c r="E320" s="201"/>
      <c r="F320" s="202"/>
      <c r="G320" s="202"/>
    </row>
    <row r="321" spans="1:3" x14ac:dyDescent="0.3">
      <c r="A321" s="181" t="s">
        <v>351</v>
      </c>
      <c r="B321" s="194" t="s">
        <v>1516</v>
      </c>
      <c r="C321" s="194"/>
    </row>
    <row r="322" spans="1:3" x14ac:dyDescent="0.3">
      <c r="A322" s="181" t="s">
        <v>352</v>
      </c>
      <c r="B322" s="194" t="s">
        <v>1517</v>
      </c>
      <c r="C322" s="194"/>
    </row>
    <row r="323" spans="1:3" x14ac:dyDescent="0.3">
      <c r="A323" s="181" t="s">
        <v>353</v>
      </c>
      <c r="B323" s="194" t="s">
        <v>354</v>
      </c>
      <c r="C323" s="194"/>
    </row>
    <row r="324" spans="1:3" x14ac:dyDescent="0.3">
      <c r="A324" s="181" t="s">
        <v>355</v>
      </c>
      <c r="B324" s="194" t="s">
        <v>356</v>
      </c>
    </row>
    <row r="325" spans="1:3" x14ac:dyDescent="0.3">
      <c r="A325" s="181" t="s">
        <v>357</v>
      </c>
      <c r="B325" s="194" t="s">
        <v>358</v>
      </c>
    </row>
    <row r="326" spans="1:3" x14ac:dyDescent="0.3">
      <c r="A326" s="181" t="s">
        <v>359</v>
      </c>
      <c r="B326" s="194" t="s">
        <v>772</v>
      </c>
    </row>
    <row r="327" spans="1:3" x14ac:dyDescent="0.3">
      <c r="A327" s="181" t="s">
        <v>360</v>
      </c>
      <c r="B327" s="194" t="s">
        <v>361</v>
      </c>
    </row>
    <row r="328" spans="1:3" x14ac:dyDescent="0.3">
      <c r="A328" s="181" t="s">
        <v>362</v>
      </c>
      <c r="B328" s="194" t="s">
        <v>363</v>
      </c>
    </row>
    <row r="329" spans="1:3" x14ac:dyDescent="0.3">
      <c r="A329" s="181" t="s">
        <v>364</v>
      </c>
      <c r="B329" s="194" t="s">
        <v>1518</v>
      </c>
    </row>
    <row r="330" spans="1:3" hidden="1" outlineLevel="1" x14ac:dyDescent="0.3">
      <c r="A330" s="181" t="s">
        <v>365</v>
      </c>
      <c r="B330" s="214" t="s">
        <v>366</v>
      </c>
    </row>
    <row r="331" spans="1:3" hidden="1" outlineLevel="1" x14ac:dyDescent="0.3">
      <c r="A331" s="181" t="s">
        <v>367</v>
      </c>
      <c r="B331" s="214" t="s">
        <v>366</v>
      </c>
    </row>
    <row r="332" spans="1:3" hidden="1" outlineLevel="1" x14ac:dyDescent="0.3">
      <c r="A332" s="181" t="s">
        <v>368</v>
      </c>
      <c r="B332" s="214" t="s">
        <v>366</v>
      </c>
    </row>
    <row r="333" spans="1:3" hidden="1" outlineLevel="1" x14ac:dyDescent="0.3">
      <c r="A333" s="181" t="s">
        <v>369</v>
      </c>
      <c r="B333" s="214" t="s">
        <v>366</v>
      </c>
    </row>
    <row r="334" spans="1:3" hidden="1" outlineLevel="1" x14ac:dyDescent="0.3">
      <c r="A334" s="181" t="s">
        <v>370</v>
      </c>
      <c r="B334" s="214" t="s">
        <v>366</v>
      </c>
    </row>
    <row r="335" spans="1:3" hidden="1" outlineLevel="1" x14ac:dyDescent="0.3">
      <c r="A335" s="181" t="s">
        <v>371</v>
      </c>
      <c r="B335" s="214" t="s">
        <v>366</v>
      </c>
    </row>
    <row r="336" spans="1:3" hidden="1" outlineLevel="1" x14ac:dyDescent="0.3">
      <c r="A336" s="181" t="s">
        <v>372</v>
      </c>
      <c r="B336" s="214" t="s">
        <v>366</v>
      </c>
    </row>
    <row r="337" spans="1:2" hidden="1" outlineLevel="1" x14ac:dyDescent="0.3">
      <c r="A337" s="181" t="s">
        <v>373</v>
      </c>
      <c r="B337" s="214" t="s">
        <v>366</v>
      </c>
    </row>
    <row r="338" spans="1:2" hidden="1" outlineLevel="1" x14ac:dyDescent="0.3">
      <c r="A338" s="181" t="s">
        <v>374</v>
      </c>
      <c r="B338" s="214" t="s">
        <v>366</v>
      </c>
    </row>
    <row r="339" spans="1:2" hidden="1" outlineLevel="1" x14ac:dyDescent="0.3">
      <c r="A339" s="181" t="s">
        <v>375</v>
      </c>
      <c r="B339" s="214" t="s">
        <v>366</v>
      </c>
    </row>
    <row r="340" spans="1:2" hidden="1" outlineLevel="1" x14ac:dyDescent="0.3">
      <c r="A340" s="181" t="s">
        <v>376</v>
      </c>
      <c r="B340" s="214" t="s">
        <v>366</v>
      </c>
    </row>
    <row r="341" spans="1:2" hidden="1" outlineLevel="1" x14ac:dyDescent="0.3">
      <c r="A341" s="181" t="s">
        <v>377</v>
      </c>
      <c r="B341" s="214" t="s">
        <v>366</v>
      </c>
    </row>
    <row r="342" spans="1:2" hidden="1" outlineLevel="1" x14ac:dyDescent="0.3">
      <c r="A342" s="181" t="s">
        <v>378</v>
      </c>
      <c r="B342" s="214" t="s">
        <v>366</v>
      </c>
    </row>
    <row r="343" spans="1:2" hidden="1" outlineLevel="1" x14ac:dyDescent="0.3">
      <c r="A343" s="181" t="s">
        <v>379</v>
      </c>
      <c r="B343" s="214" t="s">
        <v>366</v>
      </c>
    </row>
    <row r="344" spans="1:2" hidden="1" outlineLevel="1" x14ac:dyDescent="0.3">
      <c r="A344" s="181" t="s">
        <v>380</v>
      </c>
      <c r="B344" s="214" t="s">
        <v>366</v>
      </c>
    </row>
    <row r="345" spans="1:2" hidden="1" outlineLevel="1" x14ac:dyDescent="0.3">
      <c r="A345" s="181" t="s">
        <v>381</v>
      </c>
      <c r="B345" s="214" t="s">
        <v>366</v>
      </c>
    </row>
    <row r="346" spans="1:2" hidden="1" outlineLevel="1" x14ac:dyDescent="0.3">
      <c r="A346" s="181" t="s">
        <v>382</v>
      </c>
      <c r="B346" s="214" t="s">
        <v>366</v>
      </c>
    </row>
    <row r="347" spans="1:2" hidden="1" outlineLevel="1" x14ac:dyDescent="0.3">
      <c r="A347" s="181" t="s">
        <v>383</v>
      </c>
      <c r="B347" s="214" t="s">
        <v>366</v>
      </c>
    </row>
    <row r="348" spans="1:2" hidden="1" outlineLevel="1" x14ac:dyDescent="0.3">
      <c r="A348" s="181" t="s">
        <v>384</v>
      </c>
      <c r="B348" s="214" t="s">
        <v>366</v>
      </c>
    </row>
    <row r="349" spans="1:2" hidden="1" outlineLevel="1" x14ac:dyDescent="0.3">
      <c r="A349" s="181" t="s">
        <v>385</v>
      </c>
      <c r="B349" s="214" t="s">
        <v>366</v>
      </c>
    </row>
    <row r="350" spans="1:2" hidden="1" outlineLevel="1" x14ac:dyDescent="0.3">
      <c r="A350" s="181" t="s">
        <v>386</v>
      </c>
      <c r="B350" s="214" t="s">
        <v>366</v>
      </c>
    </row>
    <row r="351" spans="1:2" hidden="1" outlineLevel="1" x14ac:dyDescent="0.3">
      <c r="A351" s="181" t="s">
        <v>387</v>
      </c>
      <c r="B351" s="214" t="s">
        <v>366</v>
      </c>
    </row>
    <row r="352" spans="1:2" hidden="1" outlineLevel="1" x14ac:dyDescent="0.3">
      <c r="A352" s="181" t="s">
        <v>388</v>
      </c>
      <c r="B352" s="214" t="s">
        <v>366</v>
      </c>
    </row>
    <row r="353" spans="1:2" hidden="1" outlineLevel="1" x14ac:dyDescent="0.3">
      <c r="A353" s="181" t="s">
        <v>389</v>
      </c>
      <c r="B353" s="214" t="s">
        <v>366</v>
      </c>
    </row>
    <row r="354" spans="1:2" hidden="1" outlineLevel="1" x14ac:dyDescent="0.3">
      <c r="A354" s="181" t="s">
        <v>390</v>
      </c>
      <c r="B354" s="214" t="s">
        <v>366</v>
      </c>
    </row>
    <row r="355" spans="1:2" hidden="1" outlineLevel="1" x14ac:dyDescent="0.3">
      <c r="A355" s="181" t="s">
        <v>391</v>
      </c>
      <c r="B355" s="214" t="s">
        <v>366</v>
      </c>
    </row>
    <row r="356" spans="1:2" hidden="1" outlineLevel="1" x14ac:dyDescent="0.3">
      <c r="A356" s="181" t="s">
        <v>392</v>
      </c>
      <c r="B356" s="214" t="s">
        <v>366</v>
      </c>
    </row>
    <row r="357" spans="1:2" hidden="1" outlineLevel="1" x14ac:dyDescent="0.3">
      <c r="A357" s="181" t="s">
        <v>393</v>
      </c>
      <c r="B357" s="214" t="s">
        <v>366</v>
      </c>
    </row>
    <row r="358" spans="1:2" hidden="1" outlineLevel="1" x14ac:dyDescent="0.3">
      <c r="A358" s="181" t="s">
        <v>394</v>
      </c>
      <c r="B358" s="214" t="s">
        <v>366</v>
      </c>
    </row>
    <row r="359" spans="1:2" hidden="1" outlineLevel="1" x14ac:dyDescent="0.3">
      <c r="A359" s="181" t="s">
        <v>395</v>
      </c>
      <c r="B359" s="214" t="s">
        <v>366</v>
      </c>
    </row>
    <row r="360" spans="1:2" hidden="1" outlineLevel="1" x14ac:dyDescent="0.3">
      <c r="A360" s="181" t="s">
        <v>396</v>
      </c>
      <c r="B360" s="214" t="s">
        <v>366</v>
      </c>
    </row>
    <row r="361" spans="1:2" hidden="1" outlineLevel="1" x14ac:dyDescent="0.3">
      <c r="A361" s="181" t="s">
        <v>397</v>
      </c>
      <c r="B361" s="214" t="s">
        <v>366</v>
      </c>
    </row>
    <row r="362" spans="1:2" hidden="1" outlineLevel="1" x14ac:dyDescent="0.3">
      <c r="A362" s="181" t="s">
        <v>398</v>
      </c>
      <c r="B362" s="214" t="s">
        <v>366</v>
      </c>
    </row>
    <row r="363" spans="1:2" hidden="1" outlineLevel="1" x14ac:dyDescent="0.3">
      <c r="A363" s="181" t="s">
        <v>399</v>
      </c>
      <c r="B363" s="214" t="s">
        <v>366</v>
      </c>
    </row>
    <row r="364" spans="1:2" hidden="1" outlineLevel="1" x14ac:dyDescent="0.3">
      <c r="A364" s="181" t="s">
        <v>400</v>
      </c>
      <c r="B364" s="214" t="s">
        <v>366</v>
      </c>
    </row>
    <row r="365" spans="1:2" hidden="1" outlineLevel="1" x14ac:dyDescent="0.3">
      <c r="A365" s="181" t="s">
        <v>401</v>
      </c>
      <c r="B365" s="214" t="s">
        <v>366</v>
      </c>
    </row>
    <row r="366" spans="1:2" collapsed="1" x14ac:dyDescent="0.3"/>
    <row r="369" spans="1:7" ht="13.8" x14ac:dyDescent="0.3">
      <c r="A369" s="206"/>
      <c r="B369" s="206"/>
      <c r="C369" s="206"/>
      <c r="D369" s="206"/>
      <c r="E369" s="206"/>
      <c r="F369" s="206"/>
      <c r="G369" s="206"/>
    </row>
    <row r="370" spans="1:7" ht="13.8" x14ac:dyDescent="0.3">
      <c r="A370" s="206"/>
      <c r="B370" s="206"/>
      <c r="C370" s="206"/>
      <c r="D370" s="206"/>
      <c r="E370" s="206"/>
      <c r="F370" s="206"/>
      <c r="G370" s="206"/>
    </row>
    <row r="371" spans="1:7" ht="13.8" x14ac:dyDescent="0.3">
      <c r="A371" s="206"/>
      <c r="B371" s="206"/>
      <c r="C371" s="206"/>
      <c r="D371" s="206"/>
      <c r="E371" s="206"/>
      <c r="F371" s="206"/>
      <c r="G371" s="206"/>
    </row>
    <row r="372" spans="1:7" ht="13.8" x14ac:dyDescent="0.3">
      <c r="A372" s="206"/>
      <c r="B372" s="206"/>
      <c r="C372" s="206"/>
      <c r="D372" s="206"/>
      <c r="E372" s="206"/>
      <c r="F372" s="206"/>
      <c r="G372" s="206"/>
    </row>
    <row r="373" spans="1:7" ht="13.8" x14ac:dyDescent="0.3">
      <c r="A373" s="206"/>
      <c r="B373" s="206"/>
      <c r="C373" s="206"/>
      <c r="D373" s="206"/>
      <c r="E373" s="206"/>
      <c r="F373" s="206"/>
      <c r="G373" s="206"/>
    </row>
    <row r="374" spans="1:7" ht="13.8" x14ac:dyDescent="0.3">
      <c r="A374" s="206"/>
      <c r="B374" s="206"/>
      <c r="C374" s="206"/>
      <c r="D374" s="206"/>
      <c r="E374" s="206"/>
      <c r="F374" s="206"/>
      <c r="G374" s="206"/>
    </row>
    <row r="375" spans="1:7" ht="13.8" x14ac:dyDescent="0.3">
      <c r="A375" s="206"/>
      <c r="B375" s="206"/>
      <c r="C375" s="206"/>
      <c r="D375" s="206"/>
      <c r="E375" s="206"/>
      <c r="F375" s="206"/>
      <c r="G375" s="206"/>
    </row>
    <row r="376" spans="1:7" ht="13.8" x14ac:dyDescent="0.3">
      <c r="A376" s="206"/>
      <c r="B376" s="206"/>
      <c r="C376" s="206"/>
      <c r="D376" s="206"/>
      <c r="E376" s="206"/>
      <c r="F376" s="206"/>
      <c r="G376" s="206"/>
    </row>
    <row r="377" spans="1:7" ht="13.8" x14ac:dyDescent="0.3">
      <c r="A377" s="206"/>
      <c r="B377" s="206"/>
      <c r="C377" s="206"/>
      <c r="D377" s="206"/>
      <c r="E377" s="206"/>
      <c r="F377" s="206"/>
      <c r="G377" s="206"/>
    </row>
    <row r="378" spans="1:7" ht="13.8" x14ac:dyDescent="0.3">
      <c r="A378" s="206"/>
      <c r="B378" s="206"/>
      <c r="C378" s="206"/>
      <c r="D378" s="206"/>
      <c r="E378" s="206"/>
      <c r="F378" s="206"/>
      <c r="G378" s="206"/>
    </row>
    <row r="379" spans="1:7" ht="13.8" x14ac:dyDescent="0.3">
      <c r="A379" s="206"/>
      <c r="B379" s="206"/>
      <c r="C379" s="206"/>
      <c r="D379" s="206"/>
      <c r="E379" s="206"/>
      <c r="F379" s="206"/>
      <c r="G379" s="206"/>
    </row>
    <row r="380" spans="1:7" ht="13.8" x14ac:dyDescent="0.3">
      <c r="A380" s="206"/>
      <c r="B380" s="206"/>
      <c r="C380" s="206"/>
      <c r="D380" s="206"/>
      <c r="E380" s="206"/>
      <c r="F380" s="206"/>
      <c r="G380" s="206"/>
    </row>
    <row r="381" spans="1:7" ht="13.8" x14ac:dyDescent="0.3">
      <c r="A381" s="206"/>
      <c r="B381" s="206"/>
      <c r="C381" s="206"/>
      <c r="D381" s="206"/>
      <c r="E381" s="206"/>
      <c r="F381" s="206"/>
      <c r="G381" s="206"/>
    </row>
    <row r="382" spans="1:7" ht="13.8" x14ac:dyDescent="0.3">
      <c r="A382" s="206"/>
      <c r="B382" s="206"/>
      <c r="C382" s="206"/>
      <c r="D382" s="206"/>
      <c r="E382" s="206"/>
      <c r="F382" s="206"/>
      <c r="G382" s="206"/>
    </row>
    <row r="383" spans="1:7" ht="13.8" x14ac:dyDescent="0.3">
      <c r="A383" s="206"/>
      <c r="B383" s="206"/>
      <c r="C383" s="206"/>
      <c r="D383" s="206"/>
      <c r="E383" s="206"/>
      <c r="F383" s="206"/>
      <c r="G383" s="206"/>
    </row>
    <row r="384" spans="1:7" ht="13.8" x14ac:dyDescent="0.3">
      <c r="A384" s="206"/>
      <c r="B384" s="206"/>
      <c r="C384" s="206"/>
      <c r="D384" s="206"/>
      <c r="E384" s="206"/>
      <c r="F384" s="206"/>
      <c r="G384" s="206"/>
    </row>
    <row r="385" spans="1:7" ht="13.8" x14ac:dyDescent="0.3">
      <c r="A385" s="206"/>
      <c r="B385" s="206"/>
      <c r="C385" s="206"/>
      <c r="D385" s="206"/>
      <c r="E385" s="206"/>
      <c r="F385" s="206"/>
      <c r="G385" s="206"/>
    </row>
    <row r="386" spans="1:7" ht="13.8" x14ac:dyDescent="0.3">
      <c r="A386" s="206"/>
      <c r="B386" s="206"/>
      <c r="C386" s="206"/>
      <c r="D386" s="206"/>
      <c r="E386" s="206"/>
      <c r="F386" s="206"/>
      <c r="G386" s="206"/>
    </row>
    <row r="387" spans="1:7" ht="13.8" x14ac:dyDescent="0.3">
      <c r="A387" s="206"/>
      <c r="B387" s="206"/>
      <c r="C387" s="206"/>
      <c r="D387" s="206"/>
      <c r="E387" s="206"/>
      <c r="F387" s="206"/>
      <c r="G387" s="206"/>
    </row>
    <row r="388" spans="1:7" ht="13.8" x14ac:dyDescent="0.3">
      <c r="A388" s="206"/>
      <c r="B388" s="206"/>
      <c r="C388" s="206"/>
      <c r="D388" s="206"/>
      <c r="E388" s="206"/>
      <c r="F388" s="206"/>
      <c r="G388" s="206"/>
    </row>
    <row r="389" spans="1:7" ht="13.8" x14ac:dyDescent="0.3">
      <c r="A389" s="206"/>
      <c r="B389" s="206"/>
      <c r="C389" s="206"/>
      <c r="D389" s="206"/>
      <c r="E389" s="206"/>
      <c r="F389" s="206"/>
      <c r="G389" s="206"/>
    </row>
    <row r="390" spans="1:7" ht="13.8" x14ac:dyDescent="0.3">
      <c r="A390" s="206"/>
      <c r="B390" s="206"/>
      <c r="C390" s="206"/>
      <c r="D390" s="206"/>
      <c r="E390" s="206"/>
      <c r="F390" s="206"/>
      <c r="G390" s="206"/>
    </row>
    <row r="391" spans="1:7" ht="13.8" x14ac:dyDescent="0.3">
      <c r="A391" s="206"/>
      <c r="B391" s="206"/>
      <c r="C391" s="206"/>
      <c r="D391" s="206"/>
      <c r="E391" s="206"/>
      <c r="F391" s="206"/>
      <c r="G391" s="206"/>
    </row>
    <row r="392" spans="1:7" ht="13.8" x14ac:dyDescent="0.3">
      <c r="A392" s="206"/>
      <c r="B392" s="206"/>
      <c r="C392" s="206"/>
      <c r="D392" s="206"/>
      <c r="E392" s="206"/>
      <c r="F392" s="206"/>
      <c r="G392" s="206"/>
    </row>
    <row r="393" spans="1:7" ht="13.8" x14ac:dyDescent="0.3">
      <c r="A393" s="206"/>
      <c r="B393" s="206"/>
      <c r="C393" s="206"/>
      <c r="D393" s="206"/>
      <c r="E393" s="206"/>
      <c r="F393" s="206"/>
      <c r="G393" s="206"/>
    </row>
    <row r="394" spans="1:7" ht="13.8" x14ac:dyDescent="0.3">
      <c r="A394" s="206"/>
      <c r="B394" s="206"/>
      <c r="C394" s="206"/>
      <c r="D394" s="206"/>
      <c r="E394" s="206"/>
      <c r="F394" s="206"/>
      <c r="G394" s="206"/>
    </row>
    <row r="395" spans="1:7" ht="13.8" x14ac:dyDescent="0.3">
      <c r="A395" s="206"/>
      <c r="B395" s="206"/>
      <c r="C395" s="206"/>
      <c r="D395" s="206"/>
      <c r="E395" s="206"/>
      <c r="F395" s="206"/>
      <c r="G395" s="206"/>
    </row>
    <row r="396" spans="1:7" ht="13.8" x14ac:dyDescent="0.3">
      <c r="A396" s="206"/>
      <c r="B396" s="206"/>
      <c r="C396" s="206"/>
      <c r="D396" s="206"/>
      <c r="E396" s="206"/>
      <c r="F396" s="206"/>
      <c r="G396" s="206"/>
    </row>
    <row r="397" spans="1:7" ht="13.8" x14ac:dyDescent="0.3">
      <c r="A397" s="206"/>
      <c r="B397" s="206"/>
      <c r="C397" s="206"/>
      <c r="D397" s="206"/>
      <c r="E397" s="206"/>
      <c r="F397" s="206"/>
      <c r="G397" s="206"/>
    </row>
    <row r="398" spans="1:7" ht="13.8" x14ac:dyDescent="0.3">
      <c r="A398" s="206"/>
      <c r="B398" s="206"/>
      <c r="C398" s="206"/>
      <c r="D398" s="206"/>
      <c r="E398" s="206"/>
      <c r="F398" s="206"/>
      <c r="G398" s="206"/>
    </row>
    <row r="399" spans="1:7" ht="13.8" x14ac:dyDescent="0.3">
      <c r="A399" s="206"/>
      <c r="B399" s="206"/>
      <c r="C399" s="206"/>
      <c r="D399" s="206"/>
      <c r="E399" s="206"/>
      <c r="F399" s="206"/>
      <c r="G399" s="206"/>
    </row>
    <row r="400" spans="1:7" ht="13.8" x14ac:dyDescent="0.3">
      <c r="A400" s="206"/>
      <c r="B400" s="206"/>
      <c r="C400" s="206"/>
      <c r="D400" s="206"/>
      <c r="E400" s="206"/>
      <c r="F400" s="206"/>
      <c r="G400" s="206"/>
    </row>
    <row r="401" spans="1:7" ht="13.8" x14ac:dyDescent="0.3">
      <c r="A401" s="206"/>
      <c r="B401" s="206"/>
      <c r="C401" s="206"/>
      <c r="D401" s="206"/>
      <c r="E401" s="206"/>
      <c r="F401" s="206"/>
      <c r="G401" s="206"/>
    </row>
    <row r="402" spans="1:7" ht="13.8" x14ac:dyDescent="0.3">
      <c r="A402" s="206"/>
      <c r="B402" s="206"/>
      <c r="C402" s="206"/>
      <c r="D402" s="206"/>
      <c r="E402" s="206"/>
      <c r="F402" s="206"/>
      <c r="G402" s="206"/>
    </row>
    <row r="403" spans="1:7" ht="13.8" x14ac:dyDescent="0.3">
      <c r="A403" s="206"/>
      <c r="B403" s="206"/>
      <c r="C403" s="206"/>
      <c r="D403" s="206"/>
      <c r="E403" s="206"/>
      <c r="F403" s="206"/>
      <c r="G403" s="206"/>
    </row>
    <row r="404" spans="1:7" ht="13.8" x14ac:dyDescent="0.3">
      <c r="A404" s="206"/>
      <c r="B404" s="206"/>
      <c r="C404" s="206"/>
      <c r="D404" s="206"/>
      <c r="E404" s="206"/>
      <c r="F404" s="206"/>
      <c r="G404" s="206"/>
    </row>
    <row r="405" spans="1:7" ht="13.8" x14ac:dyDescent="0.3">
      <c r="A405" s="206"/>
      <c r="B405" s="206"/>
      <c r="C405" s="206"/>
      <c r="D405" s="206"/>
      <c r="E405" s="206"/>
      <c r="F405" s="206"/>
      <c r="G405" s="206"/>
    </row>
    <row r="406" spans="1:7" ht="13.8" x14ac:dyDescent="0.3">
      <c r="A406" s="206"/>
      <c r="B406" s="206"/>
      <c r="C406" s="206"/>
      <c r="D406" s="206"/>
      <c r="E406" s="206"/>
      <c r="F406" s="206"/>
      <c r="G406" s="206"/>
    </row>
    <row r="407" spans="1:7" ht="13.8" x14ac:dyDescent="0.3">
      <c r="A407" s="206"/>
      <c r="B407" s="206"/>
      <c r="C407" s="206"/>
      <c r="D407" s="206"/>
      <c r="E407" s="206"/>
      <c r="F407" s="206"/>
      <c r="G407" s="206"/>
    </row>
    <row r="408" spans="1:7" ht="13.8" x14ac:dyDescent="0.3">
      <c r="A408" s="206"/>
      <c r="B408" s="206"/>
      <c r="C408" s="206"/>
      <c r="D408" s="206"/>
      <c r="E408" s="206"/>
      <c r="F408" s="206"/>
      <c r="G408" s="206"/>
    </row>
    <row r="409" spans="1:7" ht="13.8" x14ac:dyDescent="0.3">
      <c r="A409" s="206"/>
      <c r="B409" s="206"/>
      <c r="C409" s="206"/>
      <c r="D409" s="206"/>
      <c r="E409" s="206"/>
      <c r="F409" s="206"/>
      <c r="G409" s="206"/>
    </row>
    <row r="410" spans="1:7" ht="13.8" x14ac:dyDescent="0.3">
      <c r="A410" s="206"/>
      <c r="B410" s="206"/>
      <c r="C410" s="206"/>
      <c r="D410" s="206"/>
      <c r="E410" s="206"/>
      <c r="F410" s="206"/>
      <c r="G410" s="206"/>
    </row>
    <row r="411" spans="1:7" ht="13.8" x14ac:dyDescent="0.3">
      <c r="A411" s="206"/>
      <c r="B411" s="206"/>
      <c r="C411" s="206"/>
      <c r="D411" s="206"/>
      <c r="E411" s="206"/>
      <c r="F411" s="206"/>
      <c r="G411" s="206"/>
    </row>
    <row r="412" spans="1:7" ht="13.8" x14ac:dyDescent="0.3">
      <c r="A412" s="206"/>
      <c r="B412" s="206"/>
      <c r="C412" s="206"/>
      <c r="D412" s="206"/>
      <c r="E412" s="206"/>
      <c r="F412" s="206"/>
      <c r="G412" s="206"/>
    </row>
    <row r="413" spans="1:7" ht="13.8" x14ac:dyDescent="0.3">
      <c r="A413" s="206"/>
      <c r="B413" s="206"/>
      <c r="C413" s="206"/>
      <c r="D413" s="206"/>
      <c r="E413" s="206"/>
      <c r="F413" s="206"/>
      <c r="G413" s="206"/>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E2DD44E9-C933-4A31-B09C-8B31953A6943}">
      <formula1>J299:J302</formula1>
    </dataValidation>
  </dataValidations>
  <hyperlinks>
    <hyperlink ref="B6" location="'A. HTT General'!B13" display="1. Basic Facts" xr:uid="{C7237885-32CC-44CF-89F4-D603DD2C1DFC}"/>
    <hyperlink ref="B7" location="'A. HTT General'!B26" display="2. Regulatory Summary" xr:uid="{27026737-4B2C-4346-9F9C-EC4F2EFB7DB3}"/>
    <hyperlink ref="B8" location="'A. HTT General'!B36" display="3. General Cover Pool / Covered Bond Information" xr:uid="{39BAE50D-D21A-4D83-899D-373FE8EEFB59}"/>
    <hyperlink ref="B9" location="'A. HTT General'!B285" display="4. References to Capital Requirements Regulation (CRR) 129(7)" xr:uid="{F4C00FCE-BE78-4433-8F7C-BC8B20C2735D}"/>
    <hyperlink ref="B11" location="'A. HTT General'!B319" display="6. Other relevant information" xr:uid="{724B9AA9-14EB-4FCD-BF37-09D5EB4CD4C3}"/>
    <hyperlink ref="C289" location="'A. HTT General'!A39" display="'A. HTT General'!A39" xr:uid="{C31B1C8E-3A25-49BC-8A9C-BD46681D8951}"/>
    <hyperlink ref="C291" location="'B1. HTT Mortgage Assets'!B43" display="'B1. HTT Mortgage Assets'!B43" xr:uid="{8AD6DA54-838B-4210-969A-AAC7E305732E}"/>
    <hyperlink ref="D291" location="'B2. HTT Public Sector Assets'!B48" display="'B2. HTT Public Sector Assets'!B48" xr:uid="{9C257B74-D3A8-4D60-9BF7-84741D9C86B6}"/>
    <hyperlink ref="C292" location="'A. HTT General'!A52" display="'A. HTT General'!A52" xr:uid="{AA0A3C4B-1855-459E-8E7B-5025E81A658E}"/>
    <hyperlink ref="C297" location="'A. HTT General'!B163" display="'A. HTT General'!B163" xr:uid="{D561318E-404A-409E-8E56-FBA271CCA05D}"/>
    <hyperlink ref="C298" location="'A. HTT General'!B137" display="'A. HTT General'!B137" xr:uid="{B6B92470-1069-48CD-A0AD-D5325ECE9ABC}"/>
    <hyperlink ref="C302" location="'C. HTT Harmonised Glossary'!B18" display="'C. HTT Harmonised Glossary'!B18" xr:uid="{7230AB0C-8BC2-459D-94E4-AF64F47CAFBB}"/>
    <hyperlink ref="C303" location="'A. HTT General'!B65" display="'A. HTT General'!B65" xr:uid="{A2FCE899-866D-4639-A281-9C09F4CB604A}"/>
    <hyperlink ref="C304" location="'A. HTT General'!B88" display="'A. HTT General'!B88" xr:uid="{580FC0FE-92E7-4A76-8B6E-90E0B22F3551}"/>
    <hyperlink ref="C307" location="'B1. HTT Mortgage Assets'!B179" display="'B1. HTT Mortgage Assets'!B179" xr:uid="{FC27B96C-BF9D-4448-8B62-D27A985AD39F}"/>
    <hyperlink ref="D307" location="'B2. HTT Public Sector Assets'!B166" display="'B2. HTT Public Sector Assets'!B166" xr:uid="{961AFB58-5549-4F9F-9518-FF68134CD021}"/>
    <hyperlink ref="B27" r:id="rId1" display="Basel Compliance (Y/N)" xr:uid="{97DCC7C7-2197-43ED-9DFF-3B9893DA3BEA}"/>
    <hyperlink ref="B29" r:id="rId2" xr:uid="{14EB8BD8-24F4-40D5-9316-F1446048EED4}"/>
    <hyperlink ref="B30" r:id="rId3" xr:uid="{F4834B8C-B596-49ED-B2A3-6AACD76D0E51}"/>
    <hyperlink ref="B10" location="'A. HTT General'!B311" display="5. References to Capital Requirements Regulation (CRR) 129(1)" xr:uid="{438AF55F-7F1D-4687-ACC1-1B067E945D27}"/>
    <hyperlink ref="D293" location="'B1. HTT Mortgage Assets'!B424" display="'B1. HTT Mortgage Assets'!B424" xr:uid="{6170C5B8-ACB3-4A15-9A12-F8EF05F21768}"/>
    <hyperlink ref="C293" location="'B1. HTT Mortgage Assets'!B186" display="'B1. HTT Mortgage Assets'!B186" xr:uid="{0C40D1D9-7F94-41EC-B9EE-E6335BB263B6}"/>
    <hyperlink ref="C288" location="'A. HTT General'!A38" display="'A. HTT General'!A38" xr:uid="{0725930A-0E1E-486A-AC20-AD5686316769}"/>
    <hyperlink ref="C296" location="'A. HTT General'!B111" display="'A. HTT General'!B111" xr:uid="{A1377062-4A5D-4B0A-AB01-2581444CAC85}"/>
    <hyperlink ref="D295" location="'B2. HTT Public Sector Assets'!B129" display="'B2. HTT Public Sector Assets'!B129" xr:uid="{E98119C1-9074-4B90-B602-6B4A5CC69488}"/>
    <hyperlink ref="C295" location="'B1. HTT Mortgage Assets'!B149" display="'B1. HTT Mortgage Assets'!B149" xr:uid="{3D53B377-8127-4F0A-8EF0-4587741B75D9}"/>
    <hyperlink ref="C294" location="'C. HTT Harmonised Glossary'!B20" display="link to Glossary HG.1.15" xr:uid="{FAFBC406-E799-4548-8DC3-F0A4DE87CB45}"/>
    <hyperlink ref="C306" location="'A. HTT General'!B44" display="'A. HTT General'!B44" xr:uid="{02C35683-5CF6-49F2-9786-79F2FCAF8E39}"/>
    <hyperlink ref="C300" location="'B1. HTT Mortgage Assets'!B215" display="215 LTV residential mortgage" xr:uid="{69F082DC-EF72-47AD-9B88-CDD5BB82FEE6}"/>
    <hyperlink ref="D300" location="'B1. HTT Mortgage Assets'!B453" display="441 LTV Commercial Mortgage" xr:uid="{B15B9012-FE9B-494F-A60F-437B4A56119F}"/>
    <hyperlink ref="C301" location="'A. HTT General'!B230" display="230 Derivatives and Swaps" xr:uid="{8A530DB9-5163-4CC2-90D8-DFF7577E4453}"/>
    <hyperlink ref="B28" r:id="rId4" display="CBD Compliance (Y/N)" xr:uid="{34CA05A8-471E-42AA-A022-E9BC0AF50254}"/>
    <hyperlink ref="F293" location="'B2. HTT Public Sector Assets'!A18" display="'B2. HTT Public Sector Assets'!A18" xr:uid="{9377C249-1F47-4814-93D7-4FE68E932B38}"/>
    <hyperlink ref="G293" location="'B3. HTT Shipping Assets'!B116" display="'B3. HTT Shipping Assets'!B116" xr:uid="{1F86DB73-2DB8-4C9A-A421-72DFD11A7618}"/>
    <hyperlink ref="F295" location="'B3. HTT Shipping Assets'!B80" display="'B3. HTT Shipping Assets'!B80" xr:uid="{1EFADD48-8730-4689-AB6C-BEE0ED568C40}"/>
    <hyperlink ref="C305" location="'C. HTT Harmonised Glossary'!B12" display="link to Glossary HG 1.7" xr:uid="{611814B0-580E-4A52-8AF3-9FE9696316CD}"/>
    <hyperlink ref="F307" location="'B3. HTT Shipping Assets'!B110" display="'B3. HTT Shipping Assets'!B110" xr:uid="{E127FBA3-306A-415C-B81D-8B55A14EBF41}"/>
    <hyperlink ref="B44" location="'C. HTT Harmonised Glossary'!B6" display="2. Over-collateralisation (OC) " xr:uid="{995CFA42-B30B-40B6-BF33-575557E7B2C0}"/>
  </hyperlinks>
  <pageMargins left="0.7" right="0.7" top="0.75" bottom="0.75" header="0.3" footer="0.3"/>
  <pageSetup paperSize="9" scale="35" orientation="portrait" r:id="rId5"/>
  <headerFooter>
    <oddFooter>&amp;R&amp;1#&amp;"Calibri"&amp;10&amp;K0078D7Classification : Internal</oddFooter>
  </headerFooter>
  <rowBreaks count="2" manualBreakCount="2">
    <brk id="136"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CD62-1A25-46F4-B2F8-EA90F076621F}">
  <sheetPr>
    <tabColor theme="9" tint="-0.249977111117893"/>
  </sheetPr>
  <dimension ref="A1:I622"/>
  <sheetViews>
    <sheetView view="pageBreakPreview" zoomScale="60" zoomScaleNormal="100" workbookViewId="0">
      <selection activeCell="B429" sqref="B429"/>
    </sheetView>
  </sheetViews>
  <sheetFormatPr defaultRowHeight="14.4" outlineLevelRow="1" x14ac:dyDescent="0.3"/>
  <cols>
    <col min="1" max="1" width="13.88671875" style="181" customWidth="1"/>
    <col min="2" max="2" width="60.88671875" style="181" customWidth="1"/>
    <col min="3" max="3" width="41" style="181" customWidth="1"/>
    <col min="4" max="4" width="40.88671875" style="181" customWidth="1"/>
    <col min="5" max="5" width="6.6640625" style="181" customWidth="1"/>
    <col min="6" max="6" width="41.5546875" style="181" customWidth="1"/>
    <col min="7" max="7" width="41.5546875" style="174" customWidth="1"/>
    <col min="8" max="16384" width="8.88671875" style="176"/>
  </cols>
  <sheetData>
    <row r="1" spans="1:7" ht="31.2" x14ac:dyDescent="0.3">
      <c r="A1" s="173" t="s">
        <v>762</v>
      </c>
      <c r="B1" s="173"/>
      <c r="C1" s="174"/>
      <c r="D1" s="174"/>
      <c r="E1" s="174"/>
      <c r="F1" s="175" t="s">
        <v>1393</v>
      </c>
    </row>
    <row r="2" spans="1:7" thickBot="1" x14ac:dyDescent="0.35">
      <c r="A2" s="174"/>
      <c r="B2" s="174"/>
      <c r="C2" s="174"/>
      <c r="D2" s="174"/>
      <c r="E2" s="174"/>
      <c r="F2" s="174"/>
    </row>
    <row r="3" spans="1:7" ht="18.600000000000001" thickBot="1" x14ac:dyDescent="0.35">
      <c r="A3" s="178"/>
      <c r="B3" s="179" t="s">
        <v>0</v>
      </c>
      <c r="C3" s="249" t="s">
        <v>1</v>
      </c>
      <c r="D3" s="178"/>
      <c r="E3" s="178"/>
      <c r="F3" s="174"/>
      <c r="G3" s="178"/>
    </row>
    <row r="4" spans="1:7" ht="15" thickBot="1" x14ac:dyDescent="0.35"/>
    <row r="5" spans="1:7" ht="18" x14ac:dyDescent="0.3">
      <c r="A5" s="182"/>
      <c r="B5" s="183" t="s">
        <v>402</v>
      </c>
      <c r="C5" s="182"/>
      <c r="E5" s="184"/>
      <c r="F5" s="184"/>
    </row>
    <row r="6" spans="1:7" x14ac:dyDescent="0.3">
      <c r="B6" s="250" t="s">
        <v>403</v>
      </c>
    </row>
    <row r="7" spans="1:7" x14ac:dyDescent="0.3">
      <c r="B7" s="251" t="s">
        <v>404</v>
      </c>
    </row>
    <row r="8" spans="1:7" ht="15" thickBot="1" x14ac:dyDescent="0.35">
      <c r="B8" s="252" t="s">
        <v>405</v>
      </c>
    </row>
    <row r="9" spans="1:7" x14ac:dyDescent="0.3">
      <c r="B9" s="253"/>
    </row>
    <row r="10" spans="1:7" ht="36" x14ac:dyDescent="0.3">
      <c r="A10" s="189" t="s">
        <v>5</v>
      </c>
      <c r="B10" s="189" t="s">
        <v>403</v>
      </c>
      <c r="C10" s="190"/>
      <c r="D10" s="190"/>
      <c r="E10" s="190"/>
      <c r="F10" s="190"/>
      <c r="G10" s="191"/>
    </row>
    <row r="11" spans="1:7" x14ac:dyDescent="0.3">
      <c r="A11" s="199"/>
      <c r="B11" s="200" t="s">
        <v>406</v>
      </c>
      <c r="C11" s="199" t="s">
        <v>55</v>
      </c>
      <c r="D11" s="199"/>
      <c r="E11" s="199"/>
      <c r="F11" s="202" t="s">
        <v>407</v>
      </c>
      <c r="G11" s="202"/>
    </row>
    <row r="12" spans="1:7" x14ac:dyDescent="0.3">
      <c r="A12" s="181" t="s">
        <v>408</v>
      </c>
      <c r="B12" s="181" t="s">
        <v>409</v>
      </c>
      <c r="C12" s="203">
        <v>15261.1322759503</v>
      </c>
      <c r="F12" s="210">
        <f>IF($C$15=0,"",IF(C12="[for completion]","",C12/$C$15))</f>
        <v>1</v>
      </c>
    </row>
    <row r="13" spans="1:7" x14ac:dyDescent="0.3">
      <c r="A13" s="181" t="s">
        <v>410</v>
      </c>
      <c r="B13" s="181" t="s">
        <v>411</v>
      </c>
      <c r="C13" s="203">
        <v>0</v>
      </c>
      <c r="F13" s="210">
        <f>IF($C$15=0,"",IF(C13="[for completion]","",C13/$C$15))</f>
        <v>0</v>
      </c>
    </row>
    <row r="14" spans="1:7" x14ac:dyDescent="0.3">
      <c r="A14" s="181" t="s">
        <v>412</v>
      </c>
      <c r="B14" s="181" t="s">
        <v>66</v>
      </c>
      <c r="C14" s="203">
        <v>0</v>
      </c>
      <c r="F14" s="210">
        <f>IF($C$15=0,"",IF(C14="[for completion]","",C14/$C$15))</f>
        <v>0</v>
      </c>
    </row>
    <row r="15" spans="1:7" x14ac:dyDescent="0.3">
      <c r="A15" s="181" t="s">
        <v>413</v>
      </c>
      <c r="B15" s="254" t="s">
        <v>68</v>
      </c>
      <c r="C15" s="203">
        <v>15261.1322759503</v>
      </c>
      <c r="F15" s="255">
        <f>SUM(F12:F14)</f>
        <v>1</v>
      </c>
    </row>
    <row r="16" spans="1:7" x14ac:dyDescent="0.3">
      <c r="A16" s="181" t="s">
        <v>414</v>
      </c>
      <c r="B16" s="214" t="s">
        <v>415</v>
      </c>
      <c r="C16" s="205"/>
      <c r="F16" s="215">
        <f t="shared" ref="F16:F26" si="0">IF($C$15=0,"",IF(C16="[for completion]","",C16/$C$15))</f>
        <v>0</v>
      </c>
    </row>
    <row r="17" spans="1:7" x14ac:dyDescent="0.3">
      <c r="A17" s="181" t="s">
        <v>416</v>
      </c>
      <c r="B17" s="214" t="s">
        <v>417</v>
      </c>
      <c r="C17" s="205"/>
      <c r="F17" s="215">
        <f t="shared" si="0"/>
        <v>0</v>
      </c>
    </row>
    <row r="18" spans="1:7" x14ac:dyDescent="0.3">
      <c r="A18" s="181" t="s">
        <v>418</v>
      </c>
      <c r="B18" s="214" t="s">
        <v>174</v>
      </c>
      <c r="C18" s="205"/>
      <c r="F18" s="215">
        <f t="shared" si="0"/>
        <v>0</v>
      </c>
    </row>
    <row r="19" spans="1:7" x14ac:dyDescent="0.3">
      <c r="A19" s="181" t="s">
        <v>419</v>
      </c>
      <c r="B19" s="214" t="s">
        <v>174</v>
      </c>
      <c r="C19" s="205"/>
      <c r="F19" s="215">
        <f t="shared" si="0"/>
        <v>0</v>
      </c>
    </row>
    <row r="20" spans="1:7" x14ac:dyDescent="0.3">
      <c r="A20" s="181" t="s">
        <v>420</v>
      </c>
      <c r="B20" s="214" t="s">
        <v>174</v>
      </c>
      <c r="C20" s="205"/>
      <c r="F20" s="215">
        <f t="shared" si="0"/>
        <v>0</v>
      </c>
    </row>
    <row r="21" spans="1:7" x14ac:dyDescent="0.3">
      <c r="A21" s="181" t="s">
        <v>421</v>
      </c>
      <c r="B21" s="214" t="s">
        <v>174</v>
      </c>
      <c r="C21" s="205"/>
      <c r="F21" s="215">
        <f t="shared" si="0"/>
        <v>0</v>
      </c>
    </row>
    <row r="22" spans="1:7" x14ac:dyDescent="0.3">
      <c r="A22" s="181" t="s">
        <v>422</v>
      </c>
      <c r="B22" s="214" t="s">
        <v>174</v>
      </c>
      <c r="C22" s="205"/>
      <c r="F22" s="215">
        <f t="shared" si="0"/>
        <v>0</v>
      </c>
    </row>
    <row r="23" spans="1:7" x14ac:dyDescent="0.3">
      <c r="A23" s="181" t="s">
        <v>423</v>
      </c>
      <c r="B23" s="214" t="s">
        <v>174</v>
      </c>
      <c r="C23" s="205"/>
      <c r="F23" s="215">
        <f t="shared" si="0"/>
        <v>0</v>
      </c>
    </row>
    <row r="24" spans="1:7" x14ac:dyDescent="0.3">
      <c r="A24" s="181" t="s">
        <v>424</v>
      </c>
      <c r="B24" s="214" t="s">
        <v>174</v>
      </c>
      <c r="C24" s="205"/>
      <c r="F24" s="215">
        <f t="shared" si="0"/>
        <v>0</v>
      </c>
    </row>
    <row r="25" spans="1:7" x14ac:dyDescent="0.3">
      <c r="A25" s="181" t="s">
        <v>425</v>
      </c>
      <c r="B25" s="214" t="s">
        <v>174</v>
      </c>
      <c r="C25" s="205"/>
      <c r="F25" s="215">
        <f t="shared" si="0"/>
        <v>0</v>
      </c>
    </row>
    <row r="26" spans="1:7" x14ac:dyDescent="0.3">
      <c r="A26" s="181" t="s">
        <v>1519</v>
      </c>
      <c r="B26" s="214" t="s">
        <v>174</v>
      </c>
      <c r="C26" s="216"/>
      <c r="D26" s="206"/>
      <c r="E26" s="206"/>
      <c r="F26" s="215">
        <f t="shared" si="0"/>
        <v>0</v>
      </c>
    </row>
    <row r="27" spans="1:7" x14ac:dyDescent="0.3">
      <c r="A27" s="199"/>
      <c r="B27" s="200" t="s">
        <v>426</v>
      </c>
      <c r="C27" s="199" t="s">
        <v>427</v>
      </c>
      <c r="D27" s="199" t="s">
        <v>428</v>
      </c>
      <c r="E27" s="201"/>
      <c r="F27" s="199" t="s">
        <v>429</v>
      </c>
      <c r="G27" s="202"/>
    </row>
    <row r="28" spans="1:7" x14ac:dyDescent="0.3">
      <c r="A28" s="181" t="s">
        <v>430</v>
      </c>
      <c r="B28" s="181" t="s">
        <v>431</v>
      </c>
      <c r="C28" s="256">
        <v>230595</v>
      </c>
      <c r="D28" s="256">
        <v>0</v>
      </c>
      <c r="F28" s="256">
        <f>IF(AND(C28="[For completion]",D28="[For completion]"),"[For completion]",SUM(C28:D28))</f>
        <v>230595</v>
      </c>
    </row>
    <row r="29" spans="1:7" x14ac:dyDescent="0.3">
      <c r="A29" s="181" t="s">
        <v>432</v>
      </c>
      <c r="B29" s="194" t="s">
        <v>1520</v>
      </c>
      <c r="C29" s="256">
        <v>106553</v>
      </c>
      <c r="D29" s="256">
        <v>0</v>
      </c>
      <c r="F29" s="256">
        <f>IF(AND(C29="[For completion]",D29="[For completion]"),"[For completion]",SUM(C29:D29))</f>
        <v>106553</v>
      </c>
    </row>
    <row r="30" spans="1:7" x14ac:dyDescent="0.3">
      <c r="A30" s="181" t="s">
        <v>434</v>
      </c>
      <c r="B30" s="194" t="s">
        <v>435</v>
      </c>
      <c r="C30" s="256">
        <v>0</v>
      </c>
      <c r="D30" s="256">
        <v>0</v>
      </c>
    </row>
    <row r="31" spans="1:7" x14ac:dyDescent="0.3">
      <c r="A31" s="181" t="s">
        <v>436</v>
      </c>
      <c r="B31" s="194"/>
    </row>
    <row r="32" spans="1:7" x14ac:dyDescent="0.3">
      <c r="A32" s="181" t="s">
        <v>437</v>
      </c>
      <c r="B32" s="194"/>
    </row>
    <row r="33" spans="1:7" x14ac:dyDescent="0.3">
      <c r="A33" s="181" t="s">
        <v>438</v>
      </c>
      <c r="B33" s="194"/>
    </row>
    <row r="34" spans="1:7" x14ac:dyDescent="0.3">
      <c r="A34" s="181" t="s">
        <v>439</v>
      </c>
      <c r="B34" s="194"/>
    </row>
    <row r="35" spans="1:7" x14ac:dyDescent="0.3">
      <c r="A35" s="199"/>
      <c r="B35" s="200" t="s">
        <v>440</v>
      </c>
      <c r="C35" s="199" t="s">
        <v>441</v>
      </c>
      <c r="D35" s="199" t="s">
        <v>442</v>
      </c>
      <c r="E35" s="201"/>
      <c r="F35" s="202" t="s">
        <v>407</v>
      </c>
      <c r="G35" s="202"/>
    </row>
    <row r="36" spans="1:7" x14ac:dyDescent="0.3">
      <c r="A36" s="181" t="s">
        <v>443</v>
      </c>
      <c r="B36" s="181" t="s">
        <v>444</v>
      </c>
      <c r="C36" s="257">
        <v>4.7760548845294003E-3</v>
      </c>
      <c r="D36" s="257">
        <v>0</v>
      </c>
      <c r="E36" s="258"/>
      <c r="F36" s="257">
        <v>4.7760548845294003E-3</v>
      </c>
    </row>
    <row r="37" spans="1:7" x14ac:dyDescent="0.3">
      <c r="A37" s="181" t="s">
        <v>445</v>
      </c>
      <c r="C37" s="257"/>
      <c r="D37" s="257"/>
      <c r="E37" s="258"/>
      <c r="F37" s="257"/>
    </row>
    <row r="38" spans="1:7" x14ac:dyDescent="0.3">
      <c r="A38" s="181" t="s">
        <v>446</v>
      </c>
      <c r="C38" s="257"/>
      <c r="D38" s="257"/>
      <c r="E38" s="258"/>
      <c r="F38" s="257"/>
    </row>
    <row r="39" spans="1:7" x14ac:dyDescent="0.3">
      <c r="A39" s="181" t="s">
        <v>447</v>
      </c>
      <c r="C39" s="257"/>
      <c r="D39" s="257"/>
      <c r="E39" s="258"/>
      <c r="F39" s="257"/>
    </row>
    <row r="40" spans="1:7" x14ac:dyDescent="0.3">
      <c r="A40" s="181" t="s">
        <v>448</v>
      </c>
      <c r="C40" s="257"/>
      <c r="D40" s="257"/>
      <c r="E40" s="258"/>
      <c r="F40" s="257"/>
    </row>
    <row r="41" spans="1:7" x14ac:dyDescent="0.3">
      <c r="A41" s="181" t="s">
        <v>449</v>
      </c>
      <c r="C41" s="257"/>
      <c r="D41" s="257"/>
      <c r="E41" s="258"/>
      <c r="F41" s="257"/>
    </row>
    <row r="42" spans="1:7" x14ac:dyDescent="0.3">
      <c r="A42" s="181" t="s">
        <v>450</v>
      </c>
      <c r="C42" s="257"/>
      <c r="D42" s="257"/>
      <c r="E42" s="258"/>
      <c r="F42" s="257"/>
    </row>
    <row r="43" spans="1:7" x14ac:dyDescent="0.3">
      <c r="A43" s="199"/>
      <c r="B43" s="200" t="s">
        <v>451</v>
      </c>
      <c r="C43" s="199" t="s">
        <v>441</v>
      </c>
      <c r="D43" s="199" t="s">
        <v>442</v>
      </c>
      <c r="E43" s="201"/>
      <c r="F43" s="202" t="s">
        <v>407</v>
      </c>
      <c r="G43" s="202"/>
    </row>
    <row r="44" spans="1:7" x14ac:dyDescent="0.3">
      <c r="A44" s="181" t="s">
        <v>452</v>
      </c>
      <c r="B44" s="259" t="s">
        <v>453</v>
      </c>
      <c r="C44" s="260">
        <f>SUM(C45:C71)</f>
        <v>1</v>
      </c>
      <c r="D44" s="261">
        <f>SUM(D45:D71)</f>
        <v>0</v>
      </c>
      <c r="E44" s="257"/>
      <c r="F44" s="260">
        <f>SUM(F45:F71)</f>
        <v>1</v>
      </c>
      <c r="G44" s="181"/>
    </row>
    <row r="45" spans="1:7" x14ac:dyDescent="0.3">
      <c r="A45" s="181" t="s">
        <v>454</v>
      </c>
      <c r="B45" s="181" t="s">
        <v>455</v>
      </c>
      <c r="C45" s="255">
        <v>0</v>
      </c>
      <c r="D45" s="257">
        <v>0</v>
      </c>
      <c r="E45" s="257"/>
      <c r="F45" s="255">
        <v>0</v>
      </c>
      <c r="G45" s="181"/>
    </row>
    <row r="46" spans="1:7" x14ac:dyDescent="0.3">
      <c r="A46" s="181" t="s">
        <v>456</v>
      </c>
      <c r="B46" s="181" t="s">
        <v>8</v>
      </c>
      <c r="C46" s="255">
        <v>1</v>
      </c>
      <c r="D46" s="257">
        <v>0</v>
      </c>
      <c r="E46" s="257"/>
      <c r="F46" s="255">
        <v>1</v>
      </c>
      <c r="G46" s="181"/>
    </row>
    <row r="47" spans="1:7" x14ac:dyDescent="0.3">
      <c r="A47" s="181" t="s">
        <v>457</v>
      </c>
      <c r="B47" s="181" t="s">
        <v>458</v>
      </c>
      <c r="C47" s="255">
        <v>0</v>
      </c>
      <c r="D47" s="257">
        <v>0</v>
      </c>
      <c r="E47" s="257"/>
      <c r="F47" s="255">
        <v>0</v>
      </c>
      <c r="G47" s="181"/>
    </row>
    <row r="48" spans="1:7" x14ac:dyDescent="0.3">
      <c r="A48" s="181" t="s">
        <v>459</v>
      </c>
      <c r="B48" s="181" t="s">
        <v>460</v>
      </c>
      <c r="C48" s="255">
        <v>0</v>
      </c>
      <c r="D48" s="257">
        <v>0</v>
      </c>
      <c r="E48" s="257"/>
      <c r="F48" s="255">
        <v>0</v>
      </c>
      <c r="G48" s="181"/>
    </row>
    <row r="49" spans="1:7" x14ac:dyDescent="0.3">
      <c r="A49" s="181" t="s">
        <v>461</v>
      </c>
      <c r="B49" s="181" t="s">
        <v>462</v>
      </c>
      <c r="C49" s="255">
        <v>0</v>
      </c>
      <c r="D49" s="257">
        <v>0</v>
      </c>
      <c r="E49" s="257"/>
      <c r="F49" s="255">
        <v>0</v>
      </c>
      <c r="G49" s="181"/>
    </row>
    <row r="50" spans="1:7" x14ac:dyDescent="0.3">
      <c r="A50" s="181" t="s">
        <v>463</v>
      </c>
      <c r="B50" s="181" t="s">
        <v>1521</v>
      </c>
      <c r="C50" s="255">
        <v>0</v>
      </c>
      <c r="D50" s="257">
        <v>0</v>
      </c>
      <c r="E50" s="257"/>
      <c r="F50" s="255">
        <v>0</v>
      </c>
      <c r="G50" s="181"/>
    </row>
    <row r="51" spans="1:7" x14ac:dyDescent="0.3">
      <c r="A51" s="181" t="s">
        <v>464</v>
      </c>
      <c r="B51" s="181" t="s">
        <v>465</v>
      </c>
      <c r="C51" s="255">
        <v>0</v>
      </c>
      <c r="D51" s="257">
        <v>0</v>
      </c>
      <c r="E51" s="257"/>
      <c r="F51" s="255">
        <v>0</v>
      </c>
      <c r="G51" s="181"/>
    </row>
    <row r="52" spans="1:7" x14ac:dyDescent="0.3">
      <c r="A52" s="181" t="s">
        <v>466</v>
      </c>
      <c r="B52" s="181" t="s">
        <v>467</v>
      </c>
      <c r="C52" s="255">
        <v>0</v>
      </c>
      <c r="D52" s="257">
        <v>0</v>
      </c>
      <c r="E52" s="257"/>
      <c r="F52" s="255">
        <v>0</v>
      </c>
      <c r="G52" s="181"/>
    </row>
    <row r="53" spans="1:7" x14ac:dyDescent="0.3">
      <c r="A53" s="181" t="s">
        <v>468</v>
      </c>
      <c r="B53" s="181" t="s">
        <v>469</v>
      </c>
      <c r="C53" s="255">
        <v>0</v>
      </c>
      <c r="D53" s="257">
        <v>0</v>
      </c>
      <c r="E53" s="257"/>
      <c r="F53" s="255">
        <v>0</v>
      </c>
      <c r="G53" s="181"/>
    </row>
    <row r="54" spans="1:7" x14ac:dyDescent="0.3">
      <c r="A54" s="181" t="s">
        <v>470</v>
      </c>
      <c r="B54" s="181" t="s">
        <v>471</v>
      </c>
      <c r="C54" s="255">
        <v>0</v>
      </c>
      <c r="D54" s="257">
        <v>0</v>
      </c>
      <c r="E54" s="257"/>
      <c r="F54" s="255">
        <v>0</v>
      </c>
      <c r="G54" s="181"/>
    </row>
    <row r="55" spans="1:7" x14ac:dyDescent="0.3">
      <c r="A55" s="181" t="s">
        <v>472</v>
      </c>
      <c r="B55" s="181" t="s">
        <v>473</v>
      </c>
      <c r="C55" s="255">
        <v>0</v>
      </c>
      <c r="D55" s="257">
        <v>0</v>
      </c>
      <c r="E55" s="257"/>
      <c r="F55" s="255">
        <v>0</v>
      </c>
      <c r="G55" s="181"/>
    </row>
    <row r="56" spans="1:7" x14ac:dyDescent="0.3">
      <c r="A56" s="181" t="s">
        <v>474</v>
      </c>
      <c r="B56" s="181" t="s">
        <v>475</v>
      </c>
      <c r="C56" s="255">
        <v>0</v>
      </c>
      <c r="D56" s="257">
        <v>0</v>
      </c>
      <c r="E56" s="257"/>
      <c r="F56" s="255">
        <v>0</v>
      </c>
      <c r="G56" s="181"/>
    </row>
    <row r="57" spans="1:7" x14ac:dyDescent="0.3">
      <c r="A57" s="181" t="s">
        <v>476</v>
      </c>
      <c r="B57" s="181" t="s">
        <v>477</v>
      </c>
      <c r="C57" s="255">
        <v>0</v>
      </c>
      <c r="D57" s="257">
        <v>0</v>
      </c>
      <c r="E57" s="257"/>
      <c r="F57" s="255">
        <v>0</v>
      </c>
      <c r="G57" s="181"/>
    </row>
    <row r="58" spans="1:7" x14ac:dyDescent="0.3">
      <c r="A58" s="181" t="s">
        <v>478</v>
      </c>
      <c r="B58" s="181" t="s">
        <v>479</v>
      </c>
      <c r="C58" s="255">
        <v>0</v>
      </c>
      <c r="D58" s="257">
        <v>0</v>
      </c>
      <c r="E58" s="257"/>
      <c r="F58" s="255">
        <v>0</v>
      </c>
      <c r="G58" s="181"/>
    </row>
    <row r="59" spans="1:7" x14ac:dyDescent="0.3">
      <c r="A59" s="181" t="s">
        <v>480</v>
      </c>
      <c r="B59" s="181" t="s">
        <v>481</v>
      </c>
      <c r="C59" s="255">
        <v>0</v>
      </c>
      <c r="D59" s="257">
        <v>0</v>
      </c>
      <c r="E59" s="257"/>
      <c r="F59" s="255">
        <v>0</v>
      </c>
      <c r="G59" s="181"/>
    </row>
    <row r="60" spans="1:7" x14ac:dyDescent="0.3">
      <c r="A60" s="181" t="s">
        <v>482</v>
      </c>
      <c r="B60" s="181" t="s">
        <v>483</v>
      </c>
      <c r="C60" s="255">
        <v>0</v>
      </c>
      <c r="D60" s="257">
        <v>0</v>
      </c>
      <c r="E60" s="257"/>
      <c r="F60" s="255">
        <v>0</v>
      </c>
      <c r="G60" s="181"/>
    </row>
    <row r="61" spans="1:7" x14ac:dyDescent="0.3">
      <c r="A61" s="181" t="s">
        <v>484</v>
      </c>
      <c r="B61" s="181" t="s">
        <v>485</v>
      </c>
      <c r="C61" s="255">
        <v>0</v>
      </c>
      <c r="D61" s="257">
        <v>0</v>
      </c>
      <c r="E61" s="257"/>
      <c r="F61" s="255">
        <v>0</v>
      </c>
      <c r="G61" s="181"/>
    </row>
    <row r="62" spans="1:7" x14ac:dyDescent="0.3">
      <c r="A62" s="181" t="s">
        <v>486</v>
      </c>
      <c r="B62" s="181" t="s">
        <v>487</v>
      </c>
      <c r="C62" s="255">
        <v>0</v>
      </c>
      <c r="D62" s="257">
        <v>0</v>
      </c>
      <c r="E62" s="257"/>
      <c r="F62" s="255">
        <v>0</v>
      </c>
      <c r="G62" s="181"/>
    </row>
    <row r="63" spans="1:7" x14ac:dyDescent="0.3">
      <c r="A63" s="181" t="s">
        <v>488</v>
      </c>
      <c r="B63" s="181" t="s">
        <v>489</v>
      </c>
      <c r="C63" s="255">
        <v>0</v>
      </c>
      <c r="D63" s="257">
        <v>0</v>
      </c>
      <c r="E63" s="257"/>
      <c r="F63" s="255">
        <v>0</v>
      </c>
      <c r="G63" s="181"/>
    </row>
    <row r="64" spans="1:7" x14ac:dyDescent="0.3">
      <c r="A64" s="181" t="s">
        <v>490</v>
      </c>
      <c r="B64" s="181" t="s">
        <v>491</v>
      </c>
      <c r="C64" s="255">
        <v>0</v>
      </c>
      <c r="D64" s="257">
        <v>0</v>
      </c>
      <c r="E64" s="257"/>
      <c r="F64" s="255">
        <v>0</v>
      </c>
      <c r="G64" s="181"/>
    </row>
    <row r="65" spans="1:7" x14ac:dyDescent="0.3">
      <c r="A65" s="181" t="s">
        <v>492</v>
      </c>
      <c r="B65" s="181" t="s">
        <v>493</v>
      </c>
      <c r="C65" s="255">
        <v>0</v>
      </c>
      <c r="D65" s="257">
        <v>0</v>
      </c>
      <c r="E65" s="257"/>
      <c r="F65" s="255">
        <v>0</v>
      </c>
      <c r="G65" s="181"/>
    </row>
    <row r="66" spans="1:7" x14ac:dyDescent="0.3">
      <c r="A66" s="181" t="s">
        <v>494</v>
      </c>
      <c r="B66" s="181" t="s">
        <v>495</v>
      </c>
      <c r="C66" s="255">
        <v>0</v>
      </c>
      <c r="D66" s="257">
        <v>0</v>
      </c>
      <c r="E66" s="257"/>
      <c r="F66" s="255">
        <v>0</v>
      </c>
      <c r="G66" s="181"/>
    </row>
    <row r="67" spans="1:7" x14ac:dyDescent="0.3">
      <c r="A67" s="181" t="s">
        <v>496</v>
      </c>
      <c r="B67" s="181" t="s">
        <v>497</v>
      </c>
      <c r="C67" s="255">
        <v>0</v>
      </c>
      <c r="D67" s="257">
        <v>0</v>
      </c>
      <c r="E67" s="257"/>
      <c r="F67" s="255">
        <v>0</v>
      </c>
      <c r="G67" s="181"/>
    </row>
    <row r="68" spans="1:7" x14ac:dyDescent="0.3">
      <c r="A68" s="181" t="s">
        <v>498</v>
      </c>
      <c r="B68" s="181" t="s">
        <v>499</v>
      </c>
      <c r="C68" s="255">
        <v>0</v>
      </c>
      <c r="D68" s="257">
        <v>0</v>
      </c>
      <c r="E68" s="257"/>
      <c r="F68" s="255">
        <v>0</v>
      </c>
      <c r="G68" s="181"/>
    </row>
    <row r="69" spans="1:7" x14ac:dyDescent="0.3">
      <c r="A69" s="181" t="s">
        <v>500</v>
      </c>
      <c r="B69" s="181" t="s">
        <v>501</v>
      </c>
      <c r="C69" s="255">
        <v>0</v>
      </c>
      <c r="D69" s="257">
        <v>0</v>
      </c>
      <c r="E69" s="257"/>
      <c r="F69" s="255">
        <v>0</v>
      </c>
      <c r="G69" s="181"/>
    </row>
    <row r="70" spans="1:7" x14ac:dyDescent="0.3">
      <c r="A70" s="181" t="s">
        <v>502</v>
      </c>
      <c r="B70" s="181" t="s">
        <v>503</v>
      </c>
      <c r="C70" s="255">
        <v>0</v>
      </c>
      <c r="D70" s="257">
        <v>0</v>
      </c>
      <c r="E70" s="257"/>
      <c r="F70" s="255">
        <v>0</v>
      </c>
      <c r="G70" s="181"/>
    </row>
    <row r="71" spans="1:7" x14ac:dyDescent="0.3">
      <c r="A71" s="181" t="s">
        <v>504</v>
      </c>
      <c r="B71" s="181" t="s">
        <v>505</v>
      </c>
      <c r="C71" s="255">
        <v>0</v>
      </c>
      <c r="D71" s="257">
        <v>0</v>
      </c>
      <c r="E71" s="257"/>
      <c r="F71" s="255">
        <v>0</v>
      </c>
      <c r="G71" s="181"/>
    </row>
    <row r="72" spans="1:7" x14ac:dyDescent="0.3">
      <c r="A72" s="181" t="s">
        <v>506</v>
      </c>
      <c r="B72" s="259" t="s">
        <v>259</v>
      </c>
      <c r="C72" s="260">
        <f>SUM(C73:C75)</f>
        <v>0</v>
      </c>
      <c r="D72" s="261">
        <f>SUM(D73:D75)</f>
        <v>0</v>
      </c>
      <c r="E72" s="257"/>
      <c r="F72" s="260">
        <f>SUM(F73:F75)</f>
        <v>0</v>
      </c>
      <c r="G72" s="181"/>
    </row>
    <row r="73" spans="1:7" x14ac:dyDescent="0.3">
      <c r="A73" s="181" t="s">
        <v>507</v>
      </c>
      <c r="B73" s="181" t="s">
        <v>508</v>
      </c>
      <c r="C73" s="257"/>
      <c r="D73" s="257"/>
      <c r="E73" s="257"/>
      <c r="F73" s="257"/>
      <c r="G73" s="181"/>
    </row>
    <row r="74" spans="1:7" x14ac:dyDescent="0.3">
      <c r="A74" s="181" t="s">
        <v>509</v>
      </c>
      <c r="B74" s="181" t="s">
        <v>510</v>
      </c>
      <c r="C74" s="257"/>
      <c r="D74" s="257"/>
      <c r="E74" s="257"/>
      <c r="F74" s="257"/>
      <c r="G74" s="181"/>
    </row>
    <row r="75" spans="1:7" x14ac:dyDescent="0.3">
      <c r="A75" s="181" t="s">
        <v>511</v>
      </c>
      <c r="B75" s="181" t="s">
        <v>512</v>
      </c>
      <c r="C75" s="257"/>
      <c r="D75" s="257"/>
      <c r="E75" s="257"/>
      <c r="F75" s="257"/>
      <c r="G75" s="181"/>
    </row>
    <row r="76" spans="1:7" x14ac:dyDescent="0.3">
      <c r="A76" s="181" t="s">
        <v>513</v>
      </c>
      <c r="B76" s="259" t="s">
        <v>66</v>
      </c>
      <c r="C76" s="260">
        <f>SUM(C77:C87)</f>
        <v>0</v>
      </c>
      <c r="D76" s="260">
        <f>SUM(D77:D87)</f>
        <v>0</v>
      </c>
      <c r="E76" s="255"/>
      <c r="F76" s="260">
        <f>SUM(F77:F87)</f>
        <v>0</v>
      </c>
      <c r="G76" s="181"/>
    </row>
    <row r="77" spans="1:7" x14ac:dyDescent="0.3">
      <c r="A77" s="181" t="s">
        <v>514</v>
      </c>
      <c r="B77" s="196" t="s">
        <v>261</v>
      </c>
      <c r="C77" s="257"/>
      <c r="D77" s="257"/>
      <c r="E77" s="257"/>
      <c r="F77" s="257"/>
      <c r="G77" s="181"/>
    </row>
    <row r="78" spans="1:7" x14ac:dyDescent="0.3">
      <c r="A78" s="181" t="s">
        <v>515</v>
      </c>
      <c r="B78" s="181" t="s">
        <v>516</v>
      </c>
      <c r="C78" s="257"/>
      <c r="D78" s="257"/>
      <c r="E78" s="257"/>
      <c r="F78" s="257"/>
      <c r="G78" s="181"/>
    </row>
    <row r="79" spans="1:7" x14ac:dyDescent="0.3">
      <c r="A79" s="181" t="s">
        <v>517</v>
      </c>
      <c r="B79" s="196" t="s">
        <v>263</v>
      </c>
      <c r="C79" s="257"/>
      <c r="D79" s="257"/>
      <c r="E79" s="257"/>
      <c r="F79" s="257"/>
      <c r="G79" s="181"/>
    </row>
    <row r="80" spans="1:7" x14ac:dyDescent="0.3">
      <c r="A80" s="181" t="s">
        <v>518</v>
      </c>
      <c r="B80" s="196" t="s">
        <v>265</v>
      </c>
      <c r="C80" s="257"/>
      <c r="D80" s="257"/>
      <c r="E80" s="257"/>
      <c r="F80" s="257"/>
      <c r="G80" s="181"/>
    </row>
    <row r="81" spans="1:7" x14ac:dyDescent="0.3">
      <c r="A81" s="181" t="s">
        <v>519</v>
      </c>
      <c r="B81" s="196" t="s">
        <v>267</v>
      </c>
      <c r="C81" s="257"/>
      <c r="D81" s="257"/>
      <c r="E81" s="257"/>
      <c r="F81" s="257"/>
      <c r="G81" s="181"/>
    </row>
    <row r="82" spans="1:7" x14ac:dyDescent="0.3">
      <c r="A82" s="181" t="s">
        <v>520</v>
      </c>
      <c r="B82" s="196" t="s">
        <v>269</v>
      </c>
      <c r="C82" s="257"/>
      <c r="D82" s="257"/>
      <c r="E82" s="257"/>
      <c r="F82" s="257"/>
      <c r="G82" s="181"/>
    </row>
    <row r="83" spans="1:7" x14ac:dyDescent="0.3">
      <c r="A83" s="181" t="s">
        <v>521</v>
      </c>
      <c r="B83" s="196" t="s">
        <v>271</v>
      </c>
      <c r="C83" s="257"/>
      <c r="D83" s="257"/>
      <c r="E83" s="257"/>
      <c r="F83" s="257"/>
      <c r="G83" s="181"/>
    </row>
    <row r="84" spans="1:7" x14ac:dyDescent="0.3">
      <c r="A84" s="181" t="s">
        <v>522</v>
      </c>
      <c r="B84" s="196" t="s">
        <v>273</v>
      </c>
      <c r="C84" s="257"/>
      <c r="D84" s="257"/>
      <c r="E84" s="257"/>
      <c r="F84" s="257"/>
      <c r="G84" s="181"/>
    </row>
    <row r="85" spans="1:7" x14ac:dyDescent="0.3">
      <c r="A85" s="181" t="s">
        <v>523</v>
      </c>
      <c r="B85" s="196" t="s">
        <v>275</v>
      </c>
      <c r="C85" s="257"/>
      <c r="D85" s="257"/>
      <c r="E85" s="257"/>
      <c r="F85" s="257"/>
      <c r="G85" s="181"/>
    </row>
    <row r="86" spans="1:7" x14ac:dyDescent="0.3">
      <c r="A86" s="181" t="s">
        <v>524</v>
      </c>
      <c r="B86" s="196" t="s">
        <v>277</v>
      </c>
      <c r="C86" s="257"/>
      <c r="D86" s="257"/>
      <c r="E86" s="257"/>
      <c r="F86" s="257"/>
      <c r="G86" s="181"/>
    </row>
    <row r="87" spans="1:7" x14ac:dyDescent="0.3">
      <c r="A87" s="181" t="s">
        <v>525</v>
      </c>
      <c r="B87" s="196" t="s">
        <v>66</v>
      </c>
      <c r="C87" s="257"/>
      <c r="D87" s="257"/>
      <c r="E87" s="257"/>
      <c r="F87" s="257"/>
      <c r="G87" s="181"/>
    </row>
    <row r="88" spans="1:7" hidden="1" outlineLevel="1" x14ac:dyDescent="0.3">
      <c r="A88" s="181" t="s">
        <v>526</v>
      </c>
      <c r="B88" s="214" t="s">
        <v>174</v>
      </c>
      <c r="C88" s="257"/>
      <c r="D88" s="257"/>
      <c r="E88" s="257"/>
      <c r="F88" s="257"/>
      <c r="G88" s="181"/>
    </row>
    <row r="89" spans="1:7" hidden="1" outlineLevel="1" x14ac:dyDescent="0.3">
      <c r="A89" s="181" t="s">
        <v>527</v>
      </c>
      <c r="B89" s="214" t="s">
        <v>174</v>
      </c>
      <c r="C89" s="257"/>
      <c r="D89" s="257"/>
      <c r="E89" s="257"/>
      <c r="F89" s="257"/>
      <c r="G89" s="181"/>
    </row>
    <row r="90" spans="1:7" hidden="1" outlineLevel="1" x14ac:dyDescent="0.3">
      <c r="A90" s="181" t="s">
        <v>528</v>
      </c>
      <c r="B90" s="214" t="s">
        <v>174</v>
      </c>
      <c r="C90" s="257"/>
      <c r="D90" s="257"/>
      <c r="E90" s="257"/>
      <c r="F90" s="257"/>
      <c r="G90" s="181"/>
    </row>
    <row r="91" spans="1:7" hidden="1" outlineLevel="1" x14ac:dyDescent="0.3">
      <c r="A91" s="181" t="s">
        <v>529</v>
      </c>
      <c r="B91" s="214" t="s">
        <v>174</v>
      </c>
      <c r="C91" s="257"/>
      <c r="D91" s="257"/>
      <c r="E91" s="257"/>
      <c r="F91" s="257"/>
      <c r="G91" s="181"/>
    </row>
    <row r="92" spans="1:7" hidden="1" outlineLevel="1" x14ac:dyDescent="0.3">
      <c r="A92" s="181" t="s">
        <v>530</v>
      </c>
      <c r="B92" s="214" t="s">
        <v>174</v>
      </c>
      <c r="C92" s="257"/>
      <c r="D92" s="257"/>
      <c r="E92" s="257"/>
      <c r="F92" s="257"/>
      <c r="G92" s="181"/>
    </row>
    <row r="93" spans="1:7" hidden="1" outlineLevel="1" x14ac:dyDescent="0.3">
      <c r="A93" s="181" t="s">
        <v>531</v>
      </c>
      <c r="B93" s="214" t="s">
        <v>174</v>
      </c>
      <c r="C93" s="257"/>
      <c r="D93" s="257"/>
      <c r="E93" s="257"/>
      <c r="F93" s="257"/>
      <c r="G93" s="181"/>
    </row>
    <row r="94" spans="1:7" hidden="1" outlineLevel="1" x14ac:dyDescent="0.3">
      <c r="A94" s="181" t="s">
        <v>532</v>
      </c>
      <c r="B94" s="214" t="s">
        <v>174</v>
      </c>
      <c r="C94" s="257"/>
      <c r="D94" s="257"/>
      <c r="E94" s="257"/>
      <c r="F94" s="257"/>
      <c r="G94" s="181"/>
    </row>
    <row r="95" spans="1:7" hidden="1" outlineLevel="1" x14ac:dyDescent="0.3">
      <c r="A95" s="181" t="s">
        <v>533</v>
      </c>
      <c r="B95" s="214" t="s">
        <v>174</v>
      </c>
      <c r="C95" s="257"/>
      <c r="D95" s="257"/>
      <c r="E95" s="257"/>
      <c r="F95" s="257"/>
      <c r="G95" s="181"/>
    </row>
    <row r="96" spans="1:7" hidden="1" outlineLevel="1" x14ac:dyDescent="0.3">
      <c r="A96" s="181" t="s">
        <v>534</v>
      </c>
      <c r="B96" s="214" t="s">
        <v>174</v>
      </c>
      <c r="C96" s="257"/>
      <c r="D96" s="257"/>
      <c r="E96" s="257"/>
      <c r="F96" s="257"/>
      <c r="G96" s="181"/>
    </row>
    <row r="97" spans="1:7" hidden="1" outlineLevel="1" x14ac:dyDescent="0.3">
      <c r="A97" s="181" t="s">
        <v>535</v>
      </c>
      <c r="B97" s="214" t="s">
        <v>174</v>
      </c>
      <c r="C97" s="257"/>
      <c r="D97" s="257"/>
      <c r="E97" s="257"/>
      <c r="F97" s="257"/>
      <c r="G97" s="181"/>
    </row>
    <row r="98" spans="1:7" collapsed="1" x14ac:dyDescent="0.3">
      <c r="A98" s="199"/>
      <c r="B98" s="230" t="s">
        <v>1522</v>
      </c>
      <c r="C98" s="199" t="s">
        <v>441</v>
      </c>
      <c r="D98" s="199" t="s">
        <v>442</v>
      </c>
      <c r="E98" s="201"/>
      <c r="F98" s="202" t="s">
        <v>407</v>
      </c>
      <c r="G98" s="202"/>
    </row>
    <row r="99" spans="1:7" x14ac:dyDescent="0.3">
      <c r="A99" s="181" t="s">
        <v>536</v>
      </c>
      <c r="B99" s="257" t="s">
        <v>537</v>
      </c>
      <c r="C99" s="255">
        <v>0.15706270919342999</v>
      </c>
      <c r="D99" s="255"/>
      <c r="E99" s="255"/>
      <c r="F99" s="255">
        <v>0.15706270919342999</v>
      </c>
      <c r="G99" s="181"/>
    </row>
    <row r="100" spans="1:7" x14ac:dyDescent="0.3">
      <c r="A100" s="181" t="s">
        <v>538</v>
      </c>
      <c r="B100" s="257" t="s">
        <v>539</v>
      </c>
      <c r="C100" s="255">
        <v>0.146244715940061</v>
      </c>
      <c r="D100" s="255"/>
      <c r="E100" s="255"/>
      <c r="F100" s="255">
        <v>0.146244715940061</v>
      </c>
      <c r="G100" s="181"/>
    </row>
    <row r="101" spans="1:7" x14ac:dyDescent="0.3">
      <c r="A101" s="181" t="s">
        <v>540</v>
      </c>
      <c r="B101" s="257" t="s">
        <v>541</v>
      </c>
      <c r="C101" s="255">
        <v>0.15226085670929301</v>
      </c>
      <c r="D101" s="255"/>
      <c r="E101" s="255"/>
      <c r="F101" s="255">
        <v>0.15226085670929301</v>
      </c>
      <c r="G101" s="181"/>
    </row>
    <row r="102" spans="1:7" x14ac:dyDescent="0.3">
      <c r="A102" s="181" t="s">
        <v>542</v>
      </c>
      <c r="B102" s="257" t="s">
        <v>543</v>
      </c>
      <c r="C102" s="255">
        <v>8.3654466760758203E-2</v>
      </c>
      <c r="D102" s="255"/>
      <c r="E102" s="255"/>
      <c r="F102" s="255">
        <v>8.3654466760758203E-2</v>
      </c>
      <c r="G102" s="181"/>
    </row>
    <row r="103" spans="1:7" x14ac:dyDescent="0.3">
      <c r="A103" s="181" t="s">
        <v>544</v>
      </c>
      <c r="B103" s="257" t="s">
        <v>545</v>
      </c>
      <c r="C103" s="255">
        <v>0.10757235684845699</v>
      </c>
      <c r="D103" s="255"/>
      <c r="E103" s="255"/>
      <c r="F103" s="255">
        <v>0.10757235684845699</v>
      </c>
      <c r="G103" s="181"/>
    </row>
    <row r="104" spans="1:7" x14ac:dyDescent="0.3">
      <c r="A104" s="181" t="s">
        <v>546</v>
      </c>
      <c r="B104" s="257" t="s">
        <v>547</v>
      </c>
      <c r="C104" s="255">
        <v>8.1179642574251698E-2</v>
      </c>
      <c r="D104" s="255"/>
      <c r="E104" s="255"/>
      <c r="F104" s="255">
        <v>8.1179642574251698E-2</v>
      </c>
      <c r="G104" s="181"/>
    </row>
    <row r="105" spans="1:7" x14ac:dyDescent="0.3">
      <c r="A105" s="181" t="s">
        <v>548</v>
      </c>
      <c r="B105" s="257" t="s">
        <v>549</v>
      </c>
      <c r="C105" s="255">
        <v>7.4265419473238295E-2</v>
      </c>
      <c r="D105" s="255"/>
      <c r="E105" s="255"/>
      <c r="F105" s="255">
        <v>7.4265419473238295E-2</v>
      </c>
      <c r="G105" s="181"/>
    </row>
    <row r="106" spans="1:7" x14ac:dyDescent="0.3">
      <c r="A106" s="181" t="s">
        <v>550</v>
      </c>
      <c r="B106" s="257" t="s">
        <v>551</v>
      </c>
      <c r="C106" s="255">
        <v>6.9019109247215604E-2</v>
      </c>
      <c r="D106" s="255"/>
      <c r="E106" s="255"/>
      <c r="F106" s="255">
        <v>6.9019109247215604E-2</v>
      </c>
      <c r="G106" s="181"/>
    </row>
    <row r="107" spans="1:7" x14ac:dyDescent="0.3">
      <c r="A107" s="181" t="s">
        <v>552</v>
      </c>
      <c r="B107" s="257" t="s">
        <v>553</v>
      </c>
      <c r="C107" s="255">
        <v>5.30482690780298E-2</v>
      </c>
      <c r="D107" s="255"/>
      <c r="E107" s="255"/>
      <c r="F107" s="255">
        <v>5.30482690780298E-2</v>
      </c>
      <c r="G107" s="181"/>
    </row>
    <row r="108" spans="1:7" x14ac:dyDescent="0.3">
      <c r="A108" s="181" t="s">
        <v>554</v>
      </c>
      <c r="B108" s="257" t="s">
        <v>555</v>
      </c>
      <c r="C108" s="255">
        <v>4.3951385348846801E-2</v>
      </c>
      <c r="D108" s="255"/>
      <c r="E108" s="255"/>
      <c r="F108" s="255">
        <v>4.3951385348846801E-2</v>
      </c>
      <c r="G108" s="181"/>
    </row>
    <row r="109" spans="1:7" x14ac:dyDescent="0.3">
      <c r="A109" s="181" t="s">
        <v>556</v>
      </c>
      <c r="B109" s="257" t="s">
        <v>489</v>
      </c>
      <c r="C109" s="255">
        <v>2.9567038779362901E-2</v>
      </c>
      <c r="D109" s="255"/>
      <c r="E109" s="255"/>
      <c r="F109" s="255">
        <v>2.9567038779362901E-2</v>
      </c>
      <c r="G109" s="181"/>
    </row>
    <row r="110" spans="1:7" x14ac:dyDescent="0.3">
      <c r="A110" s="181" t="s">
        <v>557</v>
      </c>
      <c r="B110" s="257" t="s">
        <v>66</v>
      </c>
      <c r="C110" s="255">
        <v>2.1740300470552499E-3</v>
      </c>
      <c r="D110" s="255"/>
      <c r="E110" s="255"/>
      <c r="F110" s="255">
        <v>2.1740300470552499E-3</v>
      </c>
      <c r="G110" s="181"/>
    </row>
    <row r="111" spans="1:7" hidden="1" outlineLevel="1" x14ac:dyDescent="0.3">
      <c r="A111" s="181" t="s">
        <v>558</v>
      </c>
      <c r="B111" s="196" t="s">
        <v>559</v>
      </c>
      <c r="C111" s="257"/>
      <c r="D111" s="257"/>
      <c r="E111" s="257"/>
      <c r="F111" s="257"/>
      <c r="G111" s="181"/>
    </row>
    <row r="112" spans="1:7" hidden="1" outlineLevel="1" x14ac:dyDescent="0.3">
      <c r="A112" s="181" t="s">
        <v>560</v>
      </c>
      <c r="B112" s="196" t="s">
        <v>559</v>
      </c>
      <c r="C112" s="257"/>
      <c r="D112" s="257"/>
      <c r="E112" s="257"/>
      <c r="F112" s="257"/>
      <c r="G112" s="181"/>
    </row>
    <row r="113" spans="1:7" hidden="1" outlineLevel="1" x14ac:dyDescent="0.3">
      <c r="A113" s="181" t="s">
        <v>561</v>
      </c>
      <c r="B113" s="196" t="s">
        <v>559</v>
      </c>
      <c r="C113" s="257"/>
      <c r="D113" s="257"/>
      <c r="E113" s="257"/>
      <c r="F113" s="257"/>
      <c r="G113" s="181"/>
    </row>
    <row r="114" spans="1:7" hidden="1" outlineLevel="1" x14ac:dyDescent="0.3">
      <c r="A114" s="181" t="s">
        <v>562</v>
      </c>
      <c r="B114" s="196" t="s">
        <v>559</v>
      </c>
      <c r="C114" s="257"/>
      <c r="D114" s="257"/>
      <c r="E114" s="257"/>
      <c r="F114" s="257"/>
      <c r="G114" s="181"/>
    </row>
    <row r="115" spans="1:7" hidden="1" outlineLevel="1" x14ac:dyDescent="0.3">
      <c r="A115" s="181" t="s">
        <v>563</v>
      </c>
      <c r="B115" s="196" t="s">
        <v>559</v>
      </c>
      <c r="C115" s="257"/>
      <c r="D115" s="257"/>
      <c r="E115" s="257"/>
      <c r="F115" s="257"/>
      <c r="G115" s="181"/>
    </row>
    <row r="116" spans="1:7" hidden="1" outlineLevel="1" x14ac:dyDescent="0.3">
      <c r="A116" s="181" t="s">
        <v>564</v>
      </c>
      <c r="B116" s="196" t="s">
        <v>559</v>
      </c>
      <c r="C116" s="257"/>
      <c r="D116" s="257"/>
      <c r="E116" s="257"/>
      <c r="F116" s="257"/>
      <c r="G116" s="181"/>
    </row>
    <row r="117" spans="1:7" hidden="1" outlineLevel="1" x14ac:dyDescent="0.3">
      <c r="A117" s="181" t="s">
        <v>565</v>
      </c>
      <c r="B117" s="196" t="s">
        <v>559</v>
      </c>
      <c r="C117" s="257"/>
      <c r="D117" s="257"/>
      <c r="E117" s="257"/>
      <c r="F117" s="257"/>
      <c r="G117" s="181"/>
    </row>
    <row r="118" spans="1:7" hidden="1" outlineLevel="1" x14ac:dyDescent="0.3">
      <c r="A118" s="181" t="s">
        <v>566</v>
      </c>
      <c r="B118" s="196" t="s">
        <v>559</v>
      </c>
      <c r="C118" s="257"/>
      <c r="D118" s="257"/>
      <c r="E118" s="257"/>
      <c r="F118" s="257"/>
      <c r="G118" s="181"/>
    </row>
    <row r="119" spans="1:7" hidden="1" outlineLevel="1" x14ac:dyDescent="0.3">
      <c r="A119" s="181" t="s">
        <v>567</v>
      </c>
      <c r="B119" s="196" t="s">
        <v>559</v>
      </c>
      <c r="C119" s="257"/>
      <c r="D119" s="257"/>
      <c r="E119" s="257"/>
      <c r="F119" s="257"/>
      <c r="G119" s="181"/>
    </row>
    <row r="120" spans="1:7" hidden="1" outlineLevel="1" x14ac:dyDescent="0.3">
      <c r="A120" s="181" t="s">
        <v>568</v>
      </c>
      <c r="B120" s="196" t="s">
        <v>559</v>
      </c>
      <c r="C120" s="257"/>
      <c r="D120" s="257"/>
      <c r="E120" s="257"/>
      <c r="F120" s="257"/>
      <c r="G120" s="181"/>
    </row>
    <row r="121" spans="1:7" hidden="1" outlineLevel="1" x14ac:dyDescent="0.3">
      <c r="A121" s="181" t="s">
        <v>569</v>
      </c>
      <c r="B121" s="196" t="s">
        <v>559</v>
      </c>
      <c r="C121" s="257"/>
      <c r="D121" s="257"/>
      <c r="E121" s="257"/>
      <c r="F121" s="257"/>
      <c r="G121" s="181"/>
    </row>
    <row r="122" spans="1:7" hidden="1" outlineLevel="1" x14ac:dyDescent="0.3">
      <c r="A122" s="181" t="s">
        <v>570</v>
      </c>
      <c r="B122" s="196" t="s">
        <v>559</v>
      </c>
      <c r="C122" s="257"/>
      <c r="D122" s="257"/>
      <c r="E122" s="257"/>
      <c r="F122" s="257"/>
      <c r="G122" s="181"/>
    </row>
    <row r="123" spans="1:7" hidden="1" outlineLevel="1" x14ac:dyDescent="0.3">
      <c r="A123" s="181" t="s">
        <v>571</v>
      </c>
      <c r="B123" s="196" t="s">
        <v>559</v>
      </c>
      <c r="C123" s="257"/>
      <c r="D123" s="257"/>
      <c r="E123" s="257"/>
      <c r="F123" s="257"/>
      <c r="G123" s="181"/>
    </row>
    <row r="124" spans="1:7" hidden="1" outlineLevel="1" x14ac:dyDescent="0.3">
      <c r="A124" s="181" t="s">
        <v>572</v>
      </c>
      <c r="B124" s="196" t="s">
        <v>559</v>
      </c>
      <c r="C124" s="257"/>
      <c r="D124" s="257"/>
      <c r="E124" s="257"/>
      <c r="F124" s="257"/>
      <c r="G124" s="181"/>
    </row>
    <row r="125" spans="1:7" hidden="1" outlineLevel="1" x14ac:dyDescent="0.3">
      <c r="A125" s="181" t="s">
        <v>573</v>
      </c>
      <c r="B125" s="196" t="s">
        <v>559</v>
      </c>
      <c r="C125" s="257"/>
      <c r="D125" s="257"/>
      <c r="E125" s="257"/>
      <c r="F125" s="257"/>
      <c r="G125" s="181"/>
    </row>
    <row r="126" spans="1:7" hidden="1" outlineLevel="1" x14ac:dyDescent="0.3">
      <c r="A126" s="181" t="s">
        <v>574</v>
      </c>
      <c r="B126" s="196" t="s">
        <v>559</v>
      </c>
      <c r="C126" s="257"/>
      <c r="D126" s="257"/>
      <c r="E126" s="257"/>
      <c r="F126" s="257"/>
      <c r="G126" s="181"/>
    </row>
    <row r="127" spans="1:7" hidden="1" outlineLevel="1" x14ac:dyDescent="0.3">
      <c r="A127" s="181" t="s">
        <v>575</v>
      </c>
      <c r="B127" s="196" t="s">
        <v>559</v>
      </c>
      <c r="C127" s="257"/>
      <c r="D127" s="257"/>
      <c r="E127" s="257"/>
      <c r="F127" s="257"/>
      <c r="G127" s="181"/>
    </row>
    <row r="128" spans="1:7" hidden="1" outlineLevel="1" x14ac:dyDescent="0.3">
      <c r="A128" s="181" t="s">
        <v>576</v>
      </c>
      <c r="B128" s="196" t="s">
        <v>559</v>
      </c>
      <c r="C128" s="257"/>
      <c r="D128" s="257"/>
      <c r="E128" s="257"/>
      <c r="F128" s="257"/>
      <c r="G128" s="181"/>
    </row>
    <row r="129" spans="1:7" hidden="1" outlineLevel="1" x14ac:dyDescent="0.3">
      <c r="A129" s="181" t="s">
        <v>577</v>
      </c>
      <c r="B129" s="196" t="s">
        <v>559</v>
      </c>
      <c r="C129" s="257"/>
      <c r="D129" s="257"/>
      <c r="E129" s="257"/>
      <c r="F129" s="257"/>
      <c r="G129" s="181"/>
    </row>
    <row r="130" spans="1:7" hidden="1" outlineLevel="1" x14ac:dyDescent="0.3">
      <c r="A130" s="181" t="s">
        <v>1523</v>
      </c>
      <c r="B130" s="196" t="s">
        <v>559</v>
      </c>
      <c r="C130" s="257"/>
      <c r="D130" s="257"/>
      <c r="E130" s="257"/>
      <c r="F130" s="257"/>
      <c r="G130" s="181"/>
    </row>
    <row r="131" spans="1:7" hidden="1" outlineLevel="1" x14ac:dyDescent="0.3">
      <c r="A131" s="181" t="s">
        <v>1524</v>
      </c>
      <c r="B131" s="196" t="s">
        <v>559</v>
      </c>
      <c r="C131" s="257"/>
      <c r="D131" s="257"/>
      <c r="E131" s="257"/>
      <c r="F131" s="257"/>
      <c r="G131" s="181"/>
    </row>
    <row r="132" spans="1:7" hidden="1" outlineLevel="1" x14ac:dyDescent="0.3">
      <c r="A132" s="181" t="s">
        <v>1525</v>
      </c>
      <c r="B132" s="196" t="s">
        <v>559</v>
      </c>
      <c r="C132" s="257"/>
      <c r="D132" s="257"/>
      <c r="E132" s="257"/>
      <c r="F132" s="257"/>
      <c r="G132" s="181"/>
    </row>
    <row r="133" spans="1:7" hidden="1" outlineLevel="1" x14ac:dyDescent="0.3">
      <c r="A133" s="181" t="s">
        <v>1526</v>
      </c>
      <c r="B133" s="196" t="s">
        <v>559</v>
      </c>
      <c r="C133" s="257"/>
      <c r="D133" s="257"/>
      <c r="E133" s="257"/>
      <c r="F133" s="257"/>
      <c r="G133" s="181"/>
    </row>
    <row r="134" spans="1:7" hidden="1" outlineLevel="1" x14ac:dyDescent="0.3">
      <c r="A134" s="181" t="s">
        <v>1527</v>
      </c>
      <c r="B134" s="196" t="s">
        <v>559</v>
      </c>
      <c r="C134" s="257"/>
      <c r="D134" s="257"/>
      <c r="E134" s="257"/>
      <c r="F134" s="257"/>
      <c r="G134" s="181"/>
    </row>
    <row r="135" spans="1:7" hidden="1" outlineLevel="1" x14ac:dyDescent="0.3">
      <c r="A135" s="181" t="s">
        <v>1528</v>
      </c>
      <c r="B135" s="196" t="s">
        <v>559</v>
      </c>
      <c r="C135" s="257"/>
      <c r="D135" s="257"/>
      <c r="E135" s="257"/>
      <c r="F135" s="257"/>
      <c r="G135" s="181"/>
    </row>
    <row r="136" spans="1:7" hidden="1" outlineLevel="1" x14ac:dyDescent="0.3">
      <c r="A136" s="181" t="s">
        <v>1529</v>
      </c>
      <c r="B136" s="196" t="s">
        <v>559</v>
      </c>
      <c r="C136" s="257"/>
      <c r="D136" s="257"/>
      <c r="E136" s="257"/>
      <c r="F136" s="257"/>
      <c r="G136" s="181"/>
    </row>
    <row r="137" spans="1:7" hidden="1" outlineLevel="1" x14ac:dyDescent="0.3">
      <c r="A137" s="181" t="s">
        <v>1530</v>
      </c>
      <c r="B137" s="196" t="s">
        <v>559</v>
      </c>
      <c r="C137" s="257"/>
      <c r="D137" s="257"/>
      <c r="E137" s="257"/>
      <c r="F137" s="257"/>
      <c r="G137" s="181"/>
    </row>
    <row r="138" spans="1:7" hidden="1" outlineLevel="1" x14ac:dyDescent="0.3">
      <c r="A138" s="181" t="s">
        <v>1531</v>
      </c>
      <c r="B138" s="196" t="s">
        <v>559</v>
      </c>
      <c r="C138" s="257"/>
      <c r="D138" s="257"/>
      <c r="E138" s="257"/>
      <c r="F138" s="257"/>
      <c r="G138" s="181"/>
    </row>
    <row r="139" spans="1:7" hidden="1" outlineLevel="1" x14ac:dyDescent="0.3">
      <c r="A139" s="181" t="s">
        <v>1532</v>
      </c>
      <c r="B139" s="196" t="s">
        <v>559</v>
      </c>
      <c r="C139" s="257"/>
      <c r="D139" s="257"/>
      <c r="E139" s="257"/>
      <c r="F139" s="257"/>
      <c r="G139" s="181"/>
    </row>
    <row r="140" spans="1:7" hidden="1" outlineLevel="1" x14ac:dyDescent="0.3">
      <c r="A140" s="181" t="s">
        <v>1533</v>
      </c>
      <c r="B140" s="196" t="s">
        <v>559</v>
      </c>
      <c r="C140" s="257"/>
      <c r="D140" s="257"/>
      <c r="E140" s="257"/>
      <c r="F140" s="257"/>
      <c r="G140" s="181"/>
    </row>
    <row r="141" spans="1:7" hidden="1" outlineLevel="1" x14ac:dyDescent="0.3">
      <c r="A141" s="181" t="s">
        <v>1534</v>
      </c>
      <c r="B141" s="196" t="s">
        <v>559</v>
      </c>
      <c r="C141" s="257"/>
      <c r="D141" s="257"/>
      <c r="E141" s="257"/>
      <c r="F141" s="257"/>
      <c r="G141" s="181"/>
    </row>
    <row r="142" spans="1:7" hidden="1" outlineLevel="1" x14ac:dyDescent="0.3">
      <c r="A142" s="181" t="s">
        <v>1535</v>
      </c>
      <c r="B142" s="196" t="s">
        <v>559</v>
      </c>
      <c r="C142" s="257"/>
      <c r="D142" s="257"/>
      <c r="E142" s="257"/>
      <c r="F142" s="257"/>
      <c r="G142" s="181"/>
    </row>
    <row r="143" spans="1:7" hidden="1" outlineLevel="1" x14ac:dyDescent="0.3">
      <c r="A143" s="181" t="s">
        <v>1536</v>
      </c>
      <c r="B143" s="196" t="s">
        <v>559</v>
      </c>
      <c r="C143" s="257"/>
      <c r="D143" s="257"/>
      <c r="E143" s="257"/>
      <c r="F143" s="257"/>
      <c r="G143" s="181"/>
    </row>
    <row r="144" spans="1:7" hidden="1" outlineLevel="1" x14ac:dyDescent="0.3">
      <c r="A144" s="181" t="s">
        <v>1537</v>
      </c>
      <c r="B144" s="196" t="s">
        <v>559</v>
      </c>
      <c r="C144" s="257"/>
      <c r="D144" s="257"/>
      <c r="E144" s="257"/>
      <c r="F144" s="257"/>
      <c r="G144" s="181"/>
    </row>
    <row r="145" spans="1:7" hidden="1" outlineLevel="1" x14ac:dyDescent="0.3">
      <c r="A145" s="181" t="s">
        <v>1538</v>
      </c>
      <c r="B145" s="196" t="s">
        <v>559</v>
      </c>
      <c r="C145" s="257"/>
      <c r="D145" s="257"/>
      <c r="E145" s="257"/>
      <c r="F145" s="257"/>
      <c r="G145" s="181"/>
    </row>
    <row r="146" spans="1:7" hidden="1" outlineLevel="1" x14ac:dyDescent="0.3">
      <c r="A146" s="181" t="s">
        <v>1539</v>
      </c>
      <c r="B146" s="196" t="s">
        <v>559</v>
      </c>
      <c r="C146" s="257"/>
      <c r="D146" s="257"/>
      <c r="E146" s="257"/>
      <c r="F146" s="257"/>
      <c r="G146" s="181"/>
    </row>
    <row r="147" spans="1:7" hidden="1" outlineLevel="1" x14ac:dyDescent="0.3">
      <c r="A147" s="181" t="s">
        <v>1540</v>
      </c>
      <c r="B147" s="196" t="s">
        <v>559</v>
      </c>
      <c r="C147" s="257"/>
      <c r="D147" s="257"/>
      <c r="E147" s="257"/>
      <c r="F147" s="257"/>
      <c r="G147" s="181"/>
    </row>
    <row r="148" spans="1:7" hidden="1" outlineLevel="1" x14ac:dyDescent="0.3">
      <c r="A148" s="181" t="s">
        <v>1541</v>
      </c>
      <c r="B148" s="196" t="s">
        <v>559</v>
      </c>
      <c r="C148" s="257"/>
      <c r="D148" s="257"/>
      <c r="E148" s="257"/>
      <c r="F148" s="257"/>
      <c r="G148" s="181"/>
    </row>
    <row r="149" spans="1:7" collapsed="1" x14ac:dyDescent="0.3">
      <c r="A149" s="199"/>
      <c r="B149" s="200" t="s">
        <v>578</v>
      </c>
      <c r="C149" s="199" t="s">
        <v>441</v>
      </c>
      <c r="D149" s="199" t="s">
        <v>442</v>
      </c>
      <c r="E149" s="201"/>
      <c r="F149" s="202" t="s">
        <v>407</v>
      </c>
      <c r="G149" s="202"/>
    </row>
    <row r="150" spans="1:7" x14ac:dyDescent="0.3">
      <c r="A150" s="181" t="s">
        <v>579</v>
      </c>
      <c r="B150" s="181" t="s">
        <v>580</v>
      </c>
      <c r="C150" s="255">
        <v>0.84605680413817497</v>
      </c>
      <c r="D150" s="255"/>
      <c r="E150" s="262"/>
      <c r="F150" s="255">
        <v>0.84605680413817497</v>
      </c>
    </row>
    <row r="151" spans="1:7" x14ac:dyDescent="0.3">
      <c r="A151" s="181" t="s">
        <v>581</v>
      </c>
      <c r="B151" s="181" t="s">
        <v>582</v>
      </c>
      <c r="C151" s="255">
        <v>0</v>
      </c>
      <c r="D151" s="255"/>
      <c r="E151" s="262"/>
      <c r="F151" s="255">
        <v>0</v>
      </c>
    </row>
    <row r="152" spans="1:7" x14ac:dyDescent="0.3">
      <c r="A152" s="181" t="s">
        <v>583</v>
      </c>
      <c r="B152" s="181" t="s">
        <v>66</v>
      </c>
      <c r="C152" s="255">
        <v>0.153943195861837</v>
      </c>
      <c r="D152" s="255"/>
      <c r="E152" s="262"/>
      <c r="F152" s="255">
        <v>0.153943195861837</v>
      </c>
    </row>
    <row r="153" spans="1:7" x14ac:dyDescent="0.3">
      <c r="A153" s="181" t="s">
        <v>584</v>
      </c>
      <c r="C153" s="257"/>
      <c r="D153" s="257"/>
      <c r="E153" s="263"/>
      <c r="F153" s="257"/>
    </row>
    <row r="154" spans="1:7" x14ac:dyDescent="0.3">
      <c r="A154" s="181" t="s">
        <v>585</v>
      </c>
      <c r="C154" s="257"/>
      <c r="D154" s="257"/>
      <c r="E154" s="263"/>
      <c r="F154" s="257"/>
    </row>
    <row r="155" spans="1:7" x14ac:dyDescent="0.3">
      <c r="A155" s="181" t="s">
        <v>586</v>
      </c>
      <c r="C155" s="257"/>
      <c r="D155" s="257"/>
      <c r="E155" s="263"/>
      <c r="F155" s="257"/>
    </row>
    <row r="156" spans="1:7" x14ac:dyDescent="0.3">
      <c r="A156" s="181" t="s">
        <v>587</v>
      </c>
      <c r="C156" s="257"/>
      <c r="D156" s="257"/>
      <c r="E156" s="263"/>
      <c r="F156" s="257"/>
    </row>
    <row r="157" spans="1:7" x14ac:dyDescent="0.3">
      <c r="A157" s="181" t="s">
        <v>588</v>
      </c>
      <c r="C157" s="257"/>
      <c r="D157" s="257"/>
      <c r="E157" s="263"/>
      <c r="F157" s="257"/>
    </row>
    <row r="158" spans="1:7" x14ac:dyDescent="0.3">
      <c r="A158" s="181" t="s">
        <v>589</v>
      </c>
      <c r="C158" s="257"/>
      <c r="D158" s="257"/>
      <c r="E158" s="263"/>
      <c r="F158" s="257"/>
    </row>
    <row r="159" spans="1:7" x14ac:dyDescent="0.3">
      <c r="A159" s="199"/>
      <c r="B159" s="200" t="s">
        <v>590</v>
      </c>
      <c r="C159" s="199" t="s">
        <v>441</v>
      </c>
      <c r="D159" s="199" t="s">
        <v>442</v>
      </c>
      <c r="E159" s="201"/>
      <c r="F159" s="202" t="s">
        <v>407</v>
      </c>
      <c r="G159" s="202"/>
    </row>
    <row r="160" spans="1:7" x14ac:dyDescent="0.3">
      <c r="A160" s="181" t="s">
        <v>591</v>
      </c>
      <c r="B160" s="181" t="s">
        <v>592</v>
      </c>
      <c r="C160" s="255">
        <v>4.5979962882951003E-2</v>
      </c>
      <c r="D160" s="255"/>
      <c r="E160" s="262"/>
      <c r="F160" s="255">
        <v>4.5979962882951003E-2</v>
      </c>
    </row>
    <row r="161" spans="1:7" x14ac:dyDescent="0.3">
      <c r="A161" s="181" t="s">
        <v>593</v>
      </c>
      <c r="B161" s="181" t="s">
        <v>594</v>
      </c>
      <c r="C161" s="255">
        <v>0.95402003711704897</v>
      </c>
      <c r="D161" s="255"/>
      <c r="E161" s="262"/>
      <c r="F161" s="255">
        <v>0.95402003711704897</v>
      </c>
    </row>
    <row r="162" spans="1:7" x14ac:dyDescent="0.3">
      <c r="A162" s="181" t="s">
        <v>595</v>
      </c>
      <c r="B162" s="181" t="s">
        <v>66</v>
      </c>
      <c r="C162" s="255">
        <v>0</v>
      </c>
      <c r="D162" s="255"/>
      <c r="E162" s="262"/>
      <c r="F162" s="255">
        <v>0</v>
      </c>
    </row>
    <row r="163" spans="1:7" x14ac:dyDescent="0.3">
      <c r="A163" s="181" t="s">
        <v>596</v>
      </c>
      <c r="E163" s="174"/>
    </row>
    <row r="164" spans="1:7" x14ac:dyDescent="0.3">
      <c r="A164" s="181" t="s">
        <v>597</v>
      </c>
      <c r="E164" s="174"/>
    </row>
    <row r="165" spans="1:7" x14ac:dyDescent="0.3">
      <c r="A165" s="181" t="s">
        <v>598</v>
      </c>
      <c r="E165" s="174"/>
    </row>
    <row r="166" spans="1:7" x14ac:dyDescent="0.3">
      <c r="A166" s="181" t="s">
        <v>599</v>
      </c>
      <c r="E166" s="174"/>
    </row>
    <row r="167" spans="1:7" x14ac:dyDescent="0.3">
      <c r="A167" s="181" t="s">
        <v>600</v>
      </c>
      <c r="E167" s="174"/>
    </row>
    <row r="168" spans="1:7" x14ac:dyDescent="0.3">
      <c r="A168" s="181" t="s">
        <v>601</v>
      </c>
      <c r="E168" s="174"/>
    </row>
    <row r="169" spans="1:7" x14ac:dyDescent="0.3">
      <c r="A169" s="199"/>
      <c r="B169" s="200" t="s">
        <v>602</v>
      </c>
      <c r="C169" s="199" t="s">
        <v>441</v>
      </c>
      <c r="D169" s="199" t="s">
        <v>442</v>
      </c>
      <c r="E169" s="201"/>
      <c r="F169" s="202" t="s">
        <v>407</v>
      </c>
      <c r="G169" s="202"/>
    </row>
    <row r="170" spans="1:7" x14ac:dyDescent="0.3">
      <c r="A170" s="181" t="s">
        <v>603</v>
      </c>
      <c r="B170" s="223" t="s">
        <v>604</v>
      </c>
      <c r="C170" s="255">
        <v>1.7116259238618099E-2</v>
      </c>
      <c r="D170" s="255"/>
      <c r="E170" s="262"/>
      <c r="F170" s="255">
        <v>1.7116259238618099E-2</v>
      </c>
    </row>
    <row r="171" spans="1:7" x14ac:dyDescent="0.3">
      <c r="A171" s="181" t="s">
        <v>605</v>
      </c>
      <c r="B171" s="223" t="s">
        <v>1542</v>
      </c>
      <c r="C171" s="255">
        <v>7.2983227592178998E-2</v>
      </c>
      <c r="D171" s="255"/>
      <c r="E171" s="262"/>
      <c r="F171" s="255">
        <v>7.2983227592178998E-2</v>
      </c>
    </row>
    <row r="172" spans="1:7" x14ac:dyDescent="0.3">
      <c r="A172" s="181" t="s">
        <v>606</v>
      </c>
      <c r="B172" s="223" t="s">
        <v>1543</v>
      </c>
      <c r="C172" s="255">
        <v>0.13058912184128499</v>
      </c>
      <c r="D172" s="255"/>
      <c r="E172" s="255"/>
      <c r="F172" s="255">
        <v>0.13058912184128499</v>
      </c>
    </row>
    <row r="173" spans="1:7" x14ac:dyDescent="0.3">
      <c r="A173" s="181" t="s">
        <v>607</v>
      </c>
      <c r="B173" s="223" t="s">
        <v>1544</v>
      </c>
      <c r="C173" s="255">
        <v>0.16753405186843201</v>
      </c>
      <c r="D173" s="255"/>
      <c r="E173" s="255"/>
      <c r="F173" s="255">
        <v>0.16753405186843201</v>
      </c>
    </row>
    <row r="174" spans="1:7" x14ac:dyDescent="0.3">
      <c r="A174" s="181" t="s">
        <v>608</v>
      </c>
      <c r="B174" s="223" t="s">
        <v>1545</v>
      </c>
      <c r="C174" s="255">
        <v>0.61177733945948598</v>
      </c>
      <c r="D174" s="255"/>
      <c r="E174" s="255"/>
      <c r="F174" s="255">
        <v>0.61177733945948598</v>
      </c>
    </row>
    <row r="175" spans="1:7" x14ac:dyDescent="0.3">
      <c r="A175" s="181" t="s">
        <v>609</v>
      </c>
      <c r="B175" s="194"/>
      <c r="C175" s="257"/>
      <c r="D175" s="257"/>
      <c r="E175" s="257"/>
      <c r="F175" s="257"/>
    </row>
    <row r="176" spans="1:7" x14ac:dyDescent="0.3">
      <c r="A176" s="181" t="s">
        <v>610</v>
      </c>
      <c r="B176" s="194"/>
      <c r="C176" s="257"/>
      <c r="D176" s="257"/>
      <c r="E176" s="257"/>
      <c r="F176" s="257"/>
    </row>
    <row r="177" spans="1:7" x14ac:dyDescent="0.3">
      <c r="A177" s="181" t="s">
        <v>611</v>
      </c>
      <c r="B177" s="223"/>
      <c r="C177" s="257"/>
      <c r="D177" s="257"/>
      <c r="E177" s="257"/>
      <c r="F177" s="257"/>
    </row>
    <row r="178" spans="1:7" x14ac:dyDescent="0.3">
      <c r="A178" s="181" t="s">
        <v>612</v>
      </c>
      <c r="B178" s="223"/>
      <c r="C178" s="257"/>
      <c r="D178" s="257"/>
      <c r="E178" s="257"/>
      <c r="F178" s="257"/>
    </row>
    <row r="179" spans="1:7" x14ac:dyDescent="0.3">
      <c r="A179" s="199"/>
      <c r="B179" s="230" t="s">
        <v>613</v>
      </c>
      <c r="C179" s="199" t="s">
        <v>441</v>
      </c>
      <c r="D179" s="199" t="s">
        <v>442</v>
      </c>
      <c r="E179" s="199"/>
      <c r="F179" s="199" t="s">
        <v>407</v>
      </c>
      <c r="G179" s="202"/>
    </row>
    <row r="180" spans="1:7" x14ac:dyDescent="0.3">
      <c r="A180" s="181" t="s">
        <v>614</v>
      </c>
      <c r="B180" s="181" t="s">
        <v>1546</v>
      </c>
      <c r="C180" s="255">
        <v>5.7032380315032802E-6</v>
      </c>
      <c r="D180" s="264"/>
      <c r="E180" s="263"/>
      <c r="F180" s="255">
        <v>5.7032380315032802E-6</v>
      </c>
    </row>
    <row r="181" spans="1:7" x14ac:dyDescent="0.3">
      <c r="A181" s="181" t="s">
        <v>615</v>
      </c>
      <c r="B181" s="181" t="s">
        <v>616</v>
      </c>
      <c r="C181" s="255">
        <v>0</v>
      </c>
      <c r="D181" s="264"/>
      <c r="E181" s="263"/>
      <c r="F181" s="255">
        <v>0</v>
      </c>
    </row>
    <row r="182" spans="1:7" x14ac:dyDescent="0.3">
      <c r="A182" s="181" t="s">
        <v>617</v>
      </c>
      <c r="B182" s="265"/>
      <c r="C182" s="257"/>
      <c r="D182" s="257"/>
      <c r="E182" s="263"/>
      <c r="F182" s="257"/>
    </row>
    <row r="183" spans="1:7" x14ac:dyDescent="0.3">
      <c r="A183" s="181" t="s">
        <v>618</v>
      </c>
      <c r="B183" s="265"/>
      <c r="C183" s="257"/>
      <c r="D183" s="257"/>
      <c r="E183" s="263"/>
      <c r="F183" s="257"/>
    </row>
    <row r="184" spans="1:7" x14ac:dyDescent="0.3">
      <c r="A184" s="181" t="s">
        <v>619</v>
      </c>
      <c r="B184" s="265"/>
      <c r="C184" s="257"/>
      <c r="D184" s="257"/>
      <c r="E184" s="263"/>
      <c r="F184" s="257"/>
    </row>
    <row r="185" spans="1:7" ht="18" x14ac:dyDescent="0.3">
      <c r="A185" s="266"/>
      <c r="B185" s="267" t="s">
        <v>404</v>
      </c>
      <c r="C185" s="266"/>
      <c r="D185" s="266"/>
      <c r="E185" s="266"/>
      <c r="F185" s="268"/>
      <c r="G185" s="268"/>
    </row>
    <row r="186" spans="1:7" x14ac:dyDescent="0.3">
      <c r="A186" s="199"/>
      <c r="B186" s="200" t="s">
        <v>620</v>
      </c>
      <c r="C186" s="199" t="s">
        <v>621</v>
      </c>
      <c r="D186" s="199" t="s">
        <v>622</v>
      </c>
      <c r="E186" s="201"/>
      <c r="F186" s="199" t="s">
        <v>441</v>
      </c>
      <c r="G186" s="199" t="s">
        <v>623</v>
      </c>
    </row>
    <row r="187" spans="1:7" x14ac:dyDescent="0.3">
      <c r="A187" s="181" t="s">
        <v>624</v>
      </c>
      <c r="B187" s="196" t="s">
        <v>625</v>
      </c>
      <c r="C187" s="203">
        <v>66.181540258678396</v>
      </c>
      <c r="D187" s="203"/>
      <c r="E187" s="269"/>
      <c r="F187" s="270"/>
      <c r="G187" s="270"/>
    </row>
    <row r="188" spans="1:7" x14ac:dyDescent="0.3">
      <c r="A188" s="192"/>
      <c r="B188" s="271"/>
      <c r="C188" s="269"/>
      <c r="D188" s="269"/>
      <c r="E188" s="269"/>
      <c r="F188" s="270"/>
      <c r="G188" s="270"/>
    </row>
    <row r="189" spans="1:7" x14ac:dyDescent="0.3">
      <c r="B189" s="196" t="s">
        <v>626</v>
      </c>
      <c r="C189" s="269"/>
      <c r="D189" s="269"/>
      <c r="E189" s="269"/>
      <c r="F189" s="270"/>
      <c r="G189" s="270"/>
    </row>
    <row r="190" spans="1:7" x14ac:dyDescent="0.3">
      <c r="A190" s="181" t="s">
        <v>627</v>
      </c>
      <c r="B190" s="205" t="s">
        <v>628</v>
      </c>
      <c r="C190" s="203">
        <v>7135.9650879500896</v>
      </c>
      <c r="D190" s="203">
        <v>182842</v>
      </c>
      <c r="E190" s="269"/>
      <c r="F190" s="235">
        <f>IF($C$214=0,"",IF(C190="[for completion]","",IF(C190="","",C190/$C$214)))</f>
        <v>0.46759080249868518</v>
      </c>
      <c r="G190" s="235">
        <f>IF($D$214=0,"",IF(D190="[for completion]","",IF(D190="","",D190/$D$214)))</f>
        <v>0.79291398339079333</v>
      </c>
    </row>
    <row r="191" spans="1:7" x14ac:dyDescent="0.3">
      <c r="A191" s="181" t="s">
        <v>629</v>
      </c>
      <c r="B191" s="205" t="s">
        <v>630</v>
      </c>
      <c r="C191" s="203">
        <v>5200.2036631700003</v>
      </c>
      <c r="D191" s="203">
        <v>38023</v>
      </c>
      <c r="E191" s="269"/>
      <c r="F191" s="235">
        <f t="shared" ref="F191:F213" si="1">IF($C$214=0,"",IF(C191="[for completion]","",IF(C191="","",C191/$C$214)))</f>
        <v>0.34074822032471097</v>
      </c>
      <c r="G191" s="235">
        <f t="shared" ref="G191:G213" si="2">IF($D$214=0,"",IF(D191="[for completion]","",IF(D191="","",D191/$D$214)))</f>
        <v>0.16489082590689302</v>
      </c>
    </row>
    <row r="192" spans="1:7" x14ac:dyDescent="0.3">
      <c r="A192" s="181" t="s">
        <v>631</v>
      </c>
      <c r="B192" s="205" t="s">
        <v>632</v>
      </c>
      <c r="C192" s="203">
        <v>1660.8397957899999</v>
      </c>
      <c r="D192" s="203">
        <v>6920</v>
      </c>
      <c r="E192" s="269"/>
      <c r="F192" s="235">
        <f t="shared" si="1"/>
        <v>0.10882808468984345</v>
      </c>
      <c r="G192" s="235">
        <f t="shared" si="2"/>
        <v>3.0009323706064746E-2</v>
      </c>
    </row>
    <row r="193" spans="1:7" x14ac:dyDescent="0.3">
      <c r="A193" s="181" t="s">
        <v>633</v>
      </c>
      <c r="B193" s="205" t="s">
        <v>634</v>
      </c>
      <c r="C193" s="203">
        <v>586.24677971999995</v>
      </c>
      <c r="D193" s="203">
        <v>1720</v>
      </c>
      <c r="E193" s="269"/>
      <c r="F193" s="235">
        <f t="shared" si="1"/>
        <v>3.8414369859296874E-2</v>
      </c>
      <c r="G193" s="235">
        <f t="shared" si="2"/>
        <v>7.45896485179644E-3</v>
      </c>
    </row>
    <row r="194" spans="1:7" x14ac:dyDescent="0.3">
      <c r="A194" s="181" t="s">
        <v>635</v>
      </c>
      <c r="B194" s="205" t="s">
        <v>636</v>
      </c>
      <c r="C194" s="203">
        <v>677.87694932000102</v>
      </c>
      <c r="D194" s="203">
        <v>1090</v>
      </c>
      <c r="E194" s="269"/>
      <c r="F194" s="235">
        <f t="shared" si="1"/>
        <v>4.4418522627463389E-2</v>
      </c>
      <c r="G194" s="235">
        <f t="shared" si="2"/>
        <v>4.7269021444523952E-3</v>
      </c>
    </row>
    <row r="195" spans="1:7" hidden="1" outlineLevel="1" x14ac:dyDescent="0.3">
      <c r="A195" s="181" t="s">
        <v>637</v>
      </c>
      <c r="B195" s="196"/>
      <c r="C195" s="205"/>
      <c r="D195" s="256"/>
      <c r="E195" s="192"/>
      <c r="F195" s="215" t="str">
        <f t="shared" si="1"/>
        <v/>
      </c>
      <c r="G195" s="215" t="str">
        <f t="shared" si="2"/>
        <v/>
      </c>
    </row>
    <row r="196" spans="1:7" hidden="1" outlineLevel="1" x14ac:dyDescent="0.3">
      <c r="A196" s="181" t="s">
        <v>638</v>
      </c>
      <c r="B196" s="196"/>
      <c r="C196" s="205"/>
      <c r="D196" s="256"/>
      <c r="E196" s="192"/>
      <c r="F196" s="215" t="str">
        <f t="shared" si="1"/>
        <v/>
      </c>
      <c r="G196" s="215" t="str">
        <f t="shared" si="2"/>
        <v/>
      </c>
    </row>
    <row r="197" spans="1:7" hidden="1" outlineLevel="1" x14ac:dyDescent="0.3">
      <c r="A197" s="181" t="s">
        <v>639</v>
      </c>
      <c r="B197" s="196"/>
      <c r="C197" s="205"/>
      <c r="D197" s="256"/>
      <c r="E197" s="192"/>
      <c r="F197" s="215" t="str">
        <f t="shared" si="1"/>
        <v/>
      </c>
      <c r="G197" s="215" t="str">
        <f t="shared" si="2"/>
        <v/>
      </c>
    </row>
    <row r="198" spans="1:7" hidden="1" outlineLevel="1" x14ac:dyDescent="0.3">
      <c r="A198" s="181" t="s">
        <v>640</v>
      </c>
      <c r="B198" s="196"/>
      <c r="C198" s="205"/>
      <c r="D198" s="256"/>
      <c r="E198" s="192"/>
      <c r="F198" s="215" t="str">
        <f t="shared" si="1"/>
        <v/>
      </c>
      <c r="G198" s="215" t="str">
        <f t="shared" si="2"/>
        <v/>
      </c>
    </row>
    <row r="199" spans="1:7" hidden="1" outlineLevel="1" x14ac:dyDescent="0.3">
      <c r="A199" s="181" t="s">
        <v>641</v>
      </c>
      <c r="B199" s="196"/>
      <c r="C199" s="205"/>
      <c r="D199" s="256"/>
      <c r="E199" s="196"/>
      <c r="F199" s="215" t="str">
        <f t="shared" si="1"/>
        <v/>
      </c>
      <c r="G199" s="215" t="str">
        <f t="shared" si="2"/>
        <v/>
      </c>
    </row>
    <row r="200" spans="1:7" hidden="1" outlineLevel="1" x14ac:dyDescent="0.3">
      <c r="A200" s="181" t="s">
        <v>642</v>
      </c>
      <c r="B200" s="196"/>
      <c r="C200" s="205"/>
      <c r="D200" s="256"/>
      <c r="E200" s="196"/>
      <c r="F200" s="215" t="str">
        <f t="shared" si="1"/>
        <v/>
      </c>
      <c r="G200" s="215" t="str">
        <f t="shared" si="2"/>
        <v/>
      </c>
    </row>
    <row r="201" spans="1:7" hidden="1" outlineLevel="1" x14ac:dyDescent="0.3">
      <c r="A201" s="181" t="s">
        <v>643</v>
      </c>
      <c r="B201" s="196"/>
      <c r="C201" s="205"/>
      <c r="D201" s="256"/>
      <c r="E201" s="196"/>
      <c r="F201" s="215" t="str">
        <f t="shared" si="1"/>
        <v/>
      </c>
      <c r="G201" s="215" t="str">
        <f t="shared" si="2"/>
        <v/>
      </c>
    </row>
    <row r="202" spans="1:7" hidden="1" outlineLevel="1" x14ac:dyDescent="0.3">
      <c r="A202" s="181" t="s">
        <v>644</v>
      </c>
      <c r="B202" s="196"/>
      <c r="C202" s="205"/>
      <c r="D202" s="256"/>
      <c r="E202" s="196"/>
      <c r="F202" s="215" t="str">
        <f t="shared" si="1"/>
        <v/>
      </c>
      <c r="G202" s="215" t="str">
        <f t="shared" si="2"/>
        <v/>
      </c>
    </row>
    <row r="203" spans="1:7" hidden="1" outlineLevel="1" x14ac:dyDescent="0.3">
      <c r="A203" s="181" t="s">
        <v>645</v>
      </c>
      <c r="B203" s="196"/>
      <c r="C203" s="205"/>
      <c r="D203" s="256"/>
      <c r="E203" s="196"/>
      <c r="F203" s="215" t="str">
        <f t="shared" si="1"/>
        <v/>
      </c>
      <c r="G203" s="215" t="str">
        <f t="shared" si="2"/>
        <v/>
      </c>
    </row>
    <row r="204" spans="1:7" hidden="1" outlineLevel="1" x14ac:dyDescent="0.3">
      <c r="A204" s="181" t="s">
        <v>646</v>
      </c>
      <c r="B204" s="196"/>
      <c r="C204" s="205"/>
      <c r="D204" s="256"/>
      <c r="E204" s="196"/>
      <c r="F204" s="215" t="str">
        <f t="shared" si="1"/>
        <v/>
      </c>
      <c r="G204" s="215" t="str">
        <f t="shared" si="2"/>
        <v/>
      </c>
    </row>
    <row r="205" spans="1:7" hidden="1" outlineLevel="1" x14ac:dyDescent="0.3">
      <c r="A205" s="181" t="s">
        <v>647</v>
      </c>
      <c r="B205" s="196"/>
      <c r="C205" s="205"/>
      <c r="D205" s="256"/>
      <c r="F205" s="215" t="str">
        <f t="shared" si="1"/>
        <v/>
      </c>
      <c r="G205" s="215" t="str">
        <f t="shared" si="2"/>
        <v/>
      </c>
    </row>
    <row r="206" spans="1:7" hidden="1" outlineLevel="1" x14ac:dyDescent="0.3">
      <c r="A206" s="181" t="s">
        <v>648</v>
      </c>
      <c r="B206" s="196"/>
      <c r="C206" s="205"/>
      <c r="D206" s="256"/>
      <c r="E206" s="272"/>
      <c r="F206" s="215" t="str">
        <f t="shared" si="1"/>
        <v/>
      </c>
      <c r="G206" s="215" t="str">
        <f t="shared" si="2"/>
        <v/>
      </c>
    </row>
    <row r="207" spans="1:7" hidden="1" outlineLevel="1" x14ac:dyDescent="0.3">
      <c r="A207" s="181" t="s">
        <v>649</v>
      </c>
      <c r="B207" s="196"/>
      <c r="C207" s="205"/>
      <c r="D207" s="256"/>
      <c r="E207" s="272"/>
      <c r="F207" s="215" t="str">
        <f t="shared" si="1"/>
        <v/>
      </c>
      <c r="G207" s="215" t="str">
        <f t="shared" si="2"/>
        <v/>
      </c>
    </row>
    <row r="208" spans="1:7" hidden="1" outlineLevel="1" x14ac:dyDescent="0.3">
      <c r="A208" s="181" t="s">
        <v>650</v>
      </c>
      <c r="B208" s="196"/>
      <c r="C208" s="205"/>
      <c r="D208" s="256"/>
      <c r="E208" s="272"/>
      <c r="F208" s="215" t="str">
        <f t="shared" si="1"/>
        <v/>
      </c>
      <c r="G208" s="215" t="str">
        <f t="shared" si="2"/>
        <v/>
      </c>
    </row>
    <row r="209" spans="1:7" hidden="1" outlineLevel="1" x14ac:dyDescent="0.3">
      <c r="A209" s="181" t="s">
        <v>651</v>
      </c>
      <c r="B209" s="196"/>
      <c r="C209" s="205"/>
      <c r="D209" s="256"/>
      <c r="E209" s="272"/>
      <c r="F209" s="215" t="str">
        <f t="shared" si="1"/>
        <v/>
      </c>
      <c r="G209" s="215" t="str">
        <f t="shared" si="2"/>
        <v/>
      </c>
    </row>
    <row r="210" spans="1:7" hidden="1" outlineLevel="1" x14ac:dyDescent="0.3">
      <c r="A210" s="181" t="s">
        <v>652</v>
      </c>
      <c r="B210" s="196"/>
      <c r="C210" s="205"/>
      <c r="D210" s="256"/>
      <c r="E210" s="272"/>
      <c r="F210" s="215" t="str">
        <f t="shared" si="1"/>
        <v/>
      </c>
      <c r="G210" s="215" t="str">
        <f t="shared" si="2"/>
        <v/>
      </c>
    </row>
    <row r="211" spans="1:7" hidden="1" outlineLevel="1" x14ac:dyDescent="0.3">
      <c r="A211" s="181" t="s">
        <v>653</v>
      </c>
      <c r="B211" s="196"/>
      <c r="C211" s="205"/>
      <c r="D211" s="256"/>
      <c r="E211" s="272"/>
      <c r="F211" s="215" t="str">
        <f t="shared" si="1"/>
        <v/>
      </c>
      <c r="G211" s="215" t="str">
        <f t="shared" si="2"/>
        <v/>
      </c>
    </row>
    <row r="212" spans="1:7" hidden="1" outlineLevel="1" x14ac:dyDescent="0.3">
      <c r="A212" s="181" t="s">
        <v>654</v>
      </c>
      <c r="B212" s="196"/>
      <c r="C212" s="205"/>
      <c r="D212" s="256"/>
      <c r="E212" s="272"/>
      <c r="F212" s="215" t="str">
        <f t="shared" si="1"/>
        <v/>
      </c>
      <c r="G212" s="215" t="str">
        <f t="shared" si="2"/>
        <v/>
      </c>
    </row>
    <row r="213" spans="1:7" hidden="1" outlineLevel="1" x14ac:dyDescent="0.3">
      <c r="A213" s="181" t="s">
        <v>655</v>
      </c>
      <c r="B213" s="196"/>
      <c r="C213" s="205"/>
      <c r="D213" s="256"/>
      <c r="E213" s="272"/>
      <c r="F213" s="215" t="str">
        <f t="shared" si="1"/>
        <v/>
      </c>
      <c r="G213" s="215" t="str">
        <f t="shared" si="2"/>
        <v/>
      </c>
    </row>
    <row r="214" spans="1:7" collapsed="1" x14ac:dyDescent="0.3">
      <c r="A214" s="181" t="s">
        <v>656</v>
      </c>
      <c r="B214" s="211" t="s">
        <v>68</v>
      </c>
      <c r="C214" s="212">
        <f>SUM(C190:C213)</f>
        <v>15261.132275950093</v>
      </c>
      <c r="D214" s="209">
        <f>SUM(D190:D213)</f>
        <v>230595</v>
      </c>
      <c r="E214" s="272"/>
      <c r="F214" s="273">
        <f>SUM(F190:F213)</f>
        <v>1</v>
      </c>
      <c r="G214" s="273">
        <f>SUM(G190:G213)</f>
        <v>0.99999999999999989</v>
      </c>
    </row>
    <row r="215" spans="1:7" x14ac:dyDescent="0.3">
      <c r="A215" s="199"/>
      <c r="B215" s="199" t="s">
        <v>657</v>
      </c>
      <c r="C215" s="199" t="s">
        <v>621</v>
      </c>
      <c r="D215" s="199" t="s">
        <v>622</v>
      </c>
      <c r="E215" s="201"/>
      <c r="F215" s="199" t="s">
        <v>441</v>
      </c>
      <c r="G215" s="199" t="s">
        <v>623</v>
      </c>
    </row>
    <row r="216" spans="1:7" x14ac:dyDescent="0.3">
      <c r="A216" s="181" t="s">
        <v>658</v>
      </c>
      <c r="B216" s="181" t="s">
        <v>659</v>
      </c>
      <c r="C216" s="255">
        <v>0.60229408153212405</v>
      </c>
      <c r="F216" s="258"/>
      <c r="G216" s="258"/>
    </row>
    <row r="217" spans="1:7" x14ac:dyDescent="0.3">
      <c r="F217" s="258"/>
      <c r="G217" s="258"/>
    </row>
    <row r="218" spans="1:7" x14ac:dyDescent="0.3">
      <c r="B218" s="196" t="s">
        <v>660</v>
      </c>
      <c r="F218" s="258"/>
      <c r="G218" s="258"/>
    </row>
    <row r="219" spans="1:7" x14ac:dyDescent="0.3">
      <c r="A219" s="181" t="s">
        <v>661</v>
      </c>
      <c r="B219" s="181" t="s">
        <v>662</v>
      </c>
      <c r="C219" s="235">
        <v>4228.6367595799702</v>
      </c>
      <c r="D219" s="209">
        <v>100010</v>
      </c>
      <c r="F219" s="210">
        <f t="shared" ref="F219:F226" si="3">IF($C$227=0,"",IF(C219="[for completion]","",C219/$C$227))</f>
        <v>0.27708538810346889</v>
      </c>
      <c r="G219" s="210">
        <f t="shared" ref="G219:G226" si="4">IF($D$227=0,"",IF(D219="[for completion]","",D219/$D$227))</f>
        <v>0.43370411327218716</v>
      </c>
    </row>
    <row r="220" spans="1:7" x14ac:dyDescent="0.3">
      <c r="A220" s="181" t="s">
        <v>663</v>
      </c>
      <c r="B220" s="181" t="s">
        <v>664</v>
      </c>
      <c r="C220" s="235">
        <v>1731.61378995</v>
      </c>
      <c r="D220" s="209">
        <v>27553</v>
      </c>
      <c r="F220" s="210">
        <f t="shared" si="3"/>
        <v>0.11346561700922105</v>
      </c>
      <c r="G220" s="210">
        <f t="shared" si="4"/>
        <v>0.1194865456753182</v>
      </c>
    </row>
    <row r="221" spans="1:7" x14ac:dyDescent="0.3">
      <c r="A221" s="181" t="s">
        <v>665</v>
      </c>
      <c r="B221" s="181" t="s">
        <v>666</v>
      </c>
      <c r="C221" s="235">
        <v>1934.07373151</v>
      </c>
      <c r="D221" s="209">
        <v>27228</v>
      </c>
      <c r="F221" s="210">
        <f t="shared" si="3"/>
        <v>0.12673199449020631</v>
      </c>
      <c r="G221" s="210">
        <f t="shared" si="4"/>
        <v>0.11807714824692643</v>
      </c>
    </row>
    <row r="222" spans="1:7" x14ac:dyDescent="0.3">
      <c r="A222" s="181" t="s">
        <v>667</v>
      </c>
      <c r="B222" s="181" t="s">
        <v>668</v>
      </c>
      <c r="C222" s="235">
        <v>2202.1535820399799</v>
      </c>
      <c r="D222" s="209">
        <v>26993</v>
      </c>
      <c r="F222" s="210">
        <f t="shared" si="3"/>
        <v>0.14429817802643366</v>
      </c>
      <c r="G222" s="210">
        <f t="shared" si="4"/>
        <v>0.11705804549101238</v>
      </c>
    </row>
    <row r="223" spans="1:7" x14ac:dyDescent="0.3">
      <c r="A223" s="181" t="s">
        <v>669</v>
      </c>
      <c r="B223" s="181" t="s">
        <v>670</v>
      </c>
      <c r="C223" s="235">
        <v>2366.3493521599999</v>
      </c>
      <c r="D223" s="209">
        <v>24965</v>
      </c>
      <c r="F223" s="210">
        <f t="shared" si="3"/>
        <v>0.1550572598003841</v>
      </c>
      <c r="G223" s="210">
        <f t="shared" si="4"/>
        <v>0.10826340553784775</v>
      </c>
    </row>
    <row r="224" spans="1:7" x14ac:dyDescent="0.3">
      <c r="A224" s="181" t="s">
        <v>671</v>
      </c>
      <c r="B224" s="181" t="s">
        <v>672</v>
      </c>
      <c r="C224" s="235">
        <v>1907.2991022400099</v>
      </c>
      <c r="D224" s="209">
        <v>16180</v>
      </c>
      <c r="F224" s="210">
        <f t="shared" si="3"/>
        <v>0.12497756180553689</v>
      </c>
      <c r="G224" s="210">
        <f t="shared" si="4"/>
        <v>7.0166308896550234E-2</v>
      </c>
    </row>
    <row r="225" spans="1:7" x14ac:dyDescent="0.3">
      <c r="A225" s="181" t="s">
        <v>673</v>
      </c>
      <c r="B225" s="181" t="s">
        <v>674</v>
      </c>
      <c r="C225" s="235">
        <v>365.99462507999999</v>
      </c>
      <c r="D225" s="209">
        <v>2929</v>
      </c>
      <c r="F225" s="210">
        <f t="shared" si="3"/>
        <v>2.3982140935687415E-2</v>
      </c>
      <c r="G225" s="210">
        <f t="shared" si="4"/>
        <v>1.2701923285413821E-2</v>
      </c>
    </row>
    <row r="226" spans="1:7" x14ac:dyDescent="0.3">
      <c r="A226" s="181" t="s">
        <v>675</v>
      </c>
      <c r="B226" s="181" t="s">
        <v>676</v>
      </c>
      <c r="C226" s="235">
        <v>525.01133339000103</v>
      </c>
      <c r="D226" s="209">
        <v>4737</v>
      </c>
      <c r="F226" s="210">
        <f t="shared" si="3"/>
        <v>3.4401859829061777E-2</v>
      </c>
      <c r="G226" s="210">
        <f t="shared" si="4"/>
        <v>2.0542509594744032E-2</v>
      </c>
    </row>
    <row r="227" spans="1:7" x14ac:dyDescent="0.3">
      <c r="A227" s="181" t="s">
        <v>677</v>
      </c>
      <c r="B227" s="211" t="s">
        <v>68</v>
      </c>
      <c r="C227" s="203">
        <f>SUM(C219:C226)</f>
        <v>15261.13227594996</v>
      </c>
      <c r="D227" s="256">
        <f>SUM(D219:D226)</f>
        <v>230595</v>
      </c>
      <c r="F227" s="255">
        <f>SUM(F219:F226)</f>
        <v>1</v>
      </c>
      <c r="G227" s="255">
        <f>SUM(G219:G226)</f>
        <v>1.0000000000000002</v>
      </c>
    </row>
    <row r="228" spans="1:7" x14ac:dyDescent="0.3">
      <c r="A228" s="181" t="s">
        <v>678</v>
      </c>
      <c r="B228" s="214" t="s">
        <v>679</v>
      </c>
      <c r="C228" s="235">
        <v>102.49348069</v>
      </c>
      <c r="D228" s="256"/>
      <c r="F228" s="215"/>
      <c r="G228" s="215"/>
    </row>
    <row r="229" spans="1:7" x14ac:dyDescent="0.3">
      <c r="A229" s="181" t="s">
        <v>680</v>
      </c>
      <c r="B229" s="214" t="s">
        <v>681</v>
      </c>
      <c r="C229" s="235">
        <v>70.490496140000005</v>
      </c>
      <c r="D229" s="256"/>
      <c r="F229" s="215"/>
      <c r="G229" s="215"/>
    </row>
    <row r="230" spans="1:7" x14ac:dyDescent="0.3">
      <c r="A230" s="181" t="s">
        <v>682</v>
      </c>
      <c r="B230" s="214" t="s">
        <v>683</v>
      </c>
      <c r="C230" s="235">
        <v>42.971509140000002</v>
      </c>
      <c r="D230" s="256"/>
      <c r="F230" s="215"/>
      <c r="G230" s="215"/>
    </row>
    <row r="231" spans="1:7" x14ac:dyDescent="0.3">
      <c r="A231" s="181" t="s">
        <v>684</v>
      </c>
      <c r="B231" s="214" t="s">
        <v>685</v>
      </c>
      <c r="C231" s="235">
        <v>36.456671759999999</v>
      </c>
      <c r="D231" s="256"/>
      <c r="F231" s="215"/>
      <c r="G231" s="215"/>
    </row>
    <row r="232" spans="1:7" x14ac:dyDescent="0.3">
      <c r="A232" s="181" t="s">
        <v>686</v>
      </c>
      <c r="B232" s="214" t="s">
        <v>687</v>
      </c>
      <c r="C232" s="235">
        <v>36.187400500000003</v>
      </c>
      <c r="D232" s="256"/>
      <c r="F232" s="215"/>
      <c r="G232" s="215"/>
    </row>
    <row r="233" spans="1:7" x14ac:dyDescent="0.3">
      <c r="A233" s="181" t="s">
        <v>688</v>
      </c>
      <c r="B233" s="214" t="s">
        <v>689</v>
      </c>
      <c r="C233" s="235">
        <v>236.41177515999999</v>
      </c>
      <c r="D233" s="256"/>
      <c r="F233" s="215"/>
      <c r="G233" s="215"/>
    </row>
    <row r="234" spans="1:7" x14ac:dyDescent="0.3">
      <c r="A234" s="181" t="s">
        <v>690</v>
      </c>
      <c r="B234" s="214"/>
      <c r="F234" s="215"/>
      <c r="G234" s="215"/>
    </row>
    <row r="235" spans="1:7" x14ac:dyDescent="0.3">
      <c r="A235" s="181" t="s">
        <v>691</v>
      </c>
      <c r="B235" s="214"/>
      <c r="F235" s="215"/>
      <c r="G235" s="215"/>
    </row>
    <row r="236" spans="1:7" x14ac:dyDescent="0.3">
      <c r="A236" s="181" t="s">
        <v>692</v>
      </c>
      <c r="B236" s="214"/>
      <c r="F236" s="215"/>
      <c r="G236" s="215"/>
    </row>
    <row r="237" spans="1:7" x14ac:dyDescent="0.3">
      <c r="A237" s="199"/>
      <c r="B237" s="199" t="s">
        <v>693</v>
      </c>
      <c r="C237" s="199" t="s">
        <v>621</v>
      </c>
      <c r="D237" s="199" t="s">
        <v>622</v>
      </c>
      <c r="E237" s="201"/>
      <c r="F237" s="199" t="s">
        <v>441</v>
      </c>
      <c r="G237" s="199" t="s">
        <v>623</v>
      </c>
    </row>
    <row r="238" spans="1:7" x14ac:dyDescent="0.3">
      <c r="A238" s="181" t="s">
        <v>694</v>
      </c>
      <c r="B238" s="181" t="s">
        <v>659</v>
      </c>
      <c r="C238" s="255">
        <v>0.50699218351944297</v>
      </c>
      <c r="F238" s="258"/>
      <c r="G238" s="258"/>
    </row>
    <row r="239" spans="1:7" x14ac:dyDescent="0.3">
      <c r="F239" s="258"/>
      <c r="G239" s="258"/>
    </row>
    <row r="240" spans="1:7" x14ac:dyDescent="0.3">
      <c r="B240" s="196" t="s">
        <v>660</v>
      </c>
      <c r="F240" s="258"/>
      <c r="G240" s="258"/>
    </row>
    <row r="241" spans="1:7" x14ac:dyDescent="0.3">
      <c r="A241" s="181" t="s">
        <v>695</v>
      </c>
      <c r="B241" s="181" t="s">
        <v>662</v>
      </c>
      <c r="C241" s="235">
        <v>5817.5229500200503</v>
      </c>
      <c r="D241" s="209">
        <v>128057</v>
      </c>
      <c r="F241" s="210">
        <f>IF($C$249=0,"",IF(C241="[Mark as ND1 if not relevant]","",C241/$C$249))</f>
        <v>0.38119864534480596</v>
      </c>
      <c r="G241" s="210">
        <f>IF($D$249=0,"",IF(D241="[Mark as ND1 if not relevant]","",D241/$D$249))</f>
        <v>0.55533294303866088</v>
      </c>
    </row>
    <row r="242" spans="1:7" x14ac:dyDescent="0.3">
      <c r="A242" s="181" t="s">
        <v>696</v>
      </c>
      <c r="B242" s="181" t="s">
        <v>664</v>
      </c>
      <c r="C242" s="235">
        <v>2037.27343777999</v>
      </c>
      <c r="D242" s="209">
        <v>28161</v>
      </c>
      <c r="F242" s="210">
        <f t="shared" ref="F242:F248" si="5">IF($C$249=0,"",IF(C242="[Mark as ND1 if not relevant]","",C242/$C$249))</f>
        <v>0.13349425199534648</v>
      </c>
      <c r="G242" s="210">
        <f t="shared" ref="G242:G248" si="6">IF($D$249=0,"",IF(D242="[Mark as ND1 if not relevant]","",D242/$D$249))</f>
        <v>0.12212320301827879</v>
      </c>
    </row>
    <row r="243" spans="1:7" x14ac:dyDescent="0.3">
      <c r="A243" s="181" t="s">
        <v>697</v>
      </c>
      <c r="B243" s="181" t="s">
        <v>666</v>
      </c>
      <c r="C243" s="235">
        <v>2064.1346854899898</v>
      </c>
      <c r="D243" s="209">
        <v>25012</v>
      </c>
      <c r="F243" s="210">
        <f t="shared" si="5"/>
        <v>0.13525436043450406</v>
      </c>
      <c r="G243" s="210">
        <f t="shared" si="6"/>
        <v>0.10846722608903055</v>
      </c>
    </row>
    <row r="244" spans="1:7" x14ac:dyDescent="0.3">
      <c r="A244" s="181" t="s">
        <v>698</v>
      </c>
      <c r="B244" s="181" t="s">
        <v>668</v>
      </c>
      <c r="C244" s="235">
        <v>2021.5908202600001</v>
      </c>
      <c r="D244" s="209">
        <v>21717</v>
      </c>
      <c r="F244" s="210">
        <f t="shared" si="5"/>
        <v>0.13246663377957987</v>
      </c>
      <c r="G244" s="210">
        <f t="shared" si="6"/>
        <v>9.4178104468873994E-2</v>
      </c>
    </row>
    <row r="245" spans="1:7" x14ac:dyDescent="0.3">
      <c r="A245" s="181" t="s">
        <v>699</v>
      </c>
      <c r="B245" s="181" t="s">
        <v>670</v>
      </c>
      <c r="C245" s="235">
        <v>1833.90723170001</v>
      </c>
      <c r="D245" s="209">
        <v>16352</v>
      </c>
      <c r="F245" s="210">
        <f t="shared" si="5"/>
        <v>0.12016849068204838</v>
      </c>
      <c r="G245" s="210">
        <f t="shared" si="6"/>
        <v>7.0912205381729876E-2</v>
      </c>
    </row>
    <row r="246" spans="1:7" x14ac:dyDescent="0.3">
      <c r="A246" s="181" t="s">
        <v>700</v>
      </c>
      <c r="B246" s="181" t="s">
        <v>672</v>
      </c>
      <c r="C246" s="235">
        <v>880.22051435999697</v>
      </c>
      <c r="D246" s="209">
        <v>6626</v>
      </c>
      <c r="F246" s="210">
        <f t="shared" si="5"/>
        <v>5.7677274427870157E-2</v>
      </c>
      <c r="G246" s="210">
        <f t="shared" si="6"/>
        <v>2.8734361109304191E-2</v>
      </c>
    </row>
    <row r="247" spans="1:7" x14ac:dyDescent="0.3">
      <c r="A247" s="181" t="s">
        <v>701</v>
      </c>
      <c r="B247" s="181" t="s">
        <v>674</v>
      </c>
      <c r="C247" s="235">
        <v>256.82409722</v>
      </c>
      <c r="D247" s="209">
        <v>1875</v>
      </c>
      <c r="F247" s="210">
        <f t="shared" si="5"/>
        <v>1.6828639748095765E-2</v>
      </c>
      <c r="G247" s="210">
        <f t="shared" si="6"/>
        <v>8.1311390099525135E-3</v>
      </c>
    </row>
    <row r="248" spans="1:7" x14ac:dyDescent="0.3">
      <c r="A248" s="181" t="s">
        <v>702</v>
      </c>
      <c r="B248" s="181" t="s">
        <v>676</v>
      </c>
      <c r="C248" s="235">
        <v>349.65853912</v>
      </c>
      <c r="D248" s="209">
        <v>2795</v>
      </c>
      <c r="F248" s="210">
        <f t="shared" si="5"/>
        <v>2.2911703587749226E-2</v>
      </c>
      <c r="G248" s="210">
        <f t="shared" si="6"/>
        <v>1.2120817884169214E-2</v>
      </c>
    </row>
    <row r="249" spans="1:7" x14ac:dyDescent="0.3">
      <c r="A249" s="181" t="s">
        <v>703</v>
      </c>
      <c r="B249" s="211" t="s">
        <v>68</v>
      </c>
      <c r="C249" s="203">
        <f>SUM(C241:C248)</f>
        <v>15261.132275950038</v>
      </c>
      <c r="D249" s="256">
        <f>SUM(D241:D248)</f>
        <v>230595</v>
      </c>
      <c r="F249" s="255">
        <f>SUM(F241:F248)</f>
        <v>1</v>
      </c>
      <c r="G249" s="255">
        <f>SUM(G241:G248)</f>
        <v>1.0000000000000002</v>
      </c>
    </row>
    <row r="250" spans="1:7" x14ac:dyDescent="0.3">
      <c r="A250" s="181" t="s">
        <v>704</v>
      </c>
      <c r="B250" s="214" t="s">
        <v>679</v>
      </c>
      <c r="C250" s="235">
        <v>65.733136819999999</v>
      </c>
      <c r="D250" s="256"/>
      <c r="F250" s="210">
        <f t="shared" ref="F250:F255" si="7">IF($C$249=0,"",IF(C250="[for completion]","",C250/$C$249))</f>
        <v>4.3072254162680058E-3</v>
      </c>
      <c r="G250" s="210">
        <f t="shared" ref="G250:G255" si="8">IF($D$249=0,"",IF(D250="[for completion]","",D250/$D$249))</f>
        <v>0</v>
      </c>
    </row>
    <row r="251" spans="1:7" x14ac:dyDescent="0.3">
      <c r="A251" s="181" t="s">
        <v>705</v>
      </c>
      <c r="B251" s="214" t="s">
        <v>681</v>
      </c>
      <c r="C251" s="235">
        <v>41.97785846</v>
      </c>
      <c r="D251" s="256"/>
      <c r="F251" s="210">
        <f t="shared" si="7"/>
        <v>2.7506385306778811E-3</v>
      </c>
      <c r="G251" s="210">
        <f t="shared" si="8"/>
        <v>0</v>
      </c>
    </row>
    <row r="252" spans="1:7" x14ac:dyDescent="0.3">
      <c r="A252" s="181" t="s">
        <v>706</v>
      </c>
      <c r="B252" s="214" t="s">
        <v>683</v>
      </c>
      <c r="C252" s="235">
        <v>35.37609449</v>
      </c>
      <c r="D252" s="256"/>
      <c r="F252" s="210">
        <f t="shared" si="7"/>
        <v>2.3180517572571635E-3</v>
      </c>
      <c r="G252" s="210">
        <f t="shared" si="8"/>
        <v>0</v>
      </c>
    </row>
    <row r="253" spans="1:7" x14ac:dyDescent="0.3">
      <c r="A253" s="181" t="s">
        <v>707</v>
      </c>
      <c r="B253" s="214" t="s">
        <v>685</v>
      </c>
      <c r="C253" s="235">
        <v>29.381604230000001</v>
      </c>
      <c r="D253" s="256"/>
      <c r="F253" s="210">
        <f t="shared" si="7"/>
        <v>1.9252571630155098E-3</v>
      </c>
      <c r="G253" s="210">
        <f t="shared" si="8"/>
        <v>0</v>
      </c>
    </row>
    <row r="254" spans="1:7" x14ac:dyDescent="0.3">
      <c r="A254" s="181" t="s">
        <v>708</v>
      </c>
      <c r="B254" s="214" t="s">
        <v>687</v>
      </c>
      <c r="C254" s="235">
        <v>17.995210740000001</v>
      </c>
      <c r="D254" s="256"/>
      <c r="F254" s="210">
        <f t="shared" si="7"/>
        <v>1.1791530546104096E-3</v>
      </c>
      <c r="G254" s="210">
        <f t="shared" si="8"/>
        <v>0</v>
      </c>
    </row>
    <row r="255" spans="1:7" x14ac:dyDescent="0.3">
      <c r="A255" s="181" t="s">
        <v>709</v>
      </c>
      <c r="B255" s="214" t="s">
        <v>689</v>
      </c>
      <c r="C255" s="235">
        <v>159.19463438</v>
      </c>
      <c r="D255" s="256"/>
      <c r="F255" s="210">
        <f t="shared" si="7"/>
        <v>1.0431377665920257E-2</v>
      </c>
      <c r="G255" s="210">
        <f t="shared" si="8"/>
        <v>0</v>
      </c>
    </row>
    <row r="256" spans="1:7" x14ac:dyDescent="0.3">
      <c r="A256" s="181" t="s">
        <v>710</v>
      </c>
      <c r="B256" s="214"/>
      <c r="F256" s="210"/>
      <c r="G256" s="210"/>
    </row>
    <row r="257" spans="1:9" x14ac:dyDescent="0.3">
      <c r="A257" s="181" t="s">
        <v>711</v>
      </c>
      <c r="B257" s="214"/>
      <c r="F257" s="210"/>
      <c r="G257" s="210"/>
    </row>
    <row r="258" spans="1:9" x14ac:dyDescent="0.3">
      <c r="A258" s="181" t="s">
        <v>712</v>
      </c>
      <c r="B258" s="214"/>
      <c r="F258" s="210"/>
      <c r="G258" s="210"/>
    </row>
    <row r="259" spans="1:9" x14ac:dyDescent="0.3">
      <c r="A259" s="199"/>
      <c r="B259" s="218" t="s">
        <v>713</v>
      </c>
      <c r="C259" s="199" t="s">
        <v>441</v>
      </c>
      <c r="D259" s="199"/>
      <c r="E259" s="201"/>
      <c r="F259" s="199"/>
      <c r="G259" s="199"/>
    </row>
    <row r="260" spans="1:9" x14ac:dyDescent="0.3">
      <c r="A260" s="181" t="s">
        <v>714</v>
      </c>
      <c r="B260" s="181" t="s">
        <v>1547</v>
      </c>
      <c r="C260" s="255">
        <v>0.80374834521965899</v>
      </c>
      <c r="E260" s="272"/>
      <c r="F260" s="272"/>
      <c r="G260" s="272"/>
    </row>
    <row r="261" spans="1:9" x14ac:dyDescent="0.3">
      <c r="A261" s="181" t="s">
        <v>716</v>
      </c>
      <c r="B261" s="181" t="s">
        <v>717</v>
      </c>
      <c r="C261" s="255">
        <v>0</v>
      </c>
      <c r="E261" s="272"/>
      <c r="F261" s="272"/>
      <c r="I261" s="274"/>
    </row>
    <row r="262" spans="1:9" x14ac:dyDescent="0.3">
      <c r="A262" s="181" t="s">
        <v>718</v>
      </c>
      <c r="B262" s="181" t="s">
        <v>719</v>
      </c>
      <c r="C262" s="255">
        <v>0</v>
      </c>
      <c r="E262" s="272"/>
      <c r="F262" s="272"/>
    </row>
    <row r="263" spans="1:9" x14ac:dyDescent="0.3">
      <c r="A263" s="181" t="s">
        <v>720</v>
      </c>
      <c r="B263" s="181" t="s">
        <v>721</v>
      </c>
      <c r="C263" s="255">
        <v>0</v>
      </c>
      <c r="E263" s="272"/>
      <c r="F263" s="272"/>
    </row>
    <row r="264" spans="1:9" x14ac:dyDescent="0.3">
      <c r="A264" s="181" t="s">
        <v>722</v>
      </c>
      <c r="B264" s="196" t="s">
        <v>723</v>
      </c>
      <c r="C264" s="255">
        <v>0</v>
      </c>
      <c r="D264" s="192"/>
      <c r="E264" s="192"/>
      <c r="F264" s="222"/>
      <c r="G264" s="222"/>
    </row>
    <row r="265" spans="1:9" x14ac:dyDescent="0.3">
      <c r="A265" s="181" t="s">
        <v>724</v>
      </c>
      <c r="B265" s="181" t="s">
        <v>66</v>
      </c>
      <c r="C265" s="255">
        <v>0.18900014732960199</v>
      </c>
      <c r="E265" s="272"/>
      <c r="F265" s="272"/>
    </row>
    <row r="266" spans="1:9" x14ac:dyDescent="0.3">
      <c r="A266" s="181" t="s">
        <v>726</v>
      </c>
      <c r="B266" s="214" t="s">
        <v>728</v>
      </c>
      <c r="C266" s="275"/>
      <c r="E266" s="272"/>
      <c r="F266" s="272"/>
    </row>
    <row r="267" spans="1:9" x14ac:dyDescent="0.3">
      <c r="A267" s="181" t="s">
        <v>727</v>
      </c>
      <c r="B267" s="214" t="s">
        <v>730</v>
      </c>
      <c r="C267" s="257"/>
      <c r="E267" s="272"/>
      <c r="F267" s="272"/>
    </row>
    <row r="268" spans="1:9" x14ac:dyDescent="0.3">
      <c r="A268" s="181" t="s">
        <v>729</v>
      </c>
      <c r="B268" s="214" t="s">
        <v>732</v>
      </c>
      <c r="C268" s="257"/>
      <c r="E268" s="272"/>
      <c r="F268" s="272"/>
    </row>
    <row r="269" spans="1:9" x14ac:dyDescent="0.3">
      <c r="A269" s="181" t="s">
        <v>731</v>
      </c>
      <c r="B269" s="214" t="s">
        <v>734</v>
      </c>
      <c r="C269" s="257"/>
      <c r="E269" s="272"/>
      <c r="F269" s="272"/>
    </row>
    <row r="270" spans="1:9" x14ac:dyDescent="0.3">
      <c r="A270" s="181" t="s">
        <v>733</v>
      </c>
      <c r="B270" s="214" t="s">
        <v>174</v>
      </c>
      <c r="C270" s="257"/>
      <c r="E270" s="272"/>
      <c r="F270" s="272"/>
    </row>
    <row r="271" spans="1:9" x14ac:dyDescent="0.3">
      <c r="A271" s="181" t="s">
        <v>735</v>
      </c>
      <c r="B271" s="214" t="s">
        <v>174</v>
      </c>
      <c r="C271" s="257"/>
      <c r="E271" s="272"/>
      <c r="F271" s="272"/>
    </row>
    <row r="272" spans="1:9" x14ac:dyDescent="0.3">
      <c r="A272" s="181" t="s">
        <v>736</v>
      </c>
      <c r="B272" s="214" t="s">
        <v>174</v>
      </c>
      <c r="C272" s="257"/>
      <c r="E272" s="272"/>
      <c r="F272" s="272"/>
    </row>
    <row r="273" spans="1:7" x14ac:dyDescent="0.3">
      <c r="A273" s="181" t="s">
        <v>737</v>
      </c>
      <c r="B273" s="214" t="s">
        <v>174</v>
      </c>
      <c r="C273" s="257"/>
      <c r="E273" s="272"/>
      <c r="F273" s="272"/>
    </row>
    <row r="274" spans="1:7" x14ac:dyDescent="0.3">
      <c r="A274" s="181" t="s">
        <v>738</v>
      </c>
      <c r="B274" s="214" t="s">
        <v>174</v>
      </c>
      <c r="C274" s="257"/>
      <c r="E274" s="272"/>
      <c r="F274" s="272"/>
    </row>
    <row r="275" spans="1:7" x14ac:dyDescent="0.3">
      <c r="A275" s="181" t="s">
        <v>739</v>
      </c>
      <c r="B275" s="214" t="s">
        <v>174</v>
      </c>
      <c r="C275" s="257"/>
      <c r="E275" s="272"/>
      <c r="F275" s="272"/>
    </row>
    <row r="276" spans="1:7" x14ac:dyDescent="0.3">
      <c r="A276" s="199"/>
      <c r="B276" s="218" t="s">
        <v>740</v>
      </c>
      <c r="C276" s="199" t="s">
        <v>441</v>
      </c>
      <c r="D276" s="199"/>
      <c r="E276" s="201"/>
      <c r="F276" s="199"/>
      <c r="G276" s="202"/>
    </row>
    <row r="277" spans="1:7" x14ac:dyDescent="0.3">
      <c r="A277" s="181" t="s">
        <v>741</v>
      </c>
      <c r="B277" s="181" t="s">
        <v>742</v>
      </c>
      <c r="C277" s="255">
        <v>1</v>
      </c>
      <c r="E277" s="174"/>
      <c r="F277" s="174"/>
    </row>
    <row r="278" spans="1:7" x14ac:dyDescent="0.3">
      <c r="A278" s="181" t="s">
        <v>743</v>
      </c>
      <c r="B278" s="181" t="s">
        <v>744</v>
      </c>
      <c r="C278" s="255">
        <v>0</v>
      </c>
      <c r="E278" s="174"/>
      <c r="F278" s="174"/>
    </row>
    <row r="279" spans="1:7" x14ac:dyDescent="0.3">
      <c r="A279" s="181" t="s">
        <v>745</v>
      </c>
      <c r="B279" s="181" t="s">
        <v>66</v>
      </c>
      <c r="C279" s="255">
        <v>0</v>
      </c>
      <c r="E279" s="174"/>
      <c r="F279" s="174"/>
    </row>
    <row r="280" spans="1:7" x14ac:dyDescent="0.3">
      <c r="A280" s="181" t="s">
        <v>746</v>
      </c>
      <c r="C280" s="257"/>
      <c r="E280" s="174"/>
      <c r="F280" s="174"/>
    </row>
    <row r="281" spans="1:7" x14ac:dyDescent="0.3">
      <c r="A281" s="181" t="s">
        <v>747</v>
      </c>
      <c r="C281" s="257"/>
      <c r="E281" s="174"/>
      <c r="F281" s="174"/>
    </row>
    <row r="282" spans="1:7" x14ac:dyDescent="0.3">
      <c r="A282" s="181" t="s">
        <v>748</v>
      </c>
      <c r="C282" s="257"/>
      <c r="E282" s="174"/>
      <c r="F282" s="174"/>
    </row>
    <row r="283" spans="1:7" x14ac:dyDescent="0.3">
      <c r="A283" s="181" t="s">
        <v>749</v>
      </c>
      <c r="C283" s="257"/>
      <c r="E283" s="174"/>
      <c r="F283" s="174"/>
    </row>
    <row r="284" spans="1:7" x14ac:dyDescent="0.3">
      <c r="A284" s="181" t="s">
        <v>750</v>
      </c>
      <c r="C284" s="257"/>
      <c r="E284" s="174"/>
      <c r="F284" s="174"/>
    </row>
    <row r="285" spans="1:7" x14ac:dyDescent="0.3">
      <c r="A285" s="181" t="s">
        <v>751</v>
      </c>
      <c r="C285" s="257"/>
      <c r="E285" s="174"/>
      <c r="F285" s="174"/>
    </row>
    <row r="286" spans="1:7" x14ac:dyDescent="0.3">
      <c r="A286" s="200"/>
      <c r="B286" s="200" t="s">
        <v>1548</v>
      </c>
      <c r="C286" s="200" t="s">
        <v>55</v>
      </c>
      <c r="D286" s="200" t="s">
        <v>1549</v>
      </c>
      <c r="E286" s="200"/>
      <c r="F286" s="200" t="s">
        <v>441</v>
      </c>
      <c r="G286" s="200" t="s">
        <v>1550</v>
      </c>
    </row>
    <row r="287" spans="1:7" x14ac:dyDescent="0.3">
      <c r="A287" s="181" t="s">
        <v>1551</v>
      </c>
      <c r="B287" s="196" t="s">
        <v>559</v>
      </c>
      <c r="C287" s="205"/>
      <c r="E287" s="184"/>
      <c r="F287" s="215" t="str">
        <f>IF($C$305=0,"",IF(C287="[For completion]","",C287/$C$305))</f>
        <v/>
      </c>
      <c r="G287" s="215" t="str">
        <f>IF($D$305=0,"",IF(D287="[For completion]","",D287/$D$305))</f>
        <v/>
      </c>
    </row>
    <row r="288" spans="1:7" x14ac:dyDescent="0.3">
      <c r="A288" s="181" t="s">
        <v>1552</v>
      </c>
      <c r="B288" s="196" t="s">
        <v>559</v>
      </c>
      <c r="C288" s="205"/>
      <c r="E288" s="184"/>
      <c r="F288" s="215" t="str">
        <f t="shared" ref="F288:F304" si="9">IF($C$305=0,"",IF(C288="[For completion]","",C288/$C$305))</f>
        <v/>
      </c>
      <c r="G288" s="215" t="str">
        <f t="shared" ref="G288:G304" si="10">IF($D$305=0,"",IF(D288="[For completion]","",D288/$D$305))</f>
        <v/>
      </c>
    </row>
    <row r="289" spans="1:7" x14ac:dyDescent="0.3">
      <c r="A289" s="181" t="s">
        <v>1553</v>
      </c>
      <c r="B289" s="196" t="s">
        <v>559</v>
      </c>
      <c r="C289" s="205"/>
      <c r="E289" s="184"/>
      <c r="F289" s="215" t="str">
        <f t="shared" si="9"/>
        <v/>
      </c>
      <c r="G289" s="215" t="str">
        <f t="shared" si="10"/>
        <v/>
      </c>
    </row>
    <row r="290" spans="1:7" x14ac:dyDescent="0.3">
      <c r="A290" s="181" t="s">
        <v>1554</v>
      </c>
      <c r="B290" s="196" t="s">
        <v>559</v>
      </c>
      <c r="C290" s="205"/>
      <c r="E290" s="184"/>
      <c r="F290" s="215" t="str">
        <f t="shared" si="9"/>
        <v/>
      </c>
      <c r="G290" s="215" t="str">
        <f t="shared" si="10"/>
        <v/>
      </c>
    </row>
    <row r="291" spans="1:7" x14ac:dyDescent="0.3">
      <c r="A291" s="181" t="s">
        <v>1555</v>
      </c>
      <c r="B291" s="196" t="s">
        <v>559</v>
      </c>
      <c r="C291" s="205"/>
      <c r="E291" s="184"/>
      <c r="F291" s="215" t="str">
        <f t="shared" si="9"/>
        <v/>
      </c>
      <c r="G291" s="215" t="str">
        <f t="shared" si="10"/>
        <v/>
      </c>
    </row>
    <row r="292" spans="1:7" x14ac:dyDescent="0.3">
      <c r="A292" s="181" t="s">
        <v>1556</v>
      </c>
      <c r="B292" s="196" t="s">
        <v>559</v>
      </c>
      <c r="C292" s="205"/>
      <c r="E292" s="184"/>
      <c r="F292" s="215" t="str">
        <f t="shared" si="9"/>
        <v/>
      </c>
      <c r="G292" s="215" t="str">
        <f t="shared" si="10"/>
        <v/>
      </c>
    </row>
    <row r="293" spans="1:7" x14ac:dyDescent="0.3">
      <c r="A293" s="181" t="s">
        <v>1557</v>
      </c>
      <c r="B293" s="196" t="s">
        <v>559</v>
      </c>
      <c r="C293" s="205"/>
      <c r="E293" s="184"/>
      <c r="F293" s="215" t="str">
        <f t="shared" si="9"/>
        <v/>
      </c>
      <c r="G293" s="215" t="str">
        <f t="shared" si="10"/>
        <v/>
      </c>
    </row>
    <row r="294" spans="1:7" x14ac:dyDescent="0.3">
      <c r="A294" s="181" t="s">
        <v>1558</v>
      </c>
      <c r="B294" s="196" t="s">
        <v>559</v>
      </c>
      <c r="C294" s="205"/>
      <c r="E294" s="184"/>
      <c r="F294" s="215" t="str">
        <f t="shared" si="9"/>
        <v/>
      </c>
      <c r="G294" s="215" t="str">
        <f t="shared" si="10"/>
        <v/>
      </c>
    </row>
    <row r="295" spans="1:7" x14ac:dyDescent="0.3">
      <c r="A295" s="181" t="s">
        <v>1559</v>
      </c>
      <c r="B295" s="196" t="s">
        <v>559</v>
      </c>
      <c r="C295" s="205"/>
      <c r="E295" s="184"/>
      <c r="F295" s="215" t="str">
        <f t="shared" si="9"/>
        <v/>
      </c>
      <c r="G295" s="215" t="str">
        <f t="shared" si="10"/>
        <v/>
      </c>
    </row>
    <row r="296" spans="1:7" x14ac:dyDescent="0.3">
      <c r="A296" s="181" t="s">
        <v>1560</v>
      </c>
      <c r="B296" s="196" t="s">
        <v>559</v>
      </c>
      <c r="C296" s="205"/>
      <c r="E296" s="184"/>
      <c r="F296" s="215" t="str">
        <f t="shared" si="9"/>
        <v/>
      </c>
      <c r="G296" s="215" t="str">
        <f t="shared" si="10"/>
        <v/>
      </c>
    </row>
    <row r="297" spans="1:7" x14ac:dyDescent="0.3">
      <c r="A297" s="181" t="s">
        <v>1561</v>
      </c>
      <c r="B297" s="196" t="s">
        <v>559</v>
      </c>
      <c r="C297" s="205"/>
      <c r="E297" s="184"/>
      <c r="F297" s="215" t="str">
        <f t="shared" si="9"/>
        <v/>
      </c>
      <c r="G297" s="215" t="str">
        <f t="shared" si="10"/>
        <v/>
      </c>
    </row>
    <row r="298" spans="1:7" x14ac:dyDescent="0.3">
      <c r="A298" s="181" t="s">
        <v>1562</v>
      </c>
      <c r="B298" s="196" t="s">
        <v>559</v>
      </c>
      <c r="C298" s="205"/>
      <c r="E298" s="184"/>
      <c r="F298" s="215" t="str">
        <f t="shared" si="9"/>
        <v/>
      </c>
      <c r="G298" s="215" t="str">
        <f t="shared" si="10"/>
        <v/>
      </c>
    </row>
    <row r="299" spans="1:7" x14ac:dyDescent="0.3">
      <c r="A299" s="181" t="s">
        <v>1563</v>
      </c>
      <c r="B299" s="196" t="s">
        <v>559</v>
      </c>
      <c r="C299" s="205"/>
      <c r="E299" s="184"/>
      <c r="F299" s="215" t="str">
        <f t="shared" si="9"/>
        <v/>
      </c>
      <c r="G299" s="215" t="str">
        <f t="shared" si="10"/>
        <v/>
      </c>
    </row>
    <row r="300" spans="1:7" x14ac:dyDescent="0.3">
      <c r="A300" s="181" t="s">
        <v>1564</v>
      </c>
      <c r="B300" s="196" t="s">
        <v>559</v>
      </c>
      <c r="C300" s="205"/>
      <c r="E300" s="184"/>
      <c r="F300" s="215" t="str">
        <f t="shared" si="9"/>
        <v/>
      </c>
      <c r="G300" s="215" t="str">
        <f t="shared" si="10"/>
        <v/>
      </c>
    </row>
    <row r="301" spans="1:7" x14ac:dyDescent="0.3">
      <c r="A301" s="181" t="s">
        <v>1565</v>
      </c>
      <c r="B301" s="196" t="s">
        <v>559</v>
      </c>
      <c r="C301" s="205"/>
      <c r="E301" s="184"/>
      <c r="F301" s="215" t="str">
        <f t="shared" si="9"/>
        <v/>
      </c>
      <c r="G301" s="215" t="str">
        <f t="shared" si="10"/>
        <v/>
      </c>
    </row>
    <row r="302" spans="1:7" x14ac:dyDescent="0.3">
      <c r="A302" s="181" t="s">
        <v>1566</v>
      </c>
      <c r="B302" s="196" t="s">
        <v>559</v>
      </c>
      <c r="C302" s="205"/>
      <c r="E302" s="184"/>
      <c r="F302" s="215" t="str">
        <f t="shared" si="9"/>
        <v/>
      </c>
      <c r="G302" s="215" t="str">
        <f t="shared" si="10"/>
        <v/>
      </c>
    </row>
    <row r="303" spans="1:7" x14ac:dyDescent="0.3">
      <c r="A303" s="181" t="s">
        <v>1567</v>
      </c>
      <c r="B303" s="196" t="s">
        <v>559</v>
      </c>
      <c r="C303" s="205"/>
      <c r="E303" s="184"/>
      <c r="F303" s="215" t="str">
        <f t="shared" si="9"/>
        <v/>
      </c>
      <c r="G303" s="215" t="str">
        <f t="shared" si="10"/>
        <v/>
      </c>
    </row>
    <row r="304" spans="1:7" x14ac:dyDescent="0.3">
      <c r="A304" s="181" t="s">
        <v>1568</v>
      </c>
      <c r="B304" s="196" t="s">
        <v>1569</v>
      </c>
      <c r="C304" s="205"/>
      <c r="E304" s="184"/>
      <c r="F304" s="215" t="str">
        <f t="shared" si="9"/>
        <v/>
      </c>
      <c r="G304" s="215" t="str">
        <f t="shared" si="10"/>
        <v/>
      </c>
    </row>
    <row r="305" spans="1:7" x14ac:dyDescent="0.3">
      <c r="A305" s="181" t="s">
        <v>1570</v>
      </c>
      <c r="B305" s="196" t="s">
        <v>68</v>
      </c>
      <c r="C305" s="203">
        <f>SUM(C287:C304)</f>
        <v>0</v>
      </c>
      <c r="D305" s="181">
        <f>SUM(D287:D304)</f>
        <v>0</v>
      </c>
      <c r="E305" s="184"/>
      <c r="F305" s="276">
        <f>SUM(F287:F304)</f>
        <v>0</v>
      </c>
      <c r="G305" s="276">
        <f>SUM(G287:G304)</f>
        <v>0</v>
      </c>
    </row>
    <row r="306" spans="1:7" x14ac:dyDescent="0.3">
      <c r="A306" s="181" t="s">
        <v>1571</v>
      </c>
      <c r="B306" s="196"/>
      <c r="E306" s="184"/>
      <c r="F306" s="184"/>
      <c r="G306" s="184"/>
    </row>
    <row r="307" spans="1:7" x14ac:dyDescent="0.3">
      <c r="A307" s="181" t="s">
        <v>1572</v>
      </c>
      <c r="B307" s="196"/>
      <c r="E307" s="184"/>
      <c r="F307" s="184"/>
      <c r="G307" s="184"/>
    </row>
    <row r="308" spans="1:7" x14ac:dyDescent="0.3">
      <c r="A308" s="181" t="s">
        <v>1573</v>
      </c>
      <c r="B308" s="196"/>
      <c r="E308" s="184"/>
      <c r="F308" s="184"/>
      <c r="G308" s="184"/>
    </row>
    <row r="309" spans="1:7" x14ac:dyDescent="0.3">
      <c r="A309" s="200"/>
      <c r="B309" s="200" t="s">
        <v>1574</v>
      </c>
      <c r="C309" s="200" t="s">
        <v>55</v>
      </c>
      <c r="D309" s="200" t="s">
        <v>1549</v>
      </c>
      <c r="E309" s="200"/>
      <c r="F309" s="200" t="s">
        <v>441</v>
      </c>
      <c r="G309" s="200" t="s">
        <v>1550</v>
      </c>
    </row>
    <row r="310" spans="1:7" x14ac:dyDescent="0.3">
      <c r="A310" s="181" t="s">
        <v>1575</v>
      </c>
      <c r="B310" s="196" t="s">
        <v>559</v>
      </c>
      <c r="C310" s="205"/>
      <c r="E310" s="184"/>
      <c r="F310" s="215" t="str">
        <f>IF($C$328=0,"",IF(C310="[For completion]","",C310/$C$328))</f>
        <v/>
      </c>
      <c r="G310" s="215" t="str">
        <f>IF($D$328=0,"",IF(D310="[For completion]","",D310/$D$328))</f>
        <v/>
      </c>
    </row>
    <row r="311" spans="1:7" x14ac:dyDescent="0.3">
      <c r="A311" s="181" t="s">
        <v>1576</v>
      </c>
      <c r="B311" s="196" t="s">
        <v>559</v>
      </c>
      <c r="C311" s="205"/>
      <c r="E311" s="184"/>
      <c r="F311" s="215" t="str">
        <f t="shared" ref="F311:F327" si="11">IF($C$328=0,"",IF(C311="[For completion]","",C311/$C$328))</f>
        <v/>
      </c>
      <c r="G311" s="215" t="str">
        <f t="shared" ref="G311:G327" si="12">IF($D$328=0,"",IF(D311="[For completion]","",D311/$D$328))</f>
        <v/>
      </c>
    </row>
    <row r="312" spans="1:7" x14ac:dyDescent="0.3">
      <c r="A312" s="181" t="s">
        <v>1577</v>
      </c>
      <c r="B312" s="196" t="s">
        <v>559</v>
      </c>
      <c r="C312" s="205"/>
      <c r="E312" s="184"/>
      <c r="F312" s="215" t="str">
        <f t="shared" si="11"/>
        <v/>
      </c>
      <c r="G312" s="215" t="str">
        <f t="shared" si="12"/>
        <v/>
      </c>
    </row>
    <row r="313" spans="1:7" x14ac:dyDescent="0.3">
      <c r="A313" s="181" t="s">
        <v>1578</v>
      </c>
      <c r="B313" s="196" t="s">
        <v>559</v>
      </c>
      <c r="C313" s="205"/>
      <c r="E313" s="184"/>
      <c r="F313" s="215" t="str">
        <f t="shared" si="11"/>
        <v/>
      </c>
      <c r="G313" s="215" t="str">
        <f t="shared" si="12"/>
        <v/>
      </c>
    </row>
    <row r="314" spans="1:7" x14ac:dyDescent="0.3">
      <c r="A314" s="181" t="s">
        <v>1579</v>
      </c>
      <c r="B314" s="196" t="s">
        <v>559</v>
      </c>
      <c r="C314" s="205"/>
      <c r="E314" s="184"/>
      <c r="F314" s="215" t="str">
        <f t="shared" si="11"/>
        <v/>
      </c>
      <c r="G314" s="215" t="str">
        <f t="shared" si="12"/>
        <v/>
      </c>
    </row>
    <row r="315" spans="1:7" x14ac:dyDescent="0.3">
      <c r="A315" s="181" t="s">
        <v>1580</v>
      </c>
      <c r="B315" s="196" t="s">
        <v>559</v>
      </c>
      <c r="C315" s="205"/>
      <c r="E315" s="184"/>
      <c r="F315" s="215" t="str">
        <f t="shared" si="11"/>
        <v/>
      </c>
      <c r="G315" s="215" t="str">
        <f t="shared" si="12"/>
        <v/>
      </c>
    </row>
    <row r="316" spans="1:7" x14ac:dyDescent="0.3">
      <c r="A316" s="181" t="s">
        <v>1581</v>
      </c>
      <c r="B316" s="196" t="s">
        <v>559</v>
      </c>
      <c r="C316" s="205"/>
      <c r="E316" s="184"/>
      <c r="F316" s="215" t="str">
        <f t="shared" si="11"/>
        <v/>
      </c>
      <c r="G316" s="215" t="str">
        <f t="shared" si="12"/>
        <v/>
      </c>
    </row>
    <row r="317" spans="1:7" x14ac:dyDescent="0.3">
      <c r="A317" s="181" t="s">
        <v>1582</v>
      </c>
      <c r="B317" s="196" t="s">
        <v>559</v>
      </c>
      <c r="C317" s="205"/>
      <c r="E317" s="184"/>
      <c r="F317" s="215" t="str">
        <f t="shared" si="11"/>
        <v/>
      </c>
      <c r="G317" s="215" t="str">
        <f t="shared" si="12"/>
        <v/>
      </c>
    </row>
    <row r="318" spans="1:7" x14ac:dyDescent="0.3">
      <c r="A318" s="181" t="s">
        <v>1583</v>
      </c>
      <c r="B318" s="196" t="s">
        <v>559</v>
      </c>
      <c r="C318" s="205"/>
      <c r="E318" s="184"/>
      <c r="F318" s="215" t="str">
        <f t="shared" si="11"/>
        <v/>
      </c>
      <c r="G318" s="215" t="str">
        <f t="shared" si="12"/>
        <v/>
      </c>
    </row>
    <row r="319" spans="1:7" x14ac:dyDescent="0.3">
      <c r="A319" s="181" t="s">
        <v>1584</v>
      </c>
      <c r="B319" s="196" t="s">
        <v>559</v>
      </c>
      <c r="C319" s="205"/>
      <c r="E319" s="184"/>
      <c r="F319" s="215" t="str">
        <f t="shared" si="11"/>
        <v/>
      </c>
      <c r="G319" s="215" t="str">
        <f t="shared" si="12"/>
        <v/>
      </c>
    </row>
    <row r="320" spans="1:7" x14ac:dyDescent="0.3">
      <c r="A320" s="181" t="s">
        <v>1585</v>
      </c>
      <c r="B320" s="196" t="s">
        <v>559</v>
      </c>
      <c r="C320" s="205"/>
      <c r="E320" s="184"/>
      <c r="F320" s="215" t="str">
        <f t="shared" si="11"/>
        <v/>
      </c>
      <c r="G320" s="215" t="str">
        <f t="shared" si="12"/>
        <v/>
      </c>
    </row>
    <row r="321" spans="1:7" x14ac:dyDescent="0.3">
      <c r="A321" s="181" t="s">
        <v>1586</v>
      </c>
      <c r="B321" s="196" t="s">
        <v>559</v>
      </c>
      <c r="C321" s="205"/>
      <c r="E321" s="184"/>
      <c r="F321" s="215" t="str">
        <f>IF($C$328=0,"",IF(C321="[For completion]","",C321/$C$328))</f>
        <v/>
      </c>
      <c r="G321" s="215" t="str">
        <f t="shared" si="12"/>
        <v/>
      </c>
    </row>
    <row r="322" spans="1:7" x14ac:dyDescent="0.3">
      <c r="A322" s="181" t="s">
        <v>1587</v>
      </c>
      <c r="B322" s="196" t="s">
        <v>559</v>
      </c>
      <c r="C322" s="205"/>
      <c r="E322" s="184"/>
      <c r="F322" s="215" t="str">
        <f t="shared" si="11"/>
        <v/>
      </c>
      <c r="G322" s="215" t="str">
        <f t="shared" si="12"/>
        <v/>
      </c>
    </row>
    <row r="323" spans="1:7" x14ac:dyDescent="0.3">
      <c r="A323" s="181" t="s">
        <v>1588</v>
      </c>
      <c r="B323" s="196" t="s">
        <v>559</v>
      </c>
      <c r="C323" s="205"/>
      <c r="E323" s="184"/>
      <c r="F323" s="215" t="str">
        <f t="shared" si="11"/>
        <v/>
      </c>
      <c r="G323" s="215" t="str">
        <f t="shared" si="12"/>
        <v/>
      </c>
    </row>
    <row r="324" spans="1:7" x14ac:dyDescent="0.3">
      <c r="A324" s="181" t="s">
        <v>1589</v>
      </c>
      <c r="B324" s="196" t="s">
        <v>559</v>
      </c>
      <c r="C324" s="205"/>
      <c r="E324" s="184"/>
      <c r="F324" s="215" t="str">
        <f t="shared" si="11"/>
        <v/>
      </c>
      <c r="G324" s="215" t="str">
        <f t="shared" si="12"/>
        <v/>
      </c>
    </row>
    <row r="325" spans="1:7" x14ac:dyDescent="0.3">
      <c r="A325" s="181" t="s">
        <v>1590</v>
      </c>
      <c r="B325" s="196" t="s">
        <v>559</v>
      </c>
      <c r="C325" s="205"/>
      <c r="E325" s="184"/>
      <c r="F325" s="215" t="str">
        <f t="shared" si="11"/>
        <v/>
      </c>
      <c r="G325" s="215" t="str">
        <f t="shared" si="12"/>
        <v/>
      </c>
    </row>
    <row r="326" spans="1:7" x14ac:dyDescent="0.3">
      <c r="A326" s="181" t="s">
        <v>1591</v>
      </c>
      <c r="B326" s="196" t="s">
        <v>559</v>
      </c>
      <c r="C326" s="205"/>
      <c r="E326" s="184"/>
      <c r="F326" s="215" t="str">
        <f t="shared" si="11"/>
        <v/>
      </c>
      <c r="G326" s="215" t="str">
        <f t="shared" si="12"/>
        <v/>
      </c>
    </row>
    <row r="327" spans="1:7" x14ac:dyDescent="0.3">
      <c r="A327" s="181" t="s">
        <v>1592</v>
      </c>
      <c r="B327" s="196" t="s">
        <v>1569</v>
      </c>
      <c r="C327" s="205"/>
      <c r="E327" s="184"/>
      <c r="F327" s="215" t="str">
        <f t="shared" si="11"/>
        <v/>
      </c>
      <c r="G327" s="215" t="str">
        <f t="shared" si="12"/>
        <v/>
      </c>
    </row>
    <row r="328" spans="1:7" x14ac:dyDescent="0.3">
      <c r="A328" s="181" t="s">
        <v>1593</v>
      </c>
      <c r="B328" s="196" t="s">
        <v>68</v>
      </c>
      <c r="C328" s="203">
        <f>SUM(C310:C327)</f>
        <v>0</v>
      </c>
      <c r="D328" s="181">
        <f>SUM(D310:D327)</f>
        <v>0</v>
      </c>
      <c r="E328" s="184"/>
      <c r="F328" s="276">
        <f>SUM(F310:F327)</f>
        <v>0</v>
      </c>
      <c r="G328" s="276">
        <f>SUM(G310:G327)</f>
        <v>0</v>
      </c>
    </row>
    <row r="329" spans="1:7" x14ac:dyDescent="0.3">
      <c r="A329" s="181" t="s">
        <v>1594</v>
      </c>
      <c r="B329" s="196"/>
      <c r="E329" s="184"/>
      <c r="F329" s="184"/>
      <c r="G329" s="184"/>
    </row>
    <row r="330" spans="1:7" x14ac:dyDescent="0.3">
      <c r="A330" s="181" t="s">
        <v>1595</v>
      </c>
      <c r="B330" s="196"/>
      <c r="E330" s="184"/>
      <c r="F330" s="184"/>
      <c r="G330" s="184"/>
    </row>
    <row r="331" spans="1:7" x14ac:dyDescent="0.3">
      <c r="A331" s="181" t="s">
        <v>1596</v>
      </c>
      <c r="B331" s="196"/>
      <c r="E331" s="184"/>
      <c r="F331" s="184"/>
      <c r="G331" s="184"/>
    </row>
    <row r="332" spans="1:7" x14ac:dyDescent="0.3">
      <c r="A332" s="200"/>
      <c r="B332" s="200" t="s">
        <v>1597</v>
      </c>
      <c r="C332" s="200" t="s">
        <v>55</v>
      </c>
      <c r="D332" s="200" t="s">
        <v>1549</v>
      </c>
      <c r="E332" s="200"/>
      <c r="F332" s="200" t="s">
        <v>441</v>
      </c>
      <c r="G332" s="200" t="s">
        <v>1550</v>
      </c>
    </row>
    <row r="333" spans="1:7" x14ac:dyDescent="0.3">
      <c r="A333" s="181" t="s">
        <v>1598</v>
      </c>
      <c r="B333" s="196" t="s">
        <v>1599</v>
      </c>
      <c r="C333" s="205"/>
      <c r="E333" s="184"/>
      <c r="F333" s="215" t="str">
        <f>IF($C$346=0,"",IF(C333="[For completion]","",C333/$C$346))</f>
        <v/>
      </c>
      <c r="G333" s="215" t="str">
        <f>IF($D$346=0,"",IF(D333="[For completion]","",D333/$D$346))</f>
        <v/>
      </c>
    </row>
    <row r="334" spans="1:7" x14ac:dyDescent="0.3">
      <c r="A334" s="181" t="s">
        <v>1600</v>
      </c>
      <c r="B334" s="196" t="s">
        <v>1601</v>
      </c>
      <c r="C334" s="205"/>
      <c r="E334" s="184"/>
      <c r="F334" s="215" t="str">
        <f t="shared" ref="F334:F345" si="13">IF($C$346=0,"",IF(C334="[For completion]","",C334/$C$346))</f>
        <v/>
      </c>
      <c r="G334" s="215" t="str">
        <f t="shared" ref="G334:G345" si="14">IF($D$346=0,"",IF(D334="[For completion]","",D334/$D$346))</f>
        <v/>
      </c>
    </row>
    <row r="335" spans="1:7" x14ac:dyDescent="0.3">
      <c r="A335" s="181" t="s">
        <v>1602</v>
      </c>
      <c r="B335" s="196" t="s">
        <v>1603</v>
      </c>
      <c r="C335" s="205"/>
      <c r="E335" s="184"/>
      <c r="F335" s="215" t="str">
        <f t="shared" si="13"/>
        <v/>
      </c>
      <c r="G335" s="215" t="str">
        <f t="shared" si="14"/>
        <v/>
      </c>
    </row>
    <row r="336" spans="1:7" x14ac:dyDescent="0.3">
      <c r="A336" s="181" t="s">
        <v>1604</v>
      </c>
      <c r="B336" s="196" t="s">
        <v>1605</v>
      </c>
      <c r="C336" s="205"/>
      <c r="E336" s="184"/>
      <c r="F336" s="215" t="str">
        <f t="shared" si="13"/>
        <v/>
      </c>
      <c r="G336" s="215" t="str">
        <f t="shared" si="14"/>
        <v/>
      </c>
    </row>
    <row r="337" spans="1:7" x14ac:dyDescent="0.3">
      <c r="A337" s="181" t="s">
        <v>1606</v>
      </c>
      <c r="B337" s="196" t="s">
        <v>1607</v>
      </c>
      <c r="C337" s="205"/>
      <c r="E337" s="184"/>
      <c r="F337" s="215" t="str">
        <f t="shared" si="13"/>
        <v/>
      </c>
      <c r="G337" s="215" t="str">
        <f t="shared" si="14"/>
        <v/>
      </c>
    </row>
    <row r="338" spans="1:7" x14ac:dyDescent="0.3">
      <c r="A338" s="181" t="s">
        <v>1608</v>
      </c>
      <c r="B338" s="196" t="s">
        <v>1609</v>
      </c>
      <c r="C338" s="205"/>
      <c r="E338" s="184"/>
      <c r="F338" s="215" t="str">
        <f t="shared" si="13"/>
        <v/>
      </c>
      <c r="G338" s="215" t="str">
        <f t="shared" si="14"/>
        <v/>
      </c>
    </row>
    <row r="339" spans="1:7" x14ac:dyDescent="0.3">
      <c r="A339" s="181" t="s">
        <v>1610</v>
      </c>
      <c r="B339" s="196" t="s">
        <v>1611</v>
      </c>
      <c r="C339" s="205"/>
      <c r="E339" s="184"/>
      <c r="F339" s="215" t="str">
        <f t="shared" si="13"/>
        <v/>
      </c>
      <c r="G339" s="215" t="str">
        <f t="shared" si="14"/>
        <v/>
      </c>
    </row>
    <row r="340" spans="1:7" x14ac:dyDescent="0.3">
      <c r="A340" s="181" t="s">
        <v>1612</v>
      </c>
      <c r="B340" s="196" t="s">
        <v>1613</v>
      </c>
      <c r="C340" s="205"/>
      <c r="E340" s="184"/>
      <c r="F340" s="215" t="str">
        <f t="shared" si="13"/>
        <v/>
      </c>
      <c r="G340" s="215" t="str">
        <f t="shared" si="14"/>
        <v/>
      </c>
    </row>
    <row r="341" spans="1:7" x14ac:dyDescent="0.3">
      <c r="A341" s="181" t="s">
        <v>1614</v>
      </c>
      <c r="B341" s="196" t="s">
        <v>1615</v>
      </c>
      <c r="C341" s="205"/>
      <c r="E341" s="184"/>
      <c r="F341" s="215" t="str">
        <f t="shared" si="13"/>
        <v/>
      </c>
      <c r="G341" s="215" t="str">
        <f t="shared" si="14"/>
        <v/>
      </c>
    </row>
    <row r="342" spans="1:7" x14ac:dyDescent="0.3">
      <c r="A342" s="181" t="s">
        <v>1616</v>
      </c>
      <c r="B342" s="181" t="s">
        <v>1617</v>
      </c>
      <c r="C342" s="205"/>
      <c r="E342" s="176"/>
      <c r="F342" s="215" t="str">
        <f t="shared" si="13"/>
        <v/>
      </c>
      <c r="G342" s="215" t="str">
        <f t="shared" si="14"/>
        <v/>
      </c>
    </row>
    <row r="343" spans="1:7" x14ac:dyDescent="0.3">
      <c r="A343" s="181" t="s">
        <v>1618</v>
      </c>
      <c r="B343" s="181" t="s">
        <v>1619</v>
      </c>
      <c r="C343" s="205"/>
      <c r="E343" s="176"/>
      <c r="F343" s="215" t="str">
        <f t="shared" si="13"/>
        <v/>
      </c>
      <c r="G343" s="215" t="str">
        <f t="shared" si="14"/>
        <v/>
      </c>
    </row>
    <row r="344" spans="1:7" x14ac:dyDescent="0.3">
      <c r="A344" s="181" t="s">
        <v>1620</v>
      </c>
      <c r="B344" s="196" t="s">
        <v>1621</v>
      </c>
      <c r="C344" s="205"/>
      <c r="E344" s="184"/>
      <c r="F344" s="215" t="str">
        <f t="shared" si="13"/>
        <v/>
      </c>
      <c r="G344" s="215" t="str">
        <f t="shared" si="14"/>
        <v/>
      </c>
    </row>
    <row r="345" spans="1:7" x14ac:dyDescent="0.3">
      <c r="A345" s="181" t="s">
        <v>1622</v>
      </c>
      <c r="B345" s="181" t="s">
        <v>1569</v>
      </c>
      <c r="C345" s="205"/>
      <c r="E345" s="176"/>
      <c r="F345" s="215" t="str">
        <f t="shared" si="13"/>
        <v/>
      </c>
      <c r="G345" s="215" t="str">
        <f t="shared" si="14"/>
        <v/>
      </c>
    </row>
    <row r="346" spans="1:7" x14ac:dyDescent="0.3">
      <c r="A346" s="181" t="s">
        <v>1623</v>
      </c>
      <c r="B346" s="196" t="s">
        <v>68</v>
      </c>
      <c r="C346" s="203">
        <f>SUM(C333:C345)</f>
        <v>0</v>
      </c>
      <c r="D346" s="181">
        <f>SUM(D333:D345)</f>
        <v>0</v>
      </c>
      <c r="E346" s="184"/>
      <c r="F346" s="276">
        <f>SUM(F333:F345)</f>
        <v>0</v>
      </c>
      <c r="G346" s="276">
        <f>SUM(G333:G345)</f>
        <v>0</v>
      </c>
    </row>
    <row r="347" spans="1:7" x14ac:dyDescent="0.3">
      <c r="A347" s="181" t="s">
        <v>1624</v>
      </c>
      <c r="B347" s="196"/>
      <c r="C347" s="205"/>
      <c r="E347" s="184"/>
      <c r="F347" s="258"/>
      <c r="G347" s="258"/>
    </row>
    <row r="348" spans="1:7" x14ac:dyDescent="0.3">
      <c r="A348" s="181" t="s">
        <v>1625</v>
      </c>
      <c r="B348" s="196"/>
      <c r="C348" s="205"/>
      <c r="E348" s="184"/>
      <c r="F348" s="258"/>
      <c r="G348" s="258"/>
    </row>
    <row r="349" spans="1:7" x14ac:dyDescent="0.3">
      <c r="A349" s="181" t="s">
        <v>1626</v>
      </c>
      <c r="B349" s="176"/>
      <c r="C349" s="176"/>
      <c r="D349" s="176"/>
      <c r="E349" s="176"/>
      <c r="F349" s="176"/>
      <c r="G349" s="176"/>
    </row>
    <row r="350" spans="1:7" x14ac:dyDescent="0.3">
      <c r="A350" s="181" t="s">
        <v>1627</v>
      </c>
      <c r="B350" s="176"/>
      <c r="C350" s="176"/>
      <c r="D350" s="176"/>
      <c r="E350" s="176"/>
      <c r="F350" s="176"/>
      <c r="G350" s="176"/>
    </row>
    <row r="351" spans="1:7" x14ac:dyDescent="0.3">
      <c r="A351" s="181" t="s">
        <v>1628</v>
      </c>
      <c r="B351" s="196"/>
      <c r="C351" s="205"/>
      <c r="E351" s="184"/>
      <c r="F351" s="258"/>
      <c r="G351" s="258"/>
    </row>
    <row r="352" spans="1:7" x14ac:dyDescent="0.3">
      <c r="A352" s="181" t="s">
        <v>1629</v>
      </c>
      <c r="B352" s="196"/>
      <c r="C352" s="205"/>
      <c r="E352" s="184"/>
      <c r="F352" s="258"/>
      <c r="G352" s="258"/>
    </row>
    <row r="353" spans="1:7" x14ac:dyDescent="0.3">
      <c r="A353" s="181" t="s">
        <v>1630</v>
      </c>
      <c r="B353" s="196"/>
      <c r="C353" s="205"/>
      <c r="E353" s="184"/>
      <c r="F353" s="258"/>
      <c r="G353" s="258"/>
    </row>
    <row r="354" spans="1:7" x14ac:dyDescent="0.3">
      <c r="A354" s="181" t="s">
        <v>1631</v>
      </c>
      <c r="B354" s="196"/>
      <c r="C354" s="205"/>
      <c r="E354" s="184"/>
      <c r="F354" s="258"/>
      <c r="G354" s="258"/>
    </row>
    <row r="355" spans="1:7" x14ac:dyDescent="0.3">
      <c r="A355" s="181" t="s">
        <v>1632</v>
      </c>
      <c r="B355" s="196"/>
      <c r="E355" s="184"/>
      <c r="F355" s="184"/>
      <c r="G355" s="184"/>
    </row>
    <row r="356" spans="1:7" x14ac:dyDescent="0.3">
      <c r="A356" s="181" t="s">
        <v>1633</v>
      </c>
      <c r="B356" s="196"/>
      <c r="E356" s="184"/>
      <c r="F356" s="184"/>
      <c r="G356" s="184"/>
    </row>
    <row r="357" spans="1:7" x14ac:dyDescent="0.3">
      <c r="A357" s="200"/>
      <c r="B357" s="200" t="s">
        <v>1634</v>
      </c>
      <c r="C357" s="200" t="s">
        <v>55</v>
      </c>
      <c r="D357" s="200" t="s">
        <v>1549</v>
      </c>
      <c r="E357" s="200"/>
      <c r="F357" s="200" t="s">
        <v>441</v>
      </c>
      <c r="G357" s="200" t="s">
        <v>1550</v>
      </c>
    </row>
    <row r="358" spans="1:7" x14ac:dyDescent="0.3">
      <c r="A358" s="181" t="s">
        <v>1635</v>
      </c>
      <c r="B358" s="196" t="s">
        <v>1636</v>
      </c>
      <c r="C358" s="205"/>
      <c r="E358" s="184"/>
      <c r="F358" s="215" t="str">
        <f>IF($C$365=0,"",IF(C358="[For completion]","",C358/$C$365))</f>
        <v/>
      </c>
      <c r="G358" s="215" t="str">
        <f>IF($D$365=0,"",IF(D358="[For completion]","",D358/$D$365))</f>
        <v/>
      </c>
    </row>
    <row r="359" spans="1:7" x14ac:dyDescent="0.3">
      <c r="A359" s="181" t="s">
        <v>1637</v>
      </c>
      <c r="B359" s="277" t="s">
        <v>1638</v>
      </c>
      <c r="C359" s="205"/>
      <c r="E359" s="184"/>
      <c r="F359" s="215" t="str">
        <f t="shared" ref="F359:F364" si="15">IF($C$365=0,"",IF(C359="[For completion]","",C359/$C$365))</f>
        <v/>
      </c>
      <c r="G359" s="215" t="str">
        <f t="shared" ref="G359:G364" si="16">IF($D$365=0,"",IF(D359="[For completion]","",D359/$D$365))</f>
        <v/>
      </c>
    </row>
    <row r="360" spans="1:7" x14ac:dyDescent="0.3">
      <c r="A360" s="181" t="s">
        <v>1639</v>
      </c>
      <c r="B360" s="196" t="s">
        <v>1640</v>
      </c>
      <c r="C360" s="205"/>
      <c r="E360" s="184"/>
      <c r="F360" s="215" t="str">
        <f t="shared" si="15"/>
        <v/>
      </c>
      <c r="G360" s="215" t="str">
        <f t="shared" si="16"/>
        <v/>
      </c>
    </row>
    <row r="361" spans="1:7" x14ac:dyDescent="0.3">
      <c r="A361" s="181" t="s">
        <v>1641</v>
      </c>
      <c r="B361" s="196" t="s">
        <v>1642</v>
      </c>
      <c r="C361" s="205"/>
      <c r="E361" s="184"/>
      <c r="F361" s="215" t="str">
        <f t="shared" si="15"/>
        <v/>
      </c>
      <c r="G361" s="215" t="str">
        <f t="shared" si="16"/>
        <v/>
      </c>
    </row>
    <row r="362" spans="1:7" x14ac:dyDescent="0.3">
      <c r="A362" s="181" t="s">
        <v>1643</v>
      </c>
      <c r="B362" s="196" t="s">
        <v>1644</v>
      </c>
      <c r="C362" s="205"/>
      <c r="E362" s="184"/>
      <c r="F362" s="215" t="str">
        <f t="shared" si="15"/>
        <v/>
      </c>
      <c r="G362" s="215" t="str">
        <f t="shared" si="16"/>
        <v/>
      </c>
    </row>
    <row r="363" spans="1:7" x14ac:dyDescent="0.3">
      <c r="A363" s="181" t="s">
        <v>1645</v>
      </c>
      <c r="B363" s="196" t="s">
        <v>1646</v>
      </c>
      <c r="C363" s="205"/>
      <c r="E363" s="184"/>
      <c r="F363" s="215" t="str">
        <f t="shared" si="15"/>
        <v/>
      </c>
      <c r="G363" s="215" t="str">
        <f t="shared" si="16"/>
        <v/>
      </c>
    </row>
    <row r="364" spans="1:7" x14ac:dyDescent="0.3">
      <c r="A364" s="181" t="s">
        <v>1647</v>
      </c>
      <c r="B364" s="196" t="s">
        <v>1648</v>
      </c>
      <c r="C364" s="205"/>
      <c r="E364" s="184"/>
      <c r="F364" s="215" t="str">
        <f t="shared" si="15"/>
        <v/>
      </c>
      <c r="G364" s="215" t="str">
        <f t="shared" si="16"/>
        <v/>
      </c>
    </row>
    <row r="365" spans="1:7" x14ac:dyDescent="0.3">
      <c r="A365" s="181" t="s">
        <v>1649</v>
      </c>
      <c r="B365" s="196" t="s">
        <v>68</v>
      </c>
      <c r="C365" s="203">
        <f>SUM(C358:C364)</f>
        <v>0</v>
      </c>
      <c r="D365" s="181">
        <f>SUM(D358:D364)</f>
        <v>0</v>
      </c>
      <c r="E365" s="184"/>
      <c r="F365" s="276">
        <f>SUM(F358:F364)</f>
        <v>0</v>
      </c>
      <c r="G365" s="276">
        <f>SUM(G358:G364)</f>
        <v>0</v>
      </c>
    </row>
    <row r="366" spans="1:7" x14ac:dyDescent="0.3">
      <c r="A366" s="181" t="s">
        <v>1650</v>
      </c>
      <c r="B366" s="196"/>
      <c r="E366" s="184"/>
      <c r="F366" s="184"/>
      <c r="G366" s="184"/>
    </row>
    <row r="367" spans="1:7" x14ac:dyDescent="0.3">
      <c r="A367" s="200"/>
      <c r="B367" s="200" t="s">
        <v>1651</v>
      </c>
      <c r="C367" s="200" t="s">
        <v>55</v>
      </c>
      <c r="D367" s="200" t="s">
        <v>1549</v>
      </c>
      <c r="E367" s="200"/>
      <c r="F367" s="200" t="s">
        <v>441</v>
      </c>
      <c r="G367" s="200" t="s">
        <v>1550</v>
      </c>
    </row>
    <row r="368" spans="1:7" x14ac:dyDescent="0.3">
      <c r="A368" s="181" t="s">
        <v>1652</v>
      </c>
      <c r="B368" s="196" t="s">
        <v>1653</v>
      </c>
      <c r="C368" s="205"/>
      <c r="E368" s="184"/>
      <c r="F368" s="215" t="str">
        <f>IF($C$372=0,"",IF(C368="[For completion]","",C368/$C$372))</f>
        <v/>
      </c>
      <c r="G368" s="215" t="str">
        <f>IF($D$372=0,"",IF(D368="[For completion]","",D368/$D$372))</f>
        <v/>
      </c>
    </row>
    <row r="369" spans="1:7" x14ac:dyDescent="0.3">
      <c r="A369" s="181" t="s">
        <v>1654</v>
      </c>
      <c r="B369" s="277" t="s">
        <v>1655</v>
      </c>
      <c r="C369" s="205"/>
      <c r="E369" s="184"/>
      <c r="F369" s="215" t="str">
        <f>IF($C$372=0,"",IF(C369="[For completion]","",C369/$C$372))</f>
        <v/>
      </c>
      <c r="G369" s="215" t="str">
        <f>IF($D$372=0,"",IF(D369="[For completion]","",D369/$D$372))</f>
        <v/>
      </c>
    </row>
    <row r="370" spans="1:7" x14ac:dyDescent="0.3">
      <c r="A370" s="181" t="s">
        <v>1656</v>
      </c>
      <c r="B370" s="196" t="s">
        <v>1648</v>
      </c>
      <c r="C370" s="205"/>
      <c r="E370" s="184"/>
      <c r="F370" s="215" t="str">
        <f>IF($C$372=0,"",IF(C370="[For completion]","",C370/$C$372))</f>
        <v/>
      </c>
      <c r="G370" s="215" t="str">
        <f>IF($D$372=0,"",IF(D370="[For completion]","",D370/$D$372))</f>
        <v/>
      </c>
    </row>
    <row r="371" spans="1:7" x14ac:dyDescent="0.3">
      <c r="A371" s="181" t="s">
        <v>1657</v>
      </c>
      <c r="B371" s="181" t="s">
        <v>1569</v>
      </c>
      <c r="C371" s="205"/>
      <c r="E371" s="184"/>
      <c r="F371" s="215" t="str">
        <f>IF($C$372=0,"",IF(C371="[For completion]","",C371/$C$372))</f>
        <v/>
      </c>
      <c r="G371" s="215" t="str">
        <f>IF($D$372=0,"",IF(D371="[For completion]","",D371/$D$372))</f>
        <v/>
      </c>
    </row>
    <row r="372" spans="1:7" x14ac:dyDescent="0.3">
      <c r="A372" s="181" t="s">
        <v>1658</v>
      </c>
      <c r="B372" s="196" t="s">
        <v>68</v>
      </c>
      <c r="C372" s="203">
        <f>SUM(C368:C371)</f>
        <v>0</v>
      </c>
      <c r="D372" s="181">
        <f>SUM(D368:D371)</f>
        <v>0</v>
      </c>
      <c r="E372" s="184"/>
      <c r="F372" s="276">
        <f>SUM(F368:F371)</f>
        <v>0</v>
      </c>
      <c r="G372" s="276">
        <f>SUM(G368:G371)</f>
        <v>0</v>
      </c>
    </row>
    <row r="373" spans="1:7" x14ac:dyDescent="0.3">
      <c r="A373" s="181" t="s">
        <v>1659</v>
      </c>
      <c r="B373" s="196"/>
      <c r="E373" s="184"/>
      <c r="F373" s="184"/>
      <c r="G373" s="184"/>
    </row>
    <row r="374" spans="1:7" x14ac:dyDescent="0.3">
      <c r="A374" s="200"/>
      <c r="B374" s="200" t="s">
        <v>1660</v>
      </c>
      <c r="C374" s="200" t="s">
        <v>1661</v>
      </c>
      <c r="D374" s="200" t="s">
        <v>1662</v>
      </c>
      <c r="E374" s="200"/>
      <c r="F374" s="200" t="s">
        <v>1663</v>
      </c>
      <c r="G374" s="200"/>
    </row>
    <row r="375" spans="1:7" x14ac:dyDescent="0.3">
      <c r="A375" s="181" t="s">
        <v>1664</v>
      </c>
      <c r="B375" s="196" t="s">
        <v>1636</v>
      </c>
      <c r="C375" s="278"/>
      <c r="E375" s="174"/>
      <c r="F375" s="241"/>
      <c r="G375" s="215" t="str">
        <f>IF($D$393=0,"",IF(D375="[For completion]","",D375/$D$393))</f>
        <v/>
      </c>
    </row>
    <row r="376" spans="1:7" x14ac:dyDescent="0.3">
      <c r="A376" s="181" t="s">
        <v>1665</v>
      </c>
      <c r="B376" s="196" t="s">
        <v>1638</v>
      </c>
      <c r="C376" s="278"/>
      <c r="E376" s="174"/>
      <c r="F376" s="241"/>
      <c r="G376" s="215" t="str">
        <f t="shared" ref="G376:G393" si="17">IF($D$393=0,"",IF(D376="[For completion]","",D376/$D$393))</f>
        <v/>
      </c>
    </row>
    <row r="377" spans="1:7" x14ac:dyDescent="0.3">
      <c r="A377" s="181" t="s">
        <v>1666</v>
      </c>
      <c r="B377" s="196" t="s">
        <v>1640</v>
      </c>
      <c r="C377" s="278"/>
      <c r="E377" s="174"/>
      <c r="F377" s="241"/>
      <c r="G377" s="215" t="str">
        <f t="shared" si="17"/>
        <v/>
      </c>
    </row>
    <row r="378" spans="1:7" x14ac:dyDescent="0.3">
      <c r="A378" s="181" t="s">
        <v>1667</v>
      </c>
      <c r="B378" s="196" t="s">
        <v>1642</v>
      </c>
      <c r="C378" s="278"/>
      <c r="E378" s="174"/>
      <c r="F378" s="241"/>
      <c r="G378" s="215" t="str">
        <f t="shared" si="17"/>
        <v/>
      </c>
    </row>
    <row r="379" spans="1:7" x14ac:dyDescent="0.3">
      <c r="A379" s="181" t="s">
        <v>1668</v>
      </c>
      <c r="B379" s="196" t="s">
        <v>1644</v>
      </c>
      <c r="C379" s="278"/>
      <c r="E379" s="174"/>
      <c r="F379" s="241"/>
      <c r="G379" s="215" t="str">
        <f t="shared" si="17"/>
        <v/>
      </c>
    </row>
    <row r="380" spans="1:7" x14ac:dyDescent="0.3">
      <c r="A380" s="181" t="s">
        <v>1669</v>
      </c>
      <c r="B380" s="196" t="s">
        <v>1646</v>
      </c>
      <c r="C380" s="278"/>
      <c r="E380" s="174"/>
      <c r="F380" s="241"/>
      <c r="G380" s="215" t="str">
        <f t="shared" si="17"/>
        <v/>
      </c>
    </row>
    <row r="381" spans="1:7" x14ac:dyDescent="0.3">
      <c r="A381" s="181" t="s">
        <v>1670</v>
      </c>
      <c r="B381" s="196" t="s">
        <v>1648</v>
      </c>
      <c r="C381" s="278"/>
      <c r="E381" s="174"/>
      <c r="F381" s="241"/>
      <c r="G381" s="215" t="str">
        <f t="shared" si="17"/>
        <v/>
      </c>
    </row>
    <row r="382" spans="1:7" x14ac:dyDescent="0.3">
      <c r="A382" s="181" t="s">
        <v>1671</v>
      </c>
      <c r="B382" s="196" t="s">
        <v>1569</v>
      </c>
      <c r="C382" s="278"/>
      <c r="E382" s="174"/>
      <c r="F382" s="241"/>
      <c r="G382" s="215" t="str">
        <f t="shared" si="17"/>
        <v/>
      </c>
    </row>
    <row r="383" spans="1:7" x14ac:dyDescent="0.3">
      <c r="A383" s="181" t="s">
        <v>1672</v>
      </c>
      <c r="B383" s="196" t="s">
        <v>68</v>
      </c>
      <c r="C383" s="203">
        <v>0</v>
      </c>
      <c r="D383" s="181">
        <v>0</v>
      </c>
      <c r="E383" s="174"/>
      <c r="G383" s="215" t="str">
        <f t="shared" si="17"/>
        <v/>
      </c>
    </row>
    <row r="384" spans="1:7" x14ac:dyDescent="0.3">
      <c r="A384" s="181" t="s">
        <v>1673</v>
      </c>
      <c r="B384" s="196" t="s">
        <v>1674</v>
      </c>
      <c r="F384" s="241"/>
      <c r="G384" s="215" t="str">
        <f t="shared" si="17"/>
        <v/>
      </c>
    </row>
    <row r="385" spans="1:7" hidden="1" outlineLevel="1" x14ac:dyDescent="0.3">
      <c r="A385" s="181" t="s">
        <v>1675</v>
      </c>
      <c r="B385" s="196"/>
      <c r="C385" s="205"/>
      <c r="E385" s="174"/>
      <c r="F385" s="215"/>
      <c r="G385" s="215" t="str">
        <f t="shared" si="17"/>
        <v/>
      </c>
    </row>
    <row r="386" spans="1:7" hidden="1" outlineLevel="1" x14ac:dyDescent="0.3">
      <c r="A386" s="181" t="s">
        <v>1676</v>
      </c>
      <c r="B386" s="196"/>
      <c r="C386" s="205"/>
      <c r="E386" s="174"/>
      <c r="F386" s="215"/>
      <c r="G386" s="215" t="str">
        <f t="shared" si="17"/>
        <v/>
      </c>
    </row>
    <row r="387" spans="1:7" hidden="1" outlineLevel="1" x14ac:dyDescent="0.3">
      <c r="A387" s="181" t="s">
        <v>1677</v>
      </c>
      <c r="B387" s="196"/>
      <c r="C387" s="205"/>
      <c r="E387" s="174"/>
      <c r="F387" s="215"/>
      <c r="G387" s="215" t="str">
        <f t="shared" si="17"/>
        <v/>
      </c>
    </row>
    <row r="388" spans="1:7" hidden="1" outlineLevel="1" x14ac:dyDescent="0.3">
      <c r="A388" s="181" t="s">
        <v>1678</v>
      </c>
      <c r="B388" s="196"/>
      <c r="C388" s="205"/>
      <c r="E388" s="174"/>
      <c r="F388" s="215"/>
      <c r="G388" s="215" t="str">
        <f t="shared" si="17"/>
        <v/>
      </c>
    </row>
    <row r="389" spans="1:7" hidden="1" outlineLevel="1" x14ac:dyDescent="0.3">
      <c r="A389" s="181" t="s">
        <v>1679</v>
      </c>
      <c r="B389" s="196"/>
      <c r="C389" s="205"/>
      <c r="E389" s="174"/>
      <c r="F389" s="215"/>
      <c r="G389" s="215" t="str">
        <f t="shared" si="17"/>
        <v/>
      </c>
    </row>
    <row r="390" spans="1:7" hidden="1" outlineLevel="1" x14ac:dyDescent="0.3">
      <c r="A390" s="181" t="s">
        <v>1680</v>
      </c>
      <c r="B390" s="196"/>
      <c r="C390" s="205"/>
      <c r="E390" s="174"/>
      <c r="F390" s="215"/>
      <c r="G390" s="215" t="str">
        <f t="shared" si="17"/>
        <v/>
      </c>
    </row>
    <row r="391" spans="1:7" hidden="1" outlineLevel="1" x14ac:dyDescent="0.3">
      <c r="A391" s="181" t="s">
        <v>1681</v>
      </c>
      <c r="B391" s="196"/>
      <c r="C391" s="205"/>
      <c r="E391" s="174"/>
      <c r="F391" s="215"/>
      <c r="G391" s="215" t="str">
        <f t="shared" si="17"/>
        <v/>
      </c>
    </row>
    <row r="392" spans="1:7" hidden="1" outlineLevel="1" x14ac:dyDescent="0.3">
      <c r="A392" s="181" t="s">
        <v>1682</v>
      </c>
      <c r="B392" s="196"/>
      <c r="C392" s="205"/>
      <c r="E392" s="174"/>
      <c r="F392" s="215"/>
      <c r="G392" s="215" t="str">
        <f t="shared" si="17"/>
        <v/>
      </c>
    </row>
    <row r="393" spans="1:7" hidden="1" outlineLevel="1" x14ac:dyDescent="0.3">
      <c r="A393" s="181" t="s">
        <v>1683</v>
      </c>
      <c r="B393" s="196"/>
      <c r="C393" s="205"/>
      <c r="E393" s="174"/>
      <c r="F393" s="215"/>
      <c r="G393" s="215" t="str">
        <f t="shared" si="17"/>
        <v/>
      </c>
    </row>
    <row r="394" spans="1:7" hidden="1" outlineLevel="1" x14ac:dyDescent="0.3">
      <c r="A394" s="181" t="s">
        <v>1684</v>
      </c>
      <c r="C394" s="279"/>
      <c r="E394" s="174"/>
      <c r="F394" s="174"/>
    </row>
    <row r="395" spans="1:7" hidden="1" outlineLevel="1" x14ac:dyDescent="0.3">
      <c r="A395" s="181" t="s">
        <v>1685</v>
      </c>
      <c r="C395" s="279"/>
      <c r="E395" s="174"/>
      <c r="F395" s="174"/>
    </row>
    <row r="396" spans="1:7" hidden="1" outlineLevel="1" x14ac:dyDescent="0.3">
      <c r="A396" s="181" t="s">
        <v>1686</v>
      </c>
      <c r="C396" s="279"/>
      <c r="E396" s="174"/>
      <c r="F396" s="174"/>
    </row>
    <row r="397" spans="1:7" hidden="1" outlineLevel="1" x14ac:dyDescent="0.3">
      <c r="A397" s="181" t="s">
        <v>1687</v>
      </c>
      <c r="C397" s="279"/>
      <c r="E397" s="174"/>
      <c r="F397" s="174"/>
    </row>
    <row r="398" spans="1:7" hidden="1" outlineLevel="1" x14ac:dyDescent="0.3">
      <c r="A398" s="181" t="s">
        <v>1688</v>
      </c>
      <c r="C398" s="279"/>
      <c r="E398" s="174"/>
      <c r="F398" s="174"/>
    </row>
    <row r="399" spans="1:7" hidden="1" outlineLevel="1" x14ac:dyDescent="0.3">
      <c r="A399" s="181" t="s">
        <v>1689</v>
      </c>
      <c r="C399" s="279"/>
      <c r="E399" s="174"/>
      <c r="F399" s="174"/>
    </row>
    <row r="400" spans="1:7" hidden="1" outlineLevel="1" x14ac:dyDescent="0.3">
      <c r="A400" s="181" t="s">
        <v>1690</v>
      </c>
      <c r="C400" s="279"/>
      <c r="E400" s="174"/>
      <c r="F400" s="174"/>
    </row>
    <row r="401" spans="1:6" hidden="1" outlineLevel="1" x14ac:dyDescent="0.3">
      <c r="A401" s="181" t="s">
        <v>1691</v>
      </c>
      <c r="C401" s="279"/>
      <c r="E401" s="174"/>
      <c r="F401" s="174"/>
    </row>
    <row r="402" spans="1:6" hidden="1" outlineLevel="1" x14ac:dyDescent="0.3">
      <c r="A402" s="181" t="s">
        <v>1692</v>
      </c>
      <c r="C402" s="279"/>
      <c r="E402" s="174"/>
      <c r="F402" s="174"/>
    </row>
    <row r="403" spans="1:6" hidden="1" outlineLevel="1" x14ac:dyDescent="0.3">
      <c r="A403" s="181" t="s">
        <v>1693</v>
      </c>
      <c r="C403" s="279"/>
      <c r="E403" s="174"/>
      <c r="F403" s="174"/>
    </row>
    <row r="404" spans="1:6" hidden="1" outlineLevel="1" x14ac:dyDescent="0.3">
      <c r="A404" s="181" t="s">
        <v>1694</v>
      </c>
      <c r="C404" s="279"/>
      <c r="E404" s="174"/>
      <c r="F404" s="174"/>
    </row>
    <row r="405" spans="1:6" hidden="1" outlineLevel="1" x14ac:dyDescent="0.3">
      <c r="A405" s="181" t="s">
        <v>1695</v>
      </c>
      <c r="C405" s="279"/>
      <c r="E405" s="174"/>
      <c r="F405" s="174"/>
    </row>
    <row r="406" spans="1:6" hidden="1" outlineLevel="1" x14ac:dyDescent="0.3">
      <c r="A406" s="181" t="s">
        <v>1696</v>
      </c>
      <c r="C406" s="279"/>
      <c r="E406" s="174"/>
      <c r="F406" s="174"/>
    </row>
    <row r="407" spans="1:6" hidden="1" outlineLevel="1" x14ac:dyDescent="0.3">
      <c r="A407" s="181" t="s">
        <v>1697</v>
      </c>
      <c r="C407" s="279"/>
      <c r="E407" s="174"/>
      <c r="F407" s="174"/>
    </row>
    <row r="408" spans="1:6" hidden="1" outlineLevel="1" x14ac:dyDescent="0.3">
      <c r="A408" s="181" t="s">
        <v>1698</v>
      </c>
      <c r="C408" s="279"/>
      <c r="E408" s="174"/>
      <c r="F408" s="174"/>
    </row>
    <row r="409" spans="1:6" hidden="1" outlineLevel="1" x14ac:dyDescent="0.3">
      <c r="A409" s="181" t="s">
        <v>1699</v>
      </c>
      <c r="C409" s="279"/>
      <c r="E409" s="174"/>
      <c r="F409" s="174"/>
    </row>
    <row r="410" spans="1:6" hidden="1" outlineLevel="1" x14ac:dyDescent="0.3">
      <c r="A410" s="181" t="s">
        <v>1700</v>
      </c>
      <c r="C410" s="279"/>
      <c r="E410" s="174"/>
      <c r="F410" s="174"/>
    </row>
    <row r="411" spans="1:6" hidden="1" outlineLevel="1" x14ac:dyDescent="0.3">
      <c r="A411" s="181" t="s">
        <v>1701</v>
      </c>
      <c r="C411" s="279"/>
      <c r="E411" s="174"/>
      <c r="F411" s="174"/>
    </row>
    <row r="412" spans="1:6" hidden="1" outlineLevel="1" x14ac:dyDescent="0.3">
      <c r="A412" s="181" t="s">
        <v>1702</v>
      </c>
      <c r="C412" s="279"/>
      <c r="E412" s="174"/>
      <c r="F412" s="174"/>
    </row>
    <row r="413" spans="1:6" hidden="1" outlineLevel="1" x14ac:dyDescent="0.3">
      <c r="A413" s="181" t="s">
        <v>1703</v>
      </c>
      <c r="C413" s="279"/>
      <c r="E413" s="174"/>
      <c r="F413" s="174"/>
    </row>
    <row r="414" spans="1:6" hidden="1" outlineLevel="1" x14ac:dyDescent="0.3">
      <c r="A414" s="181" t="s">
        <v>1704</v>
      </c>
      <c r="C414" s="279"/>
      <c r="E414" s="174"/>
      <c r="F414" s="174"/>
    </row>
    <row r="415" spans="1:6" hidden="1" outlineLevel="1" x14ac:dyDescent="0.3">
      <c r="A415" s="181" t="s">
        <v>1705</v>
      </c>
      <c r="C415" s="279"/>
      <c r="E415" s="174"/>
      <c r="F415" s="174"/>
    </row>
    <row r="416" spans="1:6" hidden="1" outlineLevel="1" x14ac:dyDescent="0.3">
      <c r="A416" s="181" t="s">
        <v>1706</v>
      </c>
      <c r="C416" s="279"/>
      <c r="E416" s="174"/>
      <c r="F416" s="174"/>
    </row>
    <row r="417" spans="1:7" hidden="1" outlineLevel="1" x14ac:dyDescent="0.3">
      <c r="A417" s="181" t="s">
        <v>1707</v>
      </c>
      <c r="C417" s="279"/>
      <c r="E417" s="174"/>
      <c r="F417" s="174"/>
    </row>
    <row r="418" spans="1:7" hidden="1" outlineLevel="1" x14ac:dyDescent="0.3">
      <c r="A418" s="181" t="s">
        <v>1708</v>
      </c>
      <c r="C418" s="279"/>
      <c r="E418" s="174"/>
      <c r="F418" s="174"/>
    </row>
    <row r="419" spans="1:7" hidden="1" outlineLevel="1" x14ac:dyDescent="0.3">
      <c r="A419" s="181" t="s">
        <v>1709</v>
      </c>
      <c r="C419" s="279"/>
      <c r="E419" s="174"/>
      <c r="F419" s="174"/>
    </row>
    <row r="420" spans="1:7" hidden="1" outlineLevel="1" x14ac:dyDescent="0.3">
      <c r="A420" s="181" t="s">
        <v>1710</v>
      </c>
      <c r="C420" s="279"/>
      <c r="E420" s="174"/>
      <c r="F420" s="174"/>
    </row>
    <row r="421" spans="1:7" hidden="1" outlineLevel="1" x14ac:dyDescent="0.3">
      <c r="A421" s="181" t="s">
        <v>1711</v>
      </c>
      <c r="C421" s="279"/>
      <c r="E421" s="174"/>
      <c r="F421" s="174"/>
    </row>
    <row r="422" spans="1:7" hidden="1" outlineLevel="1" x14ac:dyDescent="0.3">
      <c r="A422" s="181" t="s">
        <v>1712</v>
      </c>
      <c r="C422" s="279"/>
      <c r="E422" s="174"/>
      <c r="F422" s="174"/>
    </row>
    <row r="423" spans="1:7" ht="18" collapsed="1" x14ac:dyDescent="0.3">
      <c r="A423" s="266"/>
      <c r="B423" s="267" t="s">
        <v>1713</v>
      </c>
      <c r="C423" s="266"/>
      <c r="D423" s="266"/>
      <c r="E423" s="266"/>
      <c r="F423" s="268"/>
      <c r="G423" s="268"/>
    </row>
    <row r="424" spans="1:7" x14ac:dyDescent="0.3">
      <c r="A424" s="199"/>
      <c r="B424" s="199" t="s">
        <v>1714</v>
      </c>
      <c r="C424" s="199" t="s">
        <v>621</v>
      </c>
      <c r="D424" s="199" t="s">
        <v>622</v>
      </c>
      <c r="E424" s="199"/>
      <c r="F424" s="199" t="s">
        <v>442</v>
      </c>
      <c r="G424" s="199" t="s">
        <v>623</v>
      </c>
    </row>
    <row r="425" spans="1:7" x14ac:dyDescent="0.3">
      <c r="A425" s="181" t="s">
        <v>1715</v>
      </c>
      <c r="B425" s="181" t="s">
        <v>625</v>
      </c>
      <c r="C425" s="205"/>
      <c r="D425" s="192"/>
      <c r="E425" s="192"/>
      <c r="F425" s="222"/>
      <c r="G425" s="222"/>
    </row>
    <row r="426" spans="1:7" x14ac:dyDescent="0.3">
      <c r="A426" s="192"/>
      <c r="D426" s="192"/>
      <c r="E426" s="192"/>
      <c r="F426" s="222"/>
      <c r="G426" s="222"/>
    </row>
    <row r="427" spans="1:7" x14ac:dyDescent="0.3">
      <c r="B427" s="181" t="s">
        <v>626</v>
      </c>
      <c r="D427" s="192"/>
      <c r="E427" s="192"/>
      <c r="F427" s="222"/>
      <c r="G427" s="222"/>
    </row>
    <row r="428" spans="1:7" x14ac:dyDescent="0.3">
      <c r="A428" s="181" t="s">
        <v>1716</v>
      </c>
      <c r="B428" s="196" t="s">
        <v>559</v>
      </c>
      <c r="C428" s="205"/>
      <c r="D428" s="256"/>
      <c r="E428" s="192"/>
      <c r="F428" s="215" t="str">
        <f t="shared" ref="F428:F451" si="18">IF($C$452=0,"",IF(C428="[for completion]","",C428/$C$452))</f>
        <v/>
      </c>
      <c r="G428" s="215" t="str">
        <f t="shared" ref="G428:G451" si="19">IF($D$452=0,"",IF(D428="[for completion]","",D428/$D$452))</f>
        <v/>
      </c>
    </row>
    <row r="429" spans="1:7" x14ac:dyDescent="0.3">
      <c r="A429" s="181" t="s">
        <v>1717</v>
      </c>
      <c r="B429" s="196" t="s">
        <v>559</v>
      </c>
      <c r="C429" s="205"/>
      <c r="D429" s="256"/>
      <c r="E429" s="192"/>
      <c r="F429" s="215" t="str">
        <f t="shared" si="18"/>
        <v/>
      </c>
      <c r="G429" s="215" t="str">
        <f t="shared" si="19"/>
        <v/>
      </c>
    </row>
    <row r="430" spans="1:7" x14ac:dyDescent="0.3">
      <c r="A430" s="181" t="s">
        <v>1718</v>
      </c>
      <c r="B430" s="196" t="s">
        <v>559</v>
      </c>
      <c r="C430" s="205"/>
      <c r="D430" s="256"/>
      <c r="E430" s="192"/>
      <c r="F430" s="215" t="str">
        <f t="shared" si="18"/>
        <v/>
      </c>
      <c r="G430" s="215" t="str">
        <f t="shared" si="19"/>
        <v/>
      </c>
    </row>
    <row r="431" spans="1:7" x14ac:dyDescent="0.3">
      <c r="A431" s="181" t="s">
        <v>1719</v>
      </c>
      <c r="B431" s="196" t="s">
        <v>559</v>
      </c>
      <c r="C431" s="205"/>
      <c r="D431" s="256"/>
      <c r="E431" s="192"/>
      <c r="F431" s="215" t="str">
        <f t="shared" si="18"/>
        <v/>
      </c>
      <c r="G431" s="215" t="str">
        <f t="shared" si="19"/>
        <v/>
      </c>
    </row>
    <row r="432" spans="1:7" x14ac:dyDescent="0.3">
      <c r="A432" s="181" t="s">
        <v>1720</v>
      </c>
      <c r="B432" s="196" t="s">
        <v>559</v>
      </c>
      <c r="C432" s="205"/>
      <c r="D432" s="256"/>
      <c r="E432" s="192"/>
      <c r="F432" s="215" t="str">
        <f t="shared" si="18"/>
        <v/>
      </c>
      <c r="G432" s="215" t="str">
        <f t="shared" si="19"/>
        <v/>
      </c>
    </row>
    <row r="433" spans="1:7" x14ac:dyDescent="0.3">
      <c r="A433" s="181" t="s">
        <v>1721</v>
      </c>
      <c r="B433" s="196" t="s">
        <v>559</v>
      </c>
      <c r="C433" s="205"/>
      <c r="D433" s="256"/>
      <c r="E433" s="192"/>
      <c r="F433" s="215" t="str">
        <f t="shared" si="18"/>
        <v/>
      </c>
      <c r="G433" s="215" t="str">
        <f t="shared" si="19"/>
        <v/>
      </c>
    </row>
    <row r="434" spans="1:7" x14ac:dyDescent="0.3">
      <c r="A434" s="181" t="s">
        <v>1722</v>
      </c>
      <c r="B434" s="196" t="s">
        <v>559</v>
      </c>
      <c r="C434" s="205"/>
      <c r="D434" s="256"/>
      <c r="E434" s="192"/>
      <c r="F434" s="215" t="str">
        <f t="shared" si="18"/>
        <v/>
      </c>
      <c r="G434" s="215" t="str">
        <f t="shared" si="19"/>
        <v/>
      </c>
    </row>
    <row r="435" spans="1:7" x14ac:dyDescent="0.3">
      <c r="A435" s="181" t="s">
        <v>1723</v>
      </c>
      <c r="B435" s="196" t="s">
        <v>559</v>
      </c>
      <c r="C435" s="205"/>
      <c r="D435" s="256"/>
      <c r="E435" s="192"/>
      <c r="F435" s="215" t="str">
        <f t="shared" si="18"/>
        <v/>
      </c>
      <c r="G435" s="215" t="str">
        <f t="shared" si="19"/>
        <v/>
      </c>
    </row>
    <row r="436" spans="1:7" x14ac:dyDescent="0.3">
      <c r="A436" s="181" t="s">
        <v>1724</v>
      </c>
      <c r="B436" s="196" t="s">
        <v>559</v>
      </c>
      <c r="C436" s="205"/>
      <c r="D436" s="256"/>
      <c r="E436" s="192"/>
      <c r="F436" s="215" t="str">
        <f t="shared" si="18"/>
        <v/>
      </c>
      <c r="G436" s="215" t="str">
        <f t="shared" si="19"/>
        <v/>
      </c>
    </row>
    <row r="437" spans="1:7" x14ac:dyDescent="0.3">
      <c r="A437" s="181" t="s">
        <v>1725</v>
      </c>
      <c r="B437" s="196" t="s">
        <v>559</v>
      </c>
      <c r="C437" s="205"/>
      <c r="D437" s="256"/>
      <c r="E437" s="196"/>
      <c r="F437" s="215" t="str">
        <f t="shared" si="18"/>
        <v/>
      </c>
      <c r="G437" s="215" t="str">
        <f t="shared" si="19"/>
        <v/>
      </c>
    </row>
    <row r="438" spans="1:7" x14ac:dyDescent="0.3">
      <c r="A438" s="181" t="s">
        <v>1726</v>
      </c>
      <c r="B438" s="196" t="s">
        <v>559</v>
      </c>
      <c r="C438" s="205"/>
      <c r="D438" s="256"/>
      <c r="E438" s="196"/>
      <c r="F438" s="215" t="str">
        <f t="shared" si="18"/>
        <v/>
      </c>
      <c r="G438" s="215" t="str">
        <f t="shared" si="19"/>
        <v/>
      </c>
    </row>
    <row r="439" spans="1:7" x14ac:dyDescent="0.3">
      <c r="A439" s="181" t="s">
        <v>1727</v>
      </c>
      <c r="B439" s="196" t="s">
        <v>559</v>
      </c>
      <c r="C439" s="205"/>
      <c r="D439" s="256"/>
      <c r="E439" s="196"/>
      <c r="F439" s="215" t="str">
        <f t="shared" si="18"/>
        <v/>
      </c>
      <c r="G439" s="215" t="str">
        <f t="shared" si="19"/>
        <v/>
      </c>
    </row>
    <row r="440" spans="1:7" x14ac:dyDescent="0.3">
      <c r="A440" s="181" t="s">
        <v>1728</v>
      </c>
      <c r="B440" s="196" t="s">
        <v>559</v>
      </c>
      <c r="C440" s="205"/>
      <c r="D440" s="256"/>
      <c r="E440" s="196"/>
      <c r="F440" s="215" t="str">
        <f t="shared" si="18"/>
        <v/>
      </c>
      <c r="G440" s="215" t="str">
        <f t="shared" si="19"/>
        <v/>
      </c>
    </row>
    <row r="441" spans="1:7" x14ac:dyDescent="0.3">
      <c r="A441" s="181" t="s">
        <v>1729</v>
      </c>
      <c r="B441" s="196" t="s">
        <v>559</v>
      </c>
      <c r="C441" s="205"/>
      <c r="D441" s="256"/>
      <c r="E441" s="196"/>
      <c r="F441" s="215" t="str">
        <f t="shared" si="18"/>
        <v/>
      </c>
      <c r="G441" s="215" t="str">
        <f t="shared" si="19"/>
        <v/>
      </c>
    </row>
    <row r="442" spans="1:7" x14ac:dyDescent="0.3">
      <c r="A442" s="181" t="s">
        <v>1730</v>
      </c>
      <c r="B442" s="196" t="s">
        <v>559</v>
      </c>
      <c r="C442" s="205"/>
      <c r="D442" s="256"/>
      <c r="E442" s="196"/>
      <c r="F442" s="215" t="str">
        <f t="shared" si="18"/>
        <v/>
      </c>
      <c r="G442" s="215" t="str">
        <f t="shared" si="19"/>
        <v/>
      </c>
    </row>
    <row r="443" spans="1:7" x14ac:dyDescent="0.3">
      <c r="A443" s="181" t="s">
        <v>1731</v>
      </c>
      <c r="B443" s="196" t="s">
        <v>559</v>
      </c>
      <c r="C443" s="205"/>
      <c r="D443" s="256"/>
      <c r="F443" s="215" t="str">
        <f t="shared" si="18"/>
        <v/>
      </c>
      <c r="G443" s="215" t="str">
        <f t="shared" si="19"/>
        <v/>
      </c>
    </row>
    <row r="444" spans="1:7" x14ac:dyDescent="0.3">
      <c r="A444" s="181" t="s">
        <v>1732</v>
      </c>
      <c r="B444" s="196" t="s">
        <v>559</v>
      </c>
      <c r="C444" s="205"/>
      <c r="D444" s="256"/>
      <c r="E444" s="272"/>
      <c r="F444" s="215" t="str">
        <f t="shared" si="18"/>
        <v/>
      </c>
      <c r="G444" s="215" t="str">
        <f t="shared" si="19"/>
        <v/>
      </c>
    </row>
    <row r="445" spans="1:7" x14ac:dyDescent="0.3">
      <c r="A445" s="181" t="s">
        <v>1733</v>
      </c>
      <c r="B445" s="196" t="s">
        <v>559</v>
      </c>
      <c r="C445" s="205"/>
      <c r="D445" s="256"/>
      <c r="E445" s="272"/>
      <c r="F445" s="215" t="str">
        <f t="shared" si="18"/>
        <v/>
      </c>
      <c r="G445" s="215" t="str">
        <f t="shared" si="19"/>
        <v/>
      </c>
    </row>
    <row r="446" spans="1:7" x14ac:dyDescent="0.3">
      <c r="A446" s="181" t="s">
        <v>1734</v>
      </c>
      <c r="B446" s="196" t="s">
        <v>559</v>
      </c>
      <c r="C446" s="205"/>
      <c r="D446" s="256"/>
      <c r="E446" s="272"/>
      <c r="F446" s="215" t="str">
        <f t="shared" si="18"/>
        <v/>
      </c>
      <c r="G446" s="215" t="str">
        <f t="shared" si="19"/>
        <v/>
      </c>
    </row>
    <row r="447" spans="1:7" x14ac:dyDescent="0.3">
      <c r="A447" s="181" t="s">
        <v>1735</v>
      </c>
      <c r="B447" s="196" t="s">
        <v>559</v>
      </c>
      <c r="C447" s="205"/>
      <c r="D447" s="256"/>
      <c r="E447" s="272"/>
      <c r="F447" s="215" t="str">
        <f t="shared" si="18"/>
        <v/>
      </c>
      <c r="G447" s="215" t="str">
        <f t="shared" si="19"/>
        <v/>
      </c>
    </row>
    <row r="448" spans="1:7" x14ac:dyDescent="0.3">
      <c r="A448" s="181" t="s">
        <v>1736</v>
      </c>
      <c r="B448" s="196" t="s">
        <v>559</v>
      </c>
      <c r="C448" s="205"/>
      <c r="D448" s="256"/>
      <c r="E448" s="272"/>
      <c r="F448" s="215" t="str">
        <f t="shared" si="18"/>
        <v/>
      </c>
      <c r="G448" s="215" t="str">
        <f t="shared" si="19"/>
        <v/>
      </c>
    </row>
    <row r="449" spans="1:7" x14ac:dyDescent="0.3">
      <c r="A449" s="181" t="s">
        <v>1737</v>
      </c>
      <c r="B449" s="196" t="s">
        <v>559</v>
      </c>
      <c r="C449" s="205"/>
      <c r="D449" s="256"/>
      <c r="E449" s="272"/>
      <c r="F449" s="215" t="str">
        <f t="shared" si="18"/>
        <v/>
      </c>
      <c r="G449" s="215" t="str">
        <f t="shared" si="19"/>
        <v/>
      </c>
    </row>
    <row r="450" spans="1:7" x14ac:dyDescent="0.3">
      <c r="A450" s="181" t="s">
        <v>1738</v>
      </c>
      <c r="B450" s="196" t="s">
        <v>559</v>
      </c>
      <c r="C450" s="205"/>
      <c r="D450" s="256"/>
      <c r="E450" s="272"/>
      <c r="F450" s="215" t="str">
        <f t="shared" si="18"/>
        <v/>
      </c>
      <c r="G450" s="215" t="str">
        <f t="shared" si="19"/>
        <v/>
      </c>
    </row>
    <row r="451" spans="1:7" x14ac:dyDescent="0.3">
      <c r="A451" s="181" t="s">
        <v>1739</v>
      </c>
      <c r="B451" s="196" t="s">
        <v>559</v>
      </c>
      <c r="C451" s="205"/>
      <c r="D451" s="256"/>
      <c r="E451" s="272"/>
      <c r="F451" s="215" t="str">
        <f t="shared" si="18"/>
        <v/>
      </c>
      <c r="G451" s="215" t="str">
        <f t="shared" si="19"/>
        <v/>
      </c>
    </row>
    <row r="452" spans="1:7" x14ac:dyDescent="0.3">
      <c r="A452" s="181" t="s">
        <v>1740</v>
      </c>
      <c r="B452" s="196" t="s">
        <v>68</v>
      </c>
      <c r="C452" s="212">
        <f>SUM(C428:C451)</f>
        <v>0</v>
      </c>
      <c r="D452" s="209">
        <f>SUM(D428:D451)</f>
        <v>0</v>
      </c>
      <c r="E452" s="272"/>
      <c r="F452" s="273">
        <f>SUM(F428:F451)</f>
        <v>0</v>
      </c>
      <c r="G452" s="273">
        <f>SUM(G428:G451)</f>
        <v>0</v>
      </c>
    </row>
    <row r="453" spans="1:7" x14ac:dyDescent="0.3">
      <c r="A453" s="199"/>
      <c r="B453" s="199" t="s">
        <v>1741</v>
      </c>
      <c r="C453" s="199" t="s">
        <v>621</v>
      </c>
      <c r="D453" s="199" t="s">
        <v>622</v>
      </c>
      <c r="E453" s="199"/>
      <c r="F453" s="199" t="s">
        <v>442</v>
      </c>
      <c r="G453" s="199" t="s">
        <v>623</v>
      </c>
    </row>
    <row r="454" spans="1:7" x14ac:dyDescent="0.3">
      <c r="A454" s="181" t="s">
        <v>1742</v>
      </c>
      <c r="B454" s="181" t="s">
        <v>659</v>
      </c>
      <c r="C454" s="257" t="s">
        <v>1743</v>
      </c>
      <c r="G454" s="181"/>
    </row>
    <row r="455" spans="1:7" x14ac:dyDescent="0.3">
      <c r="G455" s="181"/>
    </row>
    <row r="456" spans="1:7" x14ac:dyDescent="0.3">
      <c r="B456" s="196" t="s">
        <v>660</v>
      </c>
      <c r="G456" s="181"/>
    </row>
    <row r="457" spans="1:7" x14ac:dyDescent="0.3">
      <c r="A457" s="181" t="s">
        <v>1744</v>
      </c>
      <c r="B457" s="181" t="s">
        <v>662</v>
      </c>
      <c r="C457" s="205"/>
      <c r="D457" s="256"/>
      <c r="F457" s="215" t="str">
        <f>IF($C$465=0,"",IF(C457="[for completion]","",C457/$C$465))</f>
        <v/>
      </c>
      <c r="G457" s="215" t="str">
        <f>IF($D$465=0,"",IF(D457="[for completion]","",D457/$D$465))</f>
        <v/>
      </c>
    </row>
    <row r="458" spans="1:7" x14ac:dyDescent="0.3">
      <c r="A458" s="181" t="s">
        <v>1745</v>
      </c>
      <c r="B458" s="181" t="s">
        <v>664</v>
      </c>
      <c r="C458" s="205"/>
      <c r="D458" s="256"/>
      <c r="F458" s="215" t="str">
        <f t="shared" ref="F458:F471" si="20">IF($C$465=0,"",IF(C458="[for completion]","",C458/$C$465))</f>
        <v/>
      </c>
      <c r="G458" s="215" t="str">
        <f t="shared" ref="G458:G471" si="21">IF($D$465=0,"",IF(D458="[for completion]","",D458/$D$465))</f>
        <v/>
      </c>
    </row>
    <row r="459" spans="1:7" x14ac:dyDescent="0.3">
      <c r="A459" s="181" t="s">
        <v>1746</v>
      </c>
      <c r="B459" s="181" t="s">
        <v>666</v>
      </c>
      <c r="C459" s="205"/>
      <c r="D459" s="256"/>
      <c r="F459" s="215" t="str">
        <f t="shared" si="20"/>
        <v/>
      </c>
      <c r="G459" s="215" t="str">
        <f t="shared" si="21"/>
        <v/>
      </c>
    </row>
    <row r="460" spans="1:7" x14ac:dyDescent="0.3">
      <c r="A460" s="181" t="s">
        <v>1747</v>
      </c>
      <c r="B460" s="181" t="s">
        <v>668</v>
      </c>
      <c r="C460" s="205"/>
      <c r="D460" s="256"/>
      <c r="F460" s="215" t="str">
        <f t="shared" si="20"/>
        <v/>
      </c>
      <c r="G460" s="215" t="str">
        <f t="shared" si="21"/>
        <v/>
      </c>
    </row>
    <row r="461" spans="1:7" x14ac:dyDescent="0.3">
      <c r="A461" s="181" t="s">
        <v>1748</v>
      </c>
      <c r="B461" s="181" t="s">
        <v>670</v>
      </c>
      <c r="C461" s="205"/>
      <c r="D461" s="256"/>
      <c r="F461" s="215" t="str">
        <f t="shared" si="20"/>
        <v/>
      </c>
      <c r="G461" s="215" t="str">
        <f t="shared" si="21"/>
        <v/>
      </c>
    </row>
    <row r="462" spans="1:7" x14ac:dyDescent="0.3">
      <c r="A462" s="181" t="s">
        <v>1749</v>
      </c>
      <c r="B462" s="181" t="s">
        <v>672</v>
      </c>
      <c r="C462" s="205"/>
      <c r="D462" s="256"/>
      <c r="F462" s="215" t="str">
        <f t="shared" si="20"/>
        <v/>
      </c>
      <c r="G462" s="215" t="str">
        <f t="shared" si="21"/>
        <v/>
      </c>
    </row>
    <row r="463" spans="1:7" x14ac:dyDescent="0.3">
      <c r="A463" s="181" t="s">
        <v>1750</v>
      </c>
      <c r="B463" s="181" t="s">
        <v>674</v>
      </c>
      <c r="C463" s="205"/>
      <c r="D463" s="256"/>
      <c r="F463" s="215" t="str">
        <f t="shared" si="20"/>
        <v/>
      </c>
      <c r="G463" s="215" t="str">
        <f t="shared" si="21"/>
        <v/>
      </c>
    </row>
    <row r="464" spans="1:7" x14ac:dyDescent="0.3">
      <c r="A464" s="181" t="s">
        <v>1751</v>
      </c>
      <c r="B464" s="181" t="s">
        <v>676</v>
      </c>
      <c r="C464" s="205"/>
      <c r="D464" s="256"/>
      <c r="F464" s="215" t="str">
        <f t="shared" si="20"/>
        <v/>
      </c>
      <c r="G464" s="215" t="str">
        <f t="shared" si="21"/>
        <v/>
      </c>
    </row>
    <row r="465" spans="1:7" x14ac:dyDescent="0.3">
      <c r="A465" s="181" t="s">
        <v>1752</v>
      </c>
      <c r="B465" s="211" t="s">
        <v>68</v>
      </c>
      <c r="C465" s="205">
        <f>SUM(C457:C464)</f>
        <v>0</v>
      </c>
      <c r="D465" s="256">
        <f>SUM(D457:D464)</f>
        <v>0</v>
      </c>
      <c r="F465" s="257">
        <f>SUM(F457:F464)</f>
        <v>0</v>
      </c>
      <c r="G465" s="257">
        <f>SUM(G457:G464)</f>
        <v>0</v>
      </c>
    </row>
    <row r="466" spans="1:7" x14ac:dyDescent="0.3">
      <c r="A466" s="181" t="s">
        <v>1753</v>
      </c>
      <c r="B466" s="214" t="s">
        <v>679</v>
      </c>
      <c r="C466" s="205"/>
      <c r="D466" s="256"/>
      <c r="F466" s="215" t="str">
        <f t="shared" si="20"/>
        <v/>
      </c>
      <c r="G466" s="215" t="str">
        <f t="shared" si="21"/>
        <v/>
      </c>
    </row>
    <row r="467" spans="1:7" x14ac:dyDescent="0.3">
      <c r="A467" s="181" t="s">
        <v>1754</v>
      </c>
      <c r="B467" s="214" t="s">
        <v>681</v>
      </c>
      <c r="C467" s="205"/>
      <c r="D467" s="256"/>
      <c r="F467" s="215" t="str">
        <f t="shared" si="20"/>
        <v/>
      </c>
      <c r="G467" s="215" t="str">
        <f t="shared" si="21"/>
        <v/>
      </c>
    </row>
    <row r="468" spans="1:7" x14ac:dyDescent="0.3">
      <c r="A468" s="181" t="s">
        <v>1755</v>
      </c>
      <c r="B468" s="214" t="s">
        <v>683</v>
      </c>
      <c r="C468" s="205"/>
      <c r="D468" s="256"/>
      <c r="F468" s="215" t="str">
        <f t="shared" si="20"/>
        <v/>
      </c>
      <c r="G468" s="215" t="str">
        <f t="shared" si="21"/>
        <v/>
      </c>
    </row>
    <row r="469" spans="1:7" x14ac:dyDescent="0.3">
      <c r="A469" s="181" t="s">
        <v>1756</v>
      </c>
      <c r="B469" s="214" t="s">
        <v>685</v>
      </c>
      <c r="C469" s="205"/>
      <c r="D469" s="256"/>
      <c r="F469" s="215" t="str">
        <f t="shared" si="20"/>
        <v/>
      </c>
      <c r="G469" s="215" t="str">
        <f t="shared" si="21"/>
        <v/>
      </c>
    </row>
    <row r="470" spans="1:7" x14ac:dyDescent="0.3">
      <c r="A470" s="181" t="s">
        <v>1757</v>
      </c>
      <c r="B470" s="214" t="s">
        <v>687</v>
      </c>
      <c r="C470" s="205"/>
      <c r="D470" s="256"/>
      <c r="F470" s="215" t="str">
        <f t="shared" si="20"/>
        <v/>
      </c>
      <c r="G470" s="215" t="str">
        <f t="shared" si="21"/>
        <v/>
      </c>
    </row>
    <row r="471" spans="1:7" x14ac:dyDescent="0.3">
      <c r="A471" s="181" t="s">
        <v>1758</v>
      </c>
      <c r="B471" s="214" t="s">
        <v>689</v>
      </c>
      <c r="C471" s="205"/>
      <c r="D471" s="256"/>
      <c r="F471" s="215" t="str">
        <f t="shared" si="20"/>
        <v/>
      </c>
      <c r="G471" s="215" t="str">
        <f t="shared" si="21"/>
        <v/>
      </c>
    </row>
    <row r="472" spans="1:7" x14ac:dyDescent="0.3">
      <c r="A472" s="181" t="s">
        <v>1759</v>
      </c>
      <c r="B472" s="214"/>
      <c r="F472" s="210"/>
      <c r="G472" s="210"/>
    </row>
    <row r="473" spans="1:7" x14ac:dyDescent="0.3">
      <c r="A473" s="181" t="s">
        <v>1760</v>
      </c>
      <c r="B473" s="214"/>
      <c r="F473" s="210"/>
      <c r="G473" s="210"/>
    </row>
    <row r="474" spans="1:7" x14ac:dyDescent="0.3">
      <c r="A474" s="181" t="s">
        <v>1761</v>
      </c>
      <c r="B474" s="214"/>
      <c r="F474" s="272"/>
      <c r="G474" s="272"/>
    </row>
    <row r="475" spans="1:7" x14ac:dyDescent="0.3">
      <c r="A475" s="199"/>
      <c r="B475" s="199" t="s">
        <v>1762</v>
      </c>
      <c r="C475" s="199" t="s">
        <v>621</v>
      </c>
      <c r="D475" s="199" t="s">
        <v>622</v>
      </c>
      <c r="E475" s="199"/>
      <c r="F475" s="199" t="s">
        <v>442</v>
      </c>
      <c r="G475" s="199" t="s">
        <v>623</v>
      </c>
    </row>
    <row r="476" spans="1:7" x14ac:dyDescent="0.3">
      <c r="A476" s="181" t="s">
        <v>1763</v>
      </c>
      <c r="B476" s="181" t="s">
        <v>659</v>
      </c>
      <c r="C476" s="257"/>
      <c r="G476" s="181"/>
    </row>
    <row r="477" spans="1:7" x14ac:dyDescent="0.3">
      <c r="G477" s="181"/>
    </row>
    <row r="478" spans="1:7" x14ac:dyDescent="0.3">
      <c r="B478" s="196" t="s">
        <v>660</v>
      </c>
      <c r="G478" s="181"/>
    </row>
    <row r="479" spans="1:7" x14ac:dyDescent="0.3">
      <c r="A479" s="181" t="s">
        <v>1764</v>
      </c>
      <c r="B479" s="181" t="s">
        <v>662</v>
      </c>
      <c r="C479" s="205"/>
      <c r="D479" s="256"/>
      <c r="F479" s="215" t="str">
        <f>IF($C$487=0,"",IF(C479="[Mark as ND1 if not relevant]","",C479/$C$487))</f>
        <v/>
      </c>
      <c r="G479" s="215" t="str">
        <f>IF($D$487=0,"",IF(D479="[Mark as ND1 if not relevant]","",D479/$D$487))</f>
        <v/>
      </c>
    </row>
    <row r="480" spans="1:7" x14ac:dyDescent="0.3">
      <c r="A480" s="181" t="s">
        <v>1765</v>
      </c>
      <c r="B480" s="181" t="s">
        <v>664</v>
      </c>
      <c r="C480" s="205"/>
      <c r="D480" s="256"/>
      <c r="F480" s="215" t="str">
        <f t="shared" ref="F480:F486" si="22">IF($C$487=0,"",IF(C480="[Mark as ND1 if not relevant]","",C480/$C$487))</f>
        <v/>
      </c>
      <c r="G480" s="215" t="str">
        <f t="shared" ref="G480:G486" si="23">IF($D$487=0,"",IF(D480="[Mark as ND1 if not relevant]","",D480/$D$487))</f>
        <v/>
      </c>
    </row>
    <row r="481" spans="1:7" x14ac:dyDescent="0.3">
      <c r="A481" s="181" t="s">
        <v>1766</v>
      </c>
      <c r="B481" s="181" t="s">
        <v>666</v>
      </c>
      <c r="C481" s="205"/>
      <c r="D481" s="256"/>
      <c r="F481" s="215" t="str">
        <f t="shared" si="22"/>
        <v/>
      </c>
      <c r="G481" s="215" t="str">
        <f t="shared" si="23"/>
        <v/>
      </c>
    </row>
    <row r="482" spans="1:7" x14ac:dyDescent="0.3">
      <c r="A482" s="181" t="s">
        <v>1767</v>
      </c>
      <c r="B482" s="181" t="s">
        <v>668</v>
      </c>
      <c r="C482" s="205"/>
      <c r="D482" s="256"/>
      <c r="F482" s="215" t="str">
        <f t="shared" si="22"/>
        <v/>
      </c>
      <c r="G482" s="215" t="str">
        <f t="shared" si="23"/>
        <v/>
      </c>
    </row>
    <row r="483" spans="1:7" x14ac:dyDescent="0.3">
      <c r="A483" s="181" t="s">
        <v>1768</v>
      </c>
      <c r="B483" s="181" t="s">
        <v>670</v>
      </c>
      <c r="C483" s="205"/>
      <c r="D483" s="256"/>
      <c r="F483" s="215" t="str">
        <f t="shared" si="22"/>
        <v/>
      </c>
      <c r="G483" s="215" t="str">
        <f t="shared" si="23"/>
        <v/>
      </c>
    </row>
    <row r="484" spans="1:7" x14ac:dyDescent="0.3">
      <c r="A484" s="181" t="s">
        <v>1769</v>
      </c>
      <c r="B484" s="181" t="s">
        <v>672</v>
      </c>
      <c r="C484" s="205"/>
      <c r="D484" s="256"/>
      <c r="F484" s="215" t="str">
        <f t="shared" si="22"/>
        <v/>
      </c>
      <c r="G484" s="215" t="str">
        <f t="shared" si="23"/>
        <v/>
      </c>
    </row>
    <row r="485" spans="1:7" x14ac:dyDescent="0.3">
      <c r="A485" s="181" t="s">
        <v>1770</v>
      </c>
      <c r="B485" s="181" t="s">
        <v>674</v>
      </c>
      <c r="C485" s="205"/>
      <c r="D485" s="256"/>
      <c r="F485" s="215" t="str">
        <f t="shared" si="22"/>
        <v/>
      </c>
      <c r="G485" s="215" t="str">
        <f t="shared" si="23"/>
        <v/>
      </c>
    </row>
    <row r="486" spans="1:7" x14ac:dyDescent="0.3">
      <c r="A486" s="181" t="s">
        <v>1771</v>
      </c>
      <c r="B486" s="181" t="s">
        <v>676</v>
      </c>
      <c r="C486" s="205"/>
      <c r="D486" s="256"/>
      <c r="F486" s="215" t="str">
        <f t="shared" si="22"/>
        <v/>
      </c>
      <c r="G486" s="215" t="str">
        <f t="shared" si="23"/>
        <v/>
      </c>
    </row>
    <row r="487" spans="1:7" x14ac:dyDescent="0.3">
      <c r="A487" s="181" t="s">
        <v>1772</v>
      </c>
      <c r="B487" s="211" t="s">
        <v>68</v>
      </c>
      <c r="C487" s="205">
        <f>SUM(C479:C486)</f>
        <v>0</v>
      </c>
      <c r="D487" s="256">
        <f>SUM(D479:D486)</f>
        <v>0</v>
      </c>
      <c r="F487" s="257">
        <f>SUM(F479:F486)</f>
        <v>0</v>
      </c>
      <c r="G487" s="257">
        <f>SUM(G479:G486)</f>
        <v>0</v>
      </c>
    </row>
    <row r="488" spans="1:7" x14ac:dyDescent="0.3">
      <c r="A488" s="181" t="s">
        <v>1773</v>
      </c>
      <c r="B488" s="214" t="s">
        <v>679</v>
      </c>
      <c r="C488" s="205"/>
      <c r="D488" s="256"/>
      <c r="F488" s="215" t="str">
        <f t="shared" ref="F488:F493" si="24">IF($C$487=0,"",IF(C488="[for completion]","",C488/$C$487))</f>
        <v/>
      </c>
      <c r="G488" s="215" t="str">
        <f t="shared" ref="G488:G493" si="25">IF($D$487=0,"",IF(D488="[for completion]","",D488/$D$487))</f>
        <v/>
      </c>
    </row>
    <row r="489" spans="1:7" x14ac:dyDescent="0.3">
      <c r="A489" s="181" t="s">
        <v>1774</v>
      </c>
      <c r="B489" s="214" t="s">
        <v>681</v>
      </c>
      <c r="C489" s="205"/>
      <c r="D489" s="256"/>
      <c r="F489" s="215" t="str">
        <f t="shared" si="24"/>
        <v/>
      </c>
      <c r="G489" s="215" t="str">
        <f t="shared" si="25"/>
        <v/>
      </c>
    </row>
    <row r="490" spans="1:7" x14ac:dyDescent="0.3">
      <c r="A490" s="181" t="s">
        <v>1775</v>
      </c>
      <c r="B490" s="214" t="s">
        <v>683</v>
      </c>
      <c r="C490" s="205"/>
      <c r="D490" s="256"/>
      <c r="F490" s="215" t="str">
        <f t="shared" si="24"/>
        <v/>
      </c>
      <c r="G490" s="215" t="str">
        <f t="shared" si="25"/>
        <v/>
      </c>
    </row>
    <row r="491" spans="1:7" x14ac:dyDescent="0.3">
      <c r="A491" s="181" t="s">
        <v>1776</v>
      </c>
      <c r="B491" s="214" t="s">
        <v>685</v>
      </c>
      <c r="C491" s="205"/>
      <c r="D491" s="256"/>
      <c r="F491" s="215" t="str">
        <f t="shared" si="24"/>
        <v/>
      </c>
      <c r="G491" s="215" t="str">
        <f t="shared" si="25"/>
        <v/>
      </c>
    </row>
    <row r="492" spans="1:7" x14ac:dyDescent="0.3">
      <c r="A492" s="181" t="s">
        <v>1777</v>
      </c>
      <c r="B492" s="214" t="s">
        <v>687</v>
      </c>
      <c r="C492" s="205"/>
      <c r="D492" s="256"/>
      <c r="F492" s="215" t="str">
        <f t="shared" si="24"/>
        <v/>
      </c>
      <c r="G492" s="215" t="str">
        <f t="shared" si="25"/>
        <v/>
      </c>
    </row>
    <row r="493" spans="1:7" x14ac:dyDescent="0.3">
      <c r="A493" s="181" t="s">
        <v>1778</v>
      </c>
      <c r="B493" s="214" t="s">
        <v>689</v>
      </c>
      <c r="C493" s="205"/>
      <c r="D493" s="256"/>
      <c r="F493" s="215" t="str">
        <f t="shared" si="24"/>
        <v/>
      </c>
      <c r="G493" s="215" t="str">
        <f t="shared" si="25"/>
        <v/>
      </c>
    </row>
    <row r="494" spans="1:7" x14ac:dyDescent="0.3">
      <c r="A494" s="181" t="s">
        <v>1779</v>
      </c>
      <c r="B494" s="214"/>
      <c r="F494" s="215"/>
      <c r="G494" s="215"/>
    </row>
    <row r="495" spans="1:7" x14ac:dyDescent="0.3">
      <c r="A495" s="181" t="s">
        <v>1780</v>
      </c>
      <c r="B495" s="214"/>
      <c r="F495" s="215"/>
      <c r="G495" s="215"/>
    </row>
    <row r="496" spans="1:7" x14ac:dyDescent="0.3">
      <c r="A496" s="181" t="s">
        <v>1781</v>
      </c>
      <c r="B496" s="214"/>
      <c r="F496" s="215"/>
      <c r="G496" s="257"/>
    </row>
    <row r="497" spans="1:7" x14ac:dyDescent="0.3">
      <c r="A497" s="199"/>
      <c r="B497" s="199" t="s">
        <v>1782</v>
      </c>
      <c r="C497" s="199" t="s">
        <v>752</v>
      </c>
      <c r="D497" s="199"/>
      <c r="E497" s="199"/>
      <c r="F497" s="199"/>
      <c r="G497" s="202"/>
    </row>
    <row r="498" spans="1:7" x14ac:dyDescent="0.3">
      <c r="A498" s="181" t="s">
        <v>1783</v>
      </c>
      <c r="B498" s="196" t="s">
        <v>753</v>
      </c>
      <c r="C498" s="257"/>
      <c r="G498" s="181"/>
    </row>
    <row r="499" spans="1:7" x14ac:dyDescent="0.3">
      <c r="A499" s="181" t="s">
        <v>1784</v>
      </c>
      <c r="B499" s="196" t="s">
        <v>754</v>
      </c>
      <c r="C499" s="257"/>
      <c r="G499" s="181"/>
    </row>
    <row r="500" spans="1:7" x14ac:dyDescent="0.3">
      <c r="A500" s="181" t="s">
        <v>1785</v>
      </c>
      <c r="B500" s="196" t="s">
        <v>755</v>
      </c>
      <c r="C500" s="257"/>
      <c r="G500" s="181"/>
    </row>
    <row r="501" spans="1:7" x14ac:dyDescent="0.3">
      <c r="A501" s="181" t="s">
        <v>1786</v>
      </c>
      <c r="B501" s="196" t="s">
        <v>756</v>
      </c>
      <c r="C501" s="257"/>
      <c r="G501" s="181"/>
    </row>
    <row r="502" spans="1:7" x14ac:dyDescent="0.3">
      <c r="A502" s="181" t="s">
        <v>1787</v>
      </c>
      <c r="B502" s="196" t="s">
        <v>757</v>
      </c>
      <c r="C502" s="257"/>
      <c r="G502" s="181"/>
    </row>
    <row r="503" spans="1:7" x14ac:dyDescent="0.3">
      <c r="A503" s="181" t="s">
        <v>1788</v>
      </c>
      <c r="B503" s="196" t="s">
        <v>758</v>
      </c>
      <c r="C503" s="257"/>
      <c r="G503" s="181"/>
    </row>
    <row r="504" spans="1:7" x14ac:dyDescent="0.3">
      <c r="A504" s="181" t="s">
        <v>1789</v>
      </c>
      <c r="B504" s="196" t="s">
        <v>759</v>
      </c>
      <c r="C504" s="257"/>
      <c r="G504" s="181"/>
    </row>
    <row r="505" spans="1:7" x14ac:dyDescent="0.3">
      <c r="A505" s="181" t="s">
        <v>1790</v>
      </c>
      <c r="B505" s="196" t="s">
        <v>1791</v>
      </c>
      <c r="C505" s="257"/>
      <c r="G505" s="181"/>
    </row>
    <row r="506" spans="1:7" x14ac:dyDescent="0.3">
      <c r="A506" s="181" t="s">
        <v>1792</v>
      </c>
      <c r="B506" s="196" t="s">
        <v>1793</v>
      </c>
      <c r="C506" s="257"/>
      <c r="G506" s="181"/>
    </row>
    <row r="507" spans="1:7" x14ac:dyDescent="0.3">
      <c r="A507" s="181" t="s">
        <v>1794</v>
      </c>
      <c r="B507" s="196" t="s">
        <v>1795</v>
      </c>
      <c r="C507" s="257"/>
      <c r="G507" s="181"/>
    </row>
    <row r="508" spans="1:7" x14ac:dyDescent="0.3">
      <c r="A508" s="181" t="s">
        <v>1796</v>
      </c>
      <c r="B508" s="196" t="s">
        <v>760</v>
      </c>
      <c r="C508" s="257"/>
      <c r="G508" s="181"/>
    </row>
    <row r="509" spans="1:7" x14ac:dyDescent="0.3">
      <c r="A509" s="181" t="s">
        <v>1797</v>
      </c>
      <c r="B509" s="196" t="s">
        <v>761</v>
      </c>
      <c r="C509" s="257"/>
      <c r="G509" s="181"/>
    </row>
    <row r="510" spans="1:7" x14ac:dyDescent="0.3">
      <c r="A510" s="181" t="s">
        <v>1798</v>
      </c>
      <c r="B510" s="196" t="s">
        <v>66</v>
      </c>
      <c r="C510" s="257"/>
      <c r="G510" s="181"/>
    </row>
    <row r="511" spans="1:7" x14ac:dyDescent="0.3">
      <c r="A511" s="181" t="s">
        <v>1799</v>
      </c>
      <c r="B511" s="214" t="s">
        <v>1800</v>
      </c>
      <c r="C511" s="257"/>
      <c r="G511" s="181"/>
    </row>
    <row r="512" spans="1:7" x14ac:dyDescent="0.3">
      <c r="A512" s="181" t="s">
        <v>1801</v>
      </c>
      <c r="B512" s="214" t="s">
        <v>174</v>
      </c>
      <c r="C512" s="257"/>
      <c r="G512" s="181"/>
    </row>
    <row r="513" spans="1:7" x14ac:dyDescent="0.3">
      <c r="A513" s="181" t="s">
        <v>1802</v>
      </c>
      <c r="B513" s="214" t="s">
        <v>174</v>
      </c>
      <c r="C513" s="257"/>
      <c r="G513" s="181"/>
    </row>
    <row r="514" spans="1:7" x14ac:dyDescent="0.3">
      <c r="A514" s="181" t="s">
        <v>1803</v>
      </c>
      <c r="B514" s="214" t="s">
        <v>174</v>
      </c>
      <c r="C514" s="257"/>
      <c r="G514" s="181"/>
    </row>
    <row r="515" spans="1:7" x14ac:dyDescent="0.3">
      <c r="A515" s="181" t="s">
        <v>1804</v>
      </c>
      <c r="B515" s="214" t="s">
        <v>174</v>
      </c>
      <c r="C515" s="257"/>
      <c r="G515" s="181"/>
    </row>
    <row r="516" spans="1:7" x14ac:dyDescent="0.3">
      <c r="A516" s="181" t="s">
        <v>1805</v>
      </c>
      <c r="B516" s="214" t="s">
        <v>174</v>
      </c>
      <c r="C516" s="257"/>
      <c r="G516" s="181"/>
    </row>
    <row r="517" spans="1:7" x14ac:dyDescent="0.3">
      <c r="A517" s="181" t="s">
        <v>1806</v>
      </c>
      <c r="B517" s="214" t="s">
        <v>174</v>
      </c>
      <c r="C517" s="257"/>
      <c r="G517" s="181"/>
    </row>
    <row r="518" spans="1:7" x14ac:dyDescent="0.3">
      <c r="A518" s="181" t="s">
        <v>1807</v>
      </c>
      <c r="B518" s="214" t="s">
        <v>174</v>
      </c>
      <c r="C518" s="257"/>
      <c r="G518" s="181"/>
    </row>
    <row r="519" spans="1:7" x14ac:dyDescent="0.3">
      <c r="A519" s="181" t="s">
        <v>1808</v>
      </c>
      <c r="B519" s="214" t="s">
        <v>174</v>
      </c>
      <c r="C519" s="257"/>
      <c r="G519" s="181"/>
    </row>
    <row r="520" spans="1:7" x14ac:dyDescent="0.3">
      <c r="A520" s="181" t="s">
        <v>1809</v>
      </c>
      <c r="B520" s="214" t="s">
        <v>174</v>
      </c>
      <c r="C520" s="257"/>
      <c r="G520" s="181"/>
    </row>
    <row r="521" spans="1:7" x14ac:dyDescent="0.3">
      <c r="A521" s="181" t="s">
        <v>1810</v>
      </c>
      <c r="B521" s="214" t="s">
        <v>174</v>
      </c>
      <c r="C521" s="257"/>
      <c r="G521" s="181"/>
    </row>
    <row r="522" spans="1:7" x14ac:dyDescent="0.3">
      <c r="A522" s="181" t="s">
        <v>1811</v>
      </c>
      <c r="B522" s="214" t="s">
        <v>174</v>
      </c>
      <c r="C522" s="257"/>
    </row>
    <row r="523" spans="1:7" x14ac:dyDescent="0.3">
      <c r="A523" s="181" t="s">
        <v>1812</v>
      </c>
      <c r="B523" s="214" t="s">
        <v>174</v>
      </c>
      <c r="C523" s="257"/>
    </row>
    <row r="524" spans="1:7" x14ac:dyDescent="0.3">
      <c r="A524" s="181" t="s">
        <v>1813</v>
      </c>
      <c r="B524" s="214" t="s">
        <v>174</v>
      </c>
      <c r="C524" s="257"/>
    </row>
    <row r="525" spans="1:7" x14ac:dyDescent="0.3">
      <c r="A525" s="230"/>
      <c r="B525" s="230" t="s">
        <v>1814</v>
      </c>
      <c r="C525" s="199" t="s">
        <v>55</v>
      </c>
      <c r="D525" s="199" t="s">
        <v>1815</v>
      </c>
      <c r="E525" s="199"/>
      <c r="F525" s="199" t="s">
        <v>442</v>
      </c>
      <c r="G525" s="199" t="s">
        <v>1816</v>
      </c>
    </row>
    <row r="526" spans="1:7" x14ac:dyDescent="0.3">
      <c r="A526" s="181" t="s">
        <v>1817</v>
      </c>
      <c r="B526" s="196" t="s">
        <v>559</v>
      </c>
      <c r="C526" s="205" t="s">
        <v>1743</v>
      </c>
      <c r="D526" s="256" t="s">
        <v>1743</v>
      </c>
      <c r="E526" s="184"/>
      <c r="F526" s="215" t="str">
        <f>IF($C$544=0,"",IF(C526="[for completion]","",IF(C526="","",C526/$C$544)))</f>
        <v/>
      </c>
      <c r="G526" s="215" t="str">
        <f>IF($D$544=0,"",IF(D526="[for completion]","",IF(D526="","",D526/$D$544)))</f>
        <v/>
      </c>
    </row>
    <row r="527" spans="1:7" x14ac:dyDescent="0.3">
      <c r="A527" s="181" t="s">
        <v>1818</v>
      </c>
      <c r="B527" s="196" t="s">
        <v>559</v>
      </c>
      <c r="C527" s="205" t="s">
        <v>1743</v>
      </c>
      <c r="D527" s="256" t="s">
        <v>1743</v>
      </c>
      <c r="E527" s="184"/>
      <c r="F527" s="215" t="str">
        <f t="shared" ref="F527:F543" si="26">IF($C$544=0,"",IF(C527="[for completion]","",IF(C527="","",C527/$C$544)))</f>
        <v/>
      </c>
      <c r="G527" s="215" t="str">
        <f t="shared" ref="G527:G543" si="27">IF($D$544=0,"",IF(D527="[for completion]","",IF(D527="","",D527/$D$544)))</f>
        <v/>
      </c>
    </row>
    <row r="528" spans="1:7" x14ac:dyDescent="0.3">
      <c r="A528" s="181" t="s">
        <v>1819</v>
      </c>
      <c r="B528" s="196" t="s">
        <v>559</v>
      </c>
      <c r="C528" s="205" t="s">
        <v>1743</v>
      </c>
      <c r="D528" s="256" t="s">
        <v>1743</v>
      </c>
      <c r="E528" s="184"/>
      <c r="F528" s="215" t="str">
        <f t="shared" si="26"/>
        <v/>
      </c>
      <c r="G528" s="215" t="str">
        <f t="shared" si="27"/>
        <v/>
      </c>
    </row>
    <row r="529" spans="1:7" x14ac:dyDescent="0.3">
      <c r="A529" s="181" t="s">
        <v>1820</v>
      </c>
      <c r="B529" s="196" t="s">
        <v>559</v>
      </c>
      <c r="C529" s="205" t="s">
        <v>1743</v>
      </c>
      <c r="D529" s="256" t="s">
        <v>1743</v>
      </c>
      <c r="E529" s="184"/>
      <c r="F529" s="215" t="str">
        <f t="shared" si="26"/>
        <v/>
      </c>
      <c r="G529" s="215" t="str">
        <f t="shared" si="27"/>
        <v/>
      </c>
    </row>
    <row r="530" spans="1:7" x14ac:dyDescent="0.3">
      <c r="A530" s="181" t="s">
        <v>1821</v>
      </c>
      <c r="B530" s="196" t="s">
        <v>559</v>
      </c>
      <c r="C530" s="205" t="s">
        <v>1743</v>
      </c>
      <c r="D530" s="256" t="s">
        <v>1743</v>
      </c>
      <c r="E530" s="184"/>
      <c r="F530" s="215" t="str">
        <f t="shared" si="26"/>
        <v/>
      </c>
      <c r="G530" s="215" t="str">
        <f t="shared" si="27"/>
        <v/>
      </c>
    </row>
    <row r="531" spans="1:7" x14ac:dyDescent="0.3">
      <c r="A531" s="181" t="s">
        <v>1822</v>
      </c>
      <c r="B531" s="196" t="s">
        <v>559</v>
      </c>
      <c r="C531" s="205" t="s">
        <v>1743</v>
      </c>
      <c r="D531" s="256" t="s">
        <v>1743</v>
      </c>
      <c r="E531" s="184"/>
      <c r="F531" s="215" t="str">
        <f t="shared" si="26"/>
        <v/>
      </c>
      <c r="G531" s="215" t="str">
        <f t="shared" si="27"/>
        <v/>
      </c>
    </row>
    <row r="532" spans="1:7" x14ac:dyDescent="0.3">
      <c r="A532" s="181" t="s">
        <v>1823</v>
      </c>
      <c r="B532" s="196" t="s">
        <v>559</v>
      </c>
      <c r="C532" s="205" t="s">
        <v>1743</v>
      </c>
      <c r="D532" s="256" t="s">
        <v>1743</v>
      </c>
      <c r="E532" s="184"/>
      <c r="F532" s="215" t="str">
        <f t="shared" si="26"/>
        <v/>
      </c>
      <c r="G532" s="215" t="str">
        <f t="shared" si="27"/>
        <v/>
      </c>
    </row>
    <row r="533" spans="1:7" x14ac:dyDescent="0.3">
      <c r="A533" s="181" t="s">
        <v>1824</v>
      </c>
      <c r="B533" s="196" t="s">
        <v>559</v>
      </c>
      <c r="C533" s="205" t="s">
        <v>1743</v>
      </c>
      <c r="D533" s="256" t="s">
        <v>1743</v>
      </c>
      <c r="E533" s="184"/>
      <c r="F533" s="215" t="str">
        <f t="shared" si="26"/>
        <v/>
      </c>
      <c r="G533" s="215" t="str">
        <f t="shared" si="27"/>
        <v/>
      </c>
    </row>
    <row r="534" spans="1:7" x14ac:dyDescent="0.3">
      <c r="A534" s="181" t="s">
        <v>1825</v>
      </c>
      <c r="B534" s="196" t="s">
        <v>559</v>
      </c>
      <c r="C534" s="205" t="s">
        <v>1743</v>
      </c>
      <c r="D534" s="256" t="s">
        <v>1743</v>
      </c>
      <c r="E534" s="184"/>
      <c r="F534" s="215" t="str">
        <f t="shared" si="26"/>
        <v/>
      </c>
      <c r="G534" s="215" t="str">
        <f t="shared" si="27"/>
        <v/>
      </c>
    </row>
    <row r="535" spans="1:7" x14ac:dyDescent="0.3">
      <c r="A535" s="181" t="s">
        <v>1826</v>
      </c>
      <c r="B535" s="196" t="s">
        <v>559</v>
      </c>
      <c r="C535" s="205" t="s">
        <v>1743</v>
      </c>
      <c r="D535" s="256" t="s">
        <v>1743</v>
      </c>
      <c r="E535" s="184"/>
      <c r="F535" s="215" t="str">
        <f t="shared" si="26"/>
        <v/>
      </c>
      <c r="G535" s="215" t="str">
        <f t="shared" si="27"/>
        <v/>
      </c>
    </row>
    <row r="536" spans="1:7" x14ac:dyDescent="0.3">
      <c r="A536" s="181" t="s">
        <v>1827</v>
      </c>
      <c r="B536" s="196" t="s">
        <v>559</v>
      </c>
      <c r="C536" s="205" t="s">
        <v>1743</v>
      </c>
      <c r="D536" s="256" t="s">
        <v>1743</v>
      </c>
      <c r="E536" s="184"/>
      <c r="F536" s="215" t="str">
        <f t="shared" si="26"/>
        <v/>
      </c>
      <c r="G536" s="215" t="str">
        <f t="shared" si="27"/>
        <v/>
      </c>
    </row>
    <row r="537" spans="1:7" x14ac:dyDescent="0.3">
      <c r="A537" s="181" t="s">
        <v>1828</v>
      </c>
      <c r="B537" s="196" t="s">
        <v>559</v>
      </c>
      <c r="C537" s="205" t="s">
        <v>1743</v>
      </c>
      <c r="D537" s="256" t="s">
        <v>1743</v>
      </c>
      <c r="E537" s="184"/>
      <c r="F537" s="215" t="str">
        <f t="shared" si="26"/>
        <v/>
      </c>
      <c r="G537" s="215" t="str">
        <f t="shared" si="27"/>
        <v/>
      </c>
    </row>
    <row r="538" spans="1:7" x14ac:dyDescent="0.3">
      <c r="A538" s="181" t="s">
        <v>1829</v>
      </c>
      <c r="B538" s="196" t="s">
        <v>559</v>
      </c>
      <c r="C538" s="205" t="s">
        <v>1743</v>
      </c>
      <c r="D538" s="256" t="s">
        <v>1743</v>
      </c>
      <c r="E538" s="184"/>
      <c r="F538" s="215" t="str">
        <f t="shared" si="26"/>
        <v/>
      </c>
      <c r="G538" s="215" t="str">
        <f t="shared" si="27"/>
        <v/>
      </c>
    </row>
    <row r="539" spans="1:7" x14ac:dyDescent="0.3">
      <c r="A539" s="181" t="s">
        <v>1830</v>
      </c>
      <c r="B539" s="196" t="s">
        <v>559</v>
      </c>
      <c r="C539" s="205" t="s">
        <v>1743</v>
      </c>
      <c r="D539" s="256" t="s">
        <v>1743</v>
      </c>
      <c r="E539" s="184"/>
      <c r="F539" s="215" t="str">
        <f t="shared" si="26"/>
        <v/>
      </c>
      <c r="G539" s="215" t="str">
        <f t="shared" si="27"/>
        <v/>
      </c>
    </row>
    <row r="540" spans="1:7" x14ac:dyDescent="0.3">
      <c r="A540" s="181" t="s">
        <v>1831</v>
      </c>
      <c r="B540" s="196" t="s">
        <v>559</v>
      </c>
      <c r="C540" s="205" t="s">
        <v>1743</v>
      </c>
      <c r="D540" s="256" t="s">
        <v>1743</v>
      </c>
      <c r="E540" s="184"/>
      <c r="F540" s="215" t="str">
        <f t="shared" si="26"/>
        <v/>
      </c>
      <c r="G540" s="215" t="str">
        <f t="shared" si="27"/>
        <v/>
      </c>
    </row>
    <row r="541" spans="1:7" x14ac:dyDescent="0.3">
      <c r="A541" s="181" t="s">
        <v>1832</v>
      </c>
      <c r="B541" s="196" t="s">
        <v>559</v>
      </c>
      <c r="C541" s="205" t="s">
        <v>1743</v>
      </c>
      <c r="D541" s="256" t="s">
        <v>1743</v>
      </c>
      <c r="E541" s="184"/>
      <c r="F541" s="215" t="str">
        <f t="shared" si="26"/>
        <v/>
      </c>
      <c r="G541" s="215" t="str">
        <f t="shared" si="27"/>
        <v/>
      </c>
    </row>
    <row r="542" spans="1:7" x14ac:dyDescent="0.3">
      <c r="A542" s="181" t="s">
        <v>1833</v>
      </c>
      <c r="B542" s="196" t="s">
        <v>559</v>
      </c>
      <c r="C542" s="205" t="s">
        <v>1743</v>
      </c>
      <c r="D542" s="256" t="s">
        <v>1743</v>
      </c>
      <c r="E542" s="184"/>
      <c r="F542" s="215" t="str">
        <f t="shared" si="26"/>
        <v/>
      </c>
      <c r="G542" s="215" t="str">
        <f t="shared" si="27"/>
        <v/>
      </c>
    </row>
    <row r="543" spans="1:7" x14ac:dyDescent="0.3">
      <c r="A543" s="181" t="s">
        <v>1834</v>
      </c>
      <c r="B543" s="196" t="s">
        <v>1569</v>
      </c>
      <c r="C543" s="205" t="s">
        <v>1743</v>
      </c>
      <c r="D543" s="256" t="s">
        <v>1743</v>
      </c>
      <c r="E543" s="184"/>
      <c r="F543" s="215" t="str">
        <f t="shared" si="26"/>
        <v/>
      </c>
      <c r="G543" s="215" t="str">
        <f t="shared" si="27"/>
        <v/>
      </c>
    </row>
    <row r="544" spans="1:7" x14ac:dyDescent="0.3">
      <c r="A544" s="181" t="s">
        <v>1835</v>
      </c>
      <c r="B544" s="196" t="s">
        <v>68</v>
      </c>
      <c r="C544" s="205">
        <f>SUM(C526:C543)</f>
        <v>0</v>
      </c>
      <c r="D544" s="256">
        <f>SUM(D526:D543)</f>
        <v>0</v>
      </c>
      <c r="E544" s="184"/>
      <c r="F544" s="257">
        <f>SUM(F526:F543)</f>
        <v>0</v>
      </c>
      <c r="G544" s="257">
        <f>SUM(G526:G543)</f>
        <v>0</v>
      </c>
    </row>
    <row r="545" spans="1:7" x14ac:dyDescent="0.3">
      <c r="A545" s="181" t="s">
        <v>1836</v>
      </c>
      <c r="B545" s="196"/>
      <c r="E545" s="184"/>
      <c r="F545" s="184"/>
      <c r="G545" s="184"/>
    </row>
    <row r="546" spans="1:7" x14ac:dyDescent="0.3">
      <c r="A546" s="181" t="s">
        <v>1837</v>
      </c>
      <c r="B546" s="196"/>
      <c r="E546" s="184"/>
      <c r="F546" s="184"/>
      <c r="G546" s="184"/>
    </row>
    <row r="547" spans="1:7" x14ac:dyDescent="0.3">
      <c r="A547" s="181" t="s">
        <v>1838</v>
      </c>
      <c r="B547" s="196"/>
      <c r="E547" s="184"/>
      <c r="F547" s="184"/>
      <c r="G547" s="184"/>
    </row>
    <row r="548" spans="1:7" x14ac:dyDescent="0.3">
      <c r="A548" s="230"/>
      <c r="B548" s="230" t="s">
        <v>1839</v>
      </c>
      <c r="C548" s="199" t="s">
        <v>55</v>
      </c>
      <c r="D548" s="199" t="s">
        <v>1815</v>
      </c>
      <c r="E548" s="199"/>
      <c r="F548" s="199" t="s">
        <v>442</v>
      </c>
      <c r="G548" s="199" t="s">
        <v>1816</v>
      </c>
    </row>
    <row r="549" spans="1:7" x14ac:dyDescent="0.3">
      <c r="A549" s="181" t="s">
        <v>1840</v>
      </c>
      <c r="B549" s="196" t="s">
        <v>559</v>
      </c>
      <c r="C549" s="205" t="s">
        <v>1743</v>
      </c>
      <c r="D549" s="256" t="s">
        <v>1743</v>
      </c>
      <c r="E549" s="184"/>
      <c r="F549" s="215" t="str">
        <f>IF($C$567=0,"",IF(C549="[for completion]","",IF(C549="","",C549/$C$567)))</f>
        <v/>
      </c>
      <c r="G549" s="215" t="str">
        <f>IF($D$567=0,"",IF(D549="[for completion]","",IF(D549="","",D549/$D$567)))</f>
        <v/>
      </c>
    </row>
    <row r="550" spans="1:7" x14ac:dyDescent="0.3">
      <c r="A550" s="181" t="s">
        <v>1841</v>
      </c>
      <c r="B550" s="196" t="s">
        <v>559</v>
      </c>
      <c r="C550" s="205" t="s">
        <v>1743</v>
      </c>
      <c r="D550" s="256" t="s">
        <v>1743</v>
      </c>
      <c r="E550" s="184"/>
      <c r="F550" s="215" t="str">
        <f t="shared" ref="F550:F566" si="28">IF($C$567=0,"",IF(C550="[for completion]","",IF(C550="","",C550/$C$567)))</f>
        <v/>
      </c>
      <c r="G550" s="215" t="str">
        <f t="shared" ref="G550:G566" si="29">IF($D$567=0,"",IF(D550="[for completion]","",IF(D550="","",D550/$D$567)))</f>
        <v/>
      </c>
    </row>
    <row r="551" spans="1:7" x14ac:dyDescent="0.3">
      <c r="A551" s="181" t="s">
        <v>1842</v>
      </c>
      <c r="B551" s="196" t="s">
        <v>559</v>
      </c>
      <c r="C551" s="205" t="s">
        <v>1743</v>
      </c>
      <c r="D551" s="256" t="s">
        <v>1743</v>
      </c>
      <c r="E551" s="184"/>
      <c r="F551" s="215" t="str">
        <f t="shared" si="28"/>
        <v/>
      </c>
      <c r="G551" s="215" t="str">
        <f t="shared" si="29"/>
        <v/>
      </c>
    </row>
    <row r="552" spans="1:7" x14ac:dyDescent="0.3">
      <c r="A552" s="181" t="s">
        <v>1843</v>
      </c>
      <c r="B552" s="196" t="s">
        <v>559</v>
      </c>
      <c r="C552" s="205" t="s">
        <v>1743</v>
      </c>
      <c r="D552" s="256" t="s">
        <v>1743</v>
      </c>
      <c r="E552" s="184"/>
      <c r="F552" s="215" t="str">
        <f t="shared" si="28"/>
        <v/>
      </c>
      <c r="G552" s="215" t="str">
        <f t="shared" si="29"/>
        <v/>
      </c>
    </row>
    <row r="553" spans="1:7" x14ac:dyDescent="0.3">
      <c r="A553" s="181" t="s">
        <v>1844</v>
      </c>
      <c r="B553" s="196" t="s">
        <v>559</v>
      </c>
      <c r="C553" s="205" t="s">
        <v>1743</v>
      </c>
      <c r="D553" s="256" t="s">
        <v>1743</v>
      </c>
      <c r="E553" s="184"/>
      <c r="F553" s="215" t="str">
        <f t="shared" si="28"/>
        <v/>
      </c>
      <c r="G553" s="215" t="str">
        <f t="shared" si="29"/>
        <v/>
      </c>
    </row>
    <row r="554" spans="1:7" x14ac:dyDescent="0.3">
      <c r="A554" s="181" t="s">
        <v>1845</v>
      </c>
      <c r="B554" s="196" t="s">
        <v>559</v>
      </c>
      <c r="C554" s="205" t="s">
        <v>1743</v>
      </c>
      <c r="D554" s="256" t="s">
        <v>1743</v>
      </c>
      <c r="E554" s="184"/>
      <c r="F554" s="215" t="str">
        <f t="shared" si="28"/>
        <v/>
      </c>
      <c r="G554" s="215" t="str">
        <f t="shared" si="29"/>
        <v/>
      </c>
    </row>
    <row r="555" spans="1:7" x14ac:dyDescent="0.3">
      <c r="A555" s="181" t="s">
        <v>1846</v>
      </c>
      <c r="B555" s="196" t="s">
        <v>559</v>
      </c>
      <c r="C555" s="205" t="s">
        <v>1743</v>
      </c>
      <c r="D555" s="256" t="s">
        <v>1743</v>
      </c>
      <c r="E555" s="184"/>
      <c r="F555" s="215" t="str">
        <f t="shared" si="28"/>
        <v/>
      </c>
      <c r="G555" s="215" t="str">
        <f t="shared" si="29"/>
        <v/>
      </c>
    </row>
    <row r="556" spans="1:7" x14ac:dyDescent="0.3">
      <c r="A556" s="181" t="s">
        <v>1847</v>
      </c>
      <c r="B556" s="196" t="s">
        <v>559</v>
      </c>
      <c r="C556" s="205" t="s">
        <v>1743</v>
      </c>
      <c r="D556" s="256" t="s">
        <v>1743</v>
      </c>
      <c r="E556" s="184"/>
      <c r="F556" s="215" t="str">
        <f t="shared" si="28"/>
        <v/>
      </c>
      <c r="G556" s="215" t="str">
        <f t="shared" si="29"/>
        <v/>
      </c>
    </row>
    <row r="557" spans="1:7" x14ac:dyDescent="0.3">
      <c r="A557" s="181" t="s">
        <v>1848</v>
      </c>
      <c r="B557" s="196" t="s">
        <v>559</v>
      </c>
      <c r="C557" s="205" t="s">
        <v>1743</v>
      </c>
      <c r="D557" s="256" t="s">
        <v>1743</v>
      </c>
      <c r="E557" s="184"/>
      <c r="F557" s="215" t="str">
        <f t="shared" si="28"/>
        <v/>
      </c>
      <c r="G557" s="215" t="str">
        <f t="shared" si="29"/>
        <v/>
      </c>
    </row>
    <row r="558" spans="1:7" x14ac:dyDescent="0.3">
      <c r="A558" s="181" t="s">
        <v>1849</v>
      </c>
      <c r="B558" s="196" t="s">
        <v>559</v>
      </c>
      <c r="C558" s="205" t="s">
        <v>1743</v>
      </c>
      <c r="D558" s="256" t="s">
        <v>1743</v>
      </c>
      <c r="E558" s="184"/>
      <c r="F558" s="215" t="str">
        <f t="shared" si="28"/>
        <v/>
      </c>
      <c r="G558" s="215" t="str">
        <f t="shared" si="29"/>
        <v/>
      </c>
    </row>
    <row r="559" spans="1:7" x14ac:dyDescent="0.3">
      <c r="A559" s="181" t="s">
        <v>1850</v>
      </c>
      <c r="B559" s="196" t="s">
        <v>559</v>
      </c>
      <c r="C559" s="205" t="s">
        <v>1743</v>
      </c>
      <c r="D559" s="256" t="s">
        <v>1743</v>
      </c>
      <c r="E559" s="184"/>
      <c r="F559" s="215" t="str">
        <f t="shared" si="28"/>
        <v/>
      </c>
      <c r="G559" s="215" t="str">
        <f t="shared" si="29"/>
        <v/>
      </c>
    </row>
    <row r="560" spans="1:7" x14ac:dyDescent="0.3">
      <c r="A560" s="181" t="s">
        <v>1851</v>
      </c>
      <c r="B560" s="196" t="s">
        <v>559</v>
      </c>
      <c r="C560" s="205" t="s">
        <v>1743</v>
      </c>
      <c r="D560" s="256" t="s">
        <v>1743</v>
      </c>
      <c r="E560" s="184"/>
      <c r="F560" s="215" t="str">
        <f t="shared" si="28"/>
        <v/>
      </c>
      <c r="G560" s="215" t="str">
        <f t="shared" si="29"/>
        <v/>
      </c>
    </row>
    <row r="561" spans="1:7" x14ac:dyDescent="0.3">
      <c r="A561" s="181" t="s">
        <v>1852</v>
      </c>
      <c r="B561" s="196" t="s">
        <v>559</v>
      </c>
      <c r="C561" s="205" t="s">
        <v>1743</v>
      </c>
      <c r="D561" s="256" t="s">
        <v>1743</v>
      </c>
      <c r="E561" s="184"/>
      <c r="F561" s="215" t="str">
        <f t="shared" si="28"/>
        <v/>
      </c>
      <c r="G561" s="215" t="str">
        <f t="shared" si="29"/>
        <v/>
      </c>
    </row>
    <row r="562" spans="1:7" x14ac:dyDescent="0.3">
      <c r="A562" s="181" t="s">
        <v>1853</v>
      </c>
      <c r="B562" s="196" t="s">
        <v>559</v>
      </c>
      <c r="C562" s="205" t="s">
        <v>1743</v>
      </c>
      <c r="D562" s="256" t="s">
        <v>1743</v>
      </c>
      <c r="E562" s="184"/>
      <c r="F562" s="215" t="str">
        <f t="shared" si="28"/>
        <v/>
      </c>
      <c r="G562" s="215" t="str">
        <f t="shared" si="29"/>
        <v/>
      </c>
    </row>
    <row r="563" spans="1:7" x14ac:dyDescent="0.3">
      <c r="A563" s="181" t="s">
        <v>1854</v>
      </c>
      <c r="B563" s="196" t="s">
        <v>559</v>
      </c>
      <c r="C563" s="205" t="s">
        <v>1743</v>
      </c>
      <c r="D563" s="256" t="s">
        <v>1743</v>
      </c>
      <c r="E563" s="184"/>
      <c r="F563" s="215" t="str">
        <f t="shared" si="28"/>
        <v/>
      </c>
      <c r="G563" s="215" t="str">
        <f t="shared" si="29"/>
        <v/>
      </c>
    </row>
    <row r="564" spans="1:7" x14ac:dyDescent="0.3">
      <c r="A564" s="181" t="s">
        <v>1855</v>
      </c>
      <c r="B564" s="196" t="s">
        <v>559</v>
      </c>
      <c r="C564" s="205" t="s">
        <v>1743</v>
      </c>
      <c r="D564" s="256" t="s">
        <v>1743</v>
      </c>
      <c r="E564" s="184"/>
      <c r="F564" s="215" t="str">
        <f t="shared" si="28"/>
        <v/>
      </c>
      <c r="G564" s="215" t="str">
        <f t="shared" si="29"/>
        <v/>
      </c>
    </row>
    <row r="565" spans="1:7" x14ac:dyDescent="0.3">
      <c r="A565" s="181" t="s">
        <v>1856</v>
      </c>
      <c r="B565" s="196" t="s">
        <v>559</v>
      </c>
      <c r="C565" s="205" t="s">
        <v>1743</v>
      </c>
      <c r="D565" s="256" t="s">
        <v>1743</v>
      </c>
      <c r="E565" s="184"/>
      <c r="F565" s="215" t="str">
        <f t="shared" si="28"/>
        <v/>
      </c>
      <c r="G565" s="215" t="str">
        <f t="shared" si="29"/>
        <v/>
      </c>
    </row>
    <row r="566" spans="1:7" x14ac:dyDescent="0.3">
      <c r="A566" s="181" t="s">
        <v>1857</v>
      </c>
      <c r="B566" s="196" t="s">
        <v>1569</v>
      </c>
      <c r="C566" s="205" t="s">
        <v>1743</v>
      </c>
      <c r="D566" s="256" t="s">
        <v>1743</v>
      </c>
      <c r="E566" s="184"/>
      <c r="F566" s="215" t="str">
        <f t="shared" si="28"/>
        <v/>
      </c>
      <c r="G566" s="215" t="str">
        <f t="shared" si="29"/>
        <v/>
      </c>
    </row>
    <row r="567" spans="1:7" x14ac:dyDescent="0.3">
      <c r="A567" s="181" t="s">
        <v>1858</v>
      </c>
      <c r="B567" s="196" t="s">
        <v>68</v>
      </c>
      <c r="C567" s="205">
        <f>SUM(C549:C566)</f>
        <v>0</v>
      </c>
      <c r="D567" s="256">
        <f>SUM(D549:D566)</f>
        <v>0</v>
      </c>
      <c r="E567" s="184"/>
      <c r="F567" s="257">
        <f>SUM(F549:F566)</f>
        <v>0</v>
      </c>
      <c r="G567" s="257">
        <f>SUM(G549:G566)</f>
        <v>0</v>
      </c>
    </row>
    <row r="568" spans="1:7" x14ac:dyDescent="0.3">
      <c r="A568" s="181" t="s">
        <v>1859</v>
      </c>
      <c r="B568" s="196"/>
      <c r="E568" s="184"/>
      <c r="F568" s="184"/>
      <c r="G568" s="184"/>
    </row>
    <row r="569" spans="1:7" x14ac:dyDescent="0.3">
      <c r="A569" s="181" t="s">
        <v>1860</v>
      </c>
      <c r="B569" s="196"/>
      <c r="E569" s="184"/>
      <c r="F569" s="184"/>
      <c r="G569" s="184"/>
    </row>
    <row r="570" spans="1:7" x14ac:dyDescent="0.3">
      <c r="A570" s="181" t="s">
        <v>1861</v>
      </c>
      <c r="B570" s="196"/>
      <c r="E570" s="184"/>
      <c r="F570" s="184"/>
      <c r="G570" s="184"/>
    </row>
    <row r="571" spans="1:7" x14ac:dyDescent="0.3">
      <c r="A571" s="230"/>
      <c r="B571" s="230" t="s">
        <v>1862</v>
      </c>
      <c r="C571" s="199" t="s">
        <v>55</v>
      </c>
      <c r="D571" s="199" t="s">
        <v>1815</v>
      </c>
      <c r="E571" s="199"/>
      <c r="F571" s="199" t="s">
        <v>442</v>
      </c>
      <c r="G571" s="199" t="s">
        <v>1816</v>
      </c>
    </row>
    <row r="572" spans="1:7" x14ac:dyDescent="0.3">
      <c r="A572" s="181" t="s">
        <v>1863</v>
      </c>
      <c r="B572" s="196" t="s">
        <v>1599</v>
      </c>
      <c r="C572" s="205" t="s">
        <v>1743</v>
      </c>
      <c r="D572" s="256" t="s">
        <v>1743</v>
      </c>
      <c r="E572" s="184"/>
      <c r="F572" s="215" t="str">
        <f>IF($C$585=0,"",IF(C572="[for completion]","",IF(C572="","",C572/$C$585)))</f>
        <v/>
      </c>
      <c r="G572" s="215" t="str">
        <f>IF($D$585=0,"",IF(D572="[for completion]","",IF(D572="","",D572/$D$585)))</f>
        <v/>
      </c>
    </row>
    <row r="573" spans="1:7" x14ac:dyDescent="0.3">
      <c r="A573" s="181" t="s">
        <v>1864</v>
      </c>
      <c r="B573" s="196" t="s">
        <v>1601</v>
      </c>
      <c r="C573" s="205" t="s">
        <v>1743</v>
      </c>
      <c r="D573" s="256" t="s">
        <v>1743</v>
      </c>
      <c r="E573" s="184"/>
      <c r="F573" s="215" t="str">
        <f>IF($C$585=0,"",IF(C573="[for completion]","",IF(C573="","",C573/$C$585)))</f>
        <v/>
      </c>
      <c r="G573" s="215" t="str">
        <f>IF($D$585=0,"",IF(D573="[for completion]","",IF(D573="","",D573/$D$585)))</f>
        <v/>
      </c>
    </row>
    <row r="574" spans="1:7" x14ac:dyDescent="0.3">
      <c r="A574" s="181" t="s">
        <v>1865</v>
      </c>
      <c r="B574" s="196" t="s">
        <v>1603</v>
      </c>
      <c r="C574" s="205" t="s">
        <v>1743</v>
      </c>
      <c r="D574" s="256" t="s">
        <v>1743</v>
      </c>
      <c r="E574" s="184"/>
      <c r="F574" s="215" t="str">
        <f>IF($C$585=0,"",IF(C574="[for completion]","",IF(C574="","",C574/$C$585)))</f>
        <v/>
      </c>
      <c r="G574" s="215" t="str">
        <f>IF($D$585=0,"",IF(D574="[for completion]","",IF(D574="","",D574/$D$585)))</f>
        <v/>
      </c>
    </row>
    <row r="575" spans="1:7" x14ac:dyDescent="0.3">
      <c r="A575" s="181" t="s">
        <v>1866</v>
      </c>
      <c r="B575" s="196" t="s">
        <v>1605</v>
      </c>
      <c r="C575" s="205" t="s">
        <v>1743</v>
      </c>
      <c r="D575" s="256" t="s">
        <v>1743</v>
      </c>
      <c r="E575" s="184"/>
      <c r="F575" s="215" t="str">
        <f>IF($C$585=0,"",IF(C575="[for completion]","",IF(C575="","",C575/$C$585)))</f>
        <v/>
      </c>
      <c r="G575" s="215" t="str">
        <f>IF($D$585=0,"",IF(D575="[for completion]","",IF(D575="","",D575/$D$585)))</f>
        <v/>
      </c>
    </row>
    <row r="576" spans="1:7" x14ac:dyDescent="0.3">
      <c r="A576" s="181" t="s">
        <v>1867</v>
      </c>
      <c r="B576" s="196" t="s">
        <v>1607</v>
      </c>
      <c r="C576" s="205" t="s">
        <v>1743</v>
      </c>
      <c r="D576" s="256" t="s">
        <v>1743</v>
      </c>
      <c r="E576" s="184"/>
      <c r="F576" s="215" t="str">
        <f>IF($C$585=0,"",IF(C576="[for completion]","",IF(C576="","",C576/$C$585)))</f>
        <v/>
      </c>
      <c r="G576" s="215" t="str">
        <f>IF($D$585=0,"",IF(D576="[for completion]","",IF(D576="","",D576/$D$585)))</f>
        <v/>
      </c>
    </row>
    <row r="577" spans="1:7" x14ac:dyDescent="0.3">
      <c r="A577" s="181" t="s">
        <v>1868</v>
      </c>
      <c r="B577" s="196" t="s">
        <v>1609</v>
      </c>
      <c r="C577" s="205" t="s">
        <v>1743</v>
      </c>
      <c r="D577" s="256" t="s">
        <v>1743</v>
      </c>
      <c r="E577" s="184"/>
      <c r="F577" s="215" t="str">
        <f t="shared" ref="F577:F584" si="30">IF($C$585=0,"",IF(C577="[for completion]","",IF(C577="","",C577/$C$585)))</f>
        <v/>
      </c>
      <c r="G577" s="215" t="str">
        <f t="shared" ref="G577:G584" si="31">IF($D$585=0,"",IF(D577="[for completion]","",IF(D577="","",D577/$D$585)))</f>
        <v/>
      </c>
    </row>
    <row r="578" spans="1:7" x14ac:dyDescent="0.3">
      <c r="A578" s="181" t="s">
        <v>1869</v>
      </c>
      <c r="B578" s="196" t="s">
        <v>1611</v>
      </c>
      <c r="C578" s="205" t="s">
        <v>1743</v>
      </c>
      <c r="D578" s="256" t="s">
        <v>1743</v>
      </c>
      <c r="E578" s="184"/>
      <c r="F578" s="215" t="str">
        <f t="shared" si="30"/>
        <v/>
      </c>
      <c r="G578" s="215" t="str">
        <f t="shared" si="31"/>
        <v/>
      </c>
    </row>
    <row r="579" spans="1:7" x14ac:dyDescent="0.3">
      <c r="A579" s="181" t="s">
        <v>1870</v>
      </c>
      <c r="B579" s="196" t="s">
        <v>1613</v>
      </c>
      <c r="C579" s="205" t="s">
        <v>1743</v>
      </c>
      <c r="D579" s="256" t="s">
        <v>1743</v>
      </c>
      <c r="E579" s="184"/>
      <c r="F579" s="215" t="str">
        <f t="shared" si="30"/>
        <v/>
      </c>
      <c r="G579" s="215" t="str">
        <f t="shared" si="31"/>
        <v/>
      </c>
    </row>
    <row r="580" spans="1:7" x14ac:dyDescent="0.3">
      <c r="A580" s="181" t="s">
        <v>1871</v>
      </c>
      <c r="B580" s="196" t="s">
        <v>1615</v>
      </c>
      <c r="C580" s="205" t="s">
        <v>1743</v>
      </c>
      <c r="D580" s="181" t="s">
        <v>1743</v>
      </c>
      <c r="E580" s="184"/>
      <c r="F580" s="215" t="str">
        <f t="shared" si="30"/>
        <v/>
      </c>
      <c r="G580" s="215" t="str">
        <f t="shared" si="31"/>
        <v/>
      </c>
    </row>
    <row r="581" spans="1:7" x14ac:dyDescent="0.3">
      <c r="A581" s="181" t="s">
        <v>1872</v>
      </c>
      <c r="B581" s="181" t="s">
        <v>1617</v>
      </c>
      <c r="C581" s="205" t="s">
        <v>1743</v>
      </c>
      <c r="D581" s="181" t="s">
        <v>1743</v>
      </c>
      <c r="E581" s="176"/>
      <c r="F581" s="215" t="str">
        <f t="shared" si="30"/>
        <v/>
      </c>
      <c r="G581" s="215" t="str">
        <f t="shared" si="31"/>
        <v/>
      </c>
    </row>
    <row r="582" spans="1:7" x14ac:dyDescent="0.3">
      <c r="A582" s="181" t="s">
        <v>1873</v>
      </c>
      <c r="B582" s="181" t="s">
        <v>1619</v>
      </c>
      <c r="C582" s="205" t="s">
        <v>1743</v>
      </c>
      <c r="D582" s="181" t="s">
        <v>1743</v>
      </c>
      <c r="E582" s="176"/>
      <c r="F582" s="215" t="str">
        <f t="shared" si="30"/>
        <v/>
      </c>
      <c r="G582" s="215" t="str">
        <f t="shared" si="31"/>
        <v/>
      </c>
    </row>
    <row r="583" spans="1:7" x14ac:dyDescent="0.3">
      <c r="A583" s="181" t="s">
        <v>1874</v>
      </c>
      <c r="B583" s="196" t="s">
        <v>1621</v>
      </c>
      <c r="C583" s="205" t="s">
        <v>1743</v>
      </c>
      <c r="D583" s="181" t="s">
        <v>1743</v>
      </c>
      <c r="E583" s="184"/>
      <c r="F583" s="215" t="str">
        <f t="shared" si="30"/>
        <v/>
      </c>
      <c r="G583" s="215" t="str">
        <f t="shared" si="31"/>
        <v/>
      </c>
    </row>
    <row r="584" spans="1:7" x14ac:dyDescent="0.3">
      <c r="A584" s="181" t="s">
        <v>1875</v>
      </c>
      <c r="B584" s="181" t="s">
        <v>1569</v>
      </c>
      <c r="C584" s="205" t="s">
        <v>1743</v>
      </c>
      <c r="D584" s="256" t="s">
        <v>1743</v>
      </c>
      <c r="E584" s="184"/>
      <c r="F584" s="215" t="str">
        <f t="shared" si="30"/>
        <v/>
      </c>
      <c r="G584" s="215" t="str">
        <f t="shared" si="31"/>
        <v/>
      </c>
    </row>
    <row r="585" spans="1:7" x14ac:dyDescent="0.3">
      <c r="A585" s="181" t="s">
        <v>1876</v>
      </c>
      <c r="B585" s="196" t="s">
        <v>68</v>
      </c>
      <c r="C585" s="205">
        <f>SUM(C572:C584)</f>
        <v>0</v>
      </c>
      <c r="D585" s="256">
        <f>SUM(D572:D584)</f>
        <v>0</v>
      </c>
      <c r="E585" s="184"/>
      <c r="F585" s="257">
        <f>SUM(F572:F584)</f>
        <v>0</v>
      </c>
      <c r="G585" s="257">
        <f>SUM(G572:G584)</f>
        <v>0</v>
      </c>
    </row>
    <row r="586" spans="1:7" x14ac:dyDescent="0.3">
      <c r="A586" s="181" t="s">
        <v>1877</v>
      </c>
      <c r="B586" s="196"/>
      <c r="C586" s="205"/>
      <c r="D586" s="256"/>
      <c r="E586" s="184"/>
      <c r="F586" s="215"/>
      <c r="G586" s="215"/>
    </row>
    <row r="587" spans="1:7" x14ac:dyDescent="0.3">
      <c r="A587" s="181" t="s">
        <v>1878</v>
      </c>
      <c r="B587" s="196"/>
      <c r="C587" s="205"/>
      <c r="D587" s="256"/>
      <c r="E587" s="184"/>
      <c r="F587" s="215"/>
      <c r="G587" s="215"/>
    </row>
    <row r="588" spans="1:7" x14ac:dyDescent="0.3">
      <c r="A588" s="181" t="s">
        <v>1879</v>
      </c>
      <c r="B588" s="196"/>
      <c r="C588" s="205"/>
      <c r="D588" s="256"/>
      <c r="E588" s="184"/>
      <c r="F588" s="215"/>
      <c r="G588" s="215"/>
    </row>
    <row r="589" spans="1:7" x14ac:dyDescent="0.3">
      <c r="A589" s="181" t="s">
        <v>1880</v>
      </c>
      <c r="B589" s="196"/>
      <c r="C589" s="205"/>
      <c r="D589" s="256"/>
      <c r="E589" s="184"/>
      <c r="F589" s="215"/>
      <c r="G589" s="215"/>
    </row>
    <row r="590" spans="1:7" x14ac:dyDescent="0.3">
      <c r="A590" s="181" t="s">
        <v>1881</v>
      </c>
      <c r="B590" s="196"/>
      <c r="C590" s="205"/>
      <c r="D590" s="256"/>
      <c r="E590" s="184"/>
      <c r="F590" s="215"/>
      <c r="G590" s="215"/>
    </row>
    <row r="591" spans="1:7" x14ac:dyDescent="0.3">
      <c r="A591" s="181" t="s">
        <v>1882</v>
      </c>
      <c r="B591" s="196"/>
      <c r="C591" s="205"/>
      <c r="D591" s="256"/>
      <c r="E591" s="184"/>
      <c r="F591" s="215" t="str">
        <f>IF($C$585=0,"",IF(C591="[for completion]","",IF(C591="","",C591/$C$585)))</f>
        <v/>
      </c>
      <c r="G591" s="215" t="str">
        <f>IF($D$585=0,"",IF(D591="[for completion]","",IF(D591="","",D591/$D$585)))</f>
        <v/>
      </c>
    </row>
    <row r="592" spans="1:7" x14ac:dyDescent="0.3">
      <c r="A592" s="181" t="s">
        <v>1883</v>
      </c>
      <c r="B592" s="176"/>
      <c r="C592" s="176"/>
      <c r="D592" s="176"/>
      <c r="E592" s="176"/>
      <c r="F592" s="176"/>
      <c r="G592" s="176"/>
    </row>
    <row r="593" spans="1:7" x14ac:dyDescent="0.3">
      <c r="A593" s="181" t="s">
        <v>1884</v>
      </c>
      <c r="B593" s="176"/>
      <c r="C593" s="176"/>
      <c r="D593" s="176"/>
      <c r="E593" s="176"/>
      <c r="F593" s="176"/>
      <c r="G593" s="176"/>
    </row>
    <row r="594" spans="1:7" x14ac:dyDescent="0.3">
      <c r="A594" s="181" t="s">
        <v>1885</v>
      </c>
    </row>
    <row r="595" spans="1:7" x14ac:dyDescent="0.3">
      <c r="A595" s="181" t="s">
        <v>1886</v>
      </c>
    </row>
    <row r="596" spans="1:7" x14ac:dyDescent="0.3">
      <c r="A596" s="230"/>
      <c r="B596" s="230" t="s">
        <v>1887</v>
      </c>
      <c r="C596" s="199" t="s">
        <v>55</v>
      </c>
      <c r="D596" s="199" t="s">
        <v>1549</v>
      </c>
      <c r="E596" s="199"/>
      <c r="F596" s="199" t="s">
        <v>441</v>
      </c>
      <c r="G596" s="199" t="s">
        <v>1816</v>
      </c>
    </row>
    <row r="597" spans="1:7" x14ac:dyDescent="0.3">
      <c r="A597" s="181" t="s">
        <v>1888</v>
      </c>
      <c r="B597" s="196" t="s">
        <v>1653</v>
      </c>
      <c r="C597" s="205" t="s">
        <v>1743</v>
      </c>
      <c r="D597" s="256" t="s">
        <v>1743</v>
      </c>
      <c r="E597" s="184"/>
      <c r="F597" s="215" t="str">
        <f>IF($C$601=0,"",IF(C597="[for completion]","",IF(C597="","",C597/$C$601)))</f>
        <v/>
      </c>
      <c r="G597" s="215" t="str">
        <f>IF($D$601=0,"",IF(D597="[for completion]","",IF(D597="","",D597/$D$601)))</f>
        <v/>
      </c>
    </row>
    <row r="598" spans="1:7" x14ac:dyDescent="0.3">
      <c r="A598" s="181" t="s">
        <v>1889</v>
      </c>
      <c r="B598" s="277" t="s">
        <v>1890</v>
      </c>
      <c r="C598" s="205" t="s">
        <v>1743</v>
      </c>
      <c r="D598" s="256" t="s">
        <v>1743</v>
      </c>
      <c r="E598" s="184"/>
      <c r="F598" s="215" t="str">
        <f>IF($C$601=0,"",IF(C598="[for completion]","",IF(C598="","",C598/$C$601)))</f>
        <v/>
      </c>
      <c r="G598" s="215" t="str">
        <f>IF($D$601=0,"",IF(D598="[for completion]","",IF(D598="","",D598/$D$601)))</f>
        <v/>
      </c>
    </row>
    <row r="599" spans="1:7" x14ac:dyDescent="0.3">
      <c r="A599" s="181" t="s">
        <v>1891</v>
      </c>
      <c r="B599" s="196" t="s">
        <v>1648</v>
      </c>
      <c r="C599" s="205" t="s">
        <v>1743</v>
      </c>
      <c r="D599" s="256" t="s">
        <v>1743</v>
      </c>
      <c r="E599" s="184"/>
      <c r="F599" s="215" t="str">
        <f>IF($C$601=0,"",IF(C599="[for completion]","",IF(C599="","",C599/$C$601)))</f>
        <v/>
      </c>
      <c r="G599" s="215" t="str">
        <f>IF($D$601=0,"",IF(D599="[for completion]","",IF(D599="","",D599/$D$601)))</f>
        <v/>
      </c>
    </row>
    <row r="600" spans="1:7" x14ac:dyDescent="0.3">
      <c r="A600" s="181" t="s">
        <v>1892</v>
      </c>
      <c r="B600" s="181" t="s">
        <v>1569</v>
      </c>
      <c r="C600" s="205" t="s">
        <v>1743</v>
      </c>
      <c r="D600" s="256" t="s">
        <v>1743</v>
      </c>
      <c r="E600" s="184"/>
      <c r="F600" s="215" t="str">
        <f>IF($C$601=0,"",IF(C600="[for completion]","",IF(C600="","",C600/$C$601)))</f>
        <v/>
      </c>
      <c r="G600" s="215" t="str">
        <f>IF($D$601=0,"",IF(D600="[for completion]","",IF(D600="","",D600/$D$601)))</f>
        <v/>
      </c>
    </row>
    <row r="601" spans="1:7" x14ac:dyDescent="0.3">
      <c r="A601" s="181" t="s">
        <v>1893</v>
      </c>
      <c r="B601" s="196" t="s">
        <v>68</v>
      </c>
      <c r="C601" s="205">
        <f>SUM(C597:C600)</f>
        <v>0</v>
      </c>
      <c r="D601" s="256">
        <f>SUM(D597:D600)</f>
        <v>0</v>
      </c>
      <c r="E601" s="184"/>
      <c r="F601" s="257">
        <f>SUM(F597:F600)</f>
        <v>0</v>
      </c>
      <c r="G601" s="257">
        <f>SUM(G597:G600)</f>
        <v>0</v>
      </c>
    </row>
    <row r="603" spans="1:7" x14ac:dyDescent="0.3">
      <c r="A603" s="230"/>
      <c r="B603" s="230" t="s">
        <v>1894</v>
      </c>
      <c r="C603" s="230" t="s">
        <v>1661</v>
      </c>
      <c r="D603" s="230" t="s">
        <v>1895</v>
      </c>
      <c r="E603" s="230"/>
      <c r="F603" s="230" t="s">
        <v>1663</v>
      </c>
      <c r="G603" s="230"/>
    </row>
    <row r="604" spans="1:7" x14ac:dyDescent="0.3">
      <c r="A604" s="181" t="s">
        <v>1896</v>
      </c>
      <c r="B604" s="196" t="s">
        <v>753</v>
      </c>
      <c r="C604" s="280" t="s">
        <v>1743</v>
      </c>
      <c r="D604" s="241" t="s">
        <v>1743</v>
      </c>
      <c r="E604" s="281"/>
      <c r="F604" s="241" t="s">
        <v>1743</v>
      </c>
      <c r="G604" s="215" t="str">
        <f>IF($D$622=0,"",IF(D604="[for completion]","",IF(D604="","",D604/$D$622)))</f>
        <v/>
      </c>
    </row>
    <row r="605" spans="1:7" x14ac:dyDescent="0.3">
      <c r="A605" s="181" t="s">
        <v>1897</v>
      </c>
      <c r="B605" s="196" t="s">
        <v>754</v>
      </c>
      <c r="C605" s="280" t="s">
        <v>1743</v>
      </c>
      <c r="D605" s="241" t="s">
        <v>1743</v>
      </c>
      <c r="E605" s="281"/>
      <c r="F605" s="241" t="s">
        <v>1743</v>
      </c>
      <c r="G605" s="215" t="str">
        <f t="shared" ref="G605:G622" si="32">IF($D$622=0,"",IF(D605="[for completion]","",IF(D605="","",D605/$D$622)))</f>
        <v/>
      </c>
    </row>
    <row r="606" spans="1:7" x14ac:dyDescent="0.3">
      <c r="A606" s="181" t="s">
        <v>1898</v>
      </c>
      <c r="B606" s="196" t="s">
        <v>755</v>
      </c>
      <c r="C606" s="280" t="s">
        <v>1743</v>
      </c>
      <c r="D606" s="241" t="s">
        <v>1743</v>
      </c>
      <c r="E606" s="281"/>
      <c r="F606" s="241" t="s">
        <v>1743</v>
      </c>
      <c r="G606" s="215" t="str">
        <f t="shared" si="32"/>
        <v/>
      </c>
    </row>
    <row r="607" spans="1:7" x14ac:dyDescent="0.3">
      <c r="A607" s="181" t="s">
        <v>1899</v>
      </c>
      <c r="B607" s="196" t="s">
        <v>756</v>
      </c>
      <c r="C607" s="280" t="s">
        <v>1743</v>
      </c>
      <c r="D607" s="241" t="s">
        <v>1743</v>
      </c>
      <c r="E607" s="281"/>
      <c r="F607" s="241" t="s">
        <v>1743</v>
      </c>
      <c r="G607" s="215" t="str">
        <f t="shared" si="32"/>
        <v/>
      </c>
    </row>
    <row r="608" spans="1:7" x14ac:dyDescent="0.3">
      <c r="A608" s="181" t="s">
        <v>1900</v>
      </c>
      <c r="B608" s="196" t="s">
        <v>757</v>
      </c>
      <c r="C608" s="280" t="s">
        <v>1743</v>
      </c>
      <c r="D608" s="241" t="s">
        <v>1743</v>
      </c>
      <c r="E608" s="281"/>
      <c r="F608" s="241" t="s">
        <v>1743</v>
      </c>
      <c r="G608" s="215" t="str">
        <f t="shared" si="32"/>
        <v/>
      </c>
    </row>
    <row r="609" spans="1:7" x14ac:dyDescent="0.3">
      <c r="A609" s="181" t="s">
        <v>1901</v>
      </c>
      <c r="B609" s="196" t="s">
        <v>758</v>
      </c>
      <c r="C609" s="280" t="s">
        <v>1743</v>
      </c>
      <c r="D609" s="241" t="s">
        <v>1743</v>
      </c>
      <c r="E609" s="281"/>
      <c r="F609" s="241" t="s">
        <v>1743</v>
      </c>
      <c r="G609" s="215" t="str">
        <f t="shared" si="32"/>
        <v/>
      </c>
    </row>
    <row r="610" spans="1:7" x14ac:dyDescent="0.3">
      <c r="A610" s="181" t="s">
        <v>1902</v>
      </c>
      <c r="B610" s="196" t="s">
        <v>759</v>
      </c>
      <c r="C610" s="280" t="s">
        <v>1743</v>
      </c>
      <c r="D610" s="241" t="s">
        <v>1743</v>
      </c>
      <c r="E610" s="281"/>
      <c r="F610" s="241" t="s">
        <v>1743</v>
      </c>
      <c r="G610" s="215" t="str">
        <f t="shared" si="32"/>
        <v/>
      </c>
    </row>
    <row r="611" spans="1:7" x14ac:dyDescent="0.3">
      <c r="A611" s="181" t="s">
        <v>1903</v>
      </c>
      <c r="B611" s="196" t="s">
        <v>1791</v>
      </c>
      <c r="C611" s="280" t="s">
        <v>1743</v>
      </c>
      <c r="D611" s="241" t="s">
        <v>1743</v>
      </c>
      <c r="E611" s="281"/>
      <c r="F611" s="241" t="s">
        <v>1743</v>
      </c>
      <c r="G611" s="215" t="str">
        <f t="shared" si="32"/>
        <v/>
      </c>
    </row>
    <row r="612" spans="1:7" x14ac:dyDescent="0.3">
      <c r="A612" s="181" t="s">
        <v>1904</v>
      </c>
      <c r="B612" s="196" t="s">
        <v>1793</v>
      </c>
      <c r="C612" s="280" t="s">
        <v>1743</v>
      </c>
      <c r="D612" s="241" t="s">
        <v>1743</v>
      </c>
      <c r="E612" s="281"/>
      <c r="F612" s="241" t="s">
        <v>1743</v>
      </c>
      <c r="G612" s="215" t="str">
        <f t="shared" si="32"/>
        <v/>
      </c>
    </row>
    <row r="613" spans="1:7" x14ac:dyDescent="0.3">
      <c r="A613" s="181" t="s">
        <v>1905</v>
      </c>
      <c r="B613" s="196" t="s">
        <v>1795</v>
      </c>
      <c r="C613" s="280" t="s">
        <v>1743</v>
      </c>
      <c r="D613" s="241" t="s">
        <v>1743</v>
      </c>
      <c r="E613" s="281"/>
      <c r="F613" s="241" t="s">
        <v>1743</v>
      </c>
      <c r="G613" s="215" t="str">
        <f t="shared" si="32"/>
        <v/>
      </c>
    </row>
    <row r="614" spans="1:7" x14ac:dyDescent="0.3">
      <c r="A614" s="181" t="s">
        <v>1906</v>
      </c>
      <c r="B614" s="196" t="s">
        <v>760</v>
      </c>
      <c r="C614" s="280" t="s">
        <v>1743</v>
      </c>
      <c r="D614" s="241" t="s">
        <v>1743</v>
      </c>
      <c r="E614" s="281"/>
      <c r="F614" s="241" t="s">
        <v>1743</v>
      </c>
      <c r="G614" s="215" t="str">
        <f t="shared" si="32"/>
        <v/>
      </c>
    </row>
    <row r="615" spans="1:7" x14ac:dyDescent="0.3">
      <c r="A615" s="181" t="s">
        <v>1907</v>
      </c>
      <c r="B615" s="196" t="s">
        <v>761</v>
      </c>
      <c r="C615" s="280" t="s">
        <v>1743</v>
      </c>
      <c r="D615" s="241" t="s">
        <v>1743</v>
      </c>
      <c r="E615" s="281"/>
      <c r="F615" s="241" t="s">
        <v>1743</v>
      </c>
      <c r="G615" s="215" t="str">
        <f t="shared" si="32"/>
        <v/>
      </c>
    </row>
    <row r="616" spans="1:7" x14ac:dyDescent="0.3">
      <c r="A616" s="181" t="s">
        <v>1908</v>
      </c>
      <c r="B616" s="196" t="s">
        <v>66</v>
      </c>
      <c r="C616" s="280" t="s">
        <v>1743</v>
      </c>
      <c r="D616" s="241" t="s">
        <v>1743</v>
      </c>
      <c r="E616" s="281"/>
      <c r="F616" s="241" t="s">
        <v>1743</v>
      </c>
      <c r="G616" s="215" t="str">
        <f t="shared" si="32"/>
        <v/>
      </c>
    </row>
    <row r="617" spans="1:7" x14ac:dyDescent="0.3">
      <c r="A617" s="181" t="s">
        <v>1909</v>
      </c>
      <c r="B617" s="196" t="s">
        <v>1569</v>
      </c>
      <c r="C617" s="280" t="s">
        <v>1743</v>
      </c>
      <c r="D617" s="241" t="s">
        <v>1743</v>
      </c>
      <c r="E617" s="281"/>
      <c r="F617" s="241" t="s">
        <v>1743</v>
      </c>
      <c r="G617" s="215" t="str">
        <f t="shared" si="32"/>
        <v/>
      </c>
    </row>
    <row r="618" spans="1:7" x14ac:dyDescent="0.3">
      <c r="A618" s="181" t="s">
        <v>1910</v>
      </c>
      <c r="B618" s="196" t="s">
        <v>68</v>
      </c>
      <c r="C618" s="205">
        <f>SUM(C604:C617)</f>
        <v>0</v>
      </c>
      <c r="D618" s="181">
        <f>SUM(D604:D617)</f>
        <v>0</v>
      </c>
      <c r="E618" s="174"/>
      <c r="F618" s="205"/>
      <c r="G618" s="215" t="str">
        <f t="shared" si="32"/>
        <v/>
      </c>
    </row>
    <row r="619" spans="1:7" x14ac:dyDescent="0.3">
      <c r="A619" s="181" t="s">
        <v>1911</v>
      </c>
      <c r="B619" s="181" t="s">
        <v>1674</v>
      </c>
      <c r="C619" s="176"/>
      <c r="D619" s="176"/>
      <c r="E619" s="176"/>
      <c r="F619" s="241" t="s">
        <v>1743</v>
      </c>
      <c r="G619" s="215" t="str">
        <f t="shared" si="32"/>
        <v/>
      </c>
    </row>
    <row r="620" spans="1:7" x14ac:dyDescent="0.3">
      <c r="A620" s="181" t="s">
        <v>1912</v>
      </c>
      <c r="B620" s="196"/>
      <c r="C620" s="205"/>
      <c r="D620" s="256"/>
      <c r="E620" s="174"/>
      <c r="F620" s="215"/>
      <c r="G620" s="215" t="str">
        <f t="shared" si="32"/>
        <v/>
      </c>
    </row>
    <row r="621" spans="1:7" x14ac:dyDescent="0.3">
      <c r="A621" s="181" t="s">
        <v>1913</v>
      </c>
      <c r="B621" s="196"/>
      <c r="C621" s="205"/>
      <c r="D621" s="256"/>
      <c r="E621" s="174"/>
      <c r="F621" s="215"/>
      <c r="G621" s="215" t="str">
        <f t="shared" si="32"/>
        <v/>
      </c>
    </row>
    <row r="622" spans="1:7" x14ac:dyDescent="0.3">
      <c r="A622" s="181" t="s">
        <v>1914</v>
      </c>
      <c r="B622" s="196"/>
      <c r="C622" s="205"/>
      <c r="D622" s="256"/>
      <c r="E622" s="174"/>
      <c r="F622" s="215"/>
      <c r="G622" s="215"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A548D81E-2E7D-45D1-A0A4-6D3EED025B7D}"/>
    <hyperlink ref="B7" location="'B1. HTT Mortgage Assets'!B166" display="7.A Residential Cover Pool" xr:uid="{EAEE57EF-1B59-4919-8225-F02053B1D931}"/>
    <hyperlink ref="B8" location="'B1. HTT Mortgage Assets'!B267" display="7.B Commercial Cover Pool" xr:uid="{C6C7A98F-E598-4722-8A31-171F3D970988}"/>
    <hyperlink ref="B149" location="'2. Harmonised Glossary'!A9" display="Breakdown by Interest Rate" xr:uid="{23523753-344E-4EA2-BBD9-CB10D0EDB7C0}"/>
    <hyperlink ref="B11" location="'2. Harmonised Glossary'!A12" display="Property Type Information" xr:uid="{29A1528D-4AE1-4731-9714-E667841E4242}"/>
    <hyperlink ref="B215" location="'C. HTT Harmonised Glossary'!B13" display="11. Loan to Value (LTV) Information - UNINDEXED" xr:uid="{4E7B32F9-1E79-421A-B293-8624838BE105}"/>
    <hyperlink ref="B237" location="'C. HTT Harmonised Glossary'!B16" display="12. Loan to Value (LTV) Information - INDEXED " xr:uid="{960045F6-404F-4FF8-AD38-7D243BBCCFDD}"/>
    <hyperlink ref="B179" location="'C. HTT Harmonised Glossary'!B19" display="9. Non-Performing Loans (NPLs)" xr:uid="{8A73A9A8-6A9A-4A67-87A2-C3A6CF6EC789}"/>
  </hyperlinks>
  <pageMargins left="0.7" right="0.7" top="0.75" bottom="0.75" header="0.3" footer="0.3"/>
  <pageSetup paperSize="9" scale="36" orientation="portrait" r:id="rId1"/>
  <headerFooter>
    <oddFooter>&amp;R&amp;1#&amp;"Calibri"&amp;10&amp;K0078D7Classification : Internal</oddFooter>
  </headerFooter>
  <rowBreaks count="2" manualBreakCount="2">
    <brk id="214" max="16383" man="1"/>
    <brk id="547" max="16383" man="1"/>
  </rowBreaks>
  <colBreaks count="1" manualBreakCount="1">
    <brk id="7" max="6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2C4D-7F5E-491F-BD97-12D3D6BE2967}">
  <sheetPr>
    <tabColor theme="9" tint="-0.249977111117893"/>
  </sheetPr>
  <dimension ref="A1:C403"/>
  <sheetViews>
    <sheetView view="pageBreakPreview" zoomScale="60" zoomScaleNormal="100" workbookViewId="0"/>
  </sheetViews>
  <sheetFormatPr defaultRowHeight="14.4" x14ac:dyDescent="0.3"/>
  <cols>
    <col min="1" max="1" width="16.33203125" style="176" customWidth="1"/>
    <col min="2" max="2" width="89.88671875" style="181" bestFit="1" customWidth="1"/>
    <col min="3" max="3" width="134.6640625" style="176" customWidth="1"/>
    <col min="4" max="16384" width="8.88671875" style="176"/>
  </cols>
  <sheetData>
    <row r="1" spans="1:3" ht="31.2" x14ac:dyDescent="0.3">
      <c r="A1" s="173" t="s">
        <v>1915</v>
      </c>
      <c r="B1" s="173"/>
      <c r="C1" s="175" t="s">
        <v>1393</v>
      </c>
    </row>
    <row r="2" spans="1:3" ht="13.8" x14ac:dyDescent="0.3">
      <c r="B2" s="174"/>
      <c r="C2" s="174"/>
    </row>
    <row r="3" spans="1:3" ht="13.8" x14ac:dyDescent="0.3">
      <c r="A3" s="282" t="s">
        <v>1916</v>
      </c>
      <c r="B3" s="283"/>
      <c r="C3" s="174"/>
    </row>
    <row r="4" spans="1:3" x14ac:dyDescent="0.3">
      <c r="C4" s="174"/>
    </row>
    <row r="5" spans="1:3" ht="18" x14ac:dyDescent="0.3">
      <c r="A5" s="189" t="s">
        <v>5</v>
      </c>
      <c r="B5" s="189" t="s">
        <v>1917</v>
      </c>
      <c r="C5" s="284" t="s">
        <v>1918</v>
      </c>
    </row>
    <row r="6" spans="1:3" ht="28.8" x14ac:dyDescent="0.3">
      <c r="A6" s="240" t="s">
        <v>1919</v>
      </c>
      <c r="B6" s="192" t="s">
        <v>1920</v>
      </c>
      <c r="C6" s="285" t="s">
        <v>1921</v>
      </c>
    </row>
    <row r="7" spans="1:3" ht="28.8" x14ac:dyDescent="0.3">
      <c r="A7" s="240" t="s">
        <v>1922</v>
      </c>
      <c r="B7" s="192" t="s">
        <v>1923</v>
      </c>
      <c r="C7" s="285" t="s">
        <v>1924</v>
      </c>
    </row>
    <row r="8" spans="1:3" ht="28.8" x14ac:dyDescent="0.3">
      <c r="A8" s="240" t="s">
        <v>1925</v>
      </c>
      <c r="B8" s="192" t="s">
        <v>1926</v>
      </c>
      <c r="C8" s="285" t="s">
        <v>1927</v>
      </c>
    </row>
    <row r="9" spans="1:3" x14ac:dyDescent="0.3">
      <c r="A9" s="240" t="s">
        <v>1928</v>
      </c>
      <c r="B9" s="192" t="s">
        <v>1929</v>
      </c>
      <c r="C9" s="181" t="s">
        <v>1930</v>
      </c>
    </row>
    <row r="10" spans="1:3" ht="43.2" x14ac:dyDescent="0.3">
      <c r="A10" s="240" t="s">
        <v>1931</v>
      </c>
      <c r="B10" s="192" t="s">
        <v>1932</v>
      </c>
      <c r="C10" s="181" t="s">
        <v>1933</v>
      </c>
    </row>
    <row r="11" spans="1:3" ht="43.2" x14ac:dyDescent="0.3">
      <c r="A11" s="240" t="s">
        <v>1934</v>
      </c>
      <c r="B11" s="192" t="s">
        <v>1935</v>
      </c>
      <c r="C11" s="181" t="s">
        <v>1936</v>
      </c>
    </row>
    <row r="12" spans="1:3" x14ac:dyDescent="0.3">
      <c r="A12" s="240" t="s">
        <v>1937</v>
      </c>
      <c r="B12" s="192" t="s">
        <v>1938</v>
      </c>
      <c r="C12" s="181" t="s">
        <v>1939</v>
      </c>
    </row>
    <row r="13" spans="1:3" ht="28.8" x14ac:dyDescent="0.3">
      <c r="A13" s="240" t="s">
        <v>1940</v>
      </c>
      <c r="B13" s="192" t="s">
        <v>1941</v>
      </c>
      <c r="C13" s="181" t="s">
        <v>1942</v>
      </c>
    </row>
    <row r="14" spans="1:3" x14ac:dyDescent="0.3">
      <c r="A14" s="240" t="s">
        <v>1943</v>
      </c>
      <c r="B14" s="192" t="s">
        <v>1944</v>
      </c>
      <c r="C14" s="181" t="s">
        <v>1945</v>
      </c>
    </row>
    <row r="15" spans="1:3" ht="28.8" x14ac:dyDescent="0.3">
      <c r="A15" s="240" t="s">
        <v>1946</v>
      </c>
      <c r="B15" s="192" t="s">
        <v>1947</v>
      </c>
      <c r="C15" s="181" t="s">
        <v>1948</v>
      </c>
    </row>
    <row r="16" spans="1:3" x14ac:dyDescent="0.3">
      <c r="A16" s="240" t="s">
        <v>1949</v>
      </c>
      <c r="B16" s="192" t="s">
        <v>1950</v>
      </c>
      <c r="C16" s="181" t="s">
        <v>1951</v>
      </c>
    </row>
    <row r="17" spans="1:3" ht="28.8" x14ac:dyDescent="0.3">
      <c r="A17" s="240" t="s">
        <v>1952</v>
      </c>
      <c r="B17" s="198" t="s">
        <v>1953</v>
      </c>
      <c r="C17" s="181" t="s">
        <v>1954</v>
      </c>
    </row>
    <row r="18" spans="1:3" ht="28.8" x14ac:dyDescent="0.3">
      <c r="A18" s="240" t="s">
        <v>1955</v>
      </c>
      <c r="B18" s="198" t="s">
        <v>1956</v>
      </c>
      <c r="C18" s="181" t="s">
        <v>1957</v>
      </c>
    </row>
    <row r="19" spans="1:3" x14ac:dyDescent="0.3">
      <c r="A19" s="240" t="s">
        <v>1958</v>
      </c>
      <c r="B19" s="198" t="s">
        <v>1959</v>
      </c>
      <c r="C19" s="181" t="s">
        <v>1960</v>
      </c>
    </row>
    <row r="20" spans="1:3" ht="28.8" x14ac:dyDescent="0.3">
      <c r="A20" s="240" t="s">
        <v>1961</v>
      </c>
      <c r="B20" s="198" t="s">
        <v>1962</v>
      </c>
      <c r="C20" s="241" t="s">
        <v>1963</v>
      </c>
    </row>
    <row r="21" spans="1:3" x14ac:dyDescent="0.3">
      <c r="A21" s="240" t="s">
        <v>1964</v>
      </c>
      <c r="B21" s="198" t="s">
        <v>1965</v>
      </c>
      <c r="C21" s="241" t="s">
        <v>1966</v>
      </c>
    </row>
    <row r="22" spans="1:3" ht="13.8" x14ac:dyDescent="0.3">
      <c r="A22" s="240" t="s">
        <v>1967</v>
      </c>
      <c r="B22" s="176"/>
      <c r="C22" s="286"/>
    </row>
    <row r="23" spans="1:3" x14ac:dyDescent="0.3">
      <c r="A23" s="240" t="s">
        <v>1968</v>
      </c>
      <c r="C23" s="241"/>
    </row>
    <row r="24" spans="1:3" x14ac:dyDescent="0.3">
      <c r="A24" s="240" t="s">
        <v>1969</v>
      </c>
      <c r="B24" s="271"/>
      <c r="C24" s="241"/>
    </row>
    <row r="25" spans="1:3" x14ac:dyDescent="0.3">
      <c r="A25" s="240" t="s">
        <v>1970</v>
      </c>
      <c r="B25" s="271"/>
      <c r="C25" s="241"/>
    </row>
    <row r="26" spans="1:3" x14ac:dyDescent="0.3">
      <c r="A26" s="240" t="s">
        <v>1971</v>
      </c>
      <c r="B26" s="271"/>
      <c r="C26" s="241"/>
    </row>
    <row r="27" spans="1:3" x14ac:dyDescent="0.3">
      <c r="A27" s="240" t="s">
        <v>1972</v>
      </c>
      <c r="B27" s="271"/>
      <c r="C27" s="241"/>
    </row>
    <row r="28" spans="1:3" ht="18" x14ac:dyDescent="0.3">
      <c r="A28" s="189"/>
      <c r="B28" s="189" t="s">
        <v>1973</v>
      </c>
      <c r="C28" s="284" t="s">
        <v>1918</v>
      </c>
    </row>
    <row r="29" spans="1:3" x14ac:dyDescent="0.3">
      <c r="A29" s="240" t="s">
        <v>1974</v>
      </c>
      <c r="B29" s="192" t="s">
        <v>1975</v>
      </c>
      <c r="C29" s="241" t="s">
        <v>1743</v>
      </c>
    </row>
    <row r="30" spans="1:3" x14ac:dyDescent="0.3">
      <c r="A30" s="240" t="s">
        <v>1976</v>
      </c>
      <c r="B30" s="192" t="s">
        <v>1977</v>
      </c>
      <c r="C30" s="241" t="s">
        <v>1743</v>
      </c>
    </row>
    <row r="31" spans="1:3" x14ac:dyDescent="0.3">
      <c r="A31" s="240" t="s">
        <v>1978</v>
      </c>
      <c r="B31" s="192" t="s">
        <v>1979</v>
      </c>
      <c r="C31" s="241" t="s">
        <v>1743</v>
      </c>
    </row>
    <row r="32" spans="1:3" x14ac:dyDescent="0.3">
      <c r="A32" s="240" t="s">
        <v>1980</v>
      </c>
      <c r="B32" s="287"/>
      <c r="C32" s="241"/>
    </row>
    <row r="33" spans="1:3" x14ac:dyDescent="0.3">
      <c r="A33" s="240" t="s">
        <v>1981</v>
      </c>
      <c r="B33" s="287"/>
      <c r="C33" s="241"/>
    </row>
    <row r="34" spans="1:3" x14ac:dyDescent="0.3">
      <c r="A34" s="240" t="s">
        <v>1982</v>
      </c>
      <c r="B34" s="287"/>
      <c r="C34" s="241"/>
    </row>
    <row r="35" spans="1:3" x14ac:dyDescent="0.3">
      <c r="A35" s="240" t="s">
        <v>1983</v>
      </c>
      <c r="B35" s="287"/>
      <c r="C35" s="241"/>
    </row>
    <row r="36" spans="1:3" x14ac:dyDescent="0.3">
      <c r="A36" s="240" t="s">
        <v>1984</v>
      </c>
      <c r="B36" s="287"/>
      <c r="C36" s="241"/>
    </row>
    <row r="37" spans="1:3" x14ac:dyDescent="0.3">
      <c r="A37" s="240" t="s">
        <v>1985</v>
      </c>
      <c r="B37" s="287"/>
      <c r="C37" s="241"/>
    </row>
    <row r="38" spans="1:3" x14ac:dyDescent="0.3">
      <c r="A38" s="240" t="s">
        <v>1986</v>
      </c>
      <c r="B38" s="287"/>
      <c r="C38" s="241"/>
    </row>
    <row r="39" spans="1:3" x14ac:dyDescent="0.3">
      <c r="A39" s="240" t="s">
        <v>1987</v>
      </c>
      <c r="B39" s="287"/>
      <c r="C39" s="241"/>
    </row>
    <row r="40" spans="1:3" x14ac:dyDescent="0.3">
      <c r="A40" s="240" t="s">
        <v>1988</v>
      </c>
      <c r="B40" s="287"/>
      <c r="C40" s="241"/>
    </row>
    <row r="41" spans="1:3" x14ac:dyDescent="0.3">
      <c r="A41" s="240" t="s">
        <v>1989</v>
      </c>
      <c r="B41" s="287"/>
      <c r="C41" s="241"/>
    </row>
    <row r="42" spans="1:3" x14ac:dyDescent="0.3">
      <c r="A42" s="240" t="s">
        <v>1990</v>
      </c>
      <c r="B42" s="287"/>
      <c r="C42" s="241"/>
    </row>
    <row r="43" spans="1:3" x14ac:dyDescent="0.3">
      <c r="A43" s="240" t="s">
        <v>1991</v>
      </c>
      <c r="B43" s="287"/>
      <c r="C43" s="241"/>
    </row>
    <row r="44" spans="1:3" ht="18" x14ac:dyDescent="0.3">
      <c r="A44" s="189"/>
      <c r="B44" s="189" t="s">
        <v>1992</v>
      </c>
      <c r="C44" s="284" t="s">
        <v>1993</v>
      </c>
    </row>
    <row r="45" spans="1:3" x14ac:dyDescent="0.3">
      <c r="A45" s="240" t="s">
        <v>1994</v>
      </c>
      <c r="B45" s="198" t="s">
        <v>1995</v>
      </c>
      <c r="C45" s="181" t="s">
        <v>50</v>
      </c>
    </row>
    <row r="46" spans="1:3" x14ac:dyDescent="0.3">
      <c r="A46" s="240" t="s">
        <v>1996</v>
      </c>
      <c r="B46" s="198" t="s">
        <v>1997</v>
      </c>
      <c r="C46" s="181" t="s">
        <v>1998</v>
      </c>
    </row>
    <row r="47" spans="1:3" x14ac:dyDescent="0.3">
      <c r="A47" s="240" t="s">
        <v>1999</v>
      </c>
      <c r="B47" s="198" t="s">
        <v>2000</v>
      </c>
      <c r="C47" s="181" t="s">
        <v>2001</v>
      </c>
    </row>
    <row r="48" spans="1:3" x14ac:dyDescent="0.3">
      <c r="A48" s="240" t="s">
        <v>2002</v>
      </c>
      <c r="B48" s="288"/>
      <c r="C48" s="241"/>
    </row>
    <row r="49" spans="1:3" x14ac:dyDescent="0.3">
      <c r="A49" s="240" t="s">
        <v>2003</v>
      </c>
      <c r="B49" s="288"/>
      <c r="C49" s="241"/>
    </row>
    <row r="50" spans="1:3" x14ac:dyDescent="0.3">
      <c r="A50" s="240" t="s">
        <v>2004</v>
      </c>
      <c r="B50" s="289"/>
      <c r="C50" s="241"/>
    </row>
    <row r="51" spans="1:3" ht="18" x14ac:dyDescent="0.3">
      <c r="A51" s="189"/>
      <c r="B51" s="189" t="s">
        <v>2005</v>
      </c>
      <c r="C51" s="284" t="s">
        <v>1918</v>
      </c>
    </row>
    <row r="52" spans="1:3" x14ac:dyDescent="0.3">
      <c r="A52" s="240" t="s">
        <v>2006</v>
      </c>
      <c r="B52" s="192" t="s">
        <v>2007</v>
      </c>
      <c r="C52" s="181" t="s">
        <v>1743</v>
      </c>
    </row>
    <row r="53" spans="1:3" x14ac:dyDescent="0.3">
      <c r="A53" s="240" t="s">
        <v>2008</v>
      </c>
      <c r="B53" s="288"/>
      <c r="C53" s="286"/>
    </row>
    <row r="54" spans="1:3" x14ac:dyDescent="0.3">
      <c r="A54" s="240" t="s">
        <v>2009</v>
      </c>
      <c r="B54" s="288"/>
      <c r="C54" s="286"/>
    </row>
    <row r="55" spans="1:3" x14ac:dyDescent="0.3">
      <c r="A55" s="240" t="s">
        <v>2010</v>
      </c>
      <c r="B55" s="288"/>
      <c r="C55" s="286"/>
    </row>
    <row r="56" spans="1:3" x14ac:dyDescent="0.3">
      <c r="A56" s="240" t="s">
        <v>2011</v>
      </c>
      <c r="B56" s="288"/>
      <c r="C56" s="286"/>
    </row>
    <row r="57" spans="1:3" x14ac:dyDescent="0.3">
      <c r="A57" s="240" t="s">
        <v>2012</v>
      </c>
      <c r="B57" s="288"/>
      <c r="C57" s="286"/>
    </row>
    <row r="58" spans="1:3" x14ac:dyDescent="0.3">
      <c r="B58" s="196"/>
    </row>
    <row r="59" spans="1:3" x14ac:dyDescent="0.3">
      <c r="B59" s="196"/>
    </row>
    <row r="60" spans="1:3" x14ac:dyDescent="0.3">
      <c r="B60" s="196"/>
    </row>
    <row r="61" spans="1:3" x14ac:dyDescent="0.3">
      <c r="B61" s="196"/>
    </row>
    <row r="62" spans="1:3" x14ac:dyDescent="0.3">
      <c r="B62" s="196"/>
    </row>
    <row r="63" spans="1:3" x14ac:dyDescent="0.3">
      <c r="B63" s="196"/>
    </row>
    <row r="64" spans="1:3" x14ac:dyDescent="0.3">
      <c r="B64" s="196"/>
    </row>
    <row r="65" spans="2:2" x14ac:dyDescent="0.3">
      <c r="B65" s="196"/>
    </row>
    <row r="66" spans="2:2" x14ac:dyDescent="0.3">
      <c r="B66" s="196"/>
    </row>
    <row r="67" spans="2:2" x14ac:dyDescent="0.3">
      <c r="B67" s="196"/>
    </row>
    <row r="68" spans="2:2" x14ac:dyDescent="0.3">
      <c r="B68" s="196"/>
    </row>
    <row r="69" spans="2:2" x14ac:dyDescent="0.3">
      <c r="B69" s="196"/>
    </row>
    <row r="70" spans="2:2" x14ac:dyDescent="0.3">
      <c r="B70" s="196"/>
    </row>
    <row r="71" spans="2:2" x14ac:dyDescent="0.3">
      <c r="B71" s="196"/>
    </row>
    <row r="72" spans="2:2" x14ac:dyDescent="0.3">
      <c r="B72" s="196"/>
    </row>
    <row r="73" spans="2:2" x14ac:dyDescent="0.3">
      <c r="B73" s="196"/>
    </row>
    <row r="74" spans="2:2" x14ac:dyDescent="0.3">
      <c r="B74" s="196"/>
    </row>
    <row r="75" spans="2:2" x14ac:dyDescent="0.3">
      <c r="B75" s="196"/>
    </row>
    <row r="76" spans="2:2" x14ac:dyDescent="0.3">
      <c r="B76" s="196"/>
    </row>
    <row r="77" spans="2:2" x14ac:dyDescent="0.3">
      <c r="B77" s="196"/>
    </row>
    <row r="78" spans="2:2" x14ac:dyDescent="0.3">
      <c r="B78" s="196"/>
    </row>
    <row r="79" spans="2:2" x14ac:dyDescent="0.3">
      <c r="B79" s="196"/>
    </row>
    <row r="80" spans="2:2" x14ac:dyDescent="0.3">
      <c r="B80" s="196"/>
    </row>
    <row r="81" spans="2:2" x14ac:dyDescent="0.3">
      <c r="B81" s="196"/>
    </row>
    <row r="82" spans="2:2" x14ac:dyDescent="0.3">
      <c r="B82" s="196"/>
    </row>
    <row r="83" spans="2:2" x14ac:dyDescent="0.3">
      <c r="B83" s="196"/>
    </row>
    <row r="84" spans="2:2" x14ac:dyDescent="0.3">
      <c r="B84" s="196"/>
    </row>
    <row r="85" spans="2:2" x14ac:dyDescent="0.3">
      <c r="B85" s="196"/>
    </row>
    <row r="86" spans="2:2" x14ac:dyDescent="0.3">
      <c r="B86" s="196"/>
    </row>
    <row r="87" spans="2:2" x14ac:dyDescent="0.3">
      <c r="B87" s="196"/>
    </row>
    <row r="88" spans="2:2" x14ac:dyDescent="0.3">
      <c r="B88" s="196"/>
    </row>
    <row r="89" spans="2:2" x14ac:dyDescent="0.3">
      <c r="B89" s="196"/>
    </row>
    <row r="90" spans="2:2" x14ac:dyDescent="0.3">
      <c r="B90" s="196"/>
    </row>
    <row r="91" spans="2:2" x14ac:dyDescent="0.3">
      <c r="B91" s="196"/>
    </row>
    <row r="92" spans="2:2" x14ac:dyDescent="0.3">
      <c r="B92" s="196"/>
    </row>
    <row r="93" spans="2:2" x14ac:dyDescent="0.3">
      <c r="B93" s="196"/>
    </row>
    <row r="94" spans="2:2" x14ac:dyDescent="0.3">
      <c r="B94" s="196"/>
    </row>
    <row r="95" spans="2:2" x14ac:dyDescent="0.3">
      <c r="B95" s="196"/>
    </row>
    <row r="96" spans="2:2" x14ac:dyDescent="0.3">
      <c r="B96" s="196"/>
    </row>
    <row r="97" spans="2:2" x14ac:dyDescent="0.3">
      <c r="B97" s="196"/>
    </row>
    <row r="98" spans="2:2" x14ac:dyDescent="0.3">
      <c r="B98" s="196"/>
    </row>
    <row r="99" spans="2:2" x14ac:dyDescent="0.3">
      <c r="B99" s="196"/>
    </row>
    <row r="100" spans="2:2" x14ac:dyDescent="0.3">
      <c r="B100" s="196"/>
    </row>
    <row r="101" spans="2:2" x14ac:dyDescent="0.3">
      <c r="B101" s="196"/>
    </row>
    <row r="102" spans="2:2" x14ac:dyDescent="0.3">
      <c r="B102" s="196"/>
    </row>
    <row r="103" spans="2:2" ht="13.8" x14ac:dyDescent="0.3">
      <c r="B103" s="174"/>
    </row>
    <row r="104" spans="2:2" ht="13.8" x14ac:dyDescent="0.3">
      <c r="B104" s="174"/>
    </row>
    <row r="105" spans="2:2" ht="13.8" x14ac:dyDescent="0.3">
      <c r="B105" s="174"/>
    </row>
    <row r="106" spans="2:2" ht="13.8" x14ac:dyDescent="0.3">
      <c r="B106" s="174"/>
    </row>
    <row r="107" spans="2:2" ht="13.8" x14ac:dyDescent="0.3">
      <c r="B107" s="174"/>
    </row>
    <row r="108" spans="2:2" ht="13.8" x14ac:dyDescent="0.3">
      <c r="B108" s="174"/>
    </row>
    <row r="109" spans="2:2" ht="13.8" x14ac:dyDescent="0.3">
      <c r="B109" s="174"/>
    </row>
    <row r="110" spans="2:2" ht="13.8" x14ac:dyDescent="0.3">
      <c r="B110" s="174"/>
    </row>
    <row r="111" spans="2:2" ht="13.8" x14ac:dyDescent="0.3">
      <c r="B111" s="174"/>
    </row>
    <row r="112" spans="2:2" ht="13.8" x14ac:dyDescent="0.3">
      <c r="B112" s="174"/>
    </row>
    <row r="113" spans="2:2" x14ac:dyDescent="0.3">
      <c r="B113" s="196"/>
    </row>
    <row r="114" spans="2:2" x14ac:dyDescent="0.3">
      <c r="B114" s="196"/>
    </row>
    <row r="115" spans="2:2" x14ac:dyDescent="0.3">
      <c r="B115" s="196"/>
    </row>
    <row r="116" spans="2:2" x14ac:dyDescent="0.3">
      <c r="B116" s="196"/>
    </row>
    <row r="117" spans="2:2" x14ac:dyDescent="0.3">
      <c r="B117" s="196"/>
    </row>
    <row r="118" spans="2:2" x14ac:dyDescent="0.3">
      <c r="B118" s="196"/>
    </row>
    <row r="119" spans="2:2" x14ac:dyDescent="0.3">
      <c r="B119" s="196"/>
    </row>
    <row r="120" spans="2:2" x14ac:dyDescent="0.3">
      <c r="B120" s="196"/>
    </row>
    <row r="121" spans="2:2" ht="13.8" x14ac:dyDescent="0.3">
      <c r="B121" s="223"/>
    </row>
    <row r="122" spans="2:2" x14ac:dyDescent="0.3">
      <c r="B122" s="196"/>
    </row>
    <row r="123" spans="2:2" x14ac:dyDescent="0.3">
      <c r="B123" s="196"/>
    </row>
    <row r="124" spans="2:2" x14ac:dyDescent="0.3">
      <c r="B124" s="196"/>
    </row>
    <row r="125" spans="2:2" x14ac:dyDescent="0.3">
      <c r="B125" s="196"/>
    </row>
    <row r="126" spans="2:2" x14ac:dyDescent="0.3">
      <c r="B126" s="196"/>
    </row>
    <row r="127" spans="2:2" x14ac:dyDescent="0.3">
      <c r="B127" s="196"/>
    </row>
    <row r="128" spans="2:2" x14ac:dyDescent="0.3">
      <c r="B128" s="196"/>
    </row>
    <row r="129" spans="2:2" x14ac:dyDescent="0.3">
      <c r="B129" s="196"/>
    </row>
    <row r="130" spans="2:2" x14ac:dyDescent="0.3">
      <c r="B130" s="196"/>
    </row>
    <row r="131" spans="2:2" x14ac:dyDescent="0.3">
      <c r="B131" s="196"/>
    </row>
    <row r="132" spans="2:2" x14ac:dyDescent="0.3">
      <c r="B132" s="196"/>
    </row>
    <row r="133" spans="2:2" x14ac:dyDescent="0.3">
      <c r="B133" s="196"/>
    </row>
    <row r="134" spans="2:2" x14ac:dyDescent="0.3">
      <c r="B134" s="196"/>
    </row>
    <row r="135" spans="2:2" x14ac:dyDescent="0.3">
      <c r="B135" s="196"/>
    </row>
    <row r="136" spans="2:2" x14ac:dyDescent="0.3">
      <c r="B136" s="196"/>
    </row>
    <row r="137" spans="2:2" x14ac:dyDescent="0.3">
      <c r="B137" s="196"/>
    </row>
    <row r="138" spans="2:2" x14ac:dyDescent="0.3">
      <c r="B138" s="196"/>
    </row>
    <row r="140" spans="2:2" x14ac:dyDescent="0.3">
      <c r="B140" s="196"/>
    </row>
    <row r="141" spans="2:2" x14ac:dyDescent="0.3">
      <c r="B141" s="196"/>
    </row>
    <row r="142" spans="2:2" x14ac:dyDescent="0.3">
      <c r="B142" s="196"/>
    </row>
    <row r="147" spans="2:2" x14ac:dyDescent="0.3">
      <c r="B147" s="184"/>
    </row>
    <row r="148" spans="2:2" x14ac:dyDescent="0.3">
      <c r="B148" s="290"/>
    </row>
    <row r="154" spans="2:2" x14ac:dyDescent="0.3">
      <c r="B154" s="198"/>
    </row>
    <row r="155" spans="2:2" x14ac:dyDescent="0.3">
      <c r="B155" s="196"/>
    </row>
    <row r="157" spans="2:2" x14ac:dyDescent="0.3">
      <c r="B157" s="196"/>
    </row>
    <row r="158" spans="2:2" x14ac:dyDescent="0.3">
      <c r="B158" s="196"/>
    </row>
    <row r="159" spans="2:2" x14ac:dyDescent="0.3">
      <c r="B159" s="196"/>
    </row>
    <row r="160" spans="2:2" x14ac:dyDescent="0.3">
      <c r="B160" s="196"/>
    </row>
    <row r="161" spans="2:2" x14ac:dyDescent="0.3">
      <c r="B161" s="196"/>
    </row>
    <row r="162" spans="2:2" x14ac:dyDescent="0.3">
      <c r="B162" s="196"/>
    </row>
    <row r="163" spans="2:2" x14ac:dyDescent="0.3">
      <c r="B163" s="196"/>
    </row>
    <row r="164" spans="2:2" x14ac:dyDescent="0.3">
      <c r="B164" s="196"/>
    </row>
    <row r="165" spans="2:2" x14ac:dyDescent="0.3">
      <c r="B165" s="196"/>
    </row>
    <row r="166" spans="2:2" x14ac:dyDescent="0.3">
      <c r="B166" s="196"/>
    </row>
    <row r="167" spans="2:2" x14ac:dyDescent="0.3">
      <c r="B167" s="196"/>
    </row>
    <row r="168" spans="2:2" x14ac:dyDescent="0.3">
      <c r="B168" s="196"/>
    </row>
    <row r="265" spans="2:2" x14ac:dyDescent="0.3">
      <c r="B265" s="192"/>
    </row>
    <row r="266" spans="2:2" x14ac:dyDescent="0.3">
      <c r="B266" s="196"/>
    </row>
    <row r="267" spans="2:2" x14ac:dyDescent="0.3">
      <c r="B267" s="196"/>
    </row>
    <row r="270" spans="2:2" x14ac:dyDescent="0.3">
      <c r="B270" s="196"/>
    </row>
    <row r="286" spans="2:2" x14ac:dyDescent="0.3">
      <c r="B286" s="192"/>
    </row>
    <row r="316" spans="2:2" x14ac:dyDescent="0.3">
      <c r="B316" s="184"/>
    </row>
    <row r="317" spans="2:2" x14ac:dyDescent="0.3">
      <c r="B317" s="196"/>
    </row>
    <row r="319" spans="2:2" x14ac:dyDescent="0.3">
      <c r="B319" s="196"/>
    </row>
    <row r="320" spans="2:2" x14ac:dyDescent="0.3">
      <c r="B320" s="196"/>
    </row>
    <row r="321" spans="2:2" x14ac:dyDescent="0.3">
      <c r="B321" s="196"/>
    </row>
    <row r="322" spans="2:2" x14ac:dyDescent="0.3">
      <c r="B322" s="196"/>
    </row>
    <row r="323" spans="2:2" x14ac:dyDescent="0.3">
      <c r="B323" s="196"/>
    </row>
    <row r="324" spans="2:2" x14ac:dyDescent="0.3">
      <c r="B324" s="196"/>
    </row>
    <row r="325" spans="2:2" x14ac:dyDescent="0.3">
      <c r="B325" s="196"/>
    </row>
    <row r="326" spans="2:2" x14ac:dyDescent="0.3">
      <c r="B326" s="196"/>
    </row>
    <row r="327" spans="2:2" x14ac:dyDescent="0.3">
      <c r="B327" s="196"/>
    </row>
    <row r="328" spans="2:2" x14ac:dyDescent="0.3">
      <c r="B328" s="196"/>
    </row>
    <row r="329" spans="2:2" x14ac:dyDescent="0.3">
      <c r="B329" s="196"/>
    </row>
    <row r="330" spans="2:2" x14ac:dyDescent="0.3">
      <c r="B330" s="196"/>
    </row>
    <row r="342" spans="2:2" x14ac:dyDescent="0.3">
      <c r="B342" s="196"/>
    </row>
    <row r="343" spans="2:2" x14ac:dyDescent="0.3">
      <c r="B343" s="196"/>
    </row>
    <row r="344" spans="2:2" x14ac:dyDescent="0.3">
      <c r="B344" s="196"/>
    </row>
    <row r="345" spans="2:2" x14ac:dyDescent="0.3">
      <c r="B345" s="196"/>
    </row>
    <row r="346" spans="2:2" x14ac:dyDescent="0.3">
      <c r="B346" s="196"/>
    </row>
    <row r="347" spans="2:2" x14ac:dyDescent="0.3">
      <c r="B347" s="196"/>
    </row>
    <row r="348" spans="2:2" x14ac:dyDescent="0.3">
      <c r="B348" s="196"/>
    </row>
    <row r="349" spans="2:2" x14ac:dyDescent="0.3">
      <c r="B349" s="196"/>
    </row>
    <row r="350" spans="2:2" x14ac:dyDescent="0.3">
      <c r="B350" s="196"/>
    </row>
    <row r="352" spans="2:2" x14ac:dyDescent="0.3">
      <c r="B352" s="196"/>
    </row>
    <row r="353" spans="2:2" x14ac:dyDescent="0.3">
      <c r="B353" s="196"/>
    </row>
    <row r="354" spans="2:2" x14ac:dyDescent="0.3">
      <c r="B354" s="196"/>
    </row>
    <row r="355" spans="2:2" x14ac:dyDescent="0.3">
      <c r="B355" s="196"/>
    </row>
    <row r="356" spans="2:2" x14ac:dyDescent="0.3">
      <c r="B356" s="196"/>
    </row>
    <row r="358" spans="2:2" x14ac:dyDescent="0.3">
      <c r="B358" s="196"/>
    </row>
    <row r="361" spans="2:2" x14ac:dyDescent="0.3">
      <c r="B361" s="196"/>
    </row>
    <row r="364" spans="2:2" x14ac:dyDescent="0.3">
      <c r="B364" s="196"/>
    </row>
    <row r="365" spans="2:2" x14ac:dyDescent="0.3">
      <c r="B365" s="196"/>
    </row>
    <row r="366" spans="2:2" x14ac:dyDescent="0.3">
      <c r="B366" s="196"/>
    </row>
    <row r="367" spans="2:2" x14ac:dyDescent="0.3">
      <c r="B367" s="196"/>
    </row>
    <row r="368" spans="2:2" x14ac:dyDescent="0.3">
      <c r="B368" s="196"/>
    </row>
    <row r="369" spans="2:2" x14ac:dyDescent="0.3">
      <c r="B369" s="196"/>
    </row>
    <row r="370" spans="2:2" x14ac:dyDescent="0.3">
      <c r="B370" s="196"/>
    </row>
    <row r="371" spans="2:2" x14ac:dyDescent="0.3">
      <c r="B371" s="196"/>
    </row>
    <row r="372" spans="2:2" x14ac:dyDescent="0.3">
      <c r="B372" s="196"/>
    </row>
    <row r="373" spans="2:2" x14ac:dyDescent="0.3">
      <c r="B373" s="196"/>
    </row>
    <row r="374" spans="2:2" x14ac:dyDescent="0.3">
      <c r="B374" s="196"/>
    </row>
    <row r="375" spans="2:2" x14ac:dyDescent="0.3">
      <c r="B375" s="196"/>
    </row>
    <row r="376" spans="2:2" x14ac:dyDescent="0.3">
      <c r="B376" s="196"/>
    </row>
    <row r="377" spans="2:2" x14ac:dyDescent="0.3">
      <c r="B377" s="196"/>
    </row>
    <row r="378" spans="2:2" x14ac:dyDescent="0.3">
      <c r="B378" s="196"/>
    </row>
    <row r="379" spans="2:2" x14ac:dyDescent="0.3">
      <c r="B379" s="196"/>
    </row>
    <row r="380" spans="2:2" x14ac:dyDescent="0.3">
      <c r="B380" s="196"/>
    </row>
    <row r="381" spans="2:2" x14ac:dyDescent="0.3">
      <c r="B381" s="196"/>
    </row>
    <row r="382" spans="2:2" x14ac:dyDescent="0.3">
      <c r="B382" s="196"/>
    </row>
    <row r="386" spans="2:2" x14ac:dyDescent="0.3">
      <c r="B386" s="184"/>
    </row>
    <row r="403" spans="2:2" x14ac:dyDescent="0.3">
      <c r="B403" s="291"/>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7"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4.4"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39"/>
    </row>
    <row r="3" spans="2:12" s="1" customFormat="1" ht="18.3" customHeight="1" x14ac:dyDescent="0.15">
      <c r="B3" s="39"/>
      <c r="D3" s="45" t="s">
        <v>888</v>
      </c>
      <c r="E3" s="45"/>
      <c r="F3" s="45"/>
      <c r="G3" s="45"/>
      <c r="H3" s="45"/>
      <c r="I3" s="45"/>
      <c r="J3" s="45"/>
      <c r="K3" s="45"/>
      <c r="L3" s="45"/>
    </row>
    <row r="4" spans="2:12" s="1" customFormat="1" ht="8.85" customHeight="1" x14ac:dyDescent="0.15">
      <c r="B4" s="39"/>
    </row>
    <row r="5" spans="2:12" s="1" customFormat="1" ht="3" customHeight="1" x14ac:dyDescent="0.15"/>
    <row r="6" spans="2:12" s="1" customFormat="1" ht="26.4" customHeight="1" x14ac:dyDescent="0.15">
      <c r="B6" s="41" t="s">
        <v>889</v>
      </c>
      <c r="C6" s="41"/>
      <c r="D6" s="41"/>
      <c r="E6" s="41"/>
      <c r="F6" s="41"/>
      <c r="G6" s="41"/>
      <c r="H6" s="41"/>
      <c r="I6" s="41"/>
      <c r="J6" s="41"/>
      <c r="K6" s="41"/>
    </row>
    <row r="7" spans="2:12" s="1" customFormat="1" ht="8.5500000000000007" customHeight="1" x14ac:dyDescent="0.15"/>
    <row r="8" spans="2:12" s="1" customFormat="1" ht="15.3" customHeight="1" x14ac:dyDescent="0.15">
      <c r="B8" s="35" t="s">
        <v>890</v>
      </c>
      <c r="C8" s="35"/>
      <c r="D8" s="35"/>
      <c r="E8" s="35"/>
      <c r="F8" s="35"/>
      <c r="G8" s="35"/>
      <c r="H8" s="35"/>
      <c r="I8" s="35"/>
      <c r="J8" s="35"/>
      <c r="K8" s="35"/>
    </row>
    <row r="9" spans="2:12" s="1" customFormat="1" ht="2.1" customHeight="1" x14ac:dyDescent="0.15"/>
    <row r="10" spans="2:12" s="1" customFormat="1" ht="3" customHeight="1" x14ac:dyDescent="0.15">
      <c r="B10" s="34" t="s">
        <v>890</v>
      </c>
    </row>
    <row r="11" spans="2:12" s="1" customFormat="1" ht="17.100000000000001" customHeight="1" x14ac:dyDescent="0.15">
      <c r="B11" s="34"/>
      <c r="C11" s="42">
        <v>45291</v>
      </c>
      <c r="D11" s="42"/>
    </row>
    <row r="12" spans="2:12" s="1" customFormat="1" ht="3.45" customHeight="1" x14ac:dyDescent="0.15">
      <c r="B12" s="34"/>
    </row>
    <row r="13" spans="2:12" s="1" customFormat="1" ht="5.55" customHeight="1" x14ac:dyDescent="0.15"/>
    <row r="14" spans="2:12" s="1" customFormat="1" ht="15.3" customHeight="1" x14ac:dyDescent="0.15">
      <c r="B14" s="35" t="s">
        <v>891</v>
      </c>
      <c r="C14" s="35"/>
      <c r="D14" s="35"/>
      <c r="E14" s="35"/>
      <c r="F14" s="35"/>
      <c r="G14" s="35"/>
      <c r="H14" s="35"/>
      <c r="I14" s="35"/>
      <c r="J14" s="35"/>
      <c r="K14" s="35"/>
    </row>
    <row r="15" spans="2:12" s="1" customFormat="1" ht="10.199999999999999" customHeight="1" x14ac:dyDescent="0.15"/>
    <row r="16" spans="2:12" s="1" customFormat="1" ht="14.1" customHeight="1" x14ac:dyDescent="0.15">
      <c r="B16" s="36" t="s">
        <v>870</v>
      </c>
      <c r="C16" s="36"/>
      <c r="D16" s="43"/>
      <c r="E16" s="43"/>
      <c r="F16" s="43"/>
      <c r="G16" s="43"/>
      <c r="H16" s="43"/>
      <c r="I16" s="43"/>
      <c r="J16" s="43"/>
      <c r="K16" s="43"/>
    </row>
    <row r="17" spans="2:11" s="1" customFormat="1" ht="11.85" customHeight="1" x14ac:dyDescent="0.15">
      <c r="B17" s="37" t="s">
        <v>871</v>
      </c>
      <c r="C17" s="37"/>
      <c r="D17" s="37" t="s">
        <v>872</v>
      </c>
      <c r="E17" s="37"/>
      <c r="F17" s="37" t="s">
        <v>873</v>
      </c>
      <c r="G17" s="37"/>
      <c r="H17" s="37"/>
      <c r="I17" s="37"/>
      <c r="J17" s="37"/>
      <c r="K17" s="37"/>
    </row>
    <row r="18" spans="2:11" s="1" customFormat="1" ht="11.55" customHeight="1" x14ac:dyDescent="0.15"/>
    <row r="19" spans="2:11" s="1" customFormat="1" ht="13.2" customHeight="1" x14ac:dyDescent="0.15">
      <c r="B19" s="38" t="s">
        <v>874</v>
      </c>
      <c r="C19" s="38"/>
      <c r="D19" s="38"/>
      <c r="E19" s="38"/>
      <c r="F19" s="43"/>
      <c r="G19" s="43"/>
      <c r="H19" s="43"/>
      <c r="I19" s="43"/>
      <c r="J19" s="44"/>
      <c r="K19" s="44"/>
    </row>
    <row r="20" spans="2:11" s="1" customFormat="1" ht="11.85" customHeight="1" x14ac:dyDescent="0.15">
      <c r="B20" s="40" t="s">
        <v>875</v>
      </c>
      <c r="C20" s="40"/>
      <c r="D20" s="40" t="s">
        <v>876</v>
      </c>
      <c r="E20" s="40"/>
      <c r="F20" s="40"/>
      <c r="G20" s="40" t="s">
        <v>877</v>
      </c>
      <c r="H20" s="40"/>
      <c r="I20" s="40"/>
      <c r="J20" s="40"/>
      <c r="K20" s="40"/>
    </row>
    <row r="21" spans="2:11" s="1" customFormat="1" ht="11.55" customHeight="1" x14ac:dyDescent="0.15"/>
    <row r="22" spans="2:11" s="1" customFormat="1" ht="13.2" customHeight="1" x14ac:dyDescent="0.15">
      <c r="B22" s="38" t="s">
        <v>878</v>
      </c>
      <c r="C22" s="38"/>
      <c r="D22" s="38"/>
      <c r="E22" s="38"/>
      <c r="F22" s="38"/>
      <c r="G22" s="38"/>
      <c r="H22" s="43"/>
      <c r="I22" s="43"/>
      <c r="J22" s="43"/>
      <c r="K22" s="4"/>
    </row>
    <row r="23" spans="2:11" s="1" customFormat="1" ht="11.85" customHeight="1" x14ac:dyDescent="0.15">
      <c r="B23" s="40" t="s">
        <v>879</v>
      </c>
      <c r="C23" s="40"/>
      <c r="D23" s="40" t="s">
        <v>880</v>
      </c>
      <c r="E23" s="40"/>
      <c r="F23" s="40"/>
      <c r="G23" s="40" t="s">
        <v>881</v>
      </c>
      <c r="H23" s="40"/>
      <c r="I23" s="40"/>
      <c r="J23" s="40"/>
      <c r="K23" s="40"/>
    </row>
    <row r="24" spans="2:11" s="1" customFormat="1" ht="10.65" customHeight="1" x14ac:dyDescent="0.15"/>
    <row r="25" spans="2:11" s="1" customFormat="1" ht="11.85" customHeight="1" x14ac:dyDescent="0.15">
      <c r="B25" s="38" t="s">
        <v>882</v>
      </c>
      <c r="C25" s="38"/>
      <c r="D25" s="44"/>
      <c r="E25" s="44"/>
      <c r="F25" s="44"/>
      <c r="G25" s="44"/>
      <c r="H25" s="44"/>
      <c r="I25" s="44"/>
      <c r="J25" s="44"/>
      <c r="K25" s="44"/>
    </row>
    <row r="26" spans="2:11" s="1" customFormat="1" ht="11.85" customHeight="1" x14ac:dyDescent="0.15">
      <c r="B26" s="40" t="s">
        <v>883</v>
      </c>
      <c r="C26" s="40"/>
      <c r="D26" s="33"/>
      <c r="E26" s="33"/>
      <c r="F26" s="33"/>
      <c r="G26" s="33"/>
      <c r="H26" s="33"/>
      <c r="I26" s="33"/>
      <c r="J26" s="33"/>
      <c r="K26" s="33"/>
    </row>
    <row r="27" spans="2:11" s="1" customFormat="1" ht="8.85" customHeight="1" x14ac:dyDescent="0.15"/>
    <row r="28" spans="2:11" s="1" customFormat="1" ht="11.85" customHeight="1" x14ac:dyDescent="0.15">
      <c r="B28" s="38" t="s">
        <v>884</v>
      </c>
      <c r="C28" s="38"/>
      <c r="D28" s="38"/>
      <c r="E28" s="38"/>
      <c r="F28" s="38"/>
      <c r="G28" s="38"/>
      <c r="H28" s="38"/>
      <c r="I28" s="38"/>
      <c r="J28" s="38"/>
      <c r="K28" s="38"/>
    </row>
    <row r="29" spans="2:11" s="1" customFormat="1" ht="11.85" customHeight="1" x14ac:dyDescent="0.15">
      <c r="B29" s="40" t="s">
        <v>885</v>
      </c>
      <c r="C29" s="40"/>
      <c r="D29" s="40"/>
      <c r="E29" s="40"/>
      <c r="F29" s="40"/>
      <c r="G29" s="40"/>
      <c r="H29" s="40"/>
      <c r="I29" s="40"/>
      <c r="J29" s="40"/>
      <c r="K29" s="40"/>
    </row>
    <row r="30" spans="2:11" s="1" customFormat="1" ht="11.85" customHeight="1" x14ac:dyDescent="0.15">
      <c r="B30" s="40" t="s">
        <v>886</v>
      </c>
      <c r="C30" s="40"/>
      <c r="D30" s="40"/>
      <c r="E30" s="40"/>
      <c r="F30" s="40"/>
      <c r="G30" s="40"/>
      <c r="H30" s="40"/>
      <c r="I30" s="40"/>
      <c r="J30" s="40"/>
      <c r="K30" s="40"/>
    </row>
    <row r="31" spans="2:11" s="1" customFormat="1" ht="11.85" customHeight="1" x14ac:dyDescent="0.15">
      <c r="B31" s="40" t="s">
        <v>887</v>
      </c>
      <c r="C31" s="40"/>
      <c r="D31" s="40"/>
      <c r="E31" s="40"/>
      <c r="F31" s="40"/>
      <c r="G31" s="40"/>
      <c r="H31" s="40"/>
      <c r="I31" s="40"/>
      <c r="J31" s="40"/>
      <c r="K31" s="40"/>
    </row>
    <row r="32" spans="2:11" s="1" customFormat="1" ht="22.95"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L20" sqref="L20"/>
    </sheetView>
  </sheetViews>
  <sheetFormatPr defaultRowHeight="14.4"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2" customHeight="1" x14ac:dyDescent="0.15"/>
    <row r="2" spans="2:14" s="1" customFormat="1" ht="18.3" customHeight="1" x14ac:dyDescent="0.15">
      <c r="B2" s="39"/>
      <c r="C2" s="39"/>
      <c r="D2" s="45" t="s">
        <v>888</v>
      </c>
      <c r="E2" s="45"/>
      <c r="F2" s="45"/>
      <c r="G2" s="45"/>
      <c r="H2" s="45"/>
      <c r="I2" s="45"/>
    </row>
    <row r="3" spans="2:14" s="1" customFormat="1" ht="11.85" customHeight="1" x14ac:dyDescent="0.15">
      <c r="B3" s="39"/>
      <c r="C3" s="39"/>
    </row>
    <row r="4" spans="2:14" s="1" customFormat="1" ht="2.1" customHeight="1" x14ac:dyDescent="0.15"/>
    <row r="5" spans="2:14" s="1" customFormat="1" ht="26.4" customHeight="1" x14ac:dyDescent="0.15">
      <c r="B5" s="41" t="s">
        <v>924</v>
      </c>
      <c r="C5" s="41"/>
      <c r="D5" s="41"/>
      <c r="E5" s="41"/>
      <c r="F5" s="41"/>
      <c r="G5" s="41"/>
      <c r="H5" s="41"/>
      <c r="I5" s="41"/>
      <c r="J5" s="41"/>
    </row>
    <row r="6" spans="2:14" s="1" customFormat="1" ht="4.2" customHeight="1" x14ac:dyDescent="0.15"/>
    <row r="7" spans="2:14" s="1" customFormat="1" ht="15.3" customHeight="1" x14ac:dyDescent="0.15">
      <c r="B7" s="35" t="s">
        <v>925</v>
      </c>
      <c r="C7" s="35"/>
      <c r="D7" s="35"/>
      <c r="E7" s="35"/>
      <c r="F7" s="35"/>
      <c r="G7" s="35"/>
      <c r="H7" s="35"/>
      <c r="I7" s="35"/>
      <c r="J7" s="35"/>
      <c r="K7" s="35"/>
      <c r="L7" s="35"/>
      <c r="M7" s="35"/>
      <c r="N7" s="35"/>
    </row>
    <row r="8" spans="2:14" s="1" customFormat="1" ht="3.45" customHeight="1" x14ac:dyDescent="0.15"/>
    <row r="9" spans="2:14" s="1" customFormat="1" ht="26.85" customHeight="1" x14ac:dyDescent="0.15">
      <c r="B9" s="7" t="s">
        <v>892</v>
      </c>
      <c r="C9" s="7" t="s">
        <v>893</v>
      </c>
      <c r="D9" s="7" t="s">
        <v>894</v>
      </c>
      <c r="E9" s="48" t="s">
        <v>895</v>
      </c>
      <c r="F9" s="48"/>
      <c r="G9" s="8" t="s">
        <v>896</v>
      </c>
      <c r="H9" s="7" t="s">
        <v>897</v>
      </c>
      <c r="I9" s="8" t="s">
        <v>898</v>
      </c>
      <c r="J9" s="7" t="s">
        <v>899</v>
      </c>
      <c r="K9" s="8" t="s">
        <v>900</v>
      </c>
      <c r="L9" s="8" t="s">
        <v>901</v>
      </c>
      <c r="M9" s="8" t="s">
        <v>902</v>
      </c>
      <c r="N9" s="8" t="s">
        <v>918</v>
      </c>
    </row>
    <row r="10" spans="2:14" s="1" customFormat="1" ht="14.4" customHeight="1" x14ac:dyDescent="0.15">
      <c r="B10" s="9" t="s">
        <v>903</v>
      </c>
      <c r="C10" s="9" t="s">
        <v>904</v>
      </c>
      <c r="D10" s="10">
        <v>2500000000</v>
      </c>
      <c r="E10" s="46">
        <v>43521</v>
      </c>
      <c r="F10" s="46"/>
      <c r="G10" s="11">
        <v>46078</v>
      </c>
      <c r="H10" s="9" t="s">
        <v>1</v>
      </c>
      <c r="I10" s="9" t="s">
        <v>905</v>
      </c>
      <c r="J10" s="12">
        <v>5.0000000000000001E-3</v>
      </c>
      <c r="K10" s="9" t="s">
        <v>906</v>
      </c>
      <c r="L10" s="9" t="s">
        <v>907</v>
      </c>
      <c r="M10" s="13">
        <v>2.1561643835616402</v>
      </c>
      <c r="N10" s="9" t="s">
        <v>919</v>
      </c>
    </row>
    <row r="11" spans="2:14" s="1" customFormat="1" ht="14.4" customHeight="1" x14ac:dyDescent="0.15">
      <c r="B11" s="9" t="s">
        <v>908</v>
      </c>
      <c r="C11" s="9" t="s">
        <v>909</v>
      </c>
      <c r="D11" s="10">
        <v>2500000000</v>
      </c>
      <c r="E11" s="46">
        <v>43521</v>
      </c>
      <c r="F11" s="46"/>
      <c r="G11" s="11">
        <v>47174</v>
      </c>
      <c r="H11" s="9" t="s">
        <v>1</v>
      </c>
      <c r="I11" s="9" t="s">
        <v>905</v>
      </c>
      <c r="J11" s="12">
        <v>8.5000000000000006E-3</v>
      </c>
      <c r="K11" s="9" t="s">
        <v>906</v>
      </c>
      <c r="L11" s="9" t="s">
        <v>907</v>
      </c>
      <c r="M11" s="13">
        <v>5.1589041095890398</v>
      </c>
      <c r="N11" s="9" t="s">
        <v>920</v>
      </c>
    </row>
    <row r="12" spans="2:14" s="1" customFormat="1" ht="14.4" customHeight="1" x14ac:dyDescent="0.15">
      <c r="B12" s="9" t="s">
        <v>910</v>
      </c>
      <c r="C12" s="9" t="s">
        <v>911</v>
      </c>
      <c r="D12" s="10">
        <v>2500000000</v>
      </c>
      <c r="E12" s="46">
        <v>43971</v>
      </c>
      <c r="F12" s="46"/>
      <c r="G12" s="11">
        <v>46527</v>
      </c>
      <c r="H12" s="9" t="s">
        <v>1</v>
      </c>
      <c r="I12" s="9" t="s">
        <v>905</v>
      </c>
      <c r="J12" s="12">
        <v>1E-4</v>
      </c>
      <c r="K12" s="9" t="s">
        <v>906</v>
      </c>
      <c r="L12" s="9" t="s">
        <v>912</v>
      </c>
      <c r="M12" s="13">
        <v>3.38630136986301</v>
      </c>
      <c r="N12" s="9" t="s">
        <v>921</v>
      </c>
    </row>
    <row r="13" spans="2:14" s="1" customFormat="1" ht="14.4" customHeight="1" x14ac:dyDescent="0.15">
      <c r="B13" s="9" t="s">
        <v>913</v>
      </c>
      <c r="C13" s="9" t="s">
        <v>914</v>
      </c>
      <c r="D13" s="10">
        <v>2500000000</v>
      </c>
      <c r="E13" s="46">
        <v>43971</v>
      </c>
      <c r="F13" s="46"/>
      <c r="G13" s="11">
        <v>47623</v>
      </c>
      <c r="H13" s="9" t="s">
        <v>1</v>
      </c>
      <c r="I13" s="9" t="s">
        <v>905</v>
      </c>
      <c r="J13" s="12">
        <v>6.9999999999999999E-4</v>
      </c>
      <c r="K13" s="9" t="s">
        <v>906</v>
      </c>
      <c r="L13" s="9" t="s">
        <v>912</v>
      </c>
      <c r="M13" s="13">
        <v>6.38904109589041</v>
      </c>
      <c r="N13" s="9" t="s">
        <v>922</v>
      </c>
    </row>
    <row r="14" spans="2:14" s="1" customFormat="1" ht="14.4" customHeight="1" x14ac:dyDescent="0.15">
      <c r="B14" s="9" t="s">
        <v>915</v>
      </c>
      <c r="C14" s="9" t="s">
        <v>916</v>
      </c>
      <c r="D14" s="10">
        <v>1500000000</v>
      </c>
      <c r="E14" s="46">
        <v>44175</v>
      </c>
      <c r="F14" s="46"/>
      <c r="G14" s="11">
        <v>46731</v>
      </c>
      <c r="H14" s="9" t="s">
        <v>1</v>
      </c>
      <c r="I14" s="9" t="s">
        <v>905</v>
      </c>
      <c r="J14" s="12">
        <v>1E-4</v>
      </c>
      <c r="K14" s="9" t="s">
        <v>906</v>
      </c>
      <c r="L14" s="9" t="s">
        <v>917</v>
      </c>
      <c r="M14" s="13">
        <v>3.9452054794520501</v>
      </c>
      <c r="N14" s="9" t="s">
        <v>923</v>
      </c>
    </row>
    <row r="15" spans="2:14" s="1" customFormat="1" ht="8.85" customHeight="1" x14ac:dyDescent="0.15">
      <c r="B15" s="14"/>
      <c r="C15" s="15"/>
      <c r="D15" s="16">
        <v>11500000000</v>
      </c>
      <c r="E15" s="47"/>
      <c r="F15" s="47"/>
      <c r="G15" s="14"/>
      <c r="H15" s="14"/>
      <c r="I15" s="14"/>
      <c r="J15" s="14"/>
      <c r="K15" s="14"/>
      <c r="L15" s="14"/>
      <c r="M15" s="14"/>
      <c r="N15" s="14"/>
    </row>
    <row r="16" spans="2:14" s="1" customFormat="1" ht="4.6500000000000004" customHeight="1" x14ac:dyDescent="0.15"/>
    <row r="17" spans="2:14" s="1" customFormat="1" ht="15.75" customHeight="1" x14ac:dyDescent="0.15">
      <c r="B17" s="35" t="s">
        <v>926</v>
      </c>
      <c r="C17" s="35"/>
      <c r="D17" s="35"/>
      <c r="E17" s="35"/>
      <c r="F17" s="35"/>
      <c r="G17" s="35"/>
      <c r="H17" s="35"/>
      <c r="I17" s="35"/>
      <c r="J17" s="35"/>
      <c r="K17" s="35"/>
      <c r="L17" s="35"/>
      <c r="M17" s="35"/>
      <c r="N17" s="35"/>
    </row>
    <row r="18" spans="2:14" s="1" customFormat="1" ht="2.1" customHeight="1" x14ac:dyDescent="0.15"/>
    <row r="19" spans="2:14" s="1" customFormat="1" ht="12.75" customHeight="1" x14ac:dyDescent="0.15">
      <c r="B19" s="5" t="s">
        <v>927</v>
      </c>
      <c r="F19" s="49">
        <v>11500000000</v>
      </c>
      <c r="G19" s="49"/>
    </row>
    <row r="20" spans="2:14" s="1" customFormat="1" ht="12.75" customHeight="1" x14ac:dyDescent="0.15">
      <c r="B20" s="40" t="s">
        <v>928</v>
      </c>
      <c r="C20" s="40"/>
      <c r="F20" s="17"/>
      <c r="G20" s="18">
        <v>3.1217391304347798E-3</v>
      </c>
    </row>
    <row r="21" spans="2:14" s="1" customFormat="1" ht="11.1" customHeight="1" x14ac:dyDescent="0.15">
      <c r="B21" s="40" t="s">
        <v>929</v>
      </c>
      <c r="C21" s="40"/>
      <c r="D21" s="299"/>
      <c r="E21" s="299"/>
      <c r="F21" s="299"/>
      <c r="G21" s="19">
        <v>4.2298987492555096</v>
      </c>
    </row>
    <row r="22" spans="2:14" s="1" customFormat="1" ht="1.65" customHeight="1" x14ac:dyDescent="0.15">
      <c r="B22" s="40"/>
      <c r="C22" s="40"/>
      <c r="D22" s="299"/>
      <c r="E22" s="299"/>
      <c r="F22" s="299"/>
    </row>
    <row r="23" spans="2:14" s="1" customFormat="1" ht="12.75" customHeight="1" x14ac:dyDescent="0.15">
      <c r="B23" s="20" t="s">
        <v>930</v>
      </c>
    </row>
    <row r="24" spans="2:14" s="1" customFormat="1" ht="18.75" customHeight="1" x14ac:dyDescent="0.15"/>
  </sheetData>
  <mergeCells count="15">
    <mergeCell ref="B17:N17"/>
    <mergeCell ref="B2:C3"/>
    <mergeCell ref="B20:C20"/>
    <mergeCell ref="B5:J5"/>
    <mergeCell ref="B7:N7"/>
    <mergeCell ref="D2:I2"/>
    <mergeCell ref="E10:F10"/>
    <mergeCell ref="E11:F11"/>
    <mergeCell ref="E12:F12"/>
    <mergeCell ref="E13:F13"/>
    <mergeCell ref="E14:F14"/>
    <mergeCell ref="E15:F15"/>
    <mergeCell ref="E9:F9"/>
    <mergeCell ref="F19:G19"/>
    <mergeCell ref="B21:F22"/>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heetViews>
  <sheetFormatPr defaultRowHeight="14.4"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39"/>
    </row>
    <row r="2" spans="2:6" s="1" customFormat="1" ht="18.3" customHeight="1" x14ac:dyDescent="0.15">
      <c r="B2" s="39"/>
      <c r="C2" s="45" t="s">
        <v>888</v>
      </c>
      <c r="D2" s="45"/>
      <c r="E2" s="45"/>
      <c r="F2" s="45"/>
    </row>
    <row r="3" spans="2:6" s="1" customFormat="1" ht="6" customHeight="1" x14ac:dyDescent="0.15">
      <c r="B3" s="39"/>
    </row>
    <row r="4" spans="2:6" s="1" customFormat="1" ht="3.45" customHeight="1" x14ac:dyDescent="0.15"/>
    <row r="5" spans="2:6" s="1" customFormat="1" ht="26.4" customHeight="1" x14ac:dyDescent="0.15">
      <c r="B5" s="41" t="s">
        <v>945</v>
      </c>
      <c r="C5" s="41"/>
      <c r="D5" s="41"/>
      <c r="E5" s="41"/>
      <c r="F5" s="41"/>
    </row>
    <row r="6" spans="2:6" s="1" customFormat="1" ht="7.65" customHeight="1" x14ac:dyDescent="0.15"/>
    <row r="7" spans="2:6" s="1" customFormat="1" ht="15.3" customHeight="1" x14ac:dyDescent="0.15">
      <c r="B7" s="50" t="s">
        <v>946</v>
      </c>
      <c r="C7" s="50"/>
      <c r="D7" s="50"/>
      <c r="E7" s="50"/>
      <c r="F7" s="50"/>
    </row>
    <row r="8" spans="2:6" s="1" customFormat="1" ht="10.199999999999999" customHeight="1" x14ac:dyDescent="0.15"/>
    <row r="9" spans="2:6" s="1" customFormat="1" ht="12.75" customHeight="1" x14ac:dyDescent="0.15">
      <c r="B9" s="3" t="s">
        <v>931</v>
      </c>
      <c r="C9" s="21" t="s">
        <v>932</v>
      </c>
      <c r="D9" s="21" t="s">
        <v>933</v>
      </c>
      <c r="E9" s="21" t="s">
        <v>934</v>
      </c>
    </row>
    <row r="10" spans="2:6" s="1" customFormat="1" ht="11.85" customHeight="1" x14ac:dyDescent="0.15">
      <c r="B10" s="5" t="s">
        <v>935</v>
      </c>
      <c r="C10" s="22" t="s">
        <v>936</v>
      </c>
      <c r="D10" s="22" t="s">
        <v>937</v>
      </c>
      <c r="E10" s="22" t="s">
        <v>938</v>
      </c>
    </row>
    <row r="11" spans="2:6" s="1" customFormat="1" ht="11.85" customHeight="1" x14ac:dyDescent="0.15">
      <c r="B11" s="5" t="s">
        <v>939</v>
      </c>
      <c r="C11" s="22" t="s">
        <v>940</v>
      </c>
      <c r="D11" s="22" t="s">
        <v>937</v>
      </c>
      <c r="E11" s="22" t="s">
        <v>941</v>
      </c>
    </row>
    <row r="12" spans="2:6" s="1" customFormat="1" ht="11.85" customHeight="1" x14ac:dyDescent="0.15">
      <c r="B12" s="5" t="s">
        <v>942</v>
      </c>
      <c r="C12" s="22" t="s">
        <v>943</v>
      </c>
      <c r="D12" s="22" t="s">
        <v>937</v>
      </c>
      <c r="E12" s="22" t="s">
        <v>944</v>
      </c>
    </row>
    <row r="13" spans="2:6" s="1" customFormat="1" ht="22.95" customHeight="1" x14ac:dyDescent="0.15"/>
    <row r="14" spans="2:6" s="1" customFormat="1" ht="15.3" customHeight="1" x14ac:dyDescent="0.15">
      <c r="B14" s="50" t="s">
        <v>947</v>
      </c>
      <c r="C14" s="50"/>
      <c r="D14" s="50"/>
      <c r="E14" s="50"/>
      <c r="F14" s="50"/>
    </row>
    <row r="15" spans="2:6" s="1" customFormat="1" ht="12.75" customHeight="1" x14ac:dyDescent="0.15"/>
    <row r="16" spans="2:6" s="1" customFormat="1" ht="12.75" customHeight="1" x14ac:dyDescent="0.15">
      <c r="B16" s="3" t="s">
        <v>931</v>
      </c>
      <c r="C16" s="21" t="s">
        <v>932</v>
      </c>
      <c r="D16" s="21" t="s">
        <v>933</v>
      </c>
    </row>
    <row r="17" spans="2:4" s="1" customFormat="1" ht="11.85" customHeight="1" x14ac:dyDescent="0.15">
      <c r="B17" s="5"/>
      <c r="C17" s="22"/>
      <c r="D17" s="22"/>
    </row>
    <row r="18"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activeCell="L18" sqref="L18"/>
    </sheetView>
  </sheetViews>
  <sheetFormatPr defaultRowHeight="14.4"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39"/>
    </row>
    <row r="2" spans="2:4" s="1" customFormat="1" ht="18.3" customHeight="1" x14ac:dyDescent="0.15">
      <c r="B2" s="39"/>
      <c r="C2" s="6" t="s">
        <v>888</v>
      </c>
    </row>
    <row r="3" spans="2:4" s="1" customFormat="1" ht="4.6500000000000004" customHeight="1" x14ac:dyDescent="0.15">
      <c r="B3" s="39"/>
      <c r="C3" s="51"/>
    </row>
    <row r="4" spans="2:4" s="1" customFormat="1" ht="8.85" customHeight="1" x14ac:dyDescent="0.15">
      <c r="C4" s="51"/>
    </row>
    <row r="5" spans="2:4" s="1" customFormat="1" ht="26.4" customHeight="1" x14ac:dyDescent="0.15">
      <c r="B5" s="41" t="s">
        <v>1003</v>
      </c>
      <c r="C5" s="41"/>
    </row>
    <row r="6" spans="2:4" s="1" customFormat="1" ht="11.55" customHeight="1" x14ac:dyDescent="0.15">
      <c r="B6" s="5" t="s">
        <v>1004</v>
      </c>
    </row>
    <row r="7" spans="2:4" s="1" customFormat="1" ht="1.65" customHeight="1" x14ac:dyDescent="0.15"/>
    <row r="8" spans="2:4" s="1" customFormat="1" ht="15.3" customHeight="1" x14ac:dyDescent="0.15">
      <c r="B8" s="35" t="s">
        <v>1005</v>
      </c>
      <c r="C8" s="35"/>
    </row>
    <row r="9" spans="2:4" s="1" customFormat="1" ht="4.2" customHeight="1" x14ac:dyDescent="0.15"/>
    <row r="10" spans="2:4" s="1" customFormat="1" ht="17.100000000000001" customHeight="1" x14ac:dyDescent="0.25">
      <c r="B10" s="23" t="s">
        <v>948</v>
      </c>
      <c r="C10" s="24">
        <v>11500000000</v>
      </c>
      <c r="D10" s="25" t="s">
        <v>949</v>
      </c>
    </row>
    <row r="11" spans="2:4" s="1" customFormat="1" ht="17.100000000000001" customHeight="1" x14ac:dyDescent="0.25">
      <c r="B11" s="23" t="s">
        <v>950</v>
      </c>
      <c r="C11" s="24">
        <v>15261132275.9503</v>
      </c>
      <c r="D11" s="25" t="s">
        <v>951</v>
      </c>
    </row>
    <row r="12" spans="2:4" s="1" customFormat="1" ht="17.100000000000001" customHeight="1" x14ac:dyDescent="0.25">
      <c r="B12" s="23" t="s">
        <v>952</v>
      </c>
      <c r="C12" s="24">
        <v>91500000</v>
      </c>
      <c r="D12" s="25" t="s">
        <v>953</v>
      </c>
    </row>
    <row r="13" spans="2:4" s="1" customFormat="1" ht="17.100000000000001" customHeight="1" x14ac:dyDescent="0.25">
      <c r="B13" s="23" t="s">
        <v>954</v>
      </c>
      <c r="C13" s="24">
        <v>634916449.33000004</v>
      </c>
      <c r="D13" s="25" t="s">
        <v>955</v>
      </c>
    </row>
    <row r="14" spans="2:4" s="1" customFormat="1" ht="17.100000000000001" customHeight="1" x14ac:dyDescent="0.25">
      <c r="B14" s="23" t="s">
        <v>956</v>
      </c>
      <c r="C14" s="26">
        <v>0.39022162828524198</v>
      </c>
      <c r="D14" s="27"/>
    </row>
    <row r="15" spans="2:4" s="1" customFormat="1" ht="4.2" customHeight="1" x14ac:dyDescent="0.15"/>
    <row r="16" spans="2:4" s="1" customFormat="1" ht="15.3" customHeight="1" x14ac:dyDescent="0.15">
      <c r="B16" s="35" t="s">
        <v>1006</v>
      </c>
      <c r="C16" s="35"/>
    </row>
    <row r="17" spans="2:4" s="1" customFormat="1" ht="4.2" customHeight="1" x14ac:dyDescent="0.15"/>
    <row r="18" spans="2:4" s="1" customFormat="1" ht="17.100000000000001" customHeight="1" x14ac:dyDescent="0.25">
      <c r="B18" s="23" t="s">
        <v>957</v>
      </c>
      <c r="C18" s="24">
        <v>12261145840.7031</v>
      </c>
      <c r="D18" s="25" t="s">
        <v>958</v>
      </c>
    </row>
    <row r="19" spans="2:4" s="1" customFormat="1" ht="17.100000000000001" customHeight="1" x14ac:dyDescent="0.25">
      <c r="B19" s="23" t="s">
        <v>959</v>
      </c>
      <c r="C19" s="26">
        <v>1.0661865948437499</v>
      </c>
      <c r="D19" s="28" t="s">
        <v>960</v>
      </c>
    </row>
    <row r="20" spans="2:4" s="1" customFormat="1" ht="17.100000000000001" customHeight="1" x14ac:dyDescent="0.25">
      <c r="B20" s="2" t="s">
        <v>961</v>
      </c>
      <c r="C20" s="29" t="s">
        <v>962</v>
      </c>
      <c r="D20" s="30" t="s">
        <v>963</v>
      </c>
    </row>
    <row r="21" spans="2:4" s="1" customFormat="1" ht="4.2" customHeight="1" x14ac:dyDescent="0.15"/>
    <row r="22" spans="2:4" s="1" customFormat="1" ht="15.3" customHeight="1" x14ac:dyDescent="0.15">
      <c r="B22" s="35" t="s">
        <v>1007</v>
      </c>
      <c r="C22" s="35"/>
    </row>
    <row r="23" spans="2:4" s="1" customFormat="1" ht="4.2" customHeight="1" x14ac:dyDescent="0.15"/>
    <row r="24" spans="2:4" s="1" customFormat="1" ht="17.100000000000001" customHeight="1" x14ac:dyDescent="0.25">
      <c r="B24" s="23" t="s">
        <v>964</v>
      </c>
      <c r="C24" s="24">
        <v>92044624.415000007</v>
      </c>
      <c r="D24" s="25" t="s">
        <v>965</v>
      </c>
    </row>
    <row r="25" spans="2:4" s="1" customFormat="1" ht="17.100000000000001" customHeight="1" x14ac:dyDescent="0.25">
      <c r="B25" s="23" t="s">
        <v>966</v>
      </c>
      <c r="C25" s="24">
        <v>634916449.33000004</v>
      </c>
      <c r="D25" s="25" t="s">
        <v>967</v>
      </c>
    </row>
    <row r="26" spans="2:4" s="1" customFormat="1" ht="17.100000000000001" customHeight="1" x14ac:dyDescent="0.25">
      <c r="B26" s="23" t="s">
        <v>968</v>
      </c>
      <c r="C26" s="31">
        <v>0</v>
      </c>
      <c r="D26" s="25" t="s">
        <v>969</v>
      </c>
    </row>
    <row r="27" spans="2:4" s="1" customFormat="1" ht="17.100000000000001" customHeight="1" x14ac:dyDescent="0.25">
      <c r="B27" s="23" t="s">
        <v>957</v>
      </c>
      <c r="C27" s="24">
        <v>12261145840.7031</v>
      </c>
      <c r="D27" s="25"/>
    </row>
    <row r="28" spans="2:4" s="1" customFormat="1" ht="17.100000000000001" customHeight="1" x14ac:dyDescent="0.25">
      <c r="B28" s="23" t="s">
        <v>970</v>
      </c>
      <c r="C28" s="26">
        <v>1.12940060125636</v>
      </c>
      <c r="D28" s="28" t="s">
        <v>960</v>
      </c>
    </row>
    <row r="29" spans="2:4" s="1" customFormat="1" ht="17.100000000000001" customHeight="1" x14ac:dyDescent="0.25">
      <c r="B29" s="2" t="s">
        <v>971</v>
      </c>
      <c r="C29" s="29" t="s">
        <v>962</v>
      </c>
      <c r="D29" s="30" t="s">
        <v>972</v>
      </c>
    </row>
    <row r="30" spans="2:4" s="1" customFormat="1" ht="4.2" customHeight="1" x14ac:dyDescent="0.15"/>
    <row r="31" spans="2:4" s="1" customFormat="1" ht="15.3" customHeight="1" x14ac:dyDescent="0.15">
      <c r="B31" s="35" t="s">
        <v>1008</v>
      </c>
      <c r="C31" s="35"/>
    </row>
    <row r="32" spans="2:4" s="1" customFormat="1" ht="4.2" customHeight="1" x14ac:dyDescent="0.15"/>
    <row r="33" spans="2:4" s="1" customFormat="1" ht="17.100000000000001" customHeight="1" x14ac:dyDescent="0.25">
      <c r="B33" s="23" t="s">
        <v>973</v>
      </c>
      <c r="C33" s="24">
        <v>2154291357.8599701</v>
      </c>
      <c r="D33" s="25" t="s">
        <v>974</v>
      </c>
    </row>
    <row r="34" spans="2:4" s="1" customFormat="1" ht="17.100000000000001" customHeight="1" x14ac:dyDescent="0.25">
      <c r="B34" s="23" t="s">
        <v>975</v>
      </c>
      <c r="C34" s="24">
        <v>2154291357.8599701</v>
      </c>
      <c r="D34" s="25"/>
    </row>
    <row r="35" spans="2:4" s="1" customFormat="1" ht="17.100000000000001" customHeight="1" x14ac:dyDescent="0.25">
      <c r="B35" s="23" t="s">
        <v>976</v>
      </c>
      <c r="C35" s="24">
        <v>0</v>
      </c>
      <c r="D35" s="25"/>
    </row>
    <row r="36" spans="2:4" s="1" customFormat="1" ht="17.100000000000001" customHeight="1" x14ac:dyDescent="0.25">
      <c r="B36" s="23" t="s">
        <v>977</v>
      </c>
      <c r="C36" s="32" t="s">
        <v>90</v>
      </c>
      <c r="D36" s="25"/>
    </row>
    <row r="37" spans="2:4" s="1" customFormat="1" ht="17.100000000000001" customHeight="1" x14ac:dyDescent="0.25">
      <c r="B37" s="23" t="s">
        <v>978</v>
      </c>
      <c r="C37" s="32" t="s">
        <v>90</v>
      </c>
      <c r="D37" s="27"/>
    </row>
    <row r="38" spans="2:4" s="1" customFormat="1" ht="17.100000000000001" customHeight="1" x14ac:dyDescent="0.25">
      <c r="B38" s="23" t="s">
        <v>979</v>
      </c>
      <c r="C38" s="24">
        <v>12988106914.448099</v>
      </c>
      <c r="D38" s="25" t="s">
        <v>980</v>
      </c>
    </row>
    <row r="39" spans="2:4" s="1" customFormat="1" ht="17.100000000000001" customHeight="1" x14ac:dyDescent="0.25">
      <c r="B39" s="23" t="s">
        <v>957</v>
      </c>
      <c r="C39" s="24">
        <v>12261145840.7031</v>
      </c>
      <c r="D39" s="27"/>
    </row>
    <row r="40" spans="2:4" s="1" customFormat="1" ht="17.100000000000001" customHeight="1" x14ac:dyDescent="0.25">
      <c r="B40" s="23" t="s">
        <v>981</v>
      </c>
      <c r="C40" s="24">
        <v>92044624.415000007</v>
      </c>
      <c r="D40" s="27"/>
    </row>
    <row r="41" spans="2:4" s="1" customFormat="1" ht="17.100000000000001" customHeight="1" x14ac:dyDescent="0.25">
      <c r="B41" s="23" t="s">
        <v>982</v>
      </c>
      <c r="C41" s="24">
        <v>634916449.33000004</v>
      </c>
      <c r="D41" s="27"/>
    </row>
    <row r="42" spans="2:4" s="1" customFormat="1" ht="17.100000000000001" customHeight="1" x14ac:dyDescent="0.25">
      <c r="B42" s="23" t="s">
        <v>978</v>
      </c>
      <c r="C42" s="32" t="s">
        <v>90</v>
      </c>
      <c r="D42" s="27"/>
    </row>
    <row r="43" spans="2:4" s="1" customFormat="1" ht="17.100000000000001" customHeight="1" x14ac:dyDescent="0.25">
      <c r="B43" s="23" t="s">
        <v>983</v>
      </c>
      <c r="C43" s="24">
        <v>178850000</v>
      </c>
      <c r="D43" s="25" t="s">
        <v>984</v>
      </c>
    </row>
    <row r="44" spans="2:4" s="1" customFormat="1" ht="17.100000000000001" customHeight="1" x14ac:dyDescent="0.25">
      <c r="B44" s="23" t="s">
        <v>985</v>
      </c>
      <c r="C44" s="24">
        <v>66291215.430849701</v>
      </c>
      <c r="D44" s="25" t="s">
        <v>986</v>
      </c>
    </row>
    <row r="45" spans="2:4" s="1" customFormat="1" ht="17.100000000000001" customHeight="1" x14ac:dyDescent="0.25">
      <c r="B45" s="23" t="s">
        <v>987</v>
      </c>
      <c r="C45" s="24">
        <v>11500000000</v>
      </c>
      <c r="D45" s="25" t="s">
        <v>988</v>
      </c>
    </row>
    <row r="46" spans="2:4" s="1" customFormat="1" ht="17.100000000000001" customHeight="1" x14ac:dyDescent="0.25">
      <c r="B46" s="23" t="s">
        <v>989</v>
      </c>
      <c r="C46" s="24">
        <v>3397257056.8772101</v>
      </c>
      <c r="D46" s="27"/>
    </row>
    <row r="47" spans="2:4" s="1" customFormat="1" ht="17.100000000000001" customHeight="1" x14ac:dyDescent="0.25">
      <c r="B47" s="2" t="s">
        <v>990</v>
      </c>
      <c r="C47" s="29" t="s">
        <v>962</v>
      </c>
      <c r="D47" s="27"/>
    </row>
    <row r="48" spans="2:4" s="1" customFormat="1" ht="4.2" customHeight="1" x14ac:dyDescent="0.15"/>
    <row r="49" spans="2:4" s="1" customFormat="1" ht="15.75" customHeight="1" x14ac:dyDescent="0.15">
      <c r="B49" s="35" t="s">
        <v>1009</v>
      </c>
      <c r="C49" s="35"/>
    </row>
    <row r="50" spans="2:4" s="1" customFormat="1" ht="4.2" customHeight="1" x14ac:dyDescent="0.15"/>
    <row r="51" spans="2:4" s="1" customFormat="1" ht="17.100000000000001" customHeight="1" x14ac:dyDescent="0.25">
      <c r="B51" s="23" t="s">
        <v>991</v>
      </c>
      <c r="C51" s="24">
        <v>1468079783.79251</v>
      </c>
      <c r="D51" s="25" t="s">
        <v>992</v>
      </c>
    </row>
    <row r="52" spans="2:4" s="1" customFormat="1" ht="17.100000000000001" customHeight="1" x14ac:dyDescent="0.25">
      <c r="B52" s="23" t="s">
        <v>993</v>
      </c>
      <c r="C52" s="24">
        <v>-43591396.296582602</v>
      </c>
      <c r="D52" s="25" t="s">
        <v>994</v>
      </c>
    </row>
    <row r="53" spans="2:4" s="1" customFormat="1" ht="17.100000000000001" customHeight="1" x14ac:dyDescent="0.25">
      <c r="B53" s="23" t="s">
        <v>995</v>
      </c>
      <c r="C53" s="24">
        <v>1424488387.49593</v>
      </c>
      <c r="D53" s="25"/>
    </row>
    <row r="54" spans="2:4" s="1" customFormat="1" ht="17.100000000000001" customHeight="1" x14ac:dyDescent="0.25">
      <c r="B54" s="2" t="s">
        <v>996</v>
      </c>
      <c r="C54" s="29" t="s">
        <v>962</v>
      </c>
      <c r="D54" s="25"/>
    </row>
    <row r="55" spans="2:4" s="1" customFormat="1" ht="17.100000000000001" customHeight="1" x14ac:dyDescent="0.25">
      <c r="B55" s="23" t="s">
        <v>997</v>
      </c>
      <c r="C55" s="24">
        <v>80941284.112499997</v>
      </c>
      <c r="D55" s="25" t="s">
        <v>998</v>
      </c>
    </row>
    <row r="56" spans="2:4" s="1" customFormat="1" ht="17.100000000000001" customHeight="1" x14ac:dyDescent="0.25">
      <c r="B56" s="23" t="s">
        <v>999</v>
      </c>
      <c r="C56" s="24">
        <v>33750000</v>
      </c>
      <c r="D56" s="25" t="s">
        <v>1000</v>
      </c>
    </row>
    <row r="57" spans="2:4" s="1" customFormat="1" ht="17.100000000000001" customHeight="1" x14ac:dyDescent="0.25">
      <c r="B57" s="23" t="s">
        <v>1001</v>
      </c>
      <c r="C57" s="24">
        <v>47191284.112499997</v>
      </c>
      <c r="D57" s="25" t="s">
        <v>1002</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2FA4-204A-4DB6-84BF-5837DD150161}">
  <dimension ref="B1:J60"/>
  <sheetViews>
    <sheetView zoomScaleNormal="100" workbookViewId="0"/>
  </sheetViews>
  <sheetFormatPr defaultRowHeight="13.2" x14ac:dyDescent="0.25"/>
  <cols>
    <col min="1" max="1" width="0.44140625" style="92" customWidth="1"/>
    <col min="2" max="3" width="14.6640625" style="92" customWidth="1"/>
    <col min="4" max="4" width="17.21875" style="92" customWidth="1"/>
    <col min="5" max="6" width="14.6640625" style="92" customWidth="1"/>
    <col min="7" max="7" width="8.6640625" style="92" customWidth="1"/>
    <col min="8" max="9" width="0.21875" style="92" customWidth="1"/>
    <col min="10" max="10" width="19.88671875" style="92" customWidth="1"/>
    <col min="11" max="11" width="4.6640625" style="92" customWidth="1"/>
    <col min="12" max="16384" width="8.88671875" style="92"/>
  </cols>
  <sheetData>
    <row r="1" spans="2:8" s="53" customFormat="1" ht="7.2" customHeight="1" x14ac:dyDescent="0.15">
      <c r="B1" s="52"/>
    </row>
    <row r="2" spans="2:8" s="53" customFormat="1" ht="18.3" customHeight="1" x14ac:dyDescent="0.15">
      <c r="B2" s="52"/>
      <c r="D2" s="54" t="s">
        <v>888</v>
      </c>
      <c r="E2" s="54"/>
      <c r="F2" s="54"/>
      <c r="G2" s="54"/>
      <c r="H2" s="54"/>
    </row>
    <row r="3" spans="2:8" s="53" customFormat="1" ht="4.6500000000000004" customHeight="1" x14ac:dyDescent="0.15">
      <c r="B3" s="52"/>
    </row>
    <row r="4" spans="2:8" s="53" customFormat="1" ht="27.3" customHeight="1" x14ac:dyDescent="0.15">
      <c r="B4" s="55" t="s">
        <v>1010</v>
      </c>
      <c r="C4" s="55"/>
      <c r="D4" s="55"/>
      <c r="E4" s="55"/>
      <c r="F4" s="55"/>
      <c r="G4" s="55"/>
    </row>
    <row r="5" spans="2:8" s="53" customFormat="1" ht="5.0999999999999996" customHeight="1" x14ac:dyDescent="0.15"/>
    <row r="6" spans="2:8" s="53" customFormat="1" ht="19.649999999999999" customHeight="1" x14ac:dyDescent="0.15">
      <c r="B6" s="56" t="s">
        <v>1011</v>
      </c>
      <c r="C6" s="57">
        <v>45291</v>
      </c>
      <c r="D6" s="58" t="s">
        <v>1012</v>
      </c>
    </row>
    <row r="7" spans="2:8" s="53" customFormat="1" ht="3.45" customHeight="1" x14ac:dyDescent="0.15"/>
    <row r="8" spans="2:8" s="53" customFormat="1" ht="15.3" customHeight="1" x14ac:dyDescent="0.15">
      <c r="B8" s="59" t="s">
        <v>1013</v>
      </c>
      <c r="C8" s="59"/>
      <c r="D8" s="59"/>
      <c r="E8" s="59"/>
      <c r="F8" s="59"/>
      <c r="G8" s="59"/>
    </row>
    <row r="9" spans="2:8" s="53" customFormat="1" ht="1.65" customHeight="1" x14ac:dyDescent="0.15"/>
    <row r="10" spans="2:8" s="53" customFormat="1" ht="8.85" customHeight="1" x14ac:dyDescent="0.15">
      <c r="B10" s="60" t="s">
        <v>1014</v>
      </c>
      <c r="C10" s="60"/>
    </row>
    <row r="11" spans="2:8" s="53" customFormat="1" ht="2.1" customHeight="1" x14ac:dyDescent="0.15"/>
    <row r="12" spans="2:8" s="53" customFormat="1" ht="13.65" customHeight="1" x14ac:dyDescent="0.15">
      <c r="B12" s="61" t="s">
        <v>1015</v>
      </c>
      <c r="C12" s="61"/>
      <c r="D12" s="61"/>
      <c r="E12" s="61"/>
      <c r="F12" s="62">
        <v>15261132275.9503</v>
      </c>
      <c r="G12" s="62"/>
    </row>
    <row r="13" spans="2:8" s="53" customFormat="1" ht="13.65" customHeight="1" x14ac:dyDescent="0.15">
      <c r="B13" s="63" t="s">
        <v>1016</v>
      </c>
      <c r="C13" s="63"/>
      <c r="D13" s="63"/>
      <c r="E13" s="63"/>
      <c r="F13" s="64">
        <v>15261132275.9503</v>
      </c>
      <c r="G13" s="64"/>
    </row>
    <row r="14" spans="2:8" s="53" customFormat="1" ht="13.65" customHeight="1" x14ac:dyDescent="0.15">
      <c r="B14" s="63" t="s">
        <v>1017</v>
      </c>
      <c r="C14" s="63"/>
      <c r="D14" s="63"/>
      <c r="E14" s="63"/>
      <c r="F14" s="64">
        <v>2154291357.8599701</v>
      </c>
      <c r="G14" s="64"/>
    </row>
    <row r="15" spans="2:8" s="53" customFormat="1" ht="13.65" customHeight="1" x14ac:dyDescent="0.15">
      <c r="B15" s="63" t="s">
        <v>433</v>
      </c>
      <c r="C15" s="63"/>
      <c r="D15" s="63"/>
      <c r="E15" s="63"/>
      <c r="F15" s="64">
        <v>106553</v>
      </c>
      <c r="G15" s="64"/>
    </row>
    <row r="16" spans="2:8" s="53" customFormat="1" ht="13.65" customHeight="1" x14ac:dyDescent="0.15">
      <c r="B16" s="63" t="s">
        <v>1018</v>
      </c>
      <c r="C16" s="63"/>
      <c r="D16" s="63"/>
      <c r="E16" s="63"/>
      <c r="F16" s="64">
        <v>230595</v>
      </c>
      <c r="G16" s="64"/>
    </row>
    <row r="17" spans="2:7" s="53" customFormat="1" ht="13.65" customHeight="1" x14ac:dyDescent="0.15">
      <c r="B17" s="63" t="s">
        <v>1019</v>
      </c>
      <c r="C17" s="63"/>
      <c r="D17" s="63"/>
      <c r="E17" s="63"/>
      <c r="F17" s="64">
        <v>143225.74001623501</v>
      </c>
      <c r="G17" s="64"/>
    </row>
    <row r="18" spans="2:7" s="53" customFormat="1" ht="13.65" customHeight="1" x14ac:dyDescent="0.15">
      <c r="B18" s="63" t="s">
        <v>1020</v>
      </c>
      <c r="C18" s="63"/>
      <c r="D18" s="63"/>
      <c r="E18" s="63"/>
      <c r="F18" s="64">
        <v>66181.540258678404</v>
      </c>
      <c r="G18" s="64"/>
    </row>
    <row r="19" spans="2:7" s="53" customFormat="1" ht="13.65" customHeight="1" x14ac:dyDescent="0.15">
      <c r="B19" s="63" t="s">
        <v>1021</v>
      </c>
      <c r="C19" s="63"/>
      <c r="D19" s="63"/>
      <c r="E19" s="63"/>
      <c r="F19" s="65">
        <v>0.50699218351943398</v>
      </c>
      <c r="G19" s="65"/>
    </row>
    <row r="20" spans="2:7" s="53" customFormat="1" ht="13.65" customHeight="1" x14ac:dyDescent="0.15">
      <c r="B20" s="63" t="s">
        <v>1022</v>
      </c>
      <c r="C20" s="63"/>
      <c r="D20" s="63"/>
      <c r="E20" s="63"/>
      <c r="F20" s="65">
        <v>0.60229408153211195</v>
      </c>
      <c r="G20" s="65"/>
    </row>
    <row r="21" spans="2:7" s="53" customFormat="1" ht="13.65" customHeight="1" x14ac:dyDescent="0.15">
      <c r="B21" s="63" t="s">
        <v>1023</v>
      </c>
      <c r="C21" s="63"/>
      <c r="D21" s="63"/>
      <c r="E21" s="63"/>
      <c r="F21" s="66">
        <v>4.8833620365688697</v>
      </c>
      <c r="G21" s="66"/>
    </row>
    <row r="22" spans="2:7" s="53" customFormat="1" ht="13.65" customHeight="1" x14ac:dyDescent="0.15">
      <c r="B22" s="63" t="s">
        <v>1024</v>
      </c>
      <c r="C22" s="63"/>
      <c r="D22" s="63"/>
      <c r="E22" s="63"/>
      <c r="F22" s="66">
        <v>14.5330347653206</v>
      </c>
      <c r="G22" s="66"/>
    </row>
    <row r="23" spans="2:7" s="53" customFormat="1" ht="13.65" customHeight="1" x14ac:dyDescent="0.15">
      <c r="B23" s="63" t="s">
        <v>1025</v>
      </c>
      <c r="C23" s="63"/>
      <c r="D23" s="63"/>
      <c r="E23" s="63"/>
      <c r="F23" s="66">
        <v>19.416396640428999</v>
      </c>
      <c r="G23" s="66"/>
    </row>
    <row r="24" spans="2:7" s="53" customFormat="1" ht="13.65" customHeight="1" x14ac:dyDescent="0.15">
      <c r="B24" s="63" t="s">
        <v>1026</v>
      </c>
      <c r="C24" s="63"/>
      <c r="D24" s="63"/>
      <c r="E24" s="63"/>
      <c r="F24" s="65">
        <v>0.84605680413816298</v>
      </c>
      <c r="G24" s="65"/>
    </row>
    <row r="25" spans="2:7" s="53" customFormat="1" ht="13.65" customHeight="1" x14ac:dyDescent="0.15">
      <c r="B25" s="63" t="s">
        <v>1027</v>
      </c>
      <c r="C25" s="63"/>
      <c r="D25" s="63"/>
      <c r="E25" s="63"/>
      <c r="F25" s="65">
        <v>0.153943195861835</v>
      </c>
      <c r="G25" s="65"/>
    </row>
    <row r="26" spans="2:7" s="53" customFormat="1" ht="13.65" customHeight="1" x14ac:dyDescent="0.15">
      <c r="B26" s="63" t="s">
        <v>1028</v>
      </c>
      <c r="C26" s="63"/>
      <c r="D26" s="63"/>
      <c r="E26" s="63"/>
      <c r="F26" s="65">
        <v>1.8493096376985301E-2</v>
      </c>
      <c r="G26" s="65"/>
    </row>
    <row r="27" spans="2:7" s="53" customFormat="1" ht="13.65" customHeight="1" x14ac:dyDescent="0.15">
      <c r="B27" s="63" t="s">
        <v>1029</v>
      </c>
      <c r="C27" s="63"/>
      <c r="D27" s="63"/>
      <c r="E27" s="63"/>
      <c r="F27" s="65">
        <v>1.7153309017171599E-2</v>
      </c>
      <c r="G27" s="65"/>
    </row>
    <row r="28" spans="2:7" s="53" customFormat="1" ht="13.65" customHeight="1" x14ac:dyDescent="0.15">
      <c r="B28" s="63" t="s">
        <v>1030</v>
      </c>
      <c r="C28" s="63"/>
      <c r="D28" s="63"/>
      <c r="E28" s="63"/>
      <c r="F28" s="65">
        <v>2.5856437156827498E-2</v>
      </c>
      <c r="G28" s="65"/>
    </row>
    <row r="29" spans="2:7" s="53" customFormat="1" ht="13.65" customHeight="1" x14ac:dyDescent="0.15">
      <c r="B29" s="63" t="s">
        <v>1031</v>
      </c>
      <c r="C29" s="63"/>
      <c r="D29" s="63"/>
      <c r="E29" s="63"/>
      <c r="F29" s="66">
        <v>7.60244925438134</v>
      </c>
      <c r="G29" s="66"/>
    </row>
    <row r="30" spans="2:7" s="53" customFormat="1" ht="13.65" customHeight="1" x14ac:dyDescent="0.15">
      <c r="B30" s="63" t="s">
        <v>1032</v>
      </c>
      <c r="C30" s="63"/>
      <c r="D30" s="63"/>
      <c r="E30" s="63"/>
      <c r="F30" s="66">
        <v>6.5669332665350399</v>
      </c>
      <c r="G30" s="66"/>
    </row>
    <row r="31" spans="2:7" s="53" customFormat="1" ht="13.65" customHeight="1" x14ac:dyDescent="0.15">
      <c r="B31" s="67" t="s">
        <v>1033</v>
      </c>
      <c r="C31" s="67"/>
      <c r="D31" s="67"/>
      <c r="E31" s="67"/>
      <c r="F31" s="68">
        <v>7.4721565436991304E-4</v>
      </c>
      <c r="G31" s="68"/>
    </row>
    <row r="32" spans="2:7" s="53" customFormat="1" ht="4.2" customHeight="1" x14ac:dyDescent="0.15"/>
    <row r="33" spans="2:10" s="53" customFormat="1" ht="15.3" customHeight="1" x14ac:dyDescent="0.15">
      <c r="B33" s="59" t="s">
        <v>1034</v>
      </c>
      <c r="C33" s="59"/>
      <c r="D33" s="59"/>
      <c r="E33" s="59"/>
      <c r="F33" s="59"/>
      <c r="G33" s="59"/>
    </row>
    <row r="34" spans="2:10" s="53" customFormat="1" ht="4.2" customHeight="1" x14ac:dyDescent="0.15"/>
    <row r="35" spans="2:10" s="53" customFormat="1" ht="17.100000000000001" customHeight="1" x14ac:dyDescent="0.25">
      <c r="B35" s="69" t="s">
        <v>1035</v>
      </c>
      <c r="C35" s="69"/>
      <c r="D35" s="69"/>
      <c r="E35" s="69"/>
      <c r="F35" s="70">
        <v>634916449.33000004</v>
      </c>
      <c r="G35" s="70"/>
    </row>
    <row r="36" spans="2:10" s="53" customFormat="1" ht="4.2" customHeight="1" x14ac:dyDescent="0.15"/>
    <row r="37" spans="2:10" s="53" customFormat="1" ht="15.3" customHeight="1" x14ac:dyDescent="0.15">
      <c r="B37" s="59" t="s">
        <v>1036</v>
      </c>
      <c r="C37" s="59"/>
      <c r="D37" s="59"/>
      <c r="E37" s="59"/>
      <c r="F37" s="59"/>
      <c r="G37" s="59"/>
    </row>
    <row r="38" spans="2:10" s="53" customFormat="1" ht="4.2" customHeight="1" x14ac:dyDescent="0.15"/>
    <row r="39" spans="2:10" s="53" customFormat="1" ht="10.65" customHeight="1" x14ac:dyDescent="0.15">
      <c r="B39" s="71"/>
      <c r="C39" s="72" t="s">
        <v>1037</v>
      </c>
      <c r="D39" s="72" t="s">
        <v>1037</v>
      </c>
      <c r="E39" s="72" t="s">
        <v>1037</v>
      </c>
      <c r="F39" s="72" t="s">
        <v>1037</v>
      </c>
      <c r="G39" s="73" t="s">
        <v>1037</v>
      </c>
      <c r="H39" s="73"/>
      <c r="I39" s="73"/>
      <c r="J39" s="72" t="s">
        <v>1037</v>
      </c>
    </row>
    <row r="40" spans="2:10" s="53" customFormat="1" ht="8.5500000000000007" customHeight="1" x14ac:dyDescent="0.15">
      <c r="B40" s="74" t="s">
        <v>893</v>
      </c>
      <c r="C40" s="75" t="s">
        <v>1038</v>
      </c>
      <c r="D40" s="75" t="s">
        <v>1038</v>
      </c>
      <c r="E40" s="75" t="s">
        <v>1038</v>
      </c>
      <c r="F40" s="75" t="s">
        <v>1038</v>
      </c>
      <c r="G40" s="76" t="s">
        <v>1039</v>
      </c>
      <c r="H40" s="76"/>
      <c r="I40" s="76"/>
      <c r="J40" s="75" t="s">
        <v>1039</v>
      </c>
    </row>
    <row r="41" spans="2:10" s="53" customFormat="1" ht="11.55" customHeight="1" x14ac:dyDescent="0.15">
      <c r="B41" s="77" t="s">
        <v>10</v>
      </c>
      <c r="C41" s="78" t="s">
        <v>1040</v>
      </c>
      <c r="D41" s="78" t="s">
        <v>1040</v>
      </c>
      <c r="E41" s="78" t="s">
        <v>1040</v>
      </c>
      <c r="F41" s="78" t="s">
        <v>1040</v>
      </c>
      <c r="G41" s="79" t="s">
        <v>1040</v>
      </c>
      <c r="H41" s="79"/>
      <c r="I41" s="79"/>
      <c r="J41" s="78" t="s">
        <v>1040</v>
      </c>
    </row>
    <row r="42" spans="2:10" s="53" customFormat="1" ht="10.199999999999999" customHeight="1" x14ac:dyDescent="0.15">
      <c r="B42" s="80" t="s">
        <v>892</v>
      </c>
      <c r="C42" s="81" t="s">
        <v>1041</v>
      </c>
      <c r="D42" s="81" t="s">
        <v>1041</v>
      </c>
      <c r="E42" s="81" t="s">
        <v>1041</v>
      </c>
      <c r="F42" s="81" t="s">
        <v>1041</v>
      </c>
      <c r="G42" s="82" t="s">
        <v>1042</v>
      </c>
      <c r="H42" s="82"/>
      <c r="I42" s="82"/>
      <c r="J42" s="81" t="s">
        <v>1042</v>
      </c>
    </row>
    <row r="43" spans="2:10" s="53" customFormat="1" ht="10.199999999999999" customHeight="1" x14ac:dyDescent="0.15">
      <c r="B43" s="77" t="s">
        <v>897</v>
      </c>
      <c r="C43" s="78" t="s">
        <v>1</v>
      </c>
      <c r="D43" s="78" t="s">
        <v>1</v>
      </c>
      <c r="E43" s="78" t="s">
        <v>1</v>
      </c>
      <c r="F43" s="78" t="s">
        <v>1</v>
      </c>
      <c r="G43" s="79" t="s">
        <v>1</v>
      </c>
      <c r="H43" s="79"/>
      <c r="I43" s="79"/>
      <c r="J43" s="78" t="s">
        <v>1</v>
      </c>
    </row>
    <row r="44" spans="2:10" s="53" customFormat="1" ht="10.199999999999999" customHeight="1" x14ac:dyDescent="0.15">
      <c r="B44" s="80" t="s">
        <v>1043</v>
      </c>
      <c r="C44" s="83">
        <v>5000000</v>
      </c>
      <c r="D44" s="83">
        <v>5000000</v>
      </c>
      <c r="E44" s="83">
        <v>10000000</v>
      </c>
      <c r="F44" s="83">
        <v>25000000</v>
      </c>
      <c r="G44" s="84">
        <v>11500000</v>
      </c>
      <c r="H44" s="84"/>
      <c r="I44" s="84"/>
      <c r="J44" s="83">
        <v>35000000</v>
      </c>
    </row>
    <row r="45" spans="2:10" s="53" customFormat="1" ht="10.199999999999999" customHeight="1" x14ac:dyDescent="0.15">
      <c r="B45" s="80" t="s">
        <v>895</v>
      </c>
      <c r="C45" s="85">
        <v>43483</v>
      </c>
      <c r="D45" s="85">
        <v>43497</v>
      </c>
      <c r="E45" s="85">
        <v>43489</v>
      </c>
      <c r="F45" s="85">
        <v>43490</v>
      </c>
      <c r="G45" s="86">
        <v>43928</v>
      </c>
      <c r="H45" s="86"/>
      <c r="I45" s="86"/>
      <c r="J45" s="85">
        <v>43955</v>
      </c>
    </row>
    <row r="46" spans="2:10" s="53" customFormat="1" ht="10.199999999999999" customHeight="1" x14ac:dyDescent="0.15">
      <c r="B46" s="80" t="s">
        <v>896</v>
      </c>
      <c r="C46" s="85">
        <v>46560</v>
      </c>
      <c r="D46" s="85">
        <v>46560</v>
      </c>
      <c r="E46" s="85">
        <v>46560</v>
      </c>
      <c r="F46" s="85">
        <v>46560</v>
      </c>
      <c r="G46" s="86">
        <v>46682</v>
      </c>
      <c r="H46" s="86"/>
      <c r="I46" s="86"/>
      <c r="J46" s="85">
        <v>46682</v>
      </c>
    </row>
    <row r="47" spans="2:10" s="53" customFormat="1" ht="10.199999999999999" customHeight="1" x14ac:dyDescent="0.15">
      <c r="B47" s="80" t="s">
        <v>898</v>
      </c>
      <c r="C47" s="78" t="s">
        <v>1044</v>
      </c>
      <c r="D47" s="78" t="s">
        <v>1044</v>
      </c>
      <c r="E47" s="78" t="s">
        <v>1044</v>
      </c>
      <c r="F47" s="78" t="s">
        <v>1044</v>
      </c>
      <c r="G47" s="79" t="s">
        <v>1044</v>
      </c>
      <c r="H47" s="79"/>
      <c r="I47" s="79"/>
      <c r="J47" s="78" t="s">
        <v>1044</v>
      </c>
    </row>
    <row r="48" spans="2:10" s="53" customFormat="1" ht="10.199999999999999" customHeight="1" x14ac:dyDescent="0.15">
      <c r="B48" s="77" t="s">
        <v>899</v>
      </c>
      <c r="C48" s="87">
        <v>8.0000000000000002E-3</v>
      </c>
      <c r="D48" s="87">
        <v>8.0000000000000002E-3</v>
      </c>
      <c r="E48" s="87">
        <v>8.0000000000000002E-3</v>
      </c>
      <c r="F48" s="87">
        <v>8.0000000000000002E-3</v>
      </c>
      <c r="G48" s="88">
        <v>0</v>
      </c>
      <c r="H48" s="88"/>
      <c r="I48" s="88"/>
      <c r="J48" s="87">
        <v>0</v>
      </c>
    </row>
    <row r="49" spans="2:10" s="53" customFormat="1" ht="9.75" customHeight="1" x14ac:dyDescent="0.15">
      <c r="B49" s="77" t="s">
        <v>1045</v>
      </c>
      <c r="C49" s="78" t="s">
        <v>1046</v>
      </c>
      <c r="D49" s="78" t="s">
        <v>1046</v>
      </c>
      <c r="E49" s="78" t="s">
        <v>1046</v>
      </c>
      <c r="F49" s="78" t="s">
        <v>1046</v>
      </c>
      <c r="G49" s="79" t="s">
        <v>1046</v>
      </c>
      <c r="H49" s="79"/>
      <c r="I49" s="79"/>
      <c r="J49" s="78" t="s">
        <v>1046</v>
      </c>
    </row>
    <row r="50" spans="2:10" s="53" customFormat="1" ht="8.5500000000000007" customHeight="1" x14ac:dyDescent="0.15">
      <c r="B50" s="77" t="s">
        <v>1047</v>
      </c>
      <c r="C50" s="78" t="s">
        <v>936</v>
      </c>
      <c r="D50" s="78" t="s">
        <v>936</v>
      </c>
      <c r="E50" s="78" t="s">
        <v>936</v>
      </c>
      <c r="F50" s="78" t="s">
        <v>936</v>
      </c>
      <c r="G50" s="79" t="s">
        <v>936</v>
      </c>
      <c r="H50" s="79"/>
      <c r="I50" s="79"/>
      <c r="J50" s="78" t="s">
        <v>936</v>
      </c>
    </row>
    <row r="51" spans="2:10" s="53" customFormat="1" ht="11.85" customHeight="1" x14ac:dyDescent="0.15">
      <c r="B51" s="77" t="s">
        <v>1048</v>
      </c>
      <c r="C51" s="78" t="s">
        <v>1049</v>
      </c>
      <c r="D51" s="78" t="s">
        <v>1049</v>
      </c>
      <c r="E51" s="78" t="s">
        <v>1049</v>
      </c>
      <c r="F51" s="78" t="s">
        <v>1049</v>
      </c>
      <c r="G51" s="79" t="s">
        <v>1049</v>
      </c>
      <c r="H51" s="79"/>
      <c r="I51" s="79"/>
      <c r="J51" s="78" t="s">
        <v>1049</v>
      </c>
    </row>
    <row r="52" spans="2:10" s="53" customFormat="1" ht="20.85" customHeight="1" x14ac:dyDescent="0.15"/>
    <row r="53" spans="2:10" s="53" customFormat="1" ht="15.3" customHeight="1" x14ac:dyDescent="0.15">
      <c r="B53" s="59" t="s">
        <v>1050</v>
      </c>
      <c r="C53" s="59"/>
      <c r="D53" s="59"/>
      <c r="E53" s="59"/>
      <c r="F53" s="59"/>
      <c r="G53" s="59"/>
    </row>
    <row r="54" spans="2:10" s="53" customFormat="1" ht="4.2" customHeight="1" x14ac:dyDescent="0.15"/>
    <row r="55" spans="2:10" s="53" customFormat="1" ht="15.3" customHeight="1" x14ac:dyDescent="0.15">
      <c r="B55" s="89" t="s">
        <v>1051</v>
      </c>
    </row>
    <row r="56" spans="2:10" s="53" customFormat="1" ht="4.2" customHeight="1" x14ac:dyDescent="0.15"/>
    <row r="57" spans="2:10" s="53" customFormat="1" ht="15.3" customHeight="1" x14ac:dyDescent="0.15">
      <c r="B57" s="59" t="s">
        <v>1052</v>
      </c>
      <c r="C57" s="59"/>
      <c r="D57" s="59"/>
      <c r="E57" s="59"/>
      <c r="F57" s="59"/>
      <c r="G57" s="59"/>
    </row>
    <row r="58" spans="2:10" s="53" customFormat="1" ht="4.2" customHeight="1" x14ac:dyDescent="0.15"/>
    <row r="59" spans="2:10" s="53" customFormat="1" ht="17.100000000000001" customHeight="1" x14ac:dyDescent="0.25">
      <c r="B59" s="90">
        <v>23296922.579999998</v>
      </c>
      <c r="C59" s="91" t="s">
        <v>1</v>
      </c>
    </row>
    <row r="60" spans="2:10" s="53" customFormat="1" ht="22.95" customHeight="1" x14ac:dyDescent="0.15"/>
  </sheetData>
  <mergeCells count="64">
    <mergeCell ref="G51:I51"/>
    <mergeCell ref="B53:G53"/>
    <mergeCell ref="B57:G57"/>
    <mergeCell ref="G45:I45"/>
    <mergeCell ref="G46:I46"/>
    <mergeCell ref="G47:I47"/>
    <mergeCell ref="G48:I48"/>
    <mergeCell ref="G49:I49"/>
    <mergeCell ref="G50:I50"/>
    <mergeCell ref="G39:I39"/>
    <mergeCell ref="G40:I40"/>
    <mergeCell ref="G41:I41"/>
    <mergeCell ref="G42:I42"/>
    <mergeCell ref="G43:I43"/>
    <mergeCell ref="G44:I44"/>
    <mergeCell ref="B31:E31"/>
    <mergeCell ref="F31:G31"/>
    <mergeCell ref="B33:G33"/>
    <mergeCell ref="B35:E35"/>
    <mergeCell ref="F35:G35"/>
    <mergeCell ref="B37:G37"/>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B3"/>
    <mergeCell ref="D2:H2"/>
    <mergeCell ref="B4:G4"/>
    <mergeCell ref="B8:G8"/>
    <mergeCell ref="B10:C10"/>
    <mergeCell ref="B12:E12"/>
    <mergeCell ref="F12:G12"/>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5123-A183-4946-B22B-707799FFFECC}">
  <dimension ref="B1:AR360"/>
  <sheetViews>
    <sheetView zoomScaleNormal="100" workbookViewId="0"/>
  </sheetViews>
  <sheetFormatPr defaultRowHeight="13.2" x14ac:dyDescent="0.25"/>
  <cols>
    <col min="1" max="1" width="0.6640625" style="92" customWidth="1"/>
    <col min="2" max="2" width="11.6640625" style="92" customWidth="1"/>
    <col min="3" max="3" width="0.44140625" style="92" customWidth="1"/>
    <col min="4" max="4" width="0.21875" style="92" customWidth="1"/>
    <col min="5" max="5" width="0.44140625" style="92" customWidth="1"/>
    <col min="6" max="7" width="0.21875" style="92" customWidth="1"/>
    <col min="8" max="9" width="0.5546875" style="92" customWidth="1"/>
    <col min="10" max="10" width="0.6640625" style="92" customWidth="1"/>
    <col min="11" max="11" width="0.44140625" style="92" customWidth="1"/>
    <col min="12" max="12" width="6" style="92" customWidth="1"/>
    <col min="13" max="13" width="7.44140625" style="92" customWidth="1"/>
    <col min="14" max="14" width="0.44140625" style="92" customWidth="1"/>
    <col min="15" max="15" width="0.21875" style="92" customWidth="1"/>
    <col min="16" max="16" width="0.44140625" style="92" customWidth="1"/>
    <col min="17" max="18" width="0.21875" style="92" customWidth="1"/>
    <col min="19" max="20" width="0.5546875" style="92" customWidth="1"/>
    <col min="21" max="22" width="0.6640625" style="92" customWidth="1"/>
    <col min="23" max="23" width="7.44140625" style="92" customWidth="1"/>
    <col min="24" max="24" width="0.44140625" style="92" customWidth="1"/>
    <col min="25" max="25" width="0.21875" style="92" customWidth="1"/>
    <col min="26" max="26" width="0.44140625" style="92" customWidth="1"/>
    <col min="27" max="28" width="0.21875" style="92" customWidth="1"/>
    <col min="29" max="30" width="0.5546875" style="92" customWidth="1"/>
    <col min="31" max="31" width="0.6640625" style="92" customWidth="1"/>
    <col min="32" max="32" width="15.21875" style="92" customWidth="1"/>
    <col min="33" max="34" width="0.44140625" style="92" customWidth="1"/>
    <col min="35" max="35" width="0.21875" style="92" customWidth="1"/>
    <col min="36" max="36" width="0.33203125" style="92" customWidth="1"/>
    <col min="37" max="37" width="0.21875" style="92" customWidth="1"/>
    <col min="38" max="38" width="0.5546875" style="92" customWidth="1"/>
    <col min="39" max="39" width="0.21875" style="92" customWidth="1"/>
    <col min="40" max="40" width="1" style="92" customWidth="1"/>
    <col min="41" max="41" width="9" style="92" customWidth="1"/>
    <col min="42" max="43" width="0.21875" style="92" customWidth="1"/>
    <col min="44" max="44" width="0.6640625" style="92" customWidth="1"/>
    <col min="45" max="45" width="0.21875" style="92" customWidth="1"/>
    <col min="46" max="46" width="4.6640625" style="92" customWidth="1"/>
    <col min="47" max="16384" width="8.88671875" style="92"/>
  </cols>
  <sheetData>
    <row r="1" spans="2:44" s="53" customFormat="1" ht="7.2" customHeight="1" x14ac:dyDescent="0.15">
      <c r="B1" s="52"/>
      <c r="C1" s="52"/>
      <c r="D1" s="52"/>
      <c r="E1" s="52"/>
      <c r="F1" s="52"/>
      <c r="G1" s="52"/>
      <c r="H1" s="52"/>
      <c r="I1" s="52"/>
      <c r="J1" s="52"/>
      <c r="K1" s="52"/>
      <c r="L1" s="52"/>
    </row>
    <row r="2" spans="2:44" s="53" customFormat="1" ht="18.3" customHeight="1" x14ac:dyDescent="0.15">
      <c r="B2" s="52"/>
      <c r="C2" s="52"/>
      <c r="D2" s="52"/>
      <c r="E2" s="52"/>
      <c r="F2" s="52"/>
      <c r="G2" s="52"/>
      <c r="H2" s="52"/>
      <c r="I2" s="52"/>
      <c r="J2" s="52"/>
      <c r="K2" s="52"/>
      <c r="L2" s="52"/>
      <c r="M2" s="54" t="s">
        <v>888</v>
      </c>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row>
    <row r="3" spans="2:44" s="53" customFormat="1" ht="5.0999999999999996" customHeight="1" x14ac:dyDescent="0.15">
      <c r="B3" s="52"/>
      <c r="C3" s="52"/>
      <c r="D3" s="52"/>
      <c r="E3" s="52"/>
      <c r="F3" s="52"/>
      <c r="G3" s="52"/>
      <c r="H3" s="52"/>
      <c r="I3" s="52"/>
      <c r="J3" s="52"/>
      <c r="K3" s="52"/>
      <c r="L3" s="52"/>
    </row>
    <row r="4" spans="2:44" s="53" customFormat="1" ht="2.1" customHeight="1" x14ac:dyDescent="0.15"/>
    <row r="5" spans="2:44" s="53" customFormat="1" ht="26.4" customHeight="1" x14ac:dyDescent="0.15">
      <c r="B5" s="55" t="s">
        <v>1053</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2:44" s="53" customFormat="1" ht="5.55" customHeight="1" x14ac:dyDescent="0.15"/>
    <row r="7" spans="2:44" s="53" customFormat="1" ht="2.1" customHeight="1" x14ac:dyDescent="0.15">
      <c r="B7" s="93" t="s">
        <v>1011</v>
      </c>
      <c r="C7" s="93"/>
      <c r="D7" s="93"/>
      <c r="E7" s="93"/>
      <c r="F7" s="93"/>
      <c r="G7" s="93"/>
      <c r="H7" s="93"/>
      <c r="I7" s="93"/>
      <c r="J7" s="93"/>
      <c r="K7" s="93"/>
    </row>
    <row r="8" spans="2:44" s="53" customFormat="1" ht="17.100000000000001" customHeight="1" x14ac:dyDescent="0.15">
      <c r="B8" s="93"/>
      <c r="C8" s="93"/>
      <c r="D8" s="93"/>
      <c r="E8" s="93"/>
      <c r="F8" s="93"/>
      <c r="G8" s="93"/>
      <c r="H8" s="93"/>
      <c r="I8" s="93"/>
      <c r="J8" s="93"/>
      <c r="K8" s="93"/>
      <c r="M8" s="94">
        <v>45291</v>
      </c>
      <c r="N8" s="94"/>
      <c r="O8" s="94"/>
      <c r="P8" s="94"/>
      <c r="Q8" s="94"/>
      <c r="R8" s="94"/>
      <c r="S8" s="94"/>
      <c r="T8" s="94"/>
      <c r="U8" s="94"/>
      <c r="V8" s="94"/>
    </row>
    <row r="9" spans="2:44" s="53" customFormat="1" ht="4.2" customHeight="1" x14ac:dyDescent="0.15">
      <c r="B9" s="93"/>
      <c r="C9" s="93"/>
      <c r="D9" s="93"/>
      <c r="E9" s="93"/>
      <c r="F9" s="93"/>
      <c r="G9" s="93"/>
      <c r="H9" s="93"/>
      <c r="I9" s="93"/>
      <c r="J9" s="93"/>
      <c r="K9" s="93"/>
    </row>
    <row r="10" spans="2:44" s="53" customFormat="1" ht="1.65" customHeight="1" x14ac:dyDescent="0.15"/>
    <row r="11" spans="2:44" s="53" customFormat="1" ht="15.3" customHeight="1" x14ac:dyDescent="0.15">
      <c r="B11" s="59" t="s">
        <v>1054</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row>
    <row r="12" spans="2:44" s="53" customFormat="1" ht="4.2" customHeight="1" x14ac:dyDescent="0.15"/>
    <row r="13" spans="2:44" s="53" customFormat="1" ht="11.85" customHeight="1" x14ac:dyDescent="0.15">
      <c r="B13" s="95"/>
      <c r="C13" s="95"/>
      <c r="D13" s="95"/>
      <c r="E13" s="95"/>
      <c r="F13" s="95"/>
      <c r="G13" s="95"/>
      <c r="H13" s="95"/>
      <c r="I13" s="95"/>
      <c r="J13" s="95"/>
      <c r="K13" s="96" t="s">
        <v>1055</v>
      </c>
      <c r="L13" s="96"/>
      <c r="M13" s="96"/>
      <c r="N13" s="96"/>
      <c r="O13" s="96"/>
      <c r="P13" s="96"/>
      <c r="Q13" s="96"/>
      <c r="R13" s="96"/>
      <c r="S13" s="96"/>
      <c r="T13" s="96"/>
      <c r="U13" s="96"/>
      <c r="V13" s="96" t="s">
        <v>1056</v>
      </c>
      <c r="W13" s="96"/>
      <c r="X13" s="96"/>
      <c r="Y13" s="96"/>
      <c r="Z13" s="96"/>
      <c r="AA13" s="96"/>
      <c r="AB13" s="96"/>
      <c r="AC13" s="96"/>
      <c r="AD13" s="96"/>
      <c r="AE13" s="96"/>
      <c r="AF13" s="96" t="s">
        <v>1057</v>
      </c>
      <c r="AG13" s="96"/>
      <c r="AH13" s="96"/>
      <c r="AI13" s="96"/>
      <c r="AJ13" s="96"/>
      <c r="AK13" s="96"/>
      <c r="AL13" s="96"/>
      <c r="AM13" s="96"/>
      <c r="AN13" s="96"/>
      <c r="AO13" s="97" t="s">
        <v>1056</v>
      </c>
    </row>
    <row r="14" spans="2:44" s="53" customFormat="1" ht="9.75" customHeight="1" x14ac:dyDescent="0.15">
      <c r="B14" s="98" t="s">
        <v>537</v>
      </c>
      <c r="C14" s="98"/>
      <c r="D14" s="98"/>
      <c r="E14" s="98"/>
      <c r="F14" s="98"/>
      <c r="G14" s="98"/>
      <c r="H14" s="98"/>
      <c r="I14" s="98"/>
      <c r="J14" s="98"/>
      <c r="K14" s="99">
        <v>2396954780.6200099</v>
      </c>
      <c r="L14" s="99"/>
      <c r="M14" s="99"/>
      <c r="N14" s="99"/>
      <c r="O14" s="99"/>
      <c r="P14" s="99"/>
      <c r="Q14" s="99"/>
      <c r="R14" s="99"/>
      <c r="S14" s="99"/>
      <c r="T14" s="99"/>
      <c r="U14" s="99"/>
      <c r="V14" s="88">
        <v>0.15706270919342999</v>
      </c>
      <c r="W14" s="88"/>
      <c r="X14" s="88"/>
      <c r="Y14" s="88"/>
      <c r="Z14" s="88"/>
      <c r="AA14" s="88"/>
      <c r="AB14" s="88"/>
      <c r="AC14" s="88"/>
      <c r="AD14" s="88"/>
      <c r="AE14" s="88"/>
      <c r="AF14" s="84">
        <v>35335</v>
      </c>
      <c r="AG14" s="84"/>
      <c r="AH14" s="84"/>
      <c r="AI14" s="84"/>
      <c r="AJ14" s="84"/>
      <c r="AK14" s="84"/>
      <c r="AL14" s="84"/>
      <c r="AM14" s="84"/>
      <c r="AN14" s="84"/>
      <c r="AO14" s="87">
        <v>0.153234025022225</v>
      </c>
    </row>
    <row r="15" spans="2:44" s="53" customFormat="1" ht="9.75" customHeight="1" x14ac:dyDescent="0.15">
      <c r="B15" s="98" t="s">
        <v>541</v>
      </c>
      <c r="C15" s="98"/>
      <c r="D15" s="98"/>
      <c r="E15" s="98"/>
      <c r="F15" s="98"/>
      <c r="G15" s="98"/>
      <c r="H15" s="98"/>
      <c r="I15" s="98"/>
      <c r="J15" s="98"/>
      <c r="K15" s="99">
        <v>2323673074.68999</v>
      </c>
      <c r="L15" s="99"/>
      <c r="M15" s="99"/>
      <c r="N15" s="99"/>
      <c r="O15" s="99"/>
      <c r="P15" s="99"/>
      <c r="Q15" s="99"/>
      <c r="R15" s="99"/>
      <c r="S15" s="99"/>
      <c r="T15" s="99"/>
      <c r="U15" s="99"/>
      <c r="V15" s="88">
        <v>0.15226085670929301</v>
      </c>
      <c r="W15" s="88"/>
      <c r="X15" s="88"/>
      <c r="Y15" s="88"/>
      <c r="Z15" s="88"/>
      <c r="AA15" s="88"/>
      <c r="AB15" s="88"/>
      <c r="AC15" s="88"/>
      <c r="AD15" s="88"/>
      <c r="AE15" s="88"/>
      <c r="AF15" s="84">
        <v>36937</v>
      </c>
      <c r="AG15" s="84"/>
      <c r="AH15" s="84"/>
      <c r="AI15" s="84"/>
      <c r="AJ15" s="84"/>
      <c r="AK15" s="84"/>
      <c r="AL15" s="84"/>
      <c r="AM15" s="84"/>
      <c r="AN15" s="84"/>
      <c r="AO15" s="87">
        <v>0.160181270192329</v>
      </c>
    </row>
    <row r="16" spans="2:44" s="53" customFormat="1" ht="9.75" customHeight="1" x14ac:dyDescent="0.15">
      <c r="B16" s="98" t="s">
        <v>539</v>
      </c>
      <c r="C16" s="98"/>
      <c r="D16" s="98"/>
      <c r="E16" s="98"/>
      <c r="F16" s="98"/>
      <c r="G16" s="98"/>
      <c r="H16" s="98"/>
      <c r="I16" s="98"/>
      <c r="J16" s="98"/>
      <c r="K16" s="99">
        <v>2231859954.6200099</v>
      </c>
      <c r="L16" s="99"/>
      <c r="M16" s="99"/>
      <c r="N16" s="99"/>
      <c r="O16" s="99"/>
      <c r="P16" s="99"/>
      <c r="Q16" s="99"/>
      <c r="R16" s="99"/>
      <c r="S16" s="99"/>
      <c r="T16" s="99"/>
      <c r="U16" s="99"/>
      <c r="V16" s="88">
        <v>0.146244715940061</v>
      </c>
      <c r="W16" s="88"/>
      <c r="X16" s="88"/>
      <c r="Y16" s="88"/>
      <c r="Z16" s="88"/>
      <c r="AA16" s="88"/>
      <c r="AB16" s="88"/>
      <c r="AC16" s="88"/>
      <c r="AD16" s="88"/>
      <c r="AE16" s="88"/>
      <c r="AF16" s="84">
        <v>31848</v>
      </c>
      <c r="AG16" s="84"/>
      <c r="AH16" s="84"/>
      <c r="AI16" s="84"/>
      <c r="AJ16" s="84"/>
      <c r="AK16" s="84"/>
      <c r="AL16" s="84"/>
      <c r="AM16" s="84"/>
      <c r="AN16" s="84"/>
      <c r="AO16" s="87">
        <v>0.138112274767449</v>
      </c>
    </row>
    <row r="17" spans="2:44" s="53" customFormat="1" ht="9.75" customHeight="1" x14ac:dyDescent="0.15">
      <c r="B17" s="98" t="s">
        <v>545</v>
      </c>
      <c r="C17" s="98"/>
      <c r="D17" s="98"/>
      <c r="E17" s="98"/>
      <c r="F17" s="98"/>
      <c r="G17" s="98"/>
      <c r="H17" s="98"/>
      <c r="I17" s="98"/>
      <c r="J17" s="98"/>
      <c r="K17" s="99">
        <v>1641675967.0999999</v>
      </c>
      <c r="L17" s="99"/>
      <c r="M17" s="99"/>
      <c r="N17" s="99"/>
      <c r="O17" s="99"/>
      <c r="P17" s="99"/>
      <c r="Q17" s="99"/>
      <c r="R17" s="99"/>
      <c r="S17" s="99"/>
      <c r="T17" s="99"/>
      <c r="U17" s="99"/>
      <c r="V17" s="88">
        <v>0.10757235684845699</v>
      </c>
      <c r="W17" s="88"/>
      <c r="X17" s="88"/>
      <c r="Y17" s="88"/>
      <c r="Z17" s="88"/>
      <c r="AA17" s="88"/>
      <c r="AB17" s="88"/>
      <c r="AC17" s="88"/>
      <c r="AD17" s="88"/>
      <c r="AE17" s="88"/>
      <c r="AF17" s="84">
        <v>28415</v>
      </c>
      <c r="AG17" s="84"/>
      <c r="AH17" s="84"/>
      <c r="AI17" s="84"/>
      <c r="AJ17" s="84"/>
      <c r="AK17" s="84"/>
      <c r="AL17" s="84"/>
      <c r="AM17" s="84"/>
      <c r="AN17" s="84"/>
      <c r="AO17" s="87">
        <v>0.12322470131616001</v>
      </c>
    </row>
    <row r="18" spans="2:44" s="53" customFormat="1" ht="9.75" customHeight="1" x14ac:dyDescent="0.15">
      <c r="B18" s="98" t="s">
        <v>543</v>
      </c>
      <c r="C18" s="98"/>
      <c r="D18" s="98"/>
      <c r="E18" s="98"/>
      <c r="F18" s="98"/>
      <c r="G18" s="98"/>
      <c r="H18" s="98"/>
      <c r="I18" s="98"/>
      <c r="J18" s="98"/>
      <c r="K18" s="99">
        <v>1276661882.70999</v>
      </c>
      <c r="L18" s="99"/>
      <c r="M18" s="99"/>
      <c r="N18" s="99"/>
      <c r="O18" s="99"/>
      <c r="P18" s="99"/>
      <c r="Q18" s="99"/>
      <c r="R18" s="99"/>
      <c r="S18" s="99"/>
      <c r="T18" s="99"/>
      <c r="U18" s="99"/>
      <c r="V18" s="88">
        <v>8.3654466760758203E-2</v>
      </c>
      <c r="W18" s="88"/>
      <c r="X18" s="88"/>
      <c r="Y18" s="88"/>
      <c r="Z18" s="88"/>
      <c r="AA18" s="88"/>
      <c r="AB18" s="88"/>
      <c r="AC18" s="88"/>
      <c r="AD18" s="88"/>
      <c r="AE18" s="88"/>
      <c r="AF18" s="84">
        <v>12640</v>
      </c>
      <c r="AG18" s="84"/>
      <c r="AH18" s="84"/>
      <c r="AI18" s="84"/>
      <c r="AJ18" s="84"/>
      <c r="AK18" s="84"/>
      <c r="AL18" s="84"/>
      <c r="AM18" s="84"/>
      <c r="AN18" s="84"/>
      <c r="AO18" s="87">
        <v>5.48147184457599E-2</v>
      </c>
    </row>
    <row r="19" spans="2:44" s="53" customFormat="1" ht="9.75" customHeight="1" x14ac:dyDescent="0.15">
      <c r="B19" s="98" t="s">
        <v>547</v>
      </c>
      <c r="C19" s="98"/>
      <c r="D19" s="98"/>
      <c r="E19" s="98"/>
      <c r="F19" s="98"/>
      <c r="G19" s="98"/>
      <c r="H19" s="98"/>
      <c r="I19" s="98"/>
      <c r="J19" s="98"/>
      <c r="K19" s="99">
        <v>1238893263.4400001</v>
      </c>
      <c r="L19" s="99"/>
      <c r="M19" s="99"/>
      <c r="N19" s="99"/>
      <c r="O19" s="99"/>
      <c r="P19" s="99"/>
      <c r="Q19" s="99"/>
      <c r="R19" s="99"/>
      <c r="S19" s="99"/>
      <c r="T19" s="99"/>
      <c r="U19" s="99"/>
      <c r="V19" s="88">
        <v>8.1179642574251698E-2</v>
      </c>
      <c r="W19" s="88"/>
      <c r="X19" s="88"/>
      <c r="Y19" s="88"/>
      <c r="Z19" s="88"/>
      <c r="AA19" s="88"/>
      <c r="AB19" s="88"/>
      <c r="AC19" s="88"/>
      <c r="AD19" s="88"/>
      <c r="AE19" s="88"/>
      <c r="AF19" s="84">
        <v>21570</v>
      </c>
      <c r="AG19" s="84"/>
      <c r="AH19" s="84"/>
      <c r="AI19" s="84"/>
      <c r="AJ19" s="84"/>
      <c r="AK19" s="84"/>
      <c r="AL19" s="84"/>
      <c r="AM19" s="84"/>
      <c r="AN19" s="84"/>
      <c r="AO19" s="87">
        <v>9.3540623170493706E-2</v>
      </c>
    </row>
    <row r="20" spans="2:44" s="53" customFormat="1" ht="9.75" customHeight="1" x14ac:dyDescent="0.15">
      <c r="B20" s="98" t="s">
        <v>549</v>
      </c>
      <c r="C20" s="98"/>
      <c r="D20" s="98"/>
      <c r="E20" s="98"/>
      <c r="F20" s="98"/>
      <c r="G20" s="98"/>
      <c r="H20" s="98"/>
      <c r="I20" s="98"/>
      <c r="J20" s="98"/>
      <c r="K20" s="99">
        <v>1133374390.1099999</v>
      </c>
      <c r="L20" s="99"/>
      <c r="M20" s="99"/>
      <c r="N20" s="99"/>
      <c r="O20" s="99"/>
      <c r="P20" s="99"/>
      <c r="Q20" s="99"/>
      <c r="R20" s="99"/>
      <c r="S20" s="99"/>
      <c r="T20" s="99"/>
      <c r="U20" s="99"/>
      <c r="V20" s="88">
        <v>7.4265419473238295E-2</v>
      </c>
      <c r="W20" s="88"/>
      <c r="X20" s="88"/>
      <c r="Y20" s="88"/>
      <c r="Z20" s="88"/>
      <c r="AA20" s="88"/>
      <c r="AB20" s="88"/>
      <c r="AC20" s="88"/>
      <c r="AD20" s="88"/>
      <c r="AE20" s="88"/>
      <c r="AF20" s="84">
        <v>18035</v>
      </c>
      <c r="AG20" s="84"/>
      <c r="AH20" s="84"/>
      <c r="AI20" s="84"/>
      <c r="AJ20" s="84"/>
      <c r="AK20" s="84"/>
      <c r="AL20" s="84"/>
      <c r="AM20" s="84"/>
      <c r="AN20" s="84"/>
      <c r="AO20" s="87">
        <v>7.8210715757063301E-2</v>
      </c>
    </row>
    <row r="21" spans="2:44" s="53" customFormat="1" ht="9.75" customHeight="1" x14ac:dyDescent="0.15">
      <c r="B21" s="98" t="s">
        <v>551</v>
      </c>
      <c r="C21" s="98"/>
      <c r="D21" s="98"/>
      <c r="E21" s="98"/>
      <c r="F21" s="98"/>
      <c r="G21" s="98"/>
      <c r="H21" s="98"/>
      <c r="I21" s="98"/>
      <c r="J21" s="98"/>
      <c r="K21" s="99">
        <v>1053309755.79</v>
      </c>
      <c r="L21" s="99"/>
      <c r="M21" s="99"/>
      <c r="N21" s="99"/>
      <c r="O21" s="99"/>
      <c r="P21" s="99"/>
      <c r="Q21" s="99"/>
      <c r="R21" s="99"/>
      <c r="S21" s="99"/>
      <c r="T21" s="99"/>
      <c r="U21" s="99"/>
      <c r="V21" s="88">
        <v>6.9019109247215604E-2</v>
      </c>
      <c r="W21" s="88"/>
      <c r="X21" s="88"/>
      <c r="Y21" s="88"/>
      <c r="Z21" s="88"/>
      <c r="AA21" s="88"/>
      <c r="AB21" s="88"/>
      <c r="AC21" s="88"/>
      <c r="AD21" s="88"/>
      <c r="AE21" s="88"/>
      <c r="AF21" s="84">
        <v>17698</v>
      </c>
      <c r="AG21" s="84"/>
      <c r="AH21" s="84"/>
      <c r="AI21" s="84"/>
      <c r="AJ21" s="84"/>
      <c r="AK21" s="84"/>
      <c r="AL21" s="84"/>
      <c r="AM21" s="84"/>
      <c r="AN21" s="84"/>
      <c r="AO21" s="87">
        <v>7.6749279039007801E-2</v>
      </c>
    </row>
    <row r="22" spans="2:44" s="53" customFormat="1" ht="9.75" customHeight="1" x14ac:dyDescent="0.15">
      <c r="B22" s="98" t="s">
        <v>553</v>
      </c>
      <c r="C22" s="98"/>
      <c r="D22" s="98"/>
      <c r="E22" s="98"/>
      <c r="F22" s="98"/>
      <c r="G22" s="98"/>
      <c r="H22" s="98"/>
      <c r="I22" s="98"/>
      <c r="J22" s="98"/>
      <c r="K22" s="99">
        <v>809576651.40999997</v>
      </c>
      <c r="L22" s="99"/>
      <c r="M22" s="99"/>
      <c r="N22" s="99"/>
      <c r="O22" s="99"/>
      <c r="P22" s="99"/>
      <c r="Q22" s="99"/>
      <c r="R22" s="99"/>
      <c r="S22" s="99"/>
      <c r="T22" s="99"/>
      <c r="U22" s="99"/>
      <c r="V22" s="88">
        <v>5.30482690780298E-2</v>
      </c>
      <c r="W22" s="88"/>
      <c r="X22" s="88"/>
      <c r="Y22" s="88"/>
      <c r="Z22" s="88"/>
      <c r="AA22" s="88"/>
      <c r="AB22" s="88"/>
      <c r="AC22" s="88"/>
      <c r="AD22" s="88"/>
      <c r="AE22" s="88"/>
      <c r="AF22" s="84">
        <v>9947</v>
      </c>
      <c r="AG22" s="84"/>
      <c r="AH22" s="84"/>
      <c r="AI22" s="84"/>
      <c r="AJ22" s="84"/>
      <c r="AK22" s="84"/>
      <c r="AL22" s="84"/>
      <c r="AM22" s="84"/>
      <c r="AN22" s="84"/>
      <c r="AO22" s="87">
        <v>4.3136234523732102E-2</v>
      </c>
    </row>
    <row r="23" spans="2:44" s="53" customFormat="1" ht="9.75" customHeight="1" x14ac:dyDescent="0.15">
      <c r="B23" s="98" t="s">
        <v>555</v>
      </c>
      <c r="C23" s="98"/>
      <c r="D23" s="98"/>
      <c r="E23" s="98"/>
      <c r="F23" s="98"/>
      <c r="G23" s="98"/>
      <c r="H23" s="98"/>
      <c r="I23" s="98"/>
      <c r="J23" s="98"/>
      <c r="K23" s="99">
        <v>670747905.52000105</v>
      </c>
      <c r="L23" s="99"/>
      <c r="M23" s="99"/>
      <c r="N23" s="99"/>
      <c r="O23" s="99"/>
      <c r="P23" s="99"/>
      <c r="Q23" s="99"/>
      <c r="R23" s="99"/>
      <c r="S23" s="99"/>
      <c r="T23" s="99"/>
      <c r="U23" s="99"/>
      <c r="V23" s="88">
        <v>4.3951385348846801E-2</v>
      </c>
      <c r="W23" s="88"/>
      <c r="X23" s="88"/>
      <c r="Y23" s="88"/>
      <c r="Z23" s="88"/>
      <c r="AA23" s="88"/>
      <c r="AB23" s="88"/>
      <c r="AC23" s="88"/>
      <c r="AD23" s="88"/>
      <c r="AE23" s="88"/>
      <c r="AF23" s="84">
        <v>10847</v>
      </c>
      <c r="AG23" s="84"/>
      <c r="AH23" s="84"/>
      <c r="AI23" s="84"/>
      <c r="AJ23" s="84"/>
      <c r="AK23" s="84"/>
      <c r="AL23" s="84"/>
      <c r="AM23" s="84"/>
      <c r="AN23" s="84"/>
      <c r="AO23" s="87">
        <v>4.7039181248509303E-2</v>
      </c>
    </row>
    <row r="24" spans="2:44" s="53" customFormat="1" ht="9.75" customHeight="1" x14ac:dyDescent="0.15">
      <c r="B24" s="98" t="s">
        <v>489</v>
      </c>
      <c r="C24" s="98"/>
      <c r="D24" s="98"/>
      <c r="E24" s="98"/>
      <c r="F24" s="98"/>
      <c r="G24" s="98"/>
      <c r="H24" s="98"/>
      <c r="I24" s="98"/>
      <c r="J24" s="98"/>
      <c r="K24" s="99">
        <v>451226489.81999898</v>
      </c>
      <c r="L24" s="99"/>
      <c r="M24" s="99"/>
      <c r="N24" s="99"/>
      <c r="O24" s="99"/>
      <c r="P24" s="99"/>
      <c r="Q24" s="99"/>
      <c r="R24" s="99"/>
      <c r="S24" s="99"/>
      <c r="T24" s="99"/>
      <c r="U24" s="99"/>
      <c r="V24" s="88">
        <v>2.9567038779362901E-2</v>
      </c>
      <c r="W24" s="88"/>
      <c r="X24" s="88"/>
      <c r="Y24" s="88"/>
      <c r="Z24" s="88"/>
      <c r="AA24" s="88"/>
      <c r="AB24" s="88"/>
      <c r="AC24" s="88"/>
      <c r="AD24" s="88"/>
      <c r="AE24" s="88"/>
      <c r="AF24" s="84">
        <v>6708</v>
      </c>
      <c r="AG24" s="84"/>
      <c r="AH24" s="84"/>
      <c r="AI24" s="84"/>
      <c r="AJ24" s="84"/>
      <c r="AK24" s="84"/>
      <c r="AL24" s="84"/>
      <c r="AM24" s="84"/>
      <c r="AN24" s="84"/>
      <c r="AO24" s="87">
        <v>2.90899629220061E-2</v>
      </c>
    </row>
    <row r="25" spans="2:44" s="53" customFormat="1" ht="9.75" customHeight="1" x14ac:dyDescent="0.15">
      <c r="B25" s="98" t="s">
        <v>66</v>
      </c>
      <c r="C25" s="98"/>
      <c r="D25" s="98"/>
      <c r="E25" s="98"/>
      <c r="F25" s="98"/>
      <c r="G25" s="98"/>
      <c r="H25" s="98"/>
      <c r="I25" s="98"/>
      <c r="J25" s="98"/>
      <c r="K25" s="99">
        <v>33178160.120000001</v>
      </c>
      <c r="L25" s="99"/>
      <c r="M25" s="99"/>
      <c r="N25" s="99"/>
      <c r="O25" s="99"/>
      <c r="P25" s="99"/>
      <c r="Q25" s="99"/>
      <c r="R25" s="99"/>
      <c r="S25" s="99"/>
      <c r="T25" s="99"/>
      <c r="U25" s="99"/>
      <c r="V25" s="88">
        <v>2.1740300470552499E-3</v>
      </c>
      <c r="W25" s="88"/>
      <c r="X25" s="88"/>
      <c r="Y25" s="88"/>
      <c r="Z25" s="88"/>
      <c r="AA25" s="88"/>
      <c r="AB25" s="88"/>
      <c r="AC25" s="88"/>
      <c r="AD25" s="88"/>
      <c r="AE25" s="88"/>
      <c r="AF25" s="84">
        <v>615</v>
      </c>
      <c r="AG25" s="84"/>
      <c r="AH25" s="84"/>
      <c r="AI25" s="84"/>
      <c r="AJ25" s="84"/>
      <c r="AK25" s="84"/>
      <c r="AL25" s="84"/>
      <c r="AM25" s="84"/>
      <c r="AN25" s="84"/>
      <c r="AO25" s="87">
        <v>2.66701359526443E-3</v>
      </c>
    </row>
    <row r="26" spans="2:44" s="53" customFormat="1" ht="10.65" customHeight="1" x14ac:dyDescent="0.15">
      <c r="B26" s="95"/>
      <c r="C26" s="95"/>
      <c r="D26" s="95"/>
      <c r="E26" s="95"/>
      <c r="F26" s="95"/>
      <c r="G26" s="95"/>
      <c r="H26" s="95"/>
      <c r="I26" s="95"/>
      <c r="J26" s="95"/>
      <c r="K26" s="100">
        <v>15261132275.950001</v>
      </c>
      <c r="L26" s="100"/>
      <c r="M26" s="100"/>
      <c r="N26" s="100"/>
      <c r="O26" s="100"/>
      <c r="P26" s="100"/>
      <c r="Q26" s="100"/>
      <c r="R26" s="100"/>
      <c r="S26" s="100"/>
      <c r="T26" s="100"/>
      <c r="U26" s="100"/>
      <c r="V26" s="101">
        <v>1</v>
      </c>
      <c r="W26" s="101"/>
      <c r="X26" s="101"/>
      <c r="Y26" s="101"/>
      <c r="Z26" s="101"/>
      <c r="AA26" s="101"/>
      <c r="AB26" s="101"/>
      <c r="AC26" s="101"/>
      <c r="AD26" s="101"/>
      <c r="AE26" s="101"/>
      <c r="AF26" s="102">
        <v>230595</v>
      </c>
      <c r="AG26" s="102"/>
      <c r="AH26" s="102"/>
      <c r="AI26" s="102"/>
      <c r="AJ26" s="102"/>
      <c r="AK26" s="102"/>
      <c r="AL26" s="102"/>
      <c r="AM26" s="102"/>
      <c r="AN26" s="102"/>
      <c r="AO26" s="103">
        <v>1</v>
      </c>
    </row>
    <row r="27" spans="2:44" s="53" customFormat="1" ht="7.2" customHeight="1" x14ac:dyDescent="0.15"/>
    <row r="28" spans="2:44" s="53" customFormat="1" ht="15.3" customHeight="1" x14ac:dyDescent="0.15">
      <c r="B28" s="59" t="s">
        <v>1058</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row>
    <row r="29" spans="2:44" s="53" customFormat="1" ht="6.3" customHeight="1" x14ac:dyDescent="0.15"/>
    <row r="30" spans="2:44" s="53" customFormat="1" ht="10.65" customHeight="1" x14ac:dyDescent="0.15">
      <c r="B30" s="96" t="s">
        <v>1059</v>
      </c>
      <c r="C30" s="96"/>
      <c r="D30" s="96"/>
      <c r="E30" s="96"/>
      <c r="F30" s="96"/>
      <c r="G30" s="96"/>
      <c r="H30" s="96"/>
      <c r="I30" s="96"/>
      <c r="J30" s="96"/>
      <c r="K30" s="96" t="s">
        <v>1055</v>
      </c>
      <c r="L30" s="96"/>
      <c r="M30" s="96"/>
      <c r="N30" s="96"/>
      <c r="O30" s="96"/>
      <c r="P30" s="96"/>
      <c r="Q30" s="96"/>
      <c r="R30" s="96"/>
      <c r="S30" s="96"/>
      <c r="T30" s="96"/>
      <c r="U30" s="96"/>
      <c r="V30" s="96" t="s">
        <v>1056</v>
      </c>
      <c r="W30" s="96"/>
      <c r="X30" s="96"/>
      <c r="Y30" s="96"/>
      <c r="Z30" s="96"/>
      <c r="AA30" s="96"/>
      <c r="AB30" s="96"/>
      <c r="AC30" s="96"/>
      <c r="AD30" s="96"/>
      <c r="AE30" s="96"/>
      <c r="AF30" s="96" t="s">
        <v>1057</v>
      </c>
      <c r="AG30" s="96"/>
      <c r="AH30" s="96"/>
      <c r="AI30" s="96"/>
      <c r="AJ30" s="96"/>
      <c r="AK30" s="96"/>
      <c r="AL30" s="96"/>
      <c r="AM30" s="96"/>
      <c r="AN30" s="96" t="s">
        <v>1056</v>
      </c>
      <c r="AO30" s="96"/>
    </row>
    <row r="31" spans="2:44" s="53" customFormat="1" ht="8.5500000000000007" customHeight="1" x14ac:dyDescent="0.15">
      <c r="B31" s="79" t="s">
        <v>1060</v>
      </c>
      <c r="C31" s="79"/>
      <c r="D31" s="79"/>
      <c r="E31" s="79"/>
      <c r="F31" s="79"/>
      <c r="G31" s="79"/>
      <c r="H31" s="79"/>
      <c r="I31" s="79"/>
      <c r="J31" s="79"/>
      <c r="K31" s="99">
        <v>261213496.31</v>
      </c>
      <c r="L31" s="99"/>
      <c r="M31" s="99"/>
      <c r="N31" s="99"/>
      <c r="O31" s="99"/>
      <c r="P31" s="99"/>
      <c r="Q31" s="99"/>
      <c r="R31" s="99"/>
      <c r="S31" s="99"/>
      <c r="T31" s="99"/>
      <c r="U31" s="99"/>
      <c r="V31" s="88">
        <v>1.7116259238617901E-2</v>
      </c>
      <c r="W31" s="88"/>
      <c r="X31" s="88"/>
      <c r="Y31" s="88"/>
      <c r="Z31" s="88"/>
      <c r="AA31" s="88"/>
      <c r="AB31" s="88"/>
      <c r="AC31" s="88"/>
      <c r="AD31" s="88"/>
      <c r="AE31" s="88"/>
      <c r="AF31" s="84">
        <v>2615</v>
      </c>
      <c r="AG31" s="84"/>
      <c r="AH31" s="84"/>
      <c r="AI31" s="84"/>
      <c r="AJ31" s="84"/>
      <c r="AK31" s="84"/>
      <c r="AL31" s="84"/>
      <c r="AM31" s="84"/>
      <c r="AN31" s="88">
        <v>1.1340228539213799E-2</v>
      </c>
      <c r="AO31" s="88"/>
    </row>
    <row r="32" spans="2:44" s="53" customFormat="1" ht="8.5500000000000007" customHeight="1" x14ac:dyDescent="0.15">
      <c r="B32" s="79" t="s">
        <v>1061</v>
      </c>
      <c r="C32" s="79"/>
      <c r="D32" s="79"/>
      <c r="E32" s="79"/>
      <c r="F32" s="79"/>
      <c r="G32" s="79"/>
      <c r="H32" s="79"/>
      <c r="I32" s="79"/>
      <c r="J32" s="79"/>
      <c r="K32" s="99">
        <v>1113806690.21</v>
      </c>
      <c r="L32" s="99"/>
      <c r="M32" s="99"/>
      <c r="N32" s="99"/>
      <c r="O32" s="99"/>
      <c r="P32" s="99"/>
      <c r="Q32" s="99"/>
      <c r="R32" s="99"/>
      <c r="S32" s="99"/>
      <c r="T32" s="99"/>
      <c r="U32" s="99"/>
      <c r="V32" s="88">
        <v>7.2983227592178401E-2</v>
      </c>
      <c r="W32" s="88"/>
      <c r="X32" s="88"/>
      <c r="Y32" s="88"/>
      <c r="Z32" s="88"/>
      <c r="AA32" s="88"/>
      <c r="AB32" s="88"/>
      <c r="AC32" s="88"/>
      <c r="AD32" s="88"/>
      <c r="AE32" s="88"/>
      <c r="AF32" s="84">
        <v>10214</v>
      </c>
      <c r="AG32" s="84"/>
      <c r="AH32" s="84"/>
      <c r="AI32" s="84"/>
      <c r="AJ32" s="84"/>
      <c r="AK32" s="84"/>
      <c r="AL32" s="84"/>
      <c r="AM32" s="84"/>
      <c r="AN32" s="88">
        <v>4.4294108718749302E-2</v>
      </c>
      <c r="AO32" s="88"/>
    </row>
    <row r="33" spans="2:41" s="53" customFormat="1" ht="8.5500000000000007" customHeight="1" x14ac:dyDescent="0.15">
      <c r="B33" s="79" t="s">
        <v>1062</v>
      </c>
      <c r="C33" s="79"/>
      <c r="D33" s="79"/>
      <c r="E33" s="79"/>
      <c r="F33" s="79"/>
      <c r="G33" s="79"/>
      <c r="H33" s="79"/>
      <c r="I33" s="79"/>
      <c r="J33" s="79"/>
      <c r="K33" s="99">
        <v>1992937862.21999</v>
      </c>
      <c r="L33" s="99"/>
      <c r="M33" s="99"/>
      <c r="N33" s="99"/>
      <c r="O33" s="99"/>
      <c r="P33" s="99"/>
      <c r="Q33" s="99"/>
      <c r="R33" s="99"/>
      <c r="S33" s="99"/>
      <c r="T33" s="99"/>
      <c r="U33" s="99"/>
      <c r="V33" s="88">
        <v>0.13058912184128399</v>
      </c>
      <c r="W33" s="88"/>
      <c r="X33" s="88"/>
      <c r="Y33" s="88"/>
      <c r="Z33" s="88"/>
      <c r="AA33" s="88"/>
      <c r="AB33" s="88"/>
      <c r="AC33" s="88"/>
      <c r="AD33" s="88"/>
      <c r="AE33" s="88"/>
      <c r="AF33" s="84">
        <v>19482</v>
      </c>
      <c r="AG33" s="84"/>
      <c r="AH33" s="84"/>
      <c r="AI33" s="84"/>
      <c r="AJ33" s="84"/>
      <c r="AK33" s="84"/>
      <c r="AL33" s="84"/>
      <c r="AM33" s="84"/>
      <c r="AN33" s="88">
        <v>8.4485786769010598E-2</v>
      </c>
      <c r="AO33" s="88"/>
    </row>
    <row r="34" spans="2:41" s="53" customFormat="1" ht="8.5500000000000007" customHeight="1" x14ac:dyDescent="0.15">
      <c r="B34" s="79" t="s">
        <v>1063</v>
      </c>
      <c r="C34" s="79"/>
      <c r="D34" s="79"/>
      <c r="E34" s="79"/>
      <c r="F34" s="79"/>
      <c r="G34" s="79"/>
      <c r="H34" s="79"/>
      <c r="I34" s="79"/>
      <c r="J34" s="79"/>
      <c r="K34" s="99">
        <v>2521719083.02</v>
      </c>
      <c r="L34" s="99"/>
      <c r="M34" s="99"/>
      <c r="N34" s="99"/>
      <c r="O34" s="99"/>
      <c r="P34" s="99"/>
      <c r="Q34" s="99"/>
      <c r="R34" s="99"/>
      <c r="S34" s="99"/>
      <c r="T34" s="99"/>
      <c r="U34" s="99"/>
      <c r="V34" s="88">
        <v>0.16523800707723199</v>
      </c>
      <c r="W34" s="88"/>
      <c r="X34" s="88"/>
      <c r="Y34" s="88"/>
      <c r="Z34" s="88"/>
      <c r="AA34" s="88"/>
      <c r="AB34" s="88"/>
      <c r="AC34" s="88"/>
      <c r="AD34" s="88"/>
      <c r="AE34" s="88"/>
      <c r="AF34" s="84">
        <v>29440</v>
      </c>
      <c r="AG34" s="84"/>
      <c r="AH34" s="84"/>
      <c r="AI34" s="84"/>
      <c r="AJ34" s="84"/>
      <c r="AK34" s="84"/>
      <c r="AL34" s="84"/>
      <c r="AM34" s="84"/>
      <c r="AN34" s="88">
        <v>0.12766972397493401</v>
      </c>
      <c r="AO34" s="88"/>
    </row>
    <row r="35" spans="2:41" s="53" customFormat="1" ht="8.5500000000000007" customHeight="1" x14ac:dyDescent="0.15">
      <c r="B35" s="79" t="s">
        <v>1064</v>
      </c>
      <c r="C35" s="79"/>
      <c r="D35" s="79"/>
      <c r="E35" s="79"/>
      <c r="F35" s="79"/>
      <c r="G35" s="79"/>
      <c r="H35" s="79"/>
      <c r="I35" s="79"/>
      <c r="J35" s="79"/>
      <c r="K35" s="99">
        <v>3748100552.02003</v>
      </c>
      <c r="L35" s="99"/>
      <c r="M35" s="99"/>
      <c r="N35" s="99"/>
      <c r="O35" s="99"/>
      <c r="P35" s="99"/>
      <c r="Q35" s="99"/>
      <c r="R35" s="99"/>
      <c r="S35" s="99"/>
      <c r="T35" s="99"/>
      <c r="U35" s="99"/>
      <c r="V35" s="88">
        <v>0.24559780259074601</v>
      </c>
      <c r="W35" s="88"/>
      <c r="X35" s="88"/>
      <c r="Y35" s="88"/>
      <c r="Z35" s="88"/>
      <c r="AA35" s="88"/>
      <c r="AB35" s="88"/>
      <c r="AC35" s="88"/>
      <c r="AD35" s="88"/>
      <c r="AE35" s="88"/>
      <c r="AF35" s="84">
        <v>49943</v>
      </c>
      <c r="AG35" s="84"/>
      <c r="AH35" s="84"/>
      <c r="AI35" s="84"/>
      <c r="AJ35" s="84"/>
      <c r="AK35" s="84"/>
      <c r="AL35" s="84"/>
      <c r="AM35" s="84"/>
      <c r="AN35" s="88">
        <v>0.21658318697283099</v>
      </c>
      <c r="AO35" s="88"/>
    </row>
    <row r="36" spans="2:41" s="53" customFormat="1" ht="8.5500000000000007" customHeight="1" x14ac:dyDescent="0.15">
      <c r="B36" s="79" t="s">
        <v>1065</v>
      </c>
      <c r="C36" s="79"/>
      <c r="D36" s="79"/>
      <c r="E36" s="79"/>
      <c r="F36" s="79"/>
      <c r="G36" s="79"/>
      <c r="H36" s="79"/>
      <c r="I36" s="79"/>
      <c r="J36" s="79"/>
      <c r="K36" s="99">
        <v>1713641935.3499999</v>
      </c>
      <c r="L36" s="99"/>
      <c r="M36" s="99"/>
      <c r="N36" s="99"/>
      <c r="O36" s="99"/>
      <c r="P36" s="99"/>
      <c r="Q36" s="99"/>
      <c r="R36" s="99"/>
      <c r="S36" s="99"/>
      <c r="T36" s="99"/>
      <c r="U36" s="99"/>
      <c r="V36" s="88">
        <v>0.112287994387581</v>
      </c>
      <c r="W36" s="88"/>
      <c r="X36" s="88"/>
      <c r="Y36" s="88"/>
      <c r="Z36" s="88"/>
      <c r="AA36" s="88"/>
      <c r="AB36" s="88"/>
      <c r="AC36" s="88"/>
      <c r="AD36" s="88"/>
      <c r="AE36" s="88"/>
      <c r="AF36" s="84">
        <v>27082</v>
      </c>
      <c r="AG36" s="84"/>
      <c r="AH36" s="84"/>
      <c r="AI36" s="84"/>
      <c r="AJ36" s="84"/>
      <c r="AK36" s="84"/>
      <c r="AL36" s="84"/>
      <c r="AM36" s="84"/>
      <c r="AN36" s="88">
        <v>0.117444003556018</v>
      </c>
      <c r="AO36" s="88"/>
    </row>
    <row r="37" spans="2:41" s="53" customFormat="1" ht="8.5500000000000007" customHeight="1" x14ac:dyDescent="0.15">
      <c r="B37" s="79" t="s">
        <v>1066</v>
      </c>
      <c r="C37" s="79"/>
      <c r="D37" s="79"/>
      <c r="E37" s="79"/>
      <c r="F37" s="79"/>
      <c r="G37" s="79"/>
      <c r="H37" s="79"/>
      <c r="I37" s="79"/>
      <c r="J37" s="79"/>
      <c r="K37" s="99">
        <v>1037474361.67</v>
      </c>
      <c r="L37" s="99"/>
      <c r="M37" s="99"/>
      <c r="N37" s="99"/>
      <c r="O37" s="99"/>
      <c r="P37" s="99"/>
      <c r="Q37" s="99"/>
      <c r="R37" s="99"/>
      <c r="S37" s="99"/>
      <c r="T37" s="99"/>
      <c r="U37" s="99"/>
      <c r="V37" s="88">
        <v>6.7981480201502104E-2</v>
      </c>
      <c r="W37" s="88"/>
      <c r="X37" s="88"/>
      <c r="Y37" s="88"/>
      <c r="Z37" s="88"/>
      <c r="AA37" s="88"/>
      <c r="AB37" s="88"/>
      <c r="AC37" s="88"/>
      <c r="AD37" s="88"/>
      <c r="AE37" s="88"/>
      <c r="AF37" s="84">
        <v>18276</v>
      </c>
      <c r="AG37" s="84"/>
      <c r="AH37" s="84"/>
      <c r="AI37" s="84"/>
      <c r="AJ37" s="84"/>
      <c r="AK37" s="84"/>
      <c r="AL37" s="84"/>
      <c r="AM37" s="84"/>
      <c r="AN37" s="88">
        <v>7.9255838157809205E-2</v>
      </c>
      <c r="AO37" s="88"/>
    </row>
    <row r="38" spans="2:41" s="53" customFormat="1" ht="8.5500000000000007" customHeight="1" x14ac:dyDescent="0.15">
      <c r="B38" s="79" t="s">
        <v>1067</v>
      </c>
      <c r="C38" s="79"/>
      <c r="D38" s="79"/>
      <c r="E38" s="79"/>
      <c r="F38" s="79"/>
      <c r="G38" s="79"/>
      <c r="H38" s="79"/>
      <c r="I38" s="79"/>
      <c r="J38" s="79"/>
      <c r="K38" s="99">
        <v>1397233685.1800101</v>
      </c>
      <c r="L38" s="99"/>
      <c r="M38" s="99"/>
      <c r="N38" s="99"/>
      <c r="O38" s="99"/>
      <c r="P38" s="99"/>
      <c r="Q38" s="99"/>
      <c r="R38" s="99"/>
      <c r="S38" s="99"/>
      <c r="T38" s="99"/>
      <c r="U38" s="99"/>
      <c r="V38" s="88">
        <v>9.1555047156094901E-2</v>
      </c>
      <c r="W38" s="88"/>
      <c r="X38" s="88"/>
      <c r="Y38" s="88"/>
      <c r="Z38" s="88"/>
      <c r="AA38" s="88"/>
      <c r="AB38" s="88"/>
      <c r="AC38" s="88"/>
      <c r="AD38" s="88"/>
      <c r="AE38" s="88"/>
      <c r="AF38" s="84">
        <v>30411</v>
      </c>
      <c r="AG38" s="84"/>
      <c r="AH38" s="84"/>
      <c r="AI38" s="84"/>
      <c r="AJ38" s="84"/>
      <c r="AK38" s="84"/>
      <c r="AL38" s="84"/>
      <c r="AM38" s="84"/>
      <c r="AN38" s="88">
        <v>0.13188056983022201</v>
      </c>
      <c r="AO38" s="88"/>
    </row>
    <row r="39" spans="2:41" s="53" customFormat="1" ht="8.5500000000000007" customHeight="1" x14ac:dyDescent="0.15">
      <c r="B39" s="79" t="s">
        <v>1068</v>
      </c>
      <c r="C39" s="79"/>
      <c r="D39" s="79"/>
      <c r="E39" s="79"/>
      <c r="F39" s="79"/>
      <c r="G39" s="79"/>
      <c r="H39" s="79"/>
      <c r="I39" s="79"/>
      <c r="J39" s="79"/>
      <c r="K39" s="99">
        <v>663099602.28000104</v>
      </c>
      <c r="L39" s="99"/>
      <c r="M39" s="99"/>
      <c r="N39" s="99"/>
      <c r="O39" s="99"/>
      <c r="P39" s="99"/>
      <c r="Q39" s="99"/>
      <c r="R39" s="99"/>
      <c r="S39" s="99"/>
      <c r="T39" s="99"/>
      <c r="U39" s="99"/>
      <c r="V39" s="88">
        <v>4.3450223108607598E-2</v>
      </c>
      <c r="W39" s="88"/>
      <c r="X39" s="88"/>
      <c r="Y39" s="88"/>
      <c r="Z39" s="88"/>
      <c r="AA39" s="88"/>
      <c r="AB39" s="88"/>
      <c r="AC39" s="88"/>
      <c r="AD39" s="88"/>
      <c r="AE39" s="88"/>
      <c r="AF39" s="84">
        <v>16950</v>
      </c>
      <c r="AG39" s="84"/>
      <c r="AH39" s="84"/>
      <c r="AI39" s="84"/>
      <c r="AJ39" s="84"/>
      <c r="AK39" s="84"/>
      <c r="AL39" s="84"/>
      <c r="AM39" s="84"/>
      <c r="AN39" s="88">
        <v>7.3505496649970706E-2</v>
      </c>
      <c r="AO39" s="88"/>
    </row>
    <row r="40" spans="2:41" s="53" customFormat="1" ht="8.5500000000000007" customHeight="1" x14ac:dyDescent="0.15">
      <c r="B40" s="79" t="s">
        <v>1069</v>
      </c>
      <c r="C40" s="79"/>
      <c r="D40" s="79"/>
      <c r="E40" s="79"/>
      <c r="F40" s="79"/>
      <c r="G40" s="79"/>
      <c r="H40" s="79"/>
      <c r="I40" s="79"/>
      <c r="J40" s="79"/>
      <c r="K40" s="99">
        <v>157168287.91999999</v>
      </c>
      <c r="L40" s="99"/>
      <c r="M40" s="99"/>
      <c r="N40" s="99"/>
      <c r="O40" s="99"/>
      <c r="P40" s="99"/>
      <c r="Q40" s="99"/>
      <c r="R40" s="99"/>
      <c r="S40" s="99"/>
      <c r="T40" s="99"/>
      <c r="U40" s="99"/>
      <c r="V40" s="88">
        <v>1.0298599414388199E-2</v>
      </c>
      <c r="W40" s="88"/>
      <c r="X40" s="88"/>
      <c r="Y40" s="88"/>
      <c r="Z40" s="88"/>
      <c r="AA40" s="88"/>
      <c r="AB40" s="88"/>
      <c r="AC40" s="88"/>
      <c r="AD40" s="88"/>
      <c r="AE40" s="88"/>
      <c r="AF40" s="84">
        <v>4492</v>
      </c>
      <c r="AG40" s="84"/>
      <c r="AH40" s="84"/>
      <c r="AI40" s="84"/>
      <c r="AJ40" s="84"/>
      <c r="AK40" s="84"/>
      <c r="AL40" s="84"/>
      <c r="AM40" s="84"/>
      <c r="AN40" s="88">
        <v>1.9480040764110199E-2</v>
      </c>
      <c r="AO40" s="88"/>
    </row>
    <row r="41" spans="2:41" s="53" customFormat="1" ht="8.5500000000000007" customHeight="1" x14ac:dyDescent="0.15">
      <c r="B41" s="79" t="s">
        <v>1070</v>
      </c>
      <c r="C41" s="79"/>
      <c r="D41" s="79"/>
      <c r="E41" s="79"/>
      <c r="F41" s="79"/>
      <c r="G41" s="79"/>
      <c r="H41" s="79"/>
      <c r="I41" s="79"/>
      <c r="J41" s="79"/>
      <c r="K41" s="99">
        <v>59852479.479999997</v>
      </c>
      <c r="L41" s="99"/>
      <c r="M41" s="99"/>
      <c r="N41" s="99"/>
      <c r="O41" s="99"/>
      <c r="P41" s="99"/>
      <c r="Q41" s="99"/>
      <c r="R41" s="99"/>
      <c r="S41" s="99"/>
      <c r="T41" s="99"/>
      <c r="U41" s="99"/>
      <c r="V41" s="88">
        <v>3.9218898308300103E-3</v>
      </c>
      <c r="W41" s="88"/>
      <c r="X41" s="88"/>
      <c r="Y41" s="88"/>
      <c r="Z41" s="88"/>
      <c r="AA41" s="88"/>
      <c r="AB41" s="88"/>
      <c r="AC41" s="88"/>
      <c r="AD41" s="88"/>
      <c r="AE41" s="88"/>
      <c r="AF41" s="84">
        <v>1534</v>
      </c>
      <c r="AG41" s="84"/>
      <c r="AH41" s="84"/>
      <c r="AI41" s="84"/>
      <c r="AJ41" s="84"/>
      <c r="AK41" s="84"/>
      <c r="AL41" s="84"/>
      <c r="AM41" s="84"/>
      <c r="AN41" s="88">
        <v>6.6523558620091502E-3</v>
      </c>
      <c r="AO41" s="88"/>
    </row>
    <row r="42" spans="2:41" s="53" customFormat="1" ht="8.5500000000000007" customHeight="1" x14ac:dyDescent="0.15">
      <c r="B42" s="79" t="s">
        <v>1071</v>
      </c>
      <c r="C42" s="79"/>
      <c r="D42" s="79"/>
      <c r="E42" s="79"/>
      <c r="F42" s="79"/>
      <c r="G42" s="79"/>
      <c r="H42" s="79"/>
      <c r="I42" s="79"/>
      <c r="J42" s="79"/>
      <c r="K42" s="99">
        <v>36471170.350000001</v>
      </c>
      <c r="L42" s="99"/>
      <c r="M42" s="99"/>
      <c r="N42" s="99"/>
      <c r="O42" s="99"/>
      <c r="P42" s="99"/>
      <c r="Q42" s="99"/>
      <c r="R42" s="99"/>
      <c r="S42" s="99"/>
      <c r="T42" s="99"/>
      <c r="U42" s="99"/>
      <c r="V42" s="88">
        <v>2.3898076296393002E-3</v>
      </c>
      <c r="W42" s="88"/>
      <c r="X42" s="88"/>
      <c r="Y42" s="88"/>
      <c r="Z42" s="88"/>
      <c r="AA42" s="88"/>
      <c r="AB42" s="88"/>
      <c r="AC42" s="88"/>
      <c r="AD42" s="88"/>
      <c r="AE42" s="88"/>
      <c r="AF42" s="84">
        <v>1132</v>
      </c>
      <c r="AG42" s="84"/>
      <c r="AH42" s="84"/>
      <c r="AI42" s="84"/>
      <c r="AJ42" s="84"/>
      <c r="AK42" s="84"/>
      <c r="AL42" s="84"/>
      <c r="AM42" s="84"/>
      <c r="AN42" s="88">
        <v>4.9090396582753297E-3</v>
      </c>
      <c r="AO42" s="88"/>
    </row>
    <row r="43" spans="2:41" s="53" customFormat="1" ht="8.5500000000000007" customHeight="1" x14ac:dyDescent="0.15">
      <c r="B43" s="79" t="s">
        <v>1072</v>
      </c>
      <c r="C43" s="79"/>
      <c r="D43" s="79"/>
      <c r="E43" s="79"/>
      <c r="F43" s="79"/>
      <c r="G43" s="79"/>
      <c r="H43" s="79"/>
      <c r="I43" s="79"/>
      <c r="J43" s="79"/>
      <c r="K43" s="99">
        <v>124916290.89</v>
      </c>
      <c r="L43" s="99"/>
      <c r="M43" s="99"/>
      <c r="N43" s="99"/>
      <c r="O43" s="99"/>
      <c r="P43" s="99"/>
      <c r="Q43" s="99"/>
      <c r="R43" s="99"/>
      <c r="S43" s="99"/>
      <c r="T43" s="99"/>
      <c r="U43" s="99"/>
      <c r="V43" s="88">
        <v>8.1852570721017408E-3</v>
      </c>
      <c r="W43" s="88"/>
      <c r="X43" s="88"/>
      <c r="Y43" s="88"/>
      <c r="Z43" s="88"/>
      <c r="AA43" s="88"/>
      <c r="AB43" s="88"/>
      <c r="AC43" s="88"/>
      <c r="AD43" s="88"/>
      <c r="AE43" s="88"/>
      <c r="AF43" s="84">
        <v>5129</v>
      </c>
      <c r="AG43" s="84"/>
      <c r="AH43" s="84"/>
      <c r="AI43" s="84"/>
      <c r="AJ43" s="84"/>
      <c r="AK43" s="84"/>
      <c r="AL43" s="84"/>
      <c r="AM43" s="84"/>
      <c r="AN43" s="88">
        <v>2.2242459723758101E-2</v>
      </c>
      <c r="AO43" s="88"/>
    </row>
    <row r="44" spans="2:41" s="53" customFormat="1" ht="8.5500000000000007" customHeight="1" x14ac:dyDescent="0.15">
      <c r="B44" s="79" t="s">
        <v>1073</v>
      </c>
      <c r="C44" s="79"/>
      <c r="D44" s="79"/>
      <c r="E44" s="79"/>
      <c r="F44" s="79"/>
      <c r="G44" s="79"/>
      <c r="H44" s="79"/>
      <c r="I44" s="79"/>
      <c r="J44" s="79"/>
      <c r="K44" s="99">
        <v>210935248.05000001</v>
      </c>
      <c r="L44" s="99"/>
      <c r="M44" s="99"/>
      <c r="N44" s="99"/>
      <c r="O44" s="99"/>
      <c r="P44" s="99"/>
      <c r="Q44" s="99"/>
      <c r="R44" s="99"/>
      <c r="S44" s="99"/>
      <c r="T44" s="99"/>
      <c r="U44" s="99"/>
      <c r="V44" s="88">
        <v>1.3821729884512701E-2</v>
      </c>
      <c r="W44" s="88"/>
      <c r="X44" s="88"/>
      <c r="Y44" s="88"/>
      <c r="Z44" s="88"/>
      <c r="AA44" s="88"/>
      <c r="AB44" s="88"/>
      <c r="AC44" s="88"/>
      <c r="AD44" s="88"/>
      <c r="AE44" s="88"/>
      <c r="AF44" s="84">
        <v>5995</v>
      </c>
      <c r="AG44" s="84"/>
      <c r="AH44" s="84"/>
      <c r="AI44" s="84"/>
      <c r="AJ44" s="84"/>
      <c r="AK44" s="84"/>
      <c r="AL44" s="84"/>
      <c r="AM44" s="84"/>
      <c r="AN44" s="88">
        <v>2.5997961794488201E-2</v>
      </c>
      <c r="AO44" s="88"/>
    </row>
    <row r="45" spans="2:41" s="53" customFormat="1" ht="8.5500000000000007" customHeight="1" x14ac:dyDescent="0.15">
      <c r="B45" s="79" t="s">
        <v>1074</v>
      </c>
      <c r="C45" s="79"/>
      <c r="D45" s="79"/>
      <c r="E45" s="79"/>
      <c r="F45" s="79"/>
      <c r="G45" s="79"/>
      <c r="H45" s="79"/>
      <c r="I45" s="79"/>
      <c r="J45" s="79"/>
      <c r="K45" s="99">
        <v>117226647.15000001</v>
      </c>
      <c r="L45" s="99"/>
      <c r="M45" s="99"/>
      <c r="N45" s="99"/>
      <c r="O45" s="99"/>
      <c r="P45" s="99"/>
      <c r="Q45" s="99"/>
      <c r="R45" s="99"/>
      <c r="S45" s="99"/>
      <c r="T45" s="99"/>
      <c r="U45" s="99"/>
      <c r="V45" s="88">
        <v>7.6813859568426101E-3</v>
      </c>
      <c r="W45" s="88"/>
      <c r="X45" s="88"/>
      <c r="Y45" s="88"/>
      <c r="Z45" s="88"/>
      <c r="AA45" s="88"/>
      <c r="AB45" s="88"/>
      <c r="AC45" s="88"/>
      <c r="AD45" s="88"/>
      <c r="AE45" s="88"/>
      <c r="AF45" s="84">
        <v>3321</v>
      </c>
      <c r="AG45" s="84"/>
      <c r="AH45" s="84"/>
      <c r="AI45" s="84"/>
      <c r="AJ45" s="84"/>
      <c r="AK45" s="84"/>
      <c r="AL45" s="84"/>
      <c r="AM45" s="84"/>
      <c r="AN45" s="88">
        <v>1.4401873414427901E-2</v>
      </c>
      <c r="AO45" s="88"/>
    </row>
    <row r="46" spans="2:41" s="53" customFormat="1" ht="8.5500000000000007" customHeight="1" x14ac:dyDescent="0.15">
      <c r="B46" s="79" t="s">
        <v>1075</v>
      </c>
      <c r="C46" s="79"/>
      <c r="D46" s="79"/>
      <c r="E46" s="79"/>
      <c r="F46" s="79"/>
      <c r="G46" s="79"/>
      <c r="H46" s="79"/>
      <c r="I46" s="79"/>
      <c r="J46" s="79"/>
      <c r="K46" s="99">
        <v>12944576.9</v>
      </c>
      <c r="L46" s="99"/>
      <c r="M46" s="99"/>
      <c r="N46" s="99"/>
      <c r="O46" s="99"/>
      <c r="P46" s="99"/>
      <c r="Q46" s="99"/>
      <c r="R46" s="99"/>
      <c r="S46" s="99"/>
      <c r="T46" s="99"/>
      <c r="U46" s="99"/>
      <c r="V46" s="88">
        <v>8.4820553717363E-4</v>
      </c>
      <c r="W46" s="88"/>
      <c r="X46" s="88"/>
      <c r="Y46" s="88"/>
      <c r="Z46" s="88"/>
      <c r="AA46" s="88"/>
      <c r="AB46" s="88"/>
      <c r="AC46" s="88"/>
      <c r="AD46" s="88"/>
      <c r="AE46" s="88"/>
      <c r="AF46" s="84">
        <v>465</v>
      </c>
      <c r="AG46" s="84"/>
      <c r="AH46" s="84"/>
      <c r="AI46" s="84"/>
      <c r="AJ46" s="84"/>
      <c r="AK46" s="84"/>
      <c r="AL46" s="84"/>
      <c r="AM46" s="84"/>
      <c r="AN46" s="88">
        <v>2.0165224744682201E-3</v>
      </c>
      <c r="AO46" s="88"/>
    </row>
    <row r="47" spans="2:41" s="53" customFormat="1" ht="8.5500000000000007" customHeight="1" x14ac:dyDescent="0.15">
      <c r="B47" s="79" t="s">
        <v>1076</v>
      </c>
      <c r="C47" s="79"/>
      <c r="D47" s="79"/>
      <c r="E47" s="79"/>
      <c r="F47" s="79"/>
      <c r="G47" s="79"/>
      <c r="H47" s="79"/>
      <c r="I47" s="79"/>
      <c r="J47" s="79"/>
      <c r="K47" s="99">
        <v>13140715.640000001</v>
      </c>
      <c r="L47" s="99"/>
      <c r="M47" s="99"/>
      <c r="N47" s="99"/>
      <c r="O47" s="99"/>
      <c r="P47" s="99"/>
      <c r="Q47" s="99"/>
      <c r="R47" s="99"/>
      <c r="S47" s="99"/>
      <c r="T47" s="99"/>
      <c r="U47" s="99"/>
      <c r="V47" s="88">
        <v>8.6105771199614198E-4</v>
      </c>
      <c r="W47" s="88"/>
      <c r="X47" s="88"/>
      <c r="Y47" s="88"/>
      <c r="Z47" s="88"/>
      <c r="AA47" s="88"/>
      <c r="AB47" s="88"/>
      <c r="AC47" s="88"/>
      <c r="AD47" s="88"/>
      <c r="AE47" s="88"/>
      <c r="AF47" s="84">
        <v>295</v>
      </c>
      <c r="AG47" s="84"/>
      <c r="AH47" s="84"/>
      <c r="AI47" s="84"/>
      <c r="AJ47" s="84"/>
      <c r="AK47" s="84"/>
      <c r="AL47" s="84"/>
      <c r="AM47" s="84"/>
      <c r="AN47" s="88">
        <v>1.27929920423253E-3</v>
      </c>
      <c r="AO47" s="88"/>
    </row>
    <row r="48" spans="2:41" s="53" customFormat="1" ht="8.5500000000000007" customHeight="1" x14ac:dyDescent="0.15">
      <c r="B48" s="79" t="s">
        <v>1077</v>
      </c>
      <c r="C48" s="79"/>
      <c r="D48" s="79"/>
      <c r="E48" s="79"/>
      <c r="F48" s="79"/>
      <c r="G48" s="79"/>
      <c r="H48" s="79"/>
      <c r="I48" s="79"/>
      <c r="J48" s="79"/>
      <c r="K48" s="99">
        <v>15229082.26</v>
      </c>
      <c r="L48" s="99"/>
      <c r="M48" s="99"/>
      <c r="N48" s="99"/>
      <c r="O48" s="99"/>
      <c r="P48" s="99"/>
      <c r="Q48" s="99"/>
      <c r="R48" s="99"/>
      <c r="S48" s="99"/>
      <c r="T48" s="99"/>
      <c r="U48" s="99"/>
      <c r="V48" s="88">
        <v>9.9789989265733998E-4</v>
      </c>
      <c r="W48" s="88"/>
      <c r="X48" s="88"/>
      <c r="Y48" s="88"/>
      <c r="Z48" s="88"/>
      <c r="AA48" s="88"/>
      <c r="AB48" s="88"/>
      <c r="AC48" s="88"/>
      <c r="AD48" s="88"/>
      <c r="AE48" s="88"/>
      <c r="AF48" s="84">
        <v>589</v>
      </c>
      <c r="AG48" s="84"/>
      <c r="AH48" s="84"/>
      <c r="AI48" s="84"/>
      <c r="AJ48" s="84"/>
      <c r="AK48" s="84"/>
      <c r="AL48" s="84"/>
      <c r="AM48" s="84"/>
      <c r="AN48" s="88">
        <v>2.55426180099308E-3</v>
      </c>
      <c r="AO48" s="88"/>
    </row>
    <row r="49" spans="2:44" s="53" customFormat="1" ht="8.5500000000000007" customHeight="1" x14ac:dyDescent="0.15">
      <c r="B49" s="79" t="s">
        <v>1078</v>
      </c>
      <c r="C49" s="79"/>
      <c r="D49" s="79"/>
      <c r="E49" s="79"/>
      <c r="F49" s="79"/>
      <c r="G49" s="79"/>
      <c r="H49" s="79"/>
      <c r="I49" s="79"/>
      <c r="J49" s="79"/>
      <c r="K49" s="99">
        <v>43856729.439999998</v>
      </c>
      <c r="L49" s="99"/>
      <c r="M49" s="99"/>
      <c r="N49" s="99"/>
      <c r="O49" s="99"/>
      <c r="P49" s="99"/>
      <c r="Q49" s="99"/>
      <c r="R49" s="99"/>
      <c r="S49" s="99"/>
      <c r="T49" s="99"/>
      <c r="U49" s="99"/>
      <c r="V49" s="88">
        <v>2.8737533131217101E-3</v>
      </c>
      <c r="W49" s="88"/>
      <c r="X49" s="88"/>
      <c r="Y49" s="88"/>
      <c r="Z49" s="88"/>
      <c r="AA49" s="88"/>
      <c r="AB49" s="88"/>
      <c r="AC49" s="88"/>
      <c r="AD49" s="88"/>
      <c r="AE49" s="88"/>
      <c r="AF49" s="84">
        <v>1986</v>
      </c>
      <c r="AG49" s="84"/>
      <c r="AH49" s="84"/>
      <c r="AI49" s="84"/>
      <c r="AJ49" s="84"/>
      <c r="AK49" s="84"/>
      <c r="AL49" s="84"/>
      <c r="AM49" s="84"/>
      <c r="AN49" s="88">
        <v>8.6125024393416995E-3</v>
      </c>
      <c r="AO49" s="88"/>
    </row>
    <row r="50" spans="2:44" s="53" customFormat="1" ht="8.5500000000000007" customHeight="1" x14ac:dyDescent="0.15">
      <c r="B50" s="79" t="s">
        <v>1079</v>
      </c>
      <c r="C50" s="79"/>
      <c r="D50" s="79"/>
      <c r="E50" s="79"/>
      <c r="F50" s="79"/>
      <c r="G50" s="79"/>
      <c r="H50" s="79"/>
      <c r="I50" s="79"/>
      <c r="J50" s="79"/>
      <c r="K50" s="99">
        <v>14310440.33</v>
      </c>
      <c r="L50" s="99"/>
      <c r="M50" s="99"/>
      <c r="N50" s="99"/>
      <c r="O50" s="99"/>
      <c r="P50" s="99"/>
      <c r="Q50" s="99"/>
      <c r="R50" s="99"/>
      <c r="S50" s="99"/>
      <c r="T50" s="99"/>
      <c r="U50" s="99"/>
      <c r="V50" s="88">
        <v>9.3770501894880904E-4</v>
      </c>
      <c r="W50" s="88"/>
      <c r="X50" s="88"/>
      <c r="Y50" s="88"/>
      <c r="Z50" s="88"/>
      <c r="AA50" s="88"/>
      <c r="AB50" s="88"/>
      <c r="AC50" s="88"/>
      <c r="AD50" s="88"/>
      <c r="AE50" s="88"/>
      <c r="AF50" s="84">
        <v>864</v>
      </c>
      <c r="AG50" s="84"/>
      <c r="AH50" s="84"/>
      <c r="AI50" s="84"/>
      <c r="AJ50" s="84"/>
      <c r="AK50" s="84"/>
      <c r="AL50" s="84"/>
      <c r="AM50" s="84"/>
      <c r="AN50" s="88">
        <v>3.7468288557861201E-3</v>
      </c>
      <c r="AO50" s="88"/>
    </row>
    <row r="51" spans="2:44" s="53" customFormat="1" ht="8.5500000000000007" customHeight="1" x14ac:dyDescent="0.15">
      <c r="B51" s="79" t="s">
        <v>1080</v>
      </c>
      <c r="C51" s="79"/>
      <c r="D51" s="79"/>
      <c r="E51" s="79"/>
      <c r="F51" s="79"/>
      <c r="G51" s="79"/>
      <c r="H51" s="79"/>
      <c r="I51" s="79"/>
      <c r="J51" s="79"/>
      <c r="K51" s="99">
        <v>3807792.48</v>
      </c>
      <c r="L51" s="99"/>
      <c r="M51" s="99"/>
      <c r="N51" s="99"/>
      <c r="O51" s="99"/>
      <c r="P51" s="99"/>
      <c r="Q51" s="99"/>
      <c r="R51" s="99"/>
      <c r="S51" s="99"/>
      <c r="T51" s="99"/>
      <c r="U51" s="99"/>
      <c r="V51" s="88">
        <v>2.49509172134016E-4</v>
      </c>
      <c r="W51" s="88"/>
      <c r="X51" s="88"/>
      <c r="Y51" s="88"/>
      <c r="Z51" s="88"/>
      <c r="AA51" s="88"/>
      <c r="AB51" s="88"/>
      <c r="AC51" s="88"/>
      <c r="AD51" s="88"/>
      <c r="AE51" s="88"/>
      <c r="AF51" s="84">
        <v>164</v>
      </c>
      <c r="AG51" s="84"/>
      <c r="AH51" s="84"/>
      <c r="AI51" s="84"/>
      <c r="AJ51" s="84"/>
      <c r="AK51" s="84"/>
      <c r="AL51" s="84"/>
      <c r="AM51" s="84"/>
      <c r="AN51" s="88">
        <v>7.1120362540384697E-4</v>
      </c>
      <c r="AO51" s="88"/>
    </row>
    <row r="52" spans="2:44" s="53" customFormat="1" ht="8.5500000000000007" customHeight="1" x14ac:dyDescent="0.15">
      <c r="B52" s="79" t="s">
        <v>1081</v>
      </c>
      <c r="C52" s="79"/>
      <c r="D52" s="79"/>
      <c r="E52" s="79"/>
      <c r="F52" s="79"/>
      <c r="G52" s="79"/>
      <c r="H52" s="79"/>
      <c r="I52" s="79"/>
      <c r="J52" s="79"/>
      <c r="K52" s="99">
        <v>880165.05</v>
      </c>
      <c r="L52" s="99"/>
      <c r="M52" s="99"/>
      <c r="N52" s="99"/>
      <c r="O52" s="99"/>
      <c r="P52" s="99"/>
      <c r="Q52" s="99"/>
      <c r="R52" s="99"/>
      <c r="S52" s="99"/>
      <c r="T52" s="99"/>
      <c r="U52" s="99"/>
      <c r="V52" s="88">
        <v>5.7673640073682501E-5</v>
      </c>
      <c r="W52" s="88"/>
      <c r="X52" s="88"/>
      <c r="Y52" s="88"/>
      <c r="Z52" s="88"/>
      <c r="AA52" s="88"/>
      <c r="AB52" s="88"/>
      <c r="AC52" s="88"/>
      <c r="AD52" s="88"/>
      <c r="AE52" s="88"/>
      <c r="AF52" s="84">
        <v>56</v>
      </c>
      <c r="AG52" s="84"/>
      <c r="AH52" s="84"/>
      <c r="AI52" s="84"/>
      <c r="AJ52" s="84"/>
      <c r="AK52" s="84"/>
      <c r="AL52" s="84"/>
      <c r="AM52" s="84"/>
      <c r="AN52" s="88">
        <v>2.4285001843058201E-4</v>
      </c>
      <c r="AO52" s="88"/>
    </row>
    <row r="53" spans="2:44" s="53" customFormat="1" ht="8.5500000000000007" customHeight="1" x14ac:dyDescent="0.15">
      <c r="B53" s="79" t="s">
        <v>1082</v>
      </c>
      <c r="C53" s="79"/>
      <c r="D53" s="79"/>
      <c r="E53" s="79"/>
      <c r="F53" s="79"/>
      <c r="G53" s="79"/>
      <c r="H53" s="79"/>
      <c r="I53" s="79"/>
      <c r="J53" s="79"/>
      <c r="K53" s="99">
        <v>211757.56</v>
      </c>
      <c r="L53" s="99"/>
      <c r="M53" s="99"/>
      <c r="N53" s="99"/>
      <c r="O53" s="99"/>
      <c r="P53" s="99"/>
      <c r="Q53" s="99"/>
      <c r="R53" s="99"/>
      <c r="S53" s="99"/>
      <c r="T53" s="99"/>
      <c r="U53" s="99"/>
      <c r="V53" s="88">
        <v>1.38756126459705E-5</v>
      </c>
      <c r="W53" s="88"/>
      <c r="X53" s="88"/>
      <c r="Y53" s="88"/>
      <c r="Z53" s="88"/>
      <c r="AA53" s="88"/>
      <c r="AB53" s="88"/>
      <c r="AC53" s="88"/>
      <c r="AD53" s="88"/>
      <c r="AE53" s="88"/>
      <c r="AF53" s="84">
        <v>23</v>
      </c>
      <c r="AG53" s="84"/>
      <c r="AH53" s="84"/>
      <c r="AI53" s="84"/>
      <c r="AJ53" s="84"/>
      <c r="AK53" s="84"/>
      <c r="AL53" s="84"/>
      <c r="AM53" s="84"/>
      <c r="AN53" s="88">
        <v>9.9741971855417505E-5</v>
      </c>
      <c r="AO53" s="88"/>
    </row>
    <row r="54" spans="2:44" s="53" customFormat="1" ht="8.5500000000000007" customHeight="1" x14ac:dyDescent="0.15">
      <c r="B54" s="79" t="s">
        <v>1083</v>
      </c>
      <c r="C54" s="79"/>
      <c r="D54" s="79"/>
      <c r="E54" s="79"/>
      <c r="F54" s="79"/>
      <c r="G54" s="79"/>
      <c r="H54" s="79"/>
      <c r="I54" s="79"/>
      <c r="J54" s="79"/>
      <c r="K54" s="99">
        <v>310177.46000000002</v>
      </c>
      <c r="L54" s="99"/>
      <c r="M54" s="99"/>
      <c r="N54" s="99"/>
      <c r="O54" s="99"/>
      <c r="P54" s="99"/>
      <c r="Q54" s="99"/>
      <c r="R54" s="99"/>
      <c r="S54" s="99"/>
      <c r="T54" s="99"/>
      <c r="U54" s="99"/>
      <c r="V54" s="88">
        <v>2.0324668864105701E-5</v>
      </c>
      <c r="W54" s="88"/>
      <c r="X54" s="88"/>
      <c r="Y54" s="88"/>
      <c r="Z54" s="88"/>
      <c r="AA54" s="88"/>
      <c r="AB54" s="88"/>
      <c r="AC54" s="88"/>
      <c r="AD54" s="88"/>
      <c r="AE54" s="88"/>
      <c r="AF54" s="84">
        <v>40</v>
      </c>
      <c r="AG54" s="84"/>
      <c r="AH54" s="84"/>
      <c r="AI54" s="84"/>
      <c r="AJ54" s="84"/>
      <c r="AK54" s="84"/>
      <c r="AL54" s="84"/>
      <c r="AM54" s="84"/>
      <c r="AN54" s="88">
        <v>1.7346429887898701E-4</v>
      </c>
      <c r="AO54" s="88"/>
    </row>
    <row r="55" spans="2:44" s="53" customFormat="1" ht="8.5500000000000007" customHeight="1" x14ac:dyDescent="0.15">
      <c r="B55" s="79" t="s">
        <v>1084</v>
      </c>
      <c r="C55" s="79"/>
      <c r="D55" s="79"/>
      <c r="E55" s="79"/>
      <c r="F55" s="79"/>
      <c r="G55" s="79"/>
      <c r="H55" s="79"/>
      <c r="I55" s="79"/>
      <c r="J55" s="79"/>
      <c r="K55" s="99">
        <v>417649.29</v>
      </c>
      <c r="L55" s="99"/>
      <c r="M55" s="99"/>
      <c r="N55" s="99"/>
      <c r="O55" s="99"/>
      <c r="P55" s="99"/>
      <c r="Q55" s="99"/>
      <c r="R55" s="99"/>
      <c r="S55" s="99"/>
      <c r="T55" s="99"/>
      <c r="U55" s="99"/>
      <c r="V55" s="88">
        <v>2.7366861281857302E-5</v>
      </c>
      <c r="W55" s="88"/>
      <c r="X55" s="88"/>
      <c r="Y55" s="88"/>
      <c r="Z55" s="88"/>
      <c r="AA55" s="88"/>
      <c r="AB55" s="88"/>
      <c r="AC55" s="88"/>
      <c r="AD55" s="88"/>
      <c r="AE55" s="88"/>
      <c r="AF55" s="84">
        <v>84</v>
      </c>
      <c r="AG55" s="84"/>
      <c r="AH55" s="84"/>
      <c r="AI55" s="84"/>
      <c r="AJ55" s="84"/>
      <c r="AK55" s="84"/>
      <c r="AL55" s="84"/>
      <c r="AM55" s="84"/>
      <c r="AN55" s="88">
        <v>3.6427502764587301E-4</v>
      </c>
      <c r="AO55" s="88"/>
    </row>
    <row r="56" spans="2:44" s="53" customFormat="1" ht="8.5500000000000007" customHeight="1" x14ac:dyDescent="0.15">
      <c r="B56" s="79" t="s">
        <v>1085</v>
      </c>
      <c r="C56" s="79"/>
      <c r="D56" s="79"/>
      <c r="E56" s="79"/>
      <c r="F56" s="79"/>
      <c r="G56" s="79"/>
      <c r="H56" s="79"/>
      <c r="I56" s="79"/>
      <c r="J56" s="79"/>
      <c r="K56" s="99">
        <v>21682.98</v>
      </c>
      <c r="L56" s="99"/>
      <c r="M56" s="99"/>
      <c r="N56" s="99"/>
      <c r="O56" s="99"/>
      <c r="P56" s="99"/>
      <c r="Q56" s="99"/>
      <c r="R56" s="99"/>
      <c r="S56" s="99"/>
      <c r="T56" s="99"/>
      <c r="U56" s="99"/>
      <c r="V56" s="88">
        <v>1.42079759272974E-6</v>
      </c>
      <c r="W56" s="88"/>
      <c r="X56" s="88"/>
      <c r="Y56" s="88"/>
      <c r="Z56" s="88"/>
      <c r="AA56" s="88"/>
      <c r="AB56" s="88"/>
      <c r="AC56" s="88"/>
      <c r="AD56" s="88"/>
      <c r="AE56" s="88"/>
      <c r="AF56" s="84">
        <v>2</v>
      </c>
      <c r="AG56" s="84"/>
      <c r="AH56" s="84"/>
      <c r="AI56" s="84"/>
      <c r="AJ56" s="84"/>
      <c r="AK56" s="84"/>
      <c r="AL56" s="84"/>
      <c r="AM56" s="84"/>
      <c r="AN56" s="88">
        <v>8.6732149439493494E-6</v>
      </c>
      <c r="AO56" s="88"/>
    </row>
    <row r="57" spans="2:44" s="53" customFormat="1" ht="8.5500000000000007" customHeight="1" x14ac:dyDescent="0.15">
      <c r="B57" s="79" t="s">
        <v>1086</v>
      </c>
      <c r="C57" s="79"/>
      <c r="D57" s="79"/>
      <c r="E57" s="79"/>
      <c r="F57" s="79"/>
      <c r="G57" s="79"/>
      <c r="H57" s="79"/>
      <c r="I57" s="79"/>
      <c r="J57" s="79"/>
      <c r="K57" s="99">
        <v>43734.86</v>
      </c>
      <c r="L57" s="99"/>
      <c r="M57" s="99"/>
      <c r="N57" s="99"/>
      <c r="O57" s="99"/>
      <c r="P57" s="99"/>
      <c r="Q57" s="99"/>
      <c r="R57" s="99"/>
      <c r="S57" s="99"/>
      <c r="T57" s="99"/>
      <c r="U57" s="99"/>
      <c r="V57" s="88">
        <v>2.8657677038106601E-6</v>
      </c>
      <c r="W57" s="88"/>
      <c r="X57" s="88"/>
      <c r="Y57" s="88"/>
      <c r="Z57" s="88"/>
      <c r="AA57" s="88"/>
      <c r="AB57" s="88"/>
      <c r="AC57" s="88"/>
      <c r="AD57" s="88"/>
      <c r="AE57" s="88"/>
      <c r="AF57" s="84">
        <v>3</v>
      </c>
      <c r="AG57" s="84"/>
      <c r="AH57" s="84"/>
      <c r="AI57" s="84"/>
      <c r="AJ57" s="84"/>
      <c r="AK57" s="84"/>
      <c r="AL57" s="84"/>
      <c r="AM57" s="84"/>
      <c r="AN57" s="88">
        <v>1.3009822415923999E-5</v>
      </c>
      <c r="AO57" s="88"/>
    </row>
    <row r="58" spans="2:44" s="53" customFormat="1" ht="8.5500000000000007" customHeight="1" x14ac:dyDescent="0.15">
      <c r="B58" s="79" t="s">
        <v>1087</v>
      </c>
      <c r="C58" s="79"/>
      <c r="D58" s="79"/>
      <c r="E58" s="79"/>
      <c r="F58" s="79"/>
      <c r="G58" s="79"/>
      <c r="H58" s="79"/>
      <c r="I58" s="79"/>
      <c r="J58" s="79"/>
      <c r="K58" s="99">
        <v>57824</v>
      </c>
      <c r="L58" s="99"/>
      <c r="M58" s="99"/>
      <c r="N58" s="99"/>
      <c r="O58" s="99"/>
      <c r="P58" s="99"/>
      <c r="Q58" s="99"/>
      <c r="R58" s="99"/>
      <c r="S58" s="99"/>
      <c r="T58" s="99"/>
      <c r="U58" s="99"/>
      <c r="V58" s="88">
        <v>3.7889718111627099E-6</v>
      </c>
      <c r="W58" s="88"/>
      <c r="X58" s="88"/>
      <c r="Y58" s="88"/>
      <c r="Z58" s="88"/>
      <c r="AA58" s="88"/>
      <c r="AB58" s="88"/>
      <c r="AC58" s="88"/>
      <c r="AD58" s="88"/>
      <c r="AE58" s="88"/>
      <c r="AF58" s="84">
        <v>4</v>
      </c>
      <c r="AG58" s="84"/>
      <c r="AH58" s="84"/>
      <c r="AI58" s="84"/>
      <c r="AJ58" s="84"/>
      <c r="AK58" s="84"/>
      <c r="AL58" s="84"/>
      <c r="AM58" s="84"/>
      <c r="AN58" s="88">
        <v>1.7346429887898699E-5</v>
      </c>
      <c r="AO58" s="88"/>
    </row>
    <row r="59" spans="2:44" s="53" customFormat="1" ht="8.5500000000000007" customHeight="1" x14ac:dyDescent="0.15">
      <c r="B59" s="79" t="s">
        <v>1088</v>
      </c>
      <c r="C59" s="79"/>
      <c r="D59" s="79"/>
      <c r="E59" s="79"/>
      <c r="F59" s="79"/>
      <c r="G59" s="79"/>
      <c r="H59" s="79"/>
      <c r="I59" s="79"/>
      <c r="J59" s="79"/>
      <c r="K59" s="99">
        <v>102555.6</v>
      </c>
      <c r="L59" s="99"/>
      <c r="M59" s="99"/>
      <c r="N59" s="99"/>
      <c r="O59" s="99"/>
      <c r="P59" s="99"/>
      <c r="Q59" s="99"/>
      <c r="R59" s="99"/>
      <c r="S59" s="99"/>
      <c r="T59" s="99"/>
      <c r="U59" s="99"/>
      <c r="V59" s="88">
        <v>6.7200518379371597E-6</v>
      </c>
      <c r="W59" s="88"/>
      <c r="X59" s="88"/>
      <c r="Y59" s="88"/>
      <c r="Z59" s="88"/>
      <c r="AA59" s="88"/>
      <c r="AB59" s="88"/>
      <c r="AC59" s="88"/>
      <c r="AD59" s="88"/>
      <c r="AE59" s="88"/>
      <c r="AF59" s="84">
        <v>4</v>
      </c>
      <c r="AG59" s="84"/>
      <c r="AH59" s="84"/>
      <c r="AI59" s="84"/>
      <c r="AJ59" s="84"/>
      <c r="AK59" s="84"/>
      <c r="AL59" s="84"/>
      <c r="AM59" s="84"/>
      <c r="AN59" s="88">
        <v>1.7346429887898699E-5</v>
      </c>
      <c r="AO59" s="88"/>
    </row>
    <row r="60" spans="2:44" s="53" customFormat="1" ht="10.199999999999999" customHeight="1" x14ac:dyDescent="0.15">
      <c r="B60" s="104"/>
      <c r="C60" s="104"/>
      <c r="D60" s="104"/>
      <c r="E60" s="104"/>
      <c r="F60" s="104"/>
      <c r="G60" s="104"/>
      <c r="H60" s="104"/>
      <c r="I60" s="104"/>
      <c r="J60" s="104"/>
      <c r="K60" s="100">
        <v>15261132275.950001</v>
      </c>
      <c r="L60" s="100"/>
      <c r="M60" s="100"/>
      <c r="N60" s="100"/>
      <c r="O60" s="100"/>
      <c r="P60" s="100"/>
      <c r="Q60" s="100"/>
      <c r="R60" s="100"/>
      <c r="S60" s="100"/>
      <c r="T60" s="100"/>
      <c r="U60" s="100"/>
      <c r="V60" s="101">
        <v>1</v>
      </c>
      <c r="W60" s="101"/>
      <c r="X60" s="101"/>
      <c r="Y60" s="101"/>
      <c r="Z60" s="101"/>
      <c r="AA60" s="101"/>
      <c r="AB60" s="101"/>
      <c r="AC60" s="101"/>
      <c r="AD60" s="101"/>
      <c r="AE60" s="101"/>
      <c r="AF60" s="102">
        <v>230595</v>
      </c>
      <c r="AG60" s="102"/>
      <c r="AH60" s="102"/>
      <c r="AI60" s="102"/>
      <c r="AJ60" s="102"/>
      <c r="AK60" s="102"/>
      <c r="AL60" s="102"/>
      <c r="AM60" s="102"/>
      <c r="AN60" s="101">
        <v>1</v>
      </c>
      <c r="AO60" s="101"/>
    </row>
    <row r="61" spans="2:44" s="53" customFormat="1" ht="6.3" customHeight="1" x14ac:dyDescent="0.15"/>
    <row r="62" spans="2:44" s="53" customFormat="1" ht="15.3" customHeight="1" x14ac:dyDescent="0.15">
      <c r="B62" s="59" t="s">
        <v>1089</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row>
    <row r="63" spans="2:44" s="53" customFormat="1" ht="7.65" customHeight="1" x14ac:dyDescent="0.15"/>
    <row r="64" spans="2:44" s="53" customFormat="1" ht="10.65" customHeight="1" x14ac:dyDescent="0.15">
      <c r="B64" s="96" t="s">
        <v>1059</v>
      </c>
      <c r="C64" s="96"/>
      <c r="D64" s="96"/>
      <c r="E64" s="96"/>
      <c r="F64" s="96"/>
      <c r="G64" s="96"/>
      <c r="H64" s="96"/>
      <c r="I64" s="96"/>
      <c r="J64" s="96"/>
      <c r="K64" s="96"/>
      <c r="L64" s="96" t="s">
        <v>1055</v>
      </c>
      <c r="M64" s="96"/>
      <c r="N64" s="96"/>
      <c r="O64" s="96"/>
      <c r="P64" s="96"/>
      <c r="Q64" s="96"/>
      <c r="R64" s="96"/>
      <c r="S64" s="96"/>
      <c r="T64" s="96"/>
      <c r="U64" s="96"/>
      <c r="V64" s="96" t="s">
        <v>1056</v>
      </c>
      <c r="W64" s="96"/>
      <c r="X64" s="96"/>
      <c r="Y64" s="96"/>
      <c r="Z64" s="96"/>
      <c r="AA64" s="96"/>
      <c r="AB64" s="96"/>
      <c r="AC64" s="96"/>
      <c r="AD64" s="96"/>
      <c r="AE64" s="96"/>
      <c r="AF64" s="96" t="s">
        <v>1057</v>
      </c>
      <c r="AG64" s="96"/>
      <c r="AH64" s="96"/>
      <c r="AI64" s="96"/>
      <c r="AJ64" s="96"/>
      <c r="AK64" s="96" t="s">
        <v>1056</v>
      </c>
      <c r="AL64" s="96"/>
      <c r="AM64" s="96"/>
      <c r="AN64" s="96"/>
      <c r="AO64" s="96"/>
      <c r="AP64" s="96"/>
      <c r="AQ64" s="96"/>
    </row>
    <row r="65" spans="2:43" s="53" customFormat="1" ht="8.5500000000000007" customHeight="1" x14ac:dyDescent="0.15">
      <c r="B65" s="79" t="s">
        <v>1090</v>
      </c>
      <c r="C65" s="79"/>
      <c r="D65" s="79"/>
      <c r="E65" s="79"/>
      <c r="F65" s="79"/>
      <c r="G65" s="79"/>
      <c r="H65" s="79"/>
      <c r="I65" s="79"/>
      <c r="J65" s="79"/>
      <c r="K65" s="79"/>
      <c r="L65" s="99">
        <v>30000</v>
      </c>
      <c r="M65" s="99"/>
      <c r="N65" s="99"/>
      <c r="O65" s="99"/>
      <c r="P65" s="99"/>
      <c r="Q65" s="99"/>
      <c r="R65" s="99"/>
      <c r="S65" s="99"/>
      <c r="T65" s="99"/>
      <c r="U65" s="99"/>
      <c r="V65" s="88">
        <v>1.9657781256032298E-6</v>
      </c>
      <c r="W65" s="88"/>
      <c r="X65" s="88"/>
      <c r="Y65" s="88"/>
      <c r="Z65" s="88"/>
      <c r="AA65" s="88"/>
      <c r="AB65" s="88"/>
      <c r="AC65" s="88"/>
      <c r="AD65" s="88"/>
      <c r="AE65" s="88"/>
      <c r="AF65" s="84">
        <v>941</v>
      </c>
      <c r="AG65" s="84"/>
      <c r="AH65" s="84"/>
      <c r="AI65" s="84"/>
      <c r="AJ65" s="84"/>
      <c r="AK65" s="88">
        <v>4.0807476311281697E-3</v>
      </c>
      <c r="AL65" s="88"/>
      <c r="AM65" s="88"/>
      <c r="AN65" s="88"/>
      <c r="AO65" s="88"/>
      <c r="AP65" s="88"/>
      <c r="AQ65" s="88"/>
    </row>
    <row r="66" spans="2:43" s="53" customFormat="1" ht="8.5500000000000007" customHeight="1" x14ac:dyDescent="0.15">
      <c r="B66" s="79" t="s">
        <v>1060</v>
      </c>
      <c r="C66" s="79"/>
      <c r="D66" s="79"/>
      <c r="E66" s="79"/>
      <c r="F66" s="79"/>
      <c r="G66" s="79"/>
      <c r="H66" s="79"/>
      <c r="I66" s="79"/>
      <c r="J66" s="79"/>
      <c r="K66" s="79"/>
      <c r="L66" s="99">
        <v>144269925.91999999</v>
      </c>
      <c r="M66" s="99"/>
      <c r="N66" s="99"/>
      <c r="O66" s="99"/>
      <c r="P66" s="99"/>
      <c r="Q66" s="99"/>
      <c r="R66" s="99"/>
      <c r="S66" s="99"/>
      <c r="T66" s="99"/>
      <c r="U66" s="99"/>
      <c r="V66" s="88">
        <v>9.4534221518645292E-3</v>
      </c>
      <c r="W66" s="88"/>
      <c r="X66" s="88"/>
      <c r="Y66" s="88"/>
      <c r="Z66" s="88"/>
      <c r="AA66" s="88"/>
      <c r="AB66" s="88"/>
      <c r="AC66" s="88"/>
      <c r="AD66" s="88"/>
      <c r="AE66" s="88"/>
      <c r="AF66" s="84">
        <v>5668</v>
      </c>
      <c r="AG66" s="84"/>
      <c r="AH66" s="84"/>
      <c r="AI66" s="84"/>
      <c r="AJ66" s="84"/>
      <c r="AK66" s="88">
        <v>2.45798911511525E-2</v>
      </c>
      <c r="AL66" s="88"/>
      <c r="AM66" s="88"/>
      <c r="AN66" s="88"/>
      <c r="AO66" s="88"/>
      <c r="AP66" s="88"/>
      <c r="AQ66" s="88"/>
    </row>
    <row r="67" spans="2:43" s="53" customFormat="1" ht="8.5500000000000007" customHeight="1" x14ac:dyDescent="0.15">
      <c r="B67" s="79" t="s">
        <v>1061</v>
      </c>
      <c r="C67" s="79"/>
      <c r="D67" s="79"/>
      <c r="E67" s="79"/>
      <c r="F67" s="79"/>
      <c r="G67" s="79"/>
      <c r="H67" s="79"/>
      <c r="I67" s="79"/>
      <c r="J67" s="79"/>
      <c r="K67" s="79"/>
      <c r="L67" s="99">
        <v>198481461.81</v>
      </c>
      <c r="M67" s="99"/>
      <c r="N67" s="99"/>
      <c r="O67" s="99"/>
      <c r="P67" s="99"/>
      <c r="Q67" s="99"/>
      <c r="R67" s="99"/>
      <c r="S67" s="99"/>
      <c r="T67" s="99"/>
      <c r="U67" s="99"/>
      <c r="V67" s="88">
        <v>1.3005683865461699E-2</v>
      </c>
      <c r="W67" s="88"/>
      <c r="X67" s="88"/>
      <c r="Y67" s="88"/>
      <c r="Z67" s="88"/>
      <c r="AA67" s="88"/>
      <c r="AB67" s="88"/>
      <c r="AC67" s="88"/>
      <c r="AD67" s="88"/>
      <c r="AE67" s="88"/>
      <c r="AF67" s="84">
        <v>8514</v>
      </c>
      <c r="AG67" s="84"/>
      <c r="AH67" s="84"/>
      <c r="AI67" s="84"/>
      <c r="AJ67" s="84"/>
      <c r="AK67" s="88">
        <v>3.6921876016392401E-2</v>
      </c>
      <c r="AL67" s="88"/>
      <c r="AM67" s="88"/>
      <c r="AN67" s="88"/>
      <c r="AO67" s="88"/>
      <c r="AP67" s="88"/>
      <c r="AQ67" s="88"/>
    </row>
    <row r="68" spans="2:43" s="53" customFormat="1" ht="8.5500000000000007" customHeight="1" x14ac:dyDescent="0.15">
      <c r="B68" s="79" t="s">
        <v>1062</v>
      </c>
      <c r="C68" s="79"/>
      <c r="D68" s="79"/>
      <c r="E68" s="79"/>
      <c r="F68" s="79"/>
      <c r="G68" s="79"/>
      <c r="H68" s="79"/>
      <c r="I68" s="79"/>
      <c r="J68" s="79"/>
      <c r="K68" s="79"/>
      <c r="L68" s="99">
        <v>256337117.49000001</v>
      </c>
      <c r="M68" s="99"/>
      <c r="N68" s="99"/>
      <c r="O68" s="99"/>
      <c r="P68" s="99"/>
      <c r="Q68" s="99"/>
      <c r="R68" s="99"/>
      <c r="S68" s="99"/>
      <c r="T68" s="99"/>
      <c r="U68" s="99"/>
      <c r="V68" s="88">
        <v>1.6796729944734301E-2</v>
      </c>
      <c r="W68" s="88"/>
      <c r="X68" s="88"/>
      <c r="Y68" s="88"/>
      <c r="Z68" s="88"/>
      <c r="AA68" s="88"/>
      <c r="AB68" s="88"/>
      <c r="AC68" s="88"/>
      <c r="AD68" s="88"/>
      <c r="AE68" s="88"/>
      <c r="AF68" s="84">
        <v>10460</v>
      </c>
      <c r="AG68" s="84"/>
      <c r="AH68" s="84"/>
      <c r="AI68" s="84"/>
      <c r="AJ68" s="84"/>
      <c r="AK68" s="88">
        <v>4.5360914156855101E-2</v>
      </c>
      <c r="AL68" s="88"/>
      <c r="AM68" s="88"/>
      <c r="AN68" s="88"/>
      <c r="AO68" s="88"/>
      <c r="AP68" s="88"/>
      <c r="AQ68" s="88"/>
    </row>
    <row r="69" spans="2:43" s="53" customFormat="1" ht="8.5500000000000007" customHeight="1" x14ac:dyDescent="0.15">
      <c r="B69" s="79" t="s">
        <v>1063</v>
      </c>
      <c r="C69" s="79"/>
      <c r="D69" s="79"/>
      <c r="E69" s="79"/>
      <c r="F69" s="79"/>
      <c r="G69" s="79"/>
      <c r="H69" s="79"/>
      <c r="I69" s="79"/>
      <c r="J69" s="79"/>
      <c r="K69" s="79"/>
      <c r="L69" s="99">
        <v>253001623.69999999</v>
      </c>
      <c r="M69" s="99"/>
      <c r="N69" s="99"/>
      <c r="O69" s="99"/>
      <c r="P69" s="99"/>
      <c r="Q69" s="99"/>
      <c r="R69" s="99"/>
      <c r="S69" s="99"/>
      <c r="T69" s="99"/>
      <c r="U69" s="99"/>
      <c r="V69" s="88">
        <v>1.6578168587052002E-2</v>
      </c>
      <c r="W69" s="88"/>
      <c r="X69" s="88"/>
      <c r="Y69" s="88"/>
      <c r="Z69" s="88"/>
      <c r="AA69" s="88"/>
      <c r="AB69" s="88"/>
      <c r="AC69" s="88"/>
      <c r="AD69" s="88"/>
      <c r="AE69" s="88"/>
      <c r="AF69" s="84">
        <v>7747</v>
      </c>
      <c r="AG69" s="84"/>
      <c r="AH69" s="84"/>
      <c r="AI69" s="84"/>
      <c r="AJ69" s="84"/>
      <c r="AK69" s="88">
        <v>3.3595698085387801E-2</v>
      </c>
      <c r="AL69" s="88"/>
      <c r="AM69" s="88"/>
      <c r="AN69" s="88"/>
      <c r="AO69" s="88"/>
      <c r="AP69" s="88"/>
      <c r="AQ69" s="88"/>
    </row>
    <row r="70" spans="2:43" s="53" customFormat="1" ht="8.5500000000000007" customHeight="1" x14ac:dyDescent="0.15">
      <c r="B70" s="79" t="s">
        <v>1064</v>
      </c>
      <c r="C70" s="79"/>
      <c r="D70" s="79"/>
      <c r="E70" s="79"/>
      <c r="F70" s="79"/>
      <c r="G70" s="79"/>
      <c r="H70" s="79"/>
      <c r="I70" s="79"/>
      <c r="J70" s="79"/>
      <c r="K70" s="79"/>
      <c r="L70" s="99">
        <v>304193815.169999</v>
      </c>
      <c r="M70" s="99"/>
      <c r="N70" s="99"/>
      <c r="O70" s="99"/>
      <c r="P70" s="99"/>
      <c r="Q70" s="99"/>
      <c r="R70" s="99"/>
      <c r="S70" s="99"/>
      <c r="T70" s="99"/>
      <c r="U70" s="99"/>
      <c r="V70" s="88">
        <v>1.99325849268326E-2</v>
      </c>
      <c r="W70" s="88"/>
      <c r="X70" s="88"/>
      <c r="Y70" s="88"/>
      <c r="Z70" s="88"/>
      <c r="AA70" s="88"/>
      <c r="AB70" s="88"/>
      <c r="AC70" s="88"/>
      <c r="AD70" s="88"/>
      <c r="AE70" s="88"/>
      <c r="AF70" s="84">
        <v>10099</v>
      </c>
      <c r="AG70" s="84"/>
      <c r="AH70" s="84"/>
      <c r="AI70" s="84"/>
      <c r="AJ70" s="84"/>
      <c r="AK70" s="88">
        <v>4.3795398859472201E-2</v>
      </c>
      <c r="AL70" s="88"/>
      <c r="AM70" s="88"/>
      <c r="AN70" s="88"/>
      <c r="AO70" s="88"/>
      <c r="AP70" s="88"/>
      <c r="AQ70" s="88"/>
    </row>
    <row r="71" spans="2:43" s="53" customFormat="1" ht="8.5500000000000007" customHeight="1" x14ac:dyDescent="0.15">
      <c r="B71" s="79" t="s">
        <v>1065</v>
      </c>
      <c r="C71" s="79"/>
      <c r="D71" s="79"/>
      <c r="E71" s="79"/>
      <c r="F71" s="79"/>
      <c r="G71" s="79"/>
      <c r="H71" s="79"/>
      <c r="I71" s="79"/>
      <c r="J71" s="79"/>
      <c r="K71" s="79"/>
      <c r="L71" s="99">
        <v>483140427.59999698</v>
      </c>
      <c r="M71" s="99"/>
      <c r="N71" s="99"/>
      <c r="O71" s="99"/>
      <c r="P71" s="99"/>
      <c r="Q71" s="99"/>
      <c r="R71" s="99"/>
      <c r="S71" s="99"/>
      <c r="T71" s="99"/>
      <c r="U71" s="99"/>
      <c r="V71" s="88">
        <v>3.1658229472355602E-2</v>
      </c>
      <c r="W71" s="88"/>
      <c r="X71" s="88"/>
      <c r="Y71" s="88"/>
      <c r="Z71" s="88"/>
      <c r="AA71" s="88"/>
      <c r="AB71" s="88"/>
      <c r="AC71" s="88"/>
      <c r="AD71" s="88"/>
      <c r="AE71" s="88"/>
      <c r="AF71" s="84">
        <v>13916</v>
      </c>
      <c r="AG71" s="84"/>
      <c r="AH71" s="84"/>
      <c r="AI71" s="84"/>
      <c r="AJ71" s="84"/>
      <c r="AK71" s="88">
        <v>6.03482295799996E-2</v>
      </c>
      <c r="AL71" s="88"/>
      <c r="AM71" s="88"/>
      <c r="AN71" s="88"/>
      <c r="AO71" s="88"/>
      <c r="AP71" s="88"/>
      <c r="AQ71" s="88"/>
    </row>
    <row r="72" spans="2:43" s="53" customFormat="1" ht="8.5500000000000007" customHeight="1" x14ac:dyDescent="0.15">
      <c r="B72" s="79" t="s">
        <v>1066</v>
      </c>
      <c r="C72" s="79"/>
      <c r="D72" s="79"/>
      <c r="E72" s="79"/>
      <c r="F72" s="79"/>
      <c r="G72" s="79"/>
      <c r="H72" s="79"/>
      <c r="I72" s="79"/>
      <c r="J72" s="79"/>
      <c r="K72" s="79"/>
      <c r="L72" s="99">
        <v>400143721.81999803</v>
      </c>
      <c r="M72" s="99"/>
      <c r="N72" s="99"/>
      <c r="O72" s="99"/>
      <c r="P72" s="99"/>
      <c r="Q72" s="99"/>
      <c r="R72" s="99"/>
      <c r="S72" s="99"/>
      <c r="T72" s="99"/>
      <c r="U72" s="99"/>
      <c r="V72" s="88">
        <v>2.6219792515040599E-2</v>
      </c>
      <c r="W72" s="88"/>
      <c r="X72" s="88"/>
      <c r="Y72" s="88"/>
      <c r="Z72" s="88"/>
      <c r="AA72" s="88"/>
      <c r="AB72" s="88"/>
      <c r="AC72" s="88"/>
      <c r="AD72" s="88"/>
      <c r="AE72" s="88"/>
      <c r="AF72" s="84">
        <v>10336</v>
      </c>
      <c r="AG72" s="84"/>
      <c r="AH72" s="84"/>
      <c r="AI72" s="84"/>
      <c r="AJ72" s="84"/>
      <c r="AK72" s="88">
        <v>4.4823174830330201E-2</v>
      </c>
      <c r="AL72" s="88"/>
      <c r="AM72" s="88"/>
      <c r="AN72" s="88"/>
      <c r="AO72" s="88"/>
      <c r="AP72" s="88"/>
      <c r="AQ72" s="88"/>
    </row>
    <row r="73" spans="2:43" s="53" customFormat="1" ht="8.5500000000000007" customHeight="1" x14ac:dyDescent="0.15">
      <c r="B73" s="79" t="s">
        <v>1067</v>
      </c>
      <c r="C73" s="79"/>
      <c r="D73" s="79"/>
      <c r="E73" s="79"/>
      <c r="F73" s="79"/>
      <c r="G73" s="79"/>
      <c r="H73" s="79"/>
      <c r="I73" s="79"/>
      <c r="J73" s="79"/>
      <c r="K73" s="79"/>
      <c r="L73" s="99">
        <v>460875177.54000002</v>
      </c>
      <c r="M73" s="99"/>
      <c r="N73" s="99"/>
      <c r="O73" s="99"/>
      <c r="P73" s="99"/>
      <c r="Q73" s="99"/>
      <c r="R73" s="99"/>
      <c r="S73" s="99"/>
      <c r="T73" s="99"/>
      <c r="U73" s="99"/>
      <c r="V73" s="88">
        <v>3.0199278088054601E-2</v>
      </c>
      <c r="W73" s="88"/>
      <c r="X73" s="88"/>
      <c r="Y73" s="88"/>
      <c r="Z73" s="88"/>
      <c r="AA73" s="88"/>
      <c r="AB73" s="88"/>
      <c r="AC73" s="88"/>
      <c r="AD73" s="88"/>
      <c r="AE73" s="88"/>
      <c r="AF73" s="84">
        <v>10596</v>
      </c>
      <c r="AG73" s="84"/>
      <c r="AH73" s="84"/>
      <c r="AI73" s="84"/>
      <c r="AJ73" s="84"/>
      <c r="AK73" s="88">
        <v>4.59506927730437E-2</v>
      </c>
      <c r="AL73" s="88"/>
      <c r="AM73" s="88"/>
      <c r="AN73" s="88"/>
      <c r="AO73" s="88"/>
      <c r="AP73" s="88"/>
      <c r="AQ73" s="88"/>
    </row>
    <row r="74" spans="2:43" s="53" customFormat="1" ht="8.5500000000000007" customHeight="1" x14ac:dyDescent="0.15">
      <c r="B74" s="79" t="s">
        <v>1068</v>
      </c>
      <c r="C74" s="79"/>
      <c r="D74" s="79"/>
      <c r="E74" s="79"/>
      <c r="F74" s="79"/>
      <c r="G74" s="79"/>
      <c r="H74" s="79"/>
      <c r="I74" s="79"/>
      <c r="J74" s="79"/>
      <c r="K74" s="79"/>
      <c r="L74" s="99">
        <v>486469701.02999997</v>
      </c>
      <c r="M74" s="99"/>
      <c r="N74" s="99"/>
      <c r="O74" s="99"/>
      <c r="P74" s="99"/>
      <c r="Q74" s="99"/>
      <c r="R74" s="99"/>
      <c r="S74" s="99"/>
      <c r="T74" s="99"/>
      <c r="U74" s="99"/>
      <c r="V74" s="88">
        <v>3.1876383235117302E-2</v>
      </c>
      <c r="W74" s="88"/>
      <c r="X74" s="88"/>
      <c r="Y74" s="88"/>
      <c r="Z74" s="88"/>
      <c r="AA74" s="88"/>
      <c r="AB74" s="88"/>
      <c r="AC74" s="88"/>
      <c r="AD74" s="88"/>
      <c r="AE74" s="88"/>
      <c r="AF74" s="84">
        <v>9125</v>
      </c>
      <c r="AG74" s="84"/>
      <c r="AH74" s="84"/>
      <c r="AI74" s="84"/>
      <c r="AJ74" s="84"/>
      <c r="AK74" s="88">
        <v>3.9571543181768899E-2</v>
      </c>
      <c r="AL74" s="88"/>
      <c r="AM74" s="88"/>
      <c r="AN74" s="88"/>
      <c r="AO74" s="88"/>
      <c r="AP74" s="88"/>
      <c r="AQ74" s="88"/>
    </row>
    <row r="75" spans="2:43" s="53" customFormat="1" ht="8.5500000000000007" customHeight="1" x14ac:dyDescent="0.15">
      <c r="B75" s="79" t="s">
        <v>1069</v>
      </c>
      <c r="C75" s="79"/>
      <c r="D75" s="79"/>
      <c r="E75" s="79"/>
      <c r="F75" s="79"/>
      <c r="G75" s="79"/>
      <c r="H75" s="79"/>
      <c r="I75" s="79"/>
      <c r="J75" s="79"/>
      <c r="K75" s="79"/>
      <c r="L75" s="99">
        <v>554040393.02999997</v>
      </c>
      <c r="M75" s="99"/>
      <c r="N75" s="99"/>
      <c r="O75" s="99"/>
      <c r="P75" s="99"/>
      <c r="Q75" s="99"/>
      <c r="R75" s="99"/>
      <c r="S75" s="99"/>
      <c r="T75" s="99"/>
      <c r="U75" s="99"/>
      <c r="V75" s="88">
        <v>3.6304016177299697E-2</v>
      </c>
      <c r="W75" s="88"/>
      <c r="X75" s="88"/>
      <c r="Y75" s="88"/>
      <c r="Z75" s="88"/>
      <c r="AA75" s="88"/>
      <c r="AB75" s="88"/>
      <c r="AC75" s="88"/>
      <c r="AD75" s="88"/>
      <c r="AE75" s="88"/>
      <c r="AF75" s="84">
        <v>9958</v>
      </c>
      <c r="AG75" s="84"/>
      <c r="AH75" s="84"/>
      <c r="AI75" s="84"/>
      <c r="AJ75" s="84"/>
      <c r="AK75" s="88">
        <v>4.3183937205923797E-2</v>
      </c>
      <c r="AL75" s="88"/>
      <c r="AM75" s="88"/>
      <c r="AN75" s="88"/>
      <c r="AO75" s="88"/>
      <c r="AP75" s="88"/>
      <c r="AQ75" s="88"/>
    </row>
    <row r="76" spans="2:43" s="53" customFormat="1" ht="8.5500000000000007" customHeight="1" x14ac:dyDescent="0.15">
      <c r="B76" s="79" t="s">
        <v>1070</v>
      </c>
      <c r="C76" s="79"/>
      <c r="D76" s="79"/>
      <c r="E76" s="79"/>
      <c r="F76" s="79"/>
      <c r="G76" s="79"/>
      <c r="H76" s="79"/>
      <c r="I76" s="79"/>
      <c r="J76" s="79"/>
      <c r="K76" s="79"/>
      <c r="L76" s="99">
        <v>775176327.88999903</v>
      </c>
      <c r="M76" s="99"/>
      <c r="N76" s="99"/>
      <c r="O76" s="99"/>
      <c r="P76" s="99"/>
      <c r="Q76" s="99"/>
      <c r="R76" s="99"/>
      <c r="S76" s="99"/>
      <c r="T76" s="99"/>
      <c r="U76" s="99"/>
      <c r="V76" s="88">
        <v>5.0794155628386697E-2</v>
      </c>
      <c r="W76" s="88"/>
      <c r="X76" s="88"/>
      <c r="Y76" s="88"/>
      <c r="Z76" s="88"/>
      <c r="AA76" s="88"/>
      <c r="AB76" s="88"/>
      <c r="AC76" s="88"/>
      <c r="AD76" s="88"/>
      <c r="AE76" s="88"/>
      <c r="AF76" s="84">
        <v>12959</v>
      </c>
      <c r="AG76" s="84"/>
      <c r="AH76" s="84"/>
      <c r="AI76" s="84"/>
      <c r="AJ76" s="84"/>
      <c r="AK76" s="88">
        <v>5.6198096229319802E-2</v>
      </c>
      <c r="AL76" s="88"/>
      <c r="AM76" s="88"/>
      <c r="AN76" s="88"/>
      <c r="AO76" s="88"/>
      <c r="AP76" s="88"/>
      <c r="AQ76" s="88"/>
    </row>
    <row r="77" spans="2:43" s="53" customFormat="1" ht="8.5500000000000007" customHeight="1" x14ac:dyDescent="0.15">
      <c r="B77" s="79" t="s">
        <v>1071</v>
      </c>
      <c r="C77" s="79"/>
      <c r="D77" s="79"/>
      <c r="E77" s="79"/>
      <c r="F77" s="79"/>
      <c r="G77" s="79"/>
      <c r="H77" s="79"/>
      <c r="I77" s="79"/>
      <c r="J77" s="79"/>
      <c r="K77" s="79"/>
      <c r="L77" s="99">
        <v>661729433.06000197</v>
      </c>
      <c r="M77" s="99"/>
      <c r="N77" s="99"/>
      <c r="O77" s="99"/>
      <c r="P77" s="99"/>
      <c r="Q77" s="99"/>
      <c r="R77" s="99"/>
      <c r="S77" s="99"/>
      <c r="T77" s="99"/>
      <c r="U77" s="99"/>
      <c r="V77" s="88">
        <v>4.33604414859061E-2</v>
      </c>
      <c r="W77" s="88"/>
      <c r="X77" s="88"/>
      <c r="Y77" s="88"/>
      <c r="Z77" s="88"/>
      <c r="AA77" s="88"/>
      <c r="AB77" s="88"/>
      <c r="AC77" s="88"/>
      <c r="AD77" s="88"/>
      <c r="AE77" s="88"/>
      <c r="AF77" s="84">
        <v>10502</v>
      </c>
      <c r="AG77" s="84"/>
      <c r="AH77" s="84"/>
      <c r="AI77" s="84"/>
      <c r="AJ77" s="84"/>
      <c r="AK77" s="88">
        <v>4.5543051670678E-2</v>
      </c>
      <c r="AL77" s="88"/>
      <c r="AM77" s="88"/>
      <c r="AN77" s="88"/>
      <c r="AO77" s="88"/>
      <c r="AP77" s="88"/>
      <c r="AQ77" s="88"/>
    </row>
    <row r="78" spans="2:43" s="53" customFormat="1" ht="8.5500000000000007" customHeight="1" x14ac:dyDescent="0.15">
      <c r="B78" s="79" t="s">
        <v>1072</v>
      </c>
      <c r="C78" s="79"/>
      <c r="D78" s="79"/>
      <c r="E78" s="79"/>
      <c r="F78" s="79"/>
      <c r="G78" s="79"/>
      <c r="H78" s="79"/>
      <c r="I78" s="79"/>
      <c r="J78" s="79"/>
      <c r="K78" s="79"/>
      <c r="L78" s="99">
        <v>717345842.55999899</v>
      </c>
      <c r="M78" s="99"/>
      <c r="N78" s="99"/>
      <c r="O78" s="99"/>
      <c r="P78" s="99"/>
      <c r="Q78" s="99"/>
      <c r="R78" s="99"/>
      <c r="S78" s="99"/>
      <c r="T78" s="99"/>
      <c r="U78" s="99"/>
      <c r="V78" s="88">
        <v>4.70047588598956E-2</v>
      </c>
      <c r="W78" s="88"/>
      <c r="X78" s="88"/>
      <c r="Y78" s="88"/>
      <c r="Z78" s="88"/>
      <c r="AA78" s="88"/>
      <c r="AB78" s="88"/>
      <c r="AC78" s="88"/>
      <c r="AD78" s="88"/>
      <c r="AE78" s="88"/>
      <c r="AF78" s="84">
        <v>10479</v>
      </c>
      <c r="AG78" s="84"/>
      <c r="AH78" s="84"/>
      <c r="AI78" s="84"/>
      <c r="AJ78" s="84"/>
      <c r="AK78" s="88">
        <v>4.5443309698822598E-2</v>
      </c>
      <c r="AL78" s="88"/>
      <c r="AM78" s="88"/>
      <c r="AN78" s="88"/>
      <c r="AO78" s="88"/>
      <c r="AP78" s="88"/>
      <c r="AQ78" s="88"/>
    </row>
    <row r="79" spans="2:43" s="53" customFormat="1" ht="8.5500000000000007" customHeight="1" x14ac:dyDescent="0.15">
      <c r="B79" s="79" t="s">
        <v>1073</v>
      </c>
      <c r="C79" s="79"/>
      <c r="D79" s="79"/>
      <c r="E79" s="79"/>
      <c r="F79" s="79"/>
      <c r="G79" s="79"/>
      <c r="H79" s="79"/>
      <c r="I79" s="79"/>
      <c r="J79" s="79"/>
      <c r="K79" s="79"/>
      <c r="L79" s="99">
        <v>672290784.36999798</v>
      </c>
      <c r="M79" s="99"/>
      <c r="N79" s="99"/>
      <c r="O79" s="99"/>
      <c r="P79" s="99"/>
      <c r="Q79" s="99"/>
      <c r="R79" s="99"/>
      <c r="S79" s="99"/>
      <c r="T79" s="99"/>
      <c r="U79" s="99"/>
      <c r="V79" s="88">
        <v>4.4052483931972801E-2</v>
      </c>
      <c r="W79" s="88"/>
      <c r="X79" s="88"/>
      <c r="Y79" s="88"/>
      <c r="Z79" s="88"/>
      <c r="AA79" s="88"/>
      <c r="AB79" s="88"/>
      <c r="AC79" s="88"/>
      <c r="AD79" s="88"/>
      <c r="AE79" s="88"/>
      <c r="AF79" s="84">
        <v>9029</v>
      </c>
      <c r="AG79" s="84"/>
      <c r="AH79" s="84"/>
      <c r="AI79" s="84"/>
      <c r="AJ79" s="84"/>
      <c r="AK79" s="88">
        <v>3.9155228864459303E-2</v>
      </c>
      <c r="AL79" s="88"/>
      <c r="AM79" s="88"/>
      <c r="AN79" s="88"/>
      <c r="AO79" s="88"/>
      <c r="AP79" s="88"/>
      <c r="AQ79" s="88"/>
    </row>
    <row r="80" spans="2:43" s="53" customFormat="1" ht="8.5500000000000007" customHeight="1" x14ac:dyDescent="0.15">
      <c r="B80" s="79" t="s">
        <v>1074</v>
      </c>
      <c r="C80" s="79"/>
      <c r="D80" s="79"/>
      <c r="E80" s="79"/>
      <c r="F80" s="79"/>
      <c r="G80" s="79"/>
      <c r="H80" s="79"/>
      <c r="I80" s="79"/>
      <c r="J80" s="79"/>
      <c r="K80" s="79"/>
      <c r="L80" s="99">
        <v>818379018.26999903</v>
      </c>
      <c r="M80" s="99"/>
      <c r="N80" s="99"/>
      <c r="O80" s="99"/>
      <c r="P80" s="99"/>
      <c r="Q80" s="99"/>
      <c r="R80" s="99"/>
      <c r="S80" s="99"/>
      <c r="T80" s="99"/>
      <c r="U80" s="99"/>
      <c r="V80" s="88">
        <v>5.3625052418927101E-2</v>
      </c>
      <c r="W80" s="88"/>
      <c r="X80" s="88"/>
      <c r="Y80" s="88"/>
      <c r="Z80" s="88"/>
      <c r="AA80" s="88"/>
      <c r="AB80" s="88"/>
      <c r="AC80" s="88"/>
      <c r="AD80" s="88"/>
      <c r="AE80" s="88"/>
      <c r="AF80" s="84">
        <v>10708</v>
      </c>
      <c r="AG80" s="84"/>
      <c r="AH80" s="84"/>
      <c r="AI80" s="84"/>
      <c r="AJ80" s="84"/>
      <c r="AK80" s="88">
        <v>4.6436392809904803E-2</v>
      </c>
      <c r="AL80" s="88"/>
      <c r="AM80" s="88"/>
      <c r="AN80" s="88"/>
      <c r="AO80" s="88"/>
      <c r="AP80" s="88"/>
      <c r="AQ80" s="88"/>
    </row>
    <row r="81" spans="2:43" s="53" customFormat="1" ht="8.5500000000000007" customHeight="1" x14ac:dyDescent="0.15">
      <c r="B81" s="79" t="s">
        <v>1075</v>
      </c>
      <c r="C81" s="79"/>
      <c r="D81" s="79"/>
      <c r="E81" s="79"/>
      <c r="F81" s="79"/>
      <c r="G81" s="79"/>
      <c r="H81" s="79"/>
      <c r="I81" s="79"/>
      <c r="J81" s="79"/>
      <c r="K81" s="79"/>
      <c r="L81" s="99">
        <v>1266065153.5999999</v>
      </c>
      <c r="M81" s="99"/>
      <c r="N81" s="99"/>
      <c r="O81" s="99"/>
      <c r="P81" s="99"/>
      <c r="Q81" s="99"/>
      <c r="R81" s="99"/>
      <c r="S81" s="99"/>
      <c r="T81" s="99"/>
      <c r="U81" s="99"/>
      <c r="V81" s="88">
        <v>8.2960106151179103E-2</v>
      </c>
      <c r="W81" s="88"/>
      <c r="X81" s="88"/>
      <c r="Y81" s="88"/>
      <c r="Z81" s="88"/>
      <c r="AA81" s="88"/>
      <c r="AB81" s="88"/>
      <c r="AC81" s="88"/>
      <c r="AD81" s="88"/>
      <c r="AE81" s="88"/>
      <c r="AF81" s="84">
        <v>15073</v>
      </c>
      <c r="AG81" s="84"/>
      <c r="AH81" s="84"/>
      <c r="AI81" s="84"/>
      <c r="AJ81" s="84"/>
      <c r="AK81" s="88">
        <v>6.5365684425074302E-2</v>
      </c>
      <c r="AL81" s="88"/>
      <c r="AM81" s="88"/>
      <c r="AN81" s="88"/>
      <c r="AO81" s="88"/>
      <c r="AP81" s="88"/>
      <c r="AQ81" s="88"/>
    </row>
    <row r="82" spans="2:43" s="53" customFormat="1" ht="8.5500000000000007" customHeight="1" x14ac:dyDescent="0.15">
      <c r="B82" s="79" t="s">
        <v>1076</v>
      </c>
      <c r="C82" s="79"/>
      <c r="D82" s="79"/>
      <c r="E82" s="79"/>
      <c r="F82" s="79"/>
      <c r="G82" s="79"/>
      <c r="H82" s="79"/>
      <c r="I82" s="79"/>
      <c r="J82" s="79"/>
      <c r="K82" s="79"/>
      <c r="L82" s="99">
        <v>1043640293.5</v>
      </c>
      <c r="M82" s="99"/>
      <c r="N82" s="99"/>
      <c r="O82" s="99"/>
      <c r="P82" s="99"/>
      <c r="Q82" s="99"/>
      <c r="R82" s="99"/>
      <c r="S82" s="99"/>
      <c r="T82" s="99"/>
      <c r="U82" s="99"/>
      <c r="V82" s="88">
        <v>6.8385508665348094E-2</v>
      </c>
      <c r="W82" s="88"/>
      <c r="X82" s="88"/>
      <c r="Y82" s="88"/>
      <c r="Z82" s="88"/>
      <c r="AA82" s="88"/>
      <c r="AB82" s="88"/>
      <c r="AC82" s="88"/>
      <c r="AD82" s="88"/>
      <c r="AE82" s="88"/>
      <c r="AF82" s="84">
        <v>12413</v>
      </c>
      <c r="AG82" s="84"/>
      <c r="AH82" s="84"/>
      <c r="AI82" s="84"/>
      <c r="AJ82" s="84"/>
      <c r="AK82" s="88">
        <v>5.3830308549621599E-2</v>
      </c>
      <c r="AL82" s="88"/>
      <c r="AM82" s="88"/>
      <c r="AN82" s="88"/>
      <c r="AO82" s="88"/>
      <c r="AP82" s="88"/>
      <c r="AQ82" s="88"/>
    </row>
    <row r="83" spans="2:43" s="53" customFormat="1" ht="8.5500000000000007" customHeight="1" x14ac:dyDescent="0.15">
      <c r="B83" s="79" t="s">
        <v>1077</v>
      </c>
      <c r="C83" s="79"/>
      <c r="D83" s="79"/>
      <c r="E83" s="79"/>
      <c r="F83" s="79"/>
      <c r="G83" s="79"/>
      <c r="H83" s="79"/>
      <c r="I83" s="79"/>
      <c r="J83" s="79"/>
      <c r="K83" s="79"/>
      <c r="L83" s="99">
        <v>999730427.44999802</v>
      </c>
      <c r="M83" s="99"/>
      <c r="N83" s="99"/>
      <c r="O83" s="99"/>
      <c r="P83" s="99"/>
      <c r="Q83" s="99"/>
      <c r="R83" s="99"/>
      <c r="S83" s="99"/>
      <c r="T83" s="99"/>
      <c r="U83" s="99"/>
      <c r="V83" s="88">
        <v>6.5508273526039301E-2</v>
      </c>
      <c r="W83" s="88"/>
      <c r="X83" s="88"/>
      <c r="Y83" s="88"/>
      <c r="Z83" s="88"/>
      <c r="AA83" s="88"/>
      <c r="AB83" s="88"/>
      <c r="AC83" s="88"/>
      <c r="AD83" s="88"/>
      <c r="AE83" s="88"/>
      <c r="AF83" s="84">
        <v>10641</v>
      </c>
      <c r="AG83" s="84"/>
      <c r="AH83" s="84"/>
      <c r="AI83" s="84"/>
      <c r="AJ83" s="84"/>
      <c r="AK83" s="88">
        <v>4.61458401092825E-2</v>
      </c>
      <c r="AL83" s="88"/>
      <c r="AM83" s="88"/>
      <c r="AN83" s="88"/>
      <c r="AO83" s="88"/>
      <c r="AP83" s="88"/>
      <c r="AQ83" s="88"/>
    </row>
    <row r="84" spans="2:43" s="53" customFormat="1" ht="8.5500000000000007" customHeight="1" x14ac:dyDescent="0.15">
      <c r="B84" s="79" t="s">
        <v>1078</v>
      </c>
      <c r="C84" s="79"/>
      <c r="D84" s="79"/>
      <c r="E84" s="79"/>
      <c r="F84" s="79"/>
      <c r="G84" s="79"/>
      <c r="H84" s="79"/>
      <c r="I84" s="79"/>
      <c r="J84" s="79"/>
      <c r="K84" s="79"/>
      <c r="L84" s="99">
        <v>722751437.950001</v>
      </c>
      <c r="M84" s="99"/>
      <c r="N84" s="99"/>
      <c r="O84" s="99"/>
      <c r="P84" s="99"/>
      <c r="Q84" s="99"/>
      <c r="R84" s="99"/>
      <c r="S84" s="99"/>
      <c r="T84" s="99"/>
      <c r="U84" s="99"/>
      <c r="V84" s="88">
        <v>4.7358965565679798E-2</v>
      </c>
      <c r="W84" s="88"/>
      <c r="X84" s="88"/>
      <c r="Y84" s="88"/>
      <c r="Z84" s="88"/>
      <c r="AA84" s="88"/>
      <c r="AB84" s="88"/>
      <c r="AC84" s="88"/>
      <c r="AD84" s="88"/>
      <c r="AE84" s="88"/>
      <c r="AF84" s="84">
        <v>7741</v>
      </c>
      <c r="AG84" s="84"/>
      <c r="AH84" s="84"/>
      <c r="AI84" s="84"/>
      <c r="AJ84" s="84"/>
      <c r="AK84" s="88">
        <v>3.3569678440556E-2</v>
      </c>
      <c r="AL84" s="88"/>
      <c r="AM84" s="88"/>
      <c r="AN84" s="88"/>
      <c r="AO84" s="88"/>
      <c r="AP84" s="88"/>
      <c r="AQ84" s="88"/>
    </row>
    <row r="85" spans="2:43" s="53" customFormat="1" ht="8.5500000000000007" customHeight="1" x14ac:dyDescent="0.15">
      <c r="B85" s="79" t="s">
        <v>1079</v>
      </c>
      <c r="C85" s="79"/>
      <c r="D85" s="79"/>
      <c r="E85" s="79"/>
      <c r="F85" s="79"/>
      <c r="G85" s="79"/>
      <c r="H85" s="79"/>
      <c r="I85" s="79"/>
      <c r="J85" s="79"/>
      <c r="K85" s="79"/>
      <c r="L85" s="99">
        <v>578719699.69000101</v>
      </c>
      <c r="M85" s="99"/>
      <c r="N85" s="99"/>
      <c r="O85" s="99"/>
      <c r="P85" s="99"/>
      <c r="Q85" s="99"/>
      <c r="R85" s="99"/>
      <c r="S85" s="99"/>
      <c r="T85" s="99"/>
      <c r="U85" s="99"/>
      <c r="V85" s="88">
        <v>3.7921150883542601E-2</v>
      </c>
      <c r="W85" s="88"/>
      <c r="X85" s="88"/>
      <c r="Y85" s="88"/>
      <c r="Z85" s="88"/>
      <c r="AA85" s="88"/>
      <c r="AB85" s="88"/>
      <c r="AC85" s="88"/>
      <c r="AD85" s="88"/>
      <c r="AE85" s="88"/>
      <c r="AF85" s="84">
        <v>6061</v>
      </c>
      <c r="AG85" s="84"/>
      <c r="AH85" s="84"/>
      <c r="AI85" s="84"/>
      <c r="AJ85" s="84"/>
      <c r="AK85" s="88">
        <v>2.62841778876385E-2</v>
      </c>
      <c r="AL85" s="88"/>
      <c r="AM85" s="88"/>
      <c r="AN85" s="88"/>
      <c r="AO85" s="88"/>
      <c r="AP85" s="88"/>
      <c r="AQ85" s="88"/>
    </row>
    <row r="86" spans="2:43" s="53" customFormat="1" ht="8.5500000000000007" customHeight="1" x14ac:dyDescent="0.15">
      <c r="B86" s="79" t="s">
        <v>1080</v>
      </c>
      <c r="C86" s="79"/>
      <c r="D86" s="79"/>
      <c r="E86" s="79"/>
      <c r="F86" s="79"/>
      <c r="G86" s="79"/>
      <c r="H86" s="79"/>
      <c r="I86" s="79"/>
      <c r="J86" s="79"/>
      <c r="K86" s="79"/>
      <c r="L86" s="99">
        <v>1195236074.1800101</v>
      </c>
      <c r="M86" s="99"/>
      <c r="N86" s="99"/>
      <c r="O86" s="99"/>
      <c r="P86" s="99"/>
      <c r="Q86" s="99"/>
      <c r="R86" s="99"/>
      <c r="S86" s="99"/>
      <c r="T86" s="99"/>
      <c r="U86" s="99"/>
      <c r="V86" s="88">
        <v>7.8318964318497997E-2</v>
      </c>
      <c r="W86" s="88"/>
      <c r="X86" s="88"/>
      <c r="Y86" s="88"/>
      <c r="Z86" s="88"/>
      <c r="AA86" s="88"/>
      <c r="AB86" s="88"/>
      <c r="AC86" s="88"/>
      <c r="AD86" s="88"/>
      <c r="AE86" s="88"/>
      <c r="AF86" s="84">
        <v>10843</v>
      </c>
      <c r="AG86" s="84"/>
      <c r="AH86" s="84"/>
      <c r="AI86" s="84"/>
      <c r="AJ86" s="84"/>
      <c r="AK86" s="88">
        <v>4.7021834818621398E-2</v>
      </c>
      <c r="AL86" s="88"/>
      <c r="AM86" s="88"/>
      <c r="AN86" s="88"/>
      <c r="AO86" s="88"/>
      <c r="AP86" s="88"/>
      <c r="AQ86" s="88"/>
    </row>
    <row r="87" spans="2:43" s="53" customFormat="1" ht="8.5500000000000007" customHeight="1" x14ac:dyDescent="0.15">
      <c r="B87" s="79" t="s">
        <v>1081</v>
      </c>
      <c r="C87" s="79"/>
      <c r="D87" s="79"/>
      <c r="E87" s="79"/>
      <c r="F87" s="79"/>
      <c r="G87" s="79"/>
      <c r="H87" s="79"/>
      <c r="I87" s="79"/>
      <c r="J87" s="79"/>
      <c r="K87" s="79"/>
      <c r="L87" s="99">
        <v>932829204.14000106</v>
      </c>
      <c r="M87" s="99"/>
      <c r="N87" s="99"/>
      <c r="O87" s="99"/>
      <c r="P87" s="99"/>
      <c r="Q87" s="99"/>
      <c r="R87" s="99"/>
      <c r="S87" s="99"/>
      <c r="T87" s="99"/>
      <c r="U87" s="99"/>
      <c r="V87" s="88">
        <v>6.1124508147409599E-2</v>
      </c>
      <c r="W87" s="88"/>
      <c r="X87" s="88"/>
      <c r="Y87" s="88"/>
      <c r="Z87" s="88"/>
      <c r="AA87" s="88"/>
      <c r="AB87" s="88"/>
      <c r="AC87" s="88"/>
      <c r="AD87" s="88"/>
      <c r="AE87" s="88"/>
      <c r="AF87" s="84">
        <v>7376</v>
      </c>
      <c r="AG87" s="84"/>
      <c r="AH87" s="84"/>
      <c r="AI87" s="84"/>
      <c r="AJ87" s="84"/>
      <c r="AK87" s="88">
        <v>3.1986816713285203E-2</v>
      </c>
      <c r="AL87" s="88"/>
      <c r="AM87" s="88"/>
      <c r="AN87" s="88"/>
      <c r="AO87" s="88"/>
      <c r="AP87" s="88"/>
      <c r="AQ87" s="88"/>
    </row>
    <row r="88" spans="2:43" s="53" customFormat="1" ht="8.5500000000000007" customHeight="1" x14ac:dyDescent="0.15">
      <c r="B88" s="79" t="s">
        <v>1082</v>
      </c>
      <c r="C88" s="79"/>
      <c r="D88" s="79"/>
      <c r="E88" s="79"/>
      <c r="F88" s="79"/>
      <c r="G88" s="79"/>
      <c r="H88" s="79"/>
      <c r="I88" s="79"/>
      <c r="J88" s="79"/>
      <c r="K88" s="79"/>
      <c r="L88" s="99">
        <v>731709174.86000097</v>
      </c>
      <c r="M88" s="99"/>
      <c r="N88" s="99"/>
      <c r="O88" s="99"/>
      <c r="P88" s="99"/>
      <c r="Q88" s="99"/>
      <c r="R88" s="99"/>
      <c r="S88" s="99"/>
      <c r="T88" s="99"/>
      <c r="U88" s="99"/>
      <c r="V88" s="88">
        <v>4.7945929674766102E-2</v>
      </c>
      <c r="W88" s="88"/>
      <c r="X88" s="88"/>
      <c r="Y88" s="88"/>
      <c r="Z88" s="88"/>
      <c r="AA88" s="88"/>
      <c r="AB88" s="88"/>
      <c r="AC88" s="88"/>
      <c r="AD88" s="88"/>
      <c r="AE88" s="88"/>
      <c r="AF88" s="84">
        <v>5031</v>
      </c>
      <c r="AG88" s="84"/>
      <c r="AH88" s="84"/>
      <c r="AI88" s="84"/>
      <c r="AJ88" s="84"/>
      <c r="AK88" s="88">
        <v>2.1817472191504601E-2</v>
      </c>
      <c r="AL88" s="88"/>
      <c r="AM88" s="88"/>
      <c r="AN88" s="88"/>
      <c r="AO88" s="88"/>
      <c r="AP88" s="88"/>
      <c r="AQ88" s="88"/>
    </row>
    <row r="89" spans="2:43" s="53" customFormat="1" ht="8.5500000000000007" customHeight="1" x14ac:dyDescent="0.15">
      <c r="B89" s="79" t="s">
        <v>1083</v>
      </c>
      <c r="C89" s="79"/>
      <c r="D89" s="79"/>
      <c r="E89" s="79"/>
      <c r="F89" s="79"/>
      <c r="G89" s="79"/>
      <c r="H89" s="79"/>
      <c r="I89" s="79"/>
      <c r="J89" s="79"/>
      <c r="K89" s="79"/>
      <c r="L89" s="99">
        <v>383044883.42000002</v>
      </c>
      <c r="M89" s="99"/>
      <c r="N89" s="99"/>
      <c r="O89" s="99"/>
      <c r="P89" s="99"/>
      <c r="Q89" s="99"/>
      <c r="R89" s="99"/>
      <c r="S89" s="99"/>
      <c r="T89" s="99"/>
      <c r="U89" s="99"/>
      <c r="V89" s="88">
        <v>2.5099375098375901E-2</v>
      </c>
      <c r="W89" s="88"/>
      <c r="X89" s="88"/>
      <c r="Y89" s="88"/>
      <c r="Z89" s="88"/>
      <c r="AA89" s="88"/>
      <c r="AB89" s="88"/>
      <c r="AC89" s="88"/>
      <c r="AD89" s="88"/>
      <c r="AE89" s="88"/>
      <c r="AF89" s="84">
        <v>2681</v>
      </c>
      <c r="AG89" s="84"/>
      <c r="AH89" s="84"/>
      <c r="AI89" s="84"/>
      <c r="AJ89" s="84"/>
      <c r="AK89" s="88">
        <v>1.16264446323641E-2</v>
      </c>
      <c r="AL89" s="88"/>
      <c r="AM89" s="88"/>
      <c r="AN89" s="88"/>
      <c r="AO89" s="88"/>
      <c r="AP89" s="88"/>
      <c r="AQ89" s="88"/>
    </row>
    <row r="90" spans="2:43" s="53" customFormat="1" ht="8.5500000000000007" customHeight="1" x14ac:dyDescent="0.15">
      <c r="B90" s="79" t="s">
        <v>1084</v>
      </c>
      <c r="C90" s="79"/>
      <c r="D90" s="79"/>
      <c r="E90" s="79"/>
      <c r="F90" s="79"/>
      <c r="G90" s="79"/>
      <c r="H90" s="79"/>
      <c r="I90" s="79"/>
      <c r="J90" s="79"/>
      <c r="K90" s="79"/>
      <c r="L90" s="99">
        <v>125318713.28</v>
      </c>
      <c r="M90" s="99"/>
      <c r="N90" s="99"/>
      <c r="O90" s="99"/>
      <c r="P90" s="99"/>
      <c r="Q90" s="99"/>
      <c r="R90" s="99"/>
      <c r="S90" s="99"/>
      <c r="T90" s="99"/>
      <c r="U90" s="99"/>
      <c r="V90" s="88">
        <v>8.2116261764855897E-3</v>
      </c>
      <c r="W90" s="88"/>
      <c r="X90" s="88"/>
      <c r="Y90" s="88"/>
      <c r="Z90" s="88"/>
      <c r="AA90" s="88"/>
      <c r="AB90" s="88"/>
      <c r="AC90" s="88"/>
      <c r="AD90" s="88"/>
      <c r="AE90" s="88"/>
      <c r="AF90" s="84">
        <v>978</v>
      </c>
      <c r="AG90" s="84"/>
      <c r="AH90" s="84"/>
      <c r="AI90" s="84"/>
      <c r="AJ90" s="84"/>
      <c r="AK90" s="88">
        <v>4.2412021075912297E-3</v>
      </c>
      <c r="AL90" s="88"/>
      <c r="AM90" s="88"/>
      <c r="AN90" s="88"/>
      <c r="AO90" s="88"/>
      <c r="AP90" s="88"/>
      <c r="AQ90" s="88"/>
    </row>
    <row r="91" spans="2:43" s="53" customFormat="1" ht="8.5500000000000007" customHeight="1" x14ac:dyDescent="0.15">
      <c r="B91" s="79" t="s">
        <v>1087</v>
      </c>
      <c r="C91" s="79"/>
      <c r="D91" s="79"/>
      <c r="E91" s="79"/>
      <c r="F91" s="79"/>
      <c r="G91" s="79"/>
      <c r="H91" s="79"/>
      <c r="I91" s="79"/>
      <c r="J91" s="79"/>
      <c r="K91" s="79"/>
      <c r="L91" s="99">
        <v>20096793.41</v>
      </c>
      <c r="M91" s="99"/>
      <c r="N91" s="99"/>
      <c r="O91" s="99"/>
      <c r="P91" s="99"/>
      <c r="Q91" s="99"/>
      <c r="R91" s="99"/>
      <c r="S91" s="99"/>
      <c r="T91" s="99"/>
      <c r="U91" s="99"/>
      <c r="V91" s="88">
        <v>1.3168612293381701E-3</v>
      </c>
      <c r="W91" s="88"/>
      <c r="X91" s="88"/>
      <c r="Y91" s="88"/>
      <c r="Z91" s="88"/>
      <c r="AA91" s="88"/>
      <c r="AB91" s="88"/>
      <c r="AC91" s="88"/>
      <c r="AD91" s="88"/>
      <c r="AE91" s="88"/>
      <c r="AF91" s="84">
        <v>166</v>
      </c>
      <c r="AG91" s="84"/>
      <c r="AH91" s="84"/>
      <c r="AI91" s="84"/>
      <c r="AJ91" s="84"/>
      <c r="AK91" s="88">
        <v>7.1987684034779595E-4</v>
      </c>
      <c r="AL91" s="88"/>
      <c r="AM91" s="88"/>
      <c r="AN91" s="88"/>
      <c r="AO91" s="88"/>
      <c r="AP91" s="88"/>
      <c r="AQ91" s="88"/>
    </row>
    <row r="92" spans="2:43" s="53" customFormat="1" ht="8.5500000000000007" customHeight="1" x14ac:dyDescent="0.15">
      <c r="B92" s="79" t="s">
        <v>1088</v>
      </c>
      <c r="C92" s="79"/>
      <c r="D92" s="79"/>
      <c r="E92" s="79"/>
      <c r="F92" s="79"/>
      <c r="G92" s="79"/>
      <c r="H92" s="79"/>
      <c r="I92" s="79"/>
      <c r="J92" s="79"/>
      <c r="K92" s="79"/>
      <c r="L92" s="99">
        <v>8891469.0500000007</v>
      </c>
      <c r="M92" s="99"/>
      <c r="N92" s="99"/>
      <c r="O92" s="99"/>
      <c r="P92" s="99"/>
      <c r="Q92" s="99"/>
      <c r="R92" s="99"/>
      <c r="S92" s="99"/>
      <c r="T92" s="99"/>
      <c r="U92" s="99"/>
      <c r="V92" s="88">
        <v>5.82621845432272E-4</v>
      </c>
      <c r="W92" s="88"/>
      <c r="X92" s="88"/>
      <c r="Y92" s="88"/>
      <c r="Z92" s="88"/>
      <c r="AA92" s="88"/>
      <c r="AB92" s="88"/>
      <c r="AC92" s="88"/>
      <c r="AD92" s="88"/>
      <c r="AE92" s="88"/>
      <c r="AF92" s="84">
        <v>81</v>
      </c>
      <c r="AG92" s="84"/>
      <c r="AH92" s="84"/>
      <c r="AI92" s="84"/>
      <c r="AJ92" s="84"/>
      <c r="AK92" s="88">
        <v>3.5126520522994899E-4</v>
      </c>
      <c r="AL92" s="88"/>
      <c r="AM92" s="88"/>
      <c r="AN92" s="88"/>
      <c r="AO92" s="88"/>
      <c r="AP92" s="88"/>
      <c r="AQ92" s="88"/>
    </row>
    <row r="93" spans="2:43" s="53" customFormat="1" ht="8.5500000000000007" customHeight="1" x14ac:dyDescent="0.15">
      <c r="B93" s="79" t="s">
        <v>1085</v>
      </c>
      <c r="C93" s="79"/>
      <c r="D93" s="79"/>
      <c r="E93" s="79"/>
      <c r="F93" s="79"/>
      <c r="G93" s="79"/>
      <c r="H93" s="79"/>
      <c r="I93" s="79"/>
      <c r="J93" s="79"/>
      <c r="K93" s="79"/>
      <c r="L93" s="99">
        <v>52706326.530000001</v>
      </c>
      <c r="M93" s="99"/>
      <c r="N93" s="99"/>
      <c r="O93" s="99"/>
      <c r="P93" s="99"/>
      <c r="Q93" s="99"/>
      <c r="R93" s="99"/>
      <c r="S93" s="99"/>
      <c r="T93" s="99"/>
      <c r="U93" s="99"/>
      <c r="V93" s="88">
        <v>3.4536314591191801E-3</v>
      </c>
      <c r="W93" s="88"/>
      <c r="X93" s="88"/>
      <c r="Y93" s="88"/>
      <c r="Z93" s="88"/>
      <c r="AA93" s="88"/>
      <c r="AB93" s="88"/>
      <c r="AC93" s="88"/>
      <c r="AD93" s="88"/>
      <c r="AE93" s="88"/>
      <c r="AF93" s="84">
        <v>366</v>
      </c>
      <c r="AG93" s="84"/>
      <c r="AH93" s="84"/>
      <c r="AI93" s="84"/>
      <c r="AJ93" s="84"/>
      <c r="AK93" s="88">
        <v>1.58719833474273E-3</v>
      </c>
      <c r="AL93" s="88"/>
      <c r="AM93" s="88"/>
      <c r="AN93" s="88"/>
      <c r="AO93" s="88"/>
      <c r="AP93" s="88"/>
      <c r="AQ93" s="88"/>
    </row>
    <row r="94" spans="2:43" s="53" customFormat="1" ht="8.5500000000000007" customHeight="1" x14ac:dyDescent="0.15">
      <c r="B94" s="79" t="s">
        <v>1091</v>
      </c>
      <c r="C94" s="79"/>
      <c r="D94" s="79"/>
      <c r="E94" s="79"/>
      <c r="F94" s="79"/>
      <c r="G94" s="79"/>
      <c r="H94" s="79"/>
      <c r="I94" s="79"/>
      <c r="J94" s="79"/>
      <c r="K94" s="79"/>
      <c r="L94" s="99">
        <v>13263024.73</v>
      </c>
      <c r="M94" s="99"/>
      <c r="N94" s="99"/>
      <c r="O94" s="99"/>
      <c r="P94" s="99"/>
      <c r="Q94" s="99"/>
      <c r="R94" s="99"/>
      <c r="S94" s="99"/>
      <c r="T94" s="99"/>
      <c r="U94" s="99"/>
      <c r="V94" s="88">
        <v>8.6907212978562499E-4</v>
      </c>
      <c r="W94" s="88"/>
      <c r="X94" s="88"/>
      <c r="Y94" s="88"/>
      <c r="Z94" s="88"/>
      <c r="AA94" s="88"/>
      <c r="AB94" s="88"/>
      <c r="AC94" s="88"/>
      <c r="AD94" s="88"/>
      <c r="AE94" s="88"/>
      <c r="AF94" s="84">
        <v>96</v>
      </c>
      <c r="AG94" s="84"/>
      <c r="AH94" s="84"/>
      <c r="AI94" s="84"/>
      <c r="AJ94" s="84"/>
      <c r="AK94" s="88">
        <v>4.1631431730956901E-4</v>
      </c>
      <c r="AL94" s="88"/>
      <c r="AM94" s="88"/>
      <c r="AN94" s="88"/>
      <c r="AO94" s="88"/>
      <c r="AP94" s="88"/>
      <c r="AQ94" s="88"/>
    </row>
    <row r="95" spans="2:43" s="53" customFormat="1" ht="8.5500000000000007" customHeight="1" x14ac:dyDescent="0.15">
      <c r="B95" s="79" t="s">
        <v>1092</v>
      </c>
      <c r="C95" s="79"/>
      <c r="D95" s="79"/>
      <c r="E95" s="79"/>
      <c r="F95" s="79"/>
      <c r="G95" s="79"/>
      <c r="H95" s="79"/>
      <c r="I95" s="79"/>
      <c r="J95" s="79"/>
      <c r="K95" s="79"/>
      <c r="L95" s="99">
        <v>1224828.8999999999</v>
      </c>
      <c r="M95" s="99"/>
      <c r="N95" s="99"/>
      <c r="O95" s="99"/>
      <c r="P95" s="99"/>
      <c r="Q95" s="99"/>
      <c r="R95" s="99"/>
      <c r="S95" s="99"/>
      <c r="T95" s="99"/>
      <c r="U95" s="99"/>
      <c r="V95" s="88">
        <v>8.0258061974222401E-5</v>
      </c>
      <c r="W95" s="88"/>
      <c r="X95" s="88"/>
      <c r="Y95" s="88"/>
      <c r="Z95" s="88"/>
      <c r="AA95" s="88"/>
      <c r="AB95" s="88"/>
      <c r="AC95" s="88"/>
      <c r="AD95" s="88"/>
      <c r="AE95" s="88"/>
      <c r="AF95" s="84">
        <v>11</v>
      </c>
      <c r="AG95" s="84"/>
      <c r="AH95" s="84"/>
      <c r="AI95" s="84"/>
      <c r="AJ95" s="84"/>
      <c r="AK95" s="88">
        <v>4.7702682191721399E-5</v>
      </c>
      <c r="AL95" s="88"/>
      <c r="AM95" s="88"/>
      <c r="AN95" s="88"/>
      <c r="AO95" s="88"/>
      <c r="AP95" s="88"/>
      <c r="AQ95" s="88"/>
    </row>
    <row r="96" spans="2:43" s="53" customFormat="1" ht="10.65" customHeight="1" x14ac:dyDescent="0.15">
      <c r="B96" s="104"/>
      <c r="C96" s="104"/>
      <c r="D96" s="104"/>
      <c r="E96" s="104"/>
      <c r="F96" s="104"/>
      <c r="G96" s="104"/>
      <c r="H96" s="104"/>
      <c r="I96" s="104"/>
      <c r="J96" s="104"/>
      <c r="K96" s="104"/>
      <c r="L96" s="100">
        <v>15261132275.950001</v>
      </c>
      <c r="M96" s="100"/>
      <c r="N96" s="100"/>
      <c r="O96" s="100"/>
      <c r="P96" s="100"/>
      <c r="Q96" s="100"/>
      <c r="R96" s="100"/>
      <c r="S96" s="100"/>
      <c r="T96" s="100"/>
      <c r="U96" s="100"/>
      <c r="V96" s="101">
        <v>1</v>
      </c>
      <c r="W96" s="101"/>
      <c r="X96" s="101"/>
      <c r="Y96" s="101"/>
      <c r="Z96" s="101"/>
      <c r="AA96" s="101"/>
      <c r="AB96" s="101"/>
      <c r="AC96" s="101"/>
      <c r="AD96" s="101"/>
      <c r="AE96" s="101"/>
      <c r="AF96" s="102">
        <v>230595</v>
      </c>
      <c r="AG96" s="102"/>
      <c r="AH96" s="102"/>
      <c r="AI96" s="102"/>
      <c r="AJ96" s="102"/>
      <c r="AK96" s="101">
        <v>1</v>
      </c>
      <c r="AL96" s="101"/>
      <c r="AM96" s="101"/>
      <c r="AN96" s="101"/>
      <c r="AO96" s="101"/>
      <c r="AP96" s="101"/>
      <c r="AQ96" s="101"/>
    </row>
    <row r="97" spans="2:44" s="53" customFormat="1" ht="7.2" customHeight="1" x14ac:dyDescent="0.15"/>
    <row r="98" spans="2:44" s="53" customFormat="1" ht="15.3" customHeight="1" x14ac:dyDescent="0.15">
      <c r="B98" s="59" t="s">
        <v>1093</v>
      </c>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2:44" s="53" customFormat="1" ht="7.2" customHeight="1" x14ac:dyDescent="0.15"/>
    <row r="100" spans="2:44" s="53" customFormat="1" ht="10.199999999999999" customHeight="1" x14ac:dyDescent="0.15">
      <c r="B100" s="96" t="s">
        <v>1059</v>
      </c>
      <c r="C100" s="96"/>
      <c r="D100" s="96"/>
      <c r="E100" s="96"/>
      <c r="F100" s="96"/>
      <c r="G100" s="96"/>
      <c r="H100" s="96"/>
      <c r="I100" s="96"/>
      <c r="J100" s="96"/>
      <c r="K100" s="96" t="s">
        <v>1055</v>
      </c>
      <c r="L100" s="96"/>
      <c r="M100" s="96"/>
      <c r="N100" s="96"/>
      <c r="O100" s="96"/>
      <c r="P100" s="96"/>
      <c r="Q100" s="96"/>
      <c r="R100" s="96"/>
      <c r="S100" s="96"/>
      <c r="T100" s="96"/>
      <c r="U100" s="96"/>
      <c r="V100" s="96" t="s">
        <v>1056</v>
      </c>
      <c r="W100" s="96"/>
      <c r="X100" s="96"/>
      <c r="Y100" s="96"/>
      <c r="Z100" s="96"/>
      <c r="AA100" s="96"/>
      <c r="AB100" s="96"/>
      <c r="AC100" s="96"/>
      <c r="AD100" s="96"/>
      <c r="AE100" s="96"/>
      <c r="AF100" s="96" t="s">
        <v>1057</v>
      </c>
      <c r="AG100" s="96"/>
      <c r="AH100" s="96"/>
      <c r="AI100" s="96"/>
      <c r="AJ100" s="96"/>
      <c r="AK100" s="96" t="s">
        <v>1056</v>
      </c>
      <c r="AL100" s="96"/>
      <c r="AM100" s="96"/>
      <c r="AN100" s="96"/>
      <c r="AO100" s="96"/>
    </row>
    <row r="101" spans="2:44" s="53" customFormat="1" ht="8.5500000000000007" customHeight="1" x14ac:dyDescent="0.15">
      <c r="B101" s="79" t="s">
        <v>1060</v>
      </c>
      <c r="C101" s="79"/>
      <c r="D101" s="79"/>
      <c r="E101" s="79"/>
      <c r="F101" s="79"/>
      <c r="G101" s="79"/>
      <c r="H101" s="79"/>
      <c r="I101" s="79"/>
      <c r="J101" s="79"/>
      <c r="K101" s="99">
        <v>663000</v>
      </c>
      <c r="L101" s="99"/>
      <c r="M101" s="99"/>
      <c r="N101" s="99"/>
      <c r="O101" s="99"/>
      <c r="P101" s="99"/>
      <c r="Q101" s="99"/>
      <c r="R101" s="99"/>
      <c r="S101" s="99"/>
      <c r="T101" s="99"/>
      <c r="U101" s="99"/>
      <c r="V101" s="88">
        <v>4.3443696575831403E-5</v>
      </c>
      <c r="W101" s="88"/>
      <c r="X101" s="88"/>
      <c r="Y101" s="88"/>
      <c r="Z101" s="88"/>
      <c r="AA101" s="88"/>
      <c r="AB101" s="88"/>
      <c r="AC101" s="88"/>
      <c r="AD101" s="88"/>
      <c r="AE101" s="88"/>
      <c r="AF101" s="84">
        <v>13</v>
      </c>
      <c r="AG101" s="84"/>
      <c r="AH101" s="84"/>
      <c r="AI101" s="84"/>
      <c r="AJ101" s="84"/>
      <c r="AK101" s="88">
        <v>5.6375897135670801E-5</v>
      </c>
      <c r="AL101" s="88"/>
      <c r="AM101" s="88"/>
      <c r="AN101" s="88"/>
      <c r="AO101" s="88"/>
    </row>
    <row r="102" spans="2:44" s="53" customFormat="1" ht="8.5500000000000007" customHeight="1" x14ac:dyDescent="0.15">
      <c r="B102" s="79" t="s">
        <v>1061</v>
      </c>
      <c r="C102" s="79"/>
      <c r="D102" s="79"/>
      <c r="E102" s="79"/>
      <c r="F102" s="79"/>
      <c r="G102" s="79"/>
      <c r="H102" s="79"/>
      <c r="I102" s="79"/>
      <c r="J102" s="79"/>
      <c r="K102" s="99">
        <v>14312922.18</v>
      </c>
      <c r="L102" s="99"/>
      <c r="M102" s="99"/>
      <c r="N102" s="99"/>
      <c r="O102" s="99"/>
      <c r="P102" s="99"/>
      <c r="Q102" s="99"/>
      <c r="R102" s="99"/>
      <c r="S102" s="99"/>
      <c r="T102" s="99"/>
      <c r="U102" s="99"/>
      <c r="V102" s="88">
        <v>9.3786764449684304E-4</v>
      </c>
      <c r="W102" s="88"/>
      <c r="X102" s="88"/>
      <c r="Y102" s="88"/>
      <c r="Z102" s="88"/>
      <c r="AA102" s="88"/>
      <c r="AB102" s="88"/>
      <c r="AC102" s="88"/>
      <c r="AD102" s="88"/>
      <c r="AE102" s="88"/>
      <c r="AF102" s="84">
        <v>128</v>
      </c>
      <c r="AG102" s="84"/>
      <c r="AH102" s="84"/>
      <c r="AI102" s="84"/>
      <c r="AJ102" s="84"/>
      <c r="AK102" s="88">
        <v>5.5508575641275803E-4</v>
      </c>
      <c r="AL102" s="88"/>
      <c r="AM102" s="88"/>
      <c r="AN102" s="88"/>
      <c r="AO102" s="88"/>
    </row>
    <row r="103" spans="2:44" s="53" customFormat="1" ht="8.5500000000000007" customHeight="1" x14ac:dyDescent="0.15">
      <c r="B103" s="79" t="s">
        <v>1062</v>
      </c>
      <c r="C103" s="79"/>
      <c r="D103" s="79"/>
      <c r="E103" s="79"/>
      <c r="F103" s="79"/>
      <c r="G103" s="79"/>
      <c r="H103" s="79"/>
      <c r="I103" s="79"/>
      <c r="J103" s="79"/>
      <c r="K103" s="99">
        <v>27303610.059999999</v>
      </c>
      <c r="L103" s="99"/>
      <c r="M103" s="99"/>
      <c r="N103" s="99"/>
      <c r="O103" s="99"/>
      <c r="P103" s="99"/>
      <c r="Q103" s="99"/>
      <c r="R103" s="99"/>
      <c r="S103" s="99"/>
      <c r="T103" s="99"/>
      <c r="U103" s="99"/>
      <c r="V103" s="88">
        <v>1.7890946468649401E-3</v>
      </c>
      <c r="W103" s="88"/>
      <c r="X103" s="88"/>
      <c r="Y103" s="88"/>
      <c r="Z103" s="88"/>
      <c r="AA103" s="88"/>
      <c r="AB103" s="88"/>
      <c r="AC103" s="88"/>
      <c r="AD103" s="88"/>
      <c r="AE103" s="88"/>
      <c r="AF103" s="84">
        <v>225</v>
      </c>
      <c r="AG103" s="84"/>
      <c r="AH103" s="84"/>
      <c r="AI103" s="84"/>
      <c r="AJ103" s="84"/>
      <c r="AK103" s="88">
        <v>9.7573668119430197E-4</v>
      </c>
      <c r="AL103" s="88"/>
      <c r="AM103" s="88"/>
      <c r="AN103" s="88"/>
      <c r="AO103" s="88"/>
    </row>
    <row r="104" spans="2:44" s="53" customFormat="1" ht="8.5500000000000007" customHeight="1" x14ac:dyDescent="0.15">
      <c r="B104" s="79" t="s">
        <v>1063</v>
      </c>
      <c r="C104" s="79"/>
      <c r="D104" s="79"/>
      <c r="E104" s="79"/>
      <c r="F104" s="79"/>
      <c r="G104" s="79"/>
      <c r="H104" s="79"/>
      <c r="I104" s="79"/>
      <c r="J104" s="79"/>
      <c r="K104" s="99">
        <v>16030768.52</v>
      </c>
      <c r="L104" s="99"/>
      <c r="M104" s="99"/>
      <c r="N104" s="99"/>
      <c r="O104" s="99"/>
      <c r="P104" s="99"/>
      <c r="Q104" s="99"/>
      <c r="R104" s="99"/>
      <c r="S104" s="99"/>
      <c r="T104" s="99"/>
      <c r="U104" s="99"/>
      <c r="V104" s="88">
        <v>1.0504311364408301E-3</v>
      </c>
      <c r="W104" s="88"/>
      <c r="X104" s="88"/>
      <c r="Y104" s="88"/>
      <c r="Z104" s="88"/>
      <c r="AA104" s="88"/>
      <c r="AB104" s="88"/>
      <c r="AC104" s="88"/>
      <c r="AD104" s="88"/>
      <c r="AE104" s="88"/>
      <c r="AF104" s="84">
        <v>224</v>
      </c>
      <c r="AG104" s="84"/>
      <c r="AH104" s="84"/>
      <c r="AI104" s="84"/>
      <c r="AJ104" s="84"/>
      <c r="AK104" s="88">
        <v>9.7140007372232705E-4</v>
      </c>
      <c r="AL104" s="88"/>
      <c r="AM104" s="88"/>
      <c r="AN104" s="88"/>
      <c r="AO104" s="88"/>
    </row>
    <row r="105" spans="2:44" s="53" customFormat="1" ht="8.5500000000000007" customHeight="1" x14ac:dyDescent="0.15">
      <c r="B105" s="79" t="s">
        <v>1064</v>
      </c>
      <c r="C105" s="79"/>
      <c r="D105" s="79"/>
      <c r="E105" s="79"/>
      <c r="F105" s="79"/>
      <c r="G105" s="79"/>
      <c r="H105" s="79"/>
      <c r="I105" s="79"/>
      <c r="J105" s="79"/>
      <c r="K105" s="99">
        <v>307060782.72000003</v>
      </c>
      <c r="L105" s="99"/>
      <c r="M105" s="99"/>
      <c r="N105" s="99"/>
      <c r="O105" s="99"/>
      <c r="P105" s="99"/>
      <c r="Q105" s="99"/>
      <c r="R105" s="99"/>
      <c r="S105" s="99"/>
      <c r="T105" s="99"/>
      <c r="U105" s="99"/>
      <c r="V105" s="88">
        <v>2.01204456633861E-2</v>
      </c>
      <c r="W105" s="88"/>
      <c r="X105" s="88"/>
      <c r="Y105" s="88"/>
      <c r="Z105" s="88"/>
      <c r="AA105" s="88"/>
      <c r="AB105" s="88"/>
      <c r="AC105" s="88"/>
      <c r="AD105" s="88"/>
      <c r="AE105" s="88"/>
      <c r="AF105" s="84">
        <v>2176</v>
      </c>
      <c r="AG105" s="84"/>
      <c r="AH105" s="84"/>
      <c r="AI105" s="84"/>
      <c r="AJ105" s="84"/>
      <c r="AK105" s="88">
        <v>9.4364578590168894E-3</v>
      </c>
      <c r="AL105" s="88"/>
      <c r="AM105" s="88"/>
      <c r="AN105" s="88"/>
      <c r="AO105" s="88"/>
    </row>
    <row r="106" spans="2:44" s="53" customFormat="1" ht="8.5500000000000007" customHeight="1" x14ac:dyDescent="0.15">
      <c r="B106" s="79" t="s">
        <v>1065</v>
      </c>
      <c r="C106" s="79"/>
      <c r="D106" s="79"/>
      <c r="E106" s="79"/>
      <c r="F106" s="79"/>
      <c r="G106" s="79"/>
      <c r="H106" s="79"/>
      <c r="I106" s="79"/>
      <c r="J106" s="79"/>
      <c r="K106" s="99">
        <v>20209659.739999998</v>
      </c>
      <c r="L106" s="99"/>
      <c r="M106" s="99"/>
      <c r="N106" s="99"/>
      <c r="O106" s="99"/>
      <c r="P106" s="99"/>
      <c r="Q106" s="99"/>
      <c r="R106" s="99"/>
      <c r="S106" s="99"/>
      <c r="T106" s="99"/>
      <c r="U106" s="99"/>
      <c r="V106" s="88">
        <v>1.3242569014258699E-3</v>
      </c>
      <c r="W106" s="88"/>
      <c r="X106" s="88"/>
      <c r="Y106" s="88"/>
      <c r="Z106" s="88"/>
      <c r="AA106" s="88"/>
      <c r="AB106" s="88"/>
      <c r="AC106" s="88"/>
      <c r="AD106" s="88"/>
      <c r="AE106" s="88"/>
      <c r="AF106" s="84">
        <v>642</v>
      </c>
      <c r="AG106" s="84"/>
      <c r="AH106" s="84"/>
      <c r="AI106" s="84"/>
      <c r="AJ106" s="84"/>
      <c r="AK106" s="88">
        <v>2.78410199700774E-3</v>
      </c>
      <c r="AL106" s="88"/>
      <c r="AM106" s="88"/>
      <c r="AN106" s="88"/>
      <c r="AO106" s="88"/>
    </row>
    <row r="107" spans="2:44" s="53" customFormat="1" ht="8.5500000000000007" customHeight="1" x14ac:dyDescent="0.15">
      <c r="B107" s="79" t="s">
        <v>1066</v>
      </c>
      <c r="C107" s="79"/>
      <c r="D107" s="79"/>
      <c r="E107" s="79"/>
      <c r="F107" s="79"/>
      <c r="G107" s="79"/>
      <c r="H107" s="79"/>
      <c r="I107" s="79"/>
      <c r="J107" s="79"/>
      <c r="K107" s="99">
        <v>38707381.740000099</v>
      </c>
      <c r="L107" s="99"/>
      <c r="M107" s="99"/>
      <c r="N107" s="99"/>
      <c r="O107" s="99"/>
      <c r="P107" s="99"/>
      <c r="Q107" s="99"/>
      <c r="R107" s="99"/>
      <c r="S107" s="99"/>
      <c r="T107" s="99"/>
      <c r="U107" s="99"/>
      <c r="V107" s="88">
        <v>2.5363374774622E-3</v>
      </c>
      <c r="W107" s="88"/>
      <c r="X107" s="88"/>
      <c r="Y107" s="88"/>
      <c r="Z107" s="88"/>
      <c r="AA107" s="88"/>
      <c r="AB107" s="88"/>
      <c r="AC107" s="88"/>
      <c r="AD107" s="88"/>
      <c r="AE107" s="88"/>
      <c r="AF107" s="84">
        <v>1044</v>
      </c>
      <c r="AG107" s="84"/>
      <c r="AH107" s="84"/>
      <c r="AI107" s="84"/>
      <c r="AJ107" s="84"/>
      <c r="AK107" s="88">
        <v>4.5274182007415597E-3</v>
      </c>
      <c r="AL107" s="88"/>
      <c r="AM107" s="88"/>
      <c r="AN107" s="88"/>
      <c r="AO107" s="88"/>
    </row>
    <row r="108" spans="2:44" s="53" customFormat="1" ht="8.5500000000000007" customHeight="1" x14ac:dyDescent="0.15">
      <c r="B108" s="79" t="s">
        <v>1067</v>
      </c>
      <c r="C108" s="79"/>
      <c r="D108" s="79"/>
      <c r="E108" s="79"/>
      <c r="F108" s="79"/>
      <c r="G108" s="79"/>
      <c r="H108" s="79"/>
      <c r="I108" s="79"/>
      <c r="J108" s="79"/>
      <c r="K108" s="99">
        <v>51832753.799999997</v>
      </c>
      <c r="L108" s="99"/>
      <c r="M108" s="99"/>
      <c r="N108" s="99"/>
      <c r="O108" s="99"/>
      <c r="P108" s="99"/>
      <c r="Q108" s="99"/>
      <c r="R108" s="99"/>
      <c r="S108" s="99"/>
      <c r="T108" s="99"/>
      <c r="U108" s="99"/>
      <c r="V108" s="88">
        <v>3.3963897869939202E-3</v>
      </c>
      <c r="W108" s="88"/>
      <c r="X108" s="88"/>
      <c r="Y108" s="88"/>
      <c r="Z108" s="88"/>
      <c r="AA108" s="88"/>
      <c r="AB108" s="88"/>
      <c r="AC108" s="88"/>
      <c r="AD108" s="88"/>
      <c r="AE108" s="88"/>
      <c r="AF108" s="84">
        <v>1926</v>
      </c>
      <c r="AG108" s="84"/>
      <c r="AH108" s="84"/>
      <c r="AI108" s="84"/>
      <c r="AJ108" s="84"/>
      <c r="AK108" s="88">
        <v>8.3523059910232192E-3</v>
      </c>
      <c r="AL108" s="88"/>
      <c r="AM108" s="88"/>
      <c r="AN108" s="88"/>
      <c r="AO108" s="88"/>
    </row>
    <row r="109" spans="2:44" s="53" customFormat="1" ht="8.5500000000000007" customHeight="1" x14ac:dyDescent="0.15">
      <c r="B109" s="79" t="s">
        <v>1068</v>
      </c>
      <c r="C109" s="79"/>
      <c r="D109" s="79"/>
      <c r="E109" s="79"/>
      <c r="F109" s="79"/>
      <c r="G109" s="79"/>
      <c r="H109" s="79"/>
      <c r="I109" s="79"/>
      <c r="J109" s="79"/>
      <c r="K109" s="99">
        <v>65605289.560000002</v>
      </c>
      <c r="L109" s="99"/>
      <c r="M109" s="99"/>
      <c r="N109" s="99"/>
      <c r="O109" s="99"/>
      <c r="P109" s="99"/>
      <c r="Q109" s="99"/>
      <c r="R109" s="99"/>
      <c r="S109" s="99"/>
      <c r="T109" s="99"/>
      <c r="U109" s="99"/>
      <c r="V109" s="88">
        <v>4.2988481046971304E-3</v>
      </c>
      <c r="W109" s="88"/>
      <c r="X109" s="88"/>
      <c r="Y109" s="88"/>
      <c r="Z109" s="88"/>
      <c r="AA109" s="88"/>
      <c r="AB109" s="88"/>
      <c r="AC109" s="88"/>
      <c r="AD109" s="88"/>
      <c r="AE109" s="88"/>
      <c r="AF109" s="84">
        <v>2723</v>
      </c>
      <c r="AG109" s="84"/>
      <c r="AH109" s="84"/>
      <c r="AI109" s="84"/>
      <c r="AJ109" s="84"/>
      <c r="AK109" s="88">
        <v>1.1808582146187E-2</v>
      </c>
      <c r="AL109" s="88"/>
      <c r="AM109" s="88"/>
      <c r="AN109" s="88"/>
      <c r="AO109" s="88"/>
    </row>
    <row r="110" spans="2:44" s="53" customFormat="1" ht="8.5500000000000007" customHeight="1" x14ac:dyDescent="0.15">
      <c r="B110" s="79" t="s">
        <v>1069</v>
      </c>
      <c r="C110" s="79"/>
      <c r="D110" s="79"/>
      <c r="E110" s="79"/>
      <c r="F110" s="79"/>
      <c r="G110" s="79"/>
      <c r="H110" s="79"/>
      <c r="I110" s="79"/>
      <c r="J110" s="79"/>
      <c r="K110" s="99">
        <v>969444611.010005</v>
      </c>
      <c r="L110" s="99"/>
      <c r="M110" s="99"/>
      <c r="N110" s="99"/>
      <c r="O110" s="99"/>
      <c r="P110" s="99"/>
      <c r="Q110" s="99"/>
      <c r="R110" s="99"/>
      <c r="S110" s="99"/>
      <c r="T110" s="99"/>
      <c r="U110" s="99"/>
      <c r="V110" s="88">
        <v>6.3523767010246701E-2</v>
      </c>
      <c r="W110" s="88"/>
      <c r="X110" s="88"/>
      <c r="Y110" s="88"/>
      <c r="Z110" s="88"/>
      <c r="AA110" s="88"/>
      <c r="AB110" s="88"/>
      <c r="AC110" s="88"/>
      <c r="AD110" s="88"/>
      <c r="AE110" s="88"/>
      <c r="AF110" s="84">
        <v>32363</v>
      </c>
      <c r="AG110" s="84"/>
      <c r="AH110" s="84"/>
      <c r="AI110" s="84"/>
      <c r="AJ110" s="84"/>
      <c r="AK110" s="88">
        <v>0.140345627615516</v>
      </c>
      <c r="AL110" s="88"/>
      <c r="AM110" s="88"/>
      <c r="AN110" s="88"/>
      <c r="AO110" s="88"/>
    </row>
    <row r="111" spans="2:44" s="53" customFormat="1" ht="8.5500000000000007" customHeight="1" x14ac:dyDescent="0.15">
      <c r="B111" s="79" t="s">
        <v>1070</v>
      </c>
      <c r="C111" s="79"/>
      <c r="D111" s="79"/>
      <c r="E111" s="79"/>
      <c r="F111" s="79"/>
      <c r="G111" s="79"/>
      <c r="H111" s="79"/>
      <c r="I111" s="79"/>
      <c r="J111" s="79"/>
      <c r="K111" s="99">
        <v>99914860.730000004</v>
      </c>
      <c r="L111" s="99"/>
      <c r="M111" s="99"/>
      <c r="N111" s="99"/>
      <c r="O111" s="99"/>
      <c r="P111" s="99"/>
      <c r="Q111" s="99"/>
      <c r="R111" s="99"/>
      <c r="S111" s="99"/>
      <c r="T111" s="99"/>
      <c r="U111" s="99"/>
      <c r="V111" s="88">
        <v>6.54701492152424E-3</v>
      </c>
      <c r="W111" s="88"/>
      <c r="X111" s="88"/>
      <c r="Y111" s="88"/>
      <c r="Z111" s="88"/>
      <c r="AA111" s="88"/>
      <c r="AB111" s="88"/>
      <c r="AC111" s="88"/>
      <c r="AD111" s="88"/>
      <c r="AE111" s="88"/>
      <c r="AF111" s="84">
        <v>4537</v>
      </c>
      <c r="AG111" s="84"/>
      <c r="AH111" s="84"/>
      <c r="AI111" s="84"/>
      <c r="AJ111" s="84"/>
      <c r="AK111" s="88">
        <v>1.96751881003491E-2</v>
      </c>
      <c r="AL111" s="88"/>
      <c r="AM111" s="88"/>
      <c r="AN111" s="88"/>
      <c r="AO111" s="88"/>
    </row>
    <row r="112" spans="2:44" s="53" customFormat="1" ht="8.5500000000000007" customHeight="1" x14ac:dyDescent="0.15">
      <c r="B112" s="79" t="s">
        <v>1071</v>
      </c>
      <c r="C112" s="79"/>
      <c r="D112" s="79"/>
      <c r="E112" s="79"/>
      <c r="F112" s="79"/>
      <c r="G112" s="79"/>
      <c r="H112" s="79"/>
      <c r="I112" s="79"/>
      <c r="J112" s="79"/>
      <c r="K112" s="99">
        <v>190576663.079999</v>
      </c>
      <c r="L112" s="99"/>
      <c r="M112" s="99"/>
      <c r="N112" s="99"/>
      <c r="O112" s="99"/>
      <c r="P112" s="99"/>
      <c r="Q112" s="99"/>
      <c r="R112" s="99"/>
      <c r="S112" s="99"/>
      <c r="T112" s="99"/>
      <c r="U112" s="99"/>
      <c r="V112" s="88">
        <v>1.2487714517770599E-2</v>
      </c>
      <c r="W112" s="88"/>
      <c r="X112" s="88"/>
      <c r="Y112" s="88"/>
      <c r="Z112" s="88"/>
      <c r="AA112" s="88"/>
      <c r="AB112" s="88"/>
      <c r="AC112" s="88"/>
      <c r="AD112" s="88"/>
      <c r="AE112" s="88"/>
      <c r="AF112" s="84">
        <v>4772</v>
      </c>
      <c r="AG112" s="84"/>
      <c r="AH112" s="84"/>
      <c r="AI112" s="84"/>
      <c r="AJ112" s="84"/>
      <c r="AK112" s="88">
        <v>2.0694290856263099E-2</v>
      </c>
      <c r="AL112" s="88"/>
      <c r="AM112" s="88"/>
      <c r="AN112" s="88"/>
      <c r="AO112" s="88"/>
    </row>
    <row r="113" spans="2:41" s="53" customFormat="1" ht="8.5500000000000007" customHeight="1" x14ac:dyDescent="0.15">
      <c r="B113" s="79" t="s">
        <v>1072</v>
      </c>
      <c r="C113" s="79"/>
      <c r="D113" s="79"/>
      <c r="E113" s="79"/>
      <c r="F113" s="79"/>
      <c r="G113" s="79"/>
      <c r="H113" s="79"/>
      <c r="I113" s="79"/>
      <c r="J113" s="79"/>
      <c r="K113" s="99">
        <v>593759352.94999802</v>
      </c>
      <c r="L113" s="99"/>
      <c r="M113" s="99"/>
      <c r="N113" s="99"/>
      <c r="O113" s="99"/>
      <c r="P113" s="99"/>
      <c r="Q113" s="99"/>
      <c r="R113" s="99"/>
      <c r="S113" s="99"/>
      <c r="T113" s="99"/>
      <c r="U113" s="99"/>
      <c r="V113" s="88">
        <v>3.8906638263381102E-2</v>
      </c>
      <c r="W113" s="88"/>
      <c r="X113" s="88"/>
      <c r="Y113" s="88"/>
      <c r="Z113" s="88"/>
      <c r="AA113" s="88"/>
      <c r="AB113" s="88"/>
      <c r="AC113" s="88"/>
      <c r="AD113" s="88"/>
      <c r="AE113" s="88"/>
      <c r="AF113" s="84">
        <v>13629</v>
      </c>
      <c r="AG113" s="84"/>
      <c r="AH113" s="84"/>
      <c r="AI113" s="84"/>
      <c r="AJ113" s="84"/>
      <c r="AK113" s="88">
        <v>5.9103623235542802E-2</v>
      </c>
      <c r="AL113" s="88"/>
      <c r="AM113" s="88"/>
      <c r="AN113" s="88"/>
      <c r="AO113" s="88"/>
    </row>
    <row r="114" spans="2:41" s="53" customFormat="1" ht="8.5500000000000007" customHeight="1" x14ac:dyDescent="0.15">
      <c r="B114" s="79" t="s">
        <v>1073</v>
      </c>
      <c r="C114" s="79"/>
      <c r="D114" s="79"/>
      <c r="E114" s="79"/>
      <c r="F114" s="79"/>
      <c r="G114" s="79"/>
      <c r="H114" s="79"/>
      <c r="I114" s="79"/>
      <c r="J114" s="79"/>
      <c r="K114" s="99">
        <v>118473766.47</v>
      </c>
      <c r="L114" s="99"/>
      <c r="M114" s="99"/>
      <c r="N114" s="99"/>
      <c r="O114" s="99"/>
      <c r="P114" s="99"/>
      <c r="Q114" s="99"/>
      <c r="R114" s="99"/>
      <c r="S114" s="99"/>
      <c r="T114" s="99"/>
      <c r="U114" s="99"/>
      <c r="V114" s="88">
        <v>7.7631046194850603E-3</v>
      </c>
      <c r="W114" s="88"/>
      <c r="X114" s="88"/>
      <c r="Y114" s="88"/>
      <c r="Z114" s="88"/>
      <c r="AA114" s="88"/>
      <c r="AB114" s="88"/>
      <c r="AC114" s="88"/>
      <c r="AD114" s="88"/>
      <c r="AE114" s="88"/>
      <c r="AF114" s="84">
        <v>2619</v>
      </c>
      <c r="AG114" s="84"/>
      <c r="AH114" s="84"/>
      <c r="AI114" s="84"/>
      <c r="AJ114" s="84"/>
      <c r="AK114" s="88">
        <v>1.13575749691017E-2</v>
      </c>
      <c r="AL114" s="88"/>
      <c r="AM114" s="88"/>
      <c r="AN114" s="88"/>
      <c r="AO114" s="88"/>
    </row>
    <row r="115" spans="2:41" s="53" customFormat="1" ht="8.5500000000000007" customHeight="1" x14ac:dyDescent="0.15">
      <c r="B115" s="79" t="s">
        <v>1074</v>
      </c>
      <c r="C115" s="79"/>
      <c r="D115" s="79"/>
      <c r="E115" s="79"/>
      <c r="F115" s="79"/>
      <c r="G115" s="79"/>
      <c r="H115" s="79"/>
      <c r="I115" s="79"/>
      <c r="J115" s="79"/>
      <c r="K115" s="99">
        <v>1655673539.0599899</v>
      </c>
      <c r="L115" s="99"/>
      <c r="M115" s="99"/>
      <c r="N115" s="99"/>
      <c r="O115" s="99"/>
      <c r="P115" s="99"/>
      <c r="Q115" s="99"/>
      <c r="R115" s="99"/>
      <c r="S115" s="99"/>
      <c r="T115" s="99"/>
      <c r="U115" s="99"/>
      <c r="V115" s="88">
        <v>0.10848956087414099</v>
      </c>
      <c r="W115" s="88"/>
      <c r="X115" s="88"/>
      <c r="Y115" s="88"/>
      <c r="Z115" s="88"/>
      <c r="AA115" s="88"/>
      <c r="AB115" s="88"/>
      <c r="AC115" s="88"/>
      <c r="AD115" s="88"/>
      <c r="AE115" s="88"/>
      <c r="AF115" s="84">
        <v>31223</v>
      </c>
      <c r="AG115" s="84"/>
      <c r="AH115" s="84"/>
      <c r="AI115" s="84"/>
      <c r="AJ115" s="84"/>
      <c r="AK115" s="88">
        <v>0.135401895097465</v>
      </c>
      <c r="AL115" s="88"/>
      <c r="AM115" s="88"/>
      <c r="AN115" s="88"/>
      <c r="AO115" s="88"/>
    </row>
    <row r="116" spans="2:41" s="53" customFormat="1" ht="8.5500000000000007" customHeight="1" x14ac:dyDescent="0.15">
      <c r="B116" s="79" t="s">
        <v>1075</v>
      </c>
      <c r="C116" s="79"/>
      <c r="D116" s="79"/>
      <c r="E116" s="79"/>
      <c r="F116" s="79"/>
      <c r="G116" s="79"/>
      <c r="H116" s="79"/>
      <c r="I116" s="79"/>
      <c r="J116" s="79"/>
      <c r="K116" s="99">
        <v>170033082.38</v>
      </c>
      <c r="L116" s="99"/>
      <c r="M116" s="99"/>
      <c r="N116" s="99"/>
      <c r="O116" s="99"/>
      <c r="P116" s="99"/>
      <c r="Q116" s="99"/>
      <c r="R116" s="99"/>
      <c r="S116" s="99"/>
      <c r="T116" s="99"/>
      <c r="U116" s="99"/>
      <c r="V116" s="88">
        <v>1.11415771323832E-2</v>
      </c>
      <c r="W116" s="88"/>
      <c r="X116" s="88"/>
      <c r="Y116" s="88"/>
      <c r="Z116" s="88"/>
      <c r="AA116" s="88"/>
      <c r="AB116" s="88"/>
      <c r="AC116" s="88"/>
      <c r="AD116" s="88"/>
      <c r="AE116" s="88"/>
      <c r="AF116" s="84">
        <v>3150</v>
      </c>
      <c r="AG116" s="84"/>
      <c r="AH116" s="84"/>
      <c r="AI116" s="84"/>
      <c r="AJ116" s="84"/>
      <c r="AK116" s="88">
        <v>1.36603135367202E-2</v>
      </c>
      <c r="AL116" s="88"/>
      <c r="AM116" s="88"/>
      <c r="AN116" s="88"/>
      <c r="AO116" s="88"/>
    </row>
    <row r="117" spans="2:41" s="53" customFormat="1" ht="8.5500000000000007" customHeight="1" x14ac:dyDescent="0.15">
      <c r="B117" s="79" t="s">
        <v>1076</v>
      </c>
      <c r="C117" s="79"/>
      <c r="D117" s="79"/>
      <c r="E117" s="79"/>
      <c r="F117" s="79"/>
      <c r="G117" s="79"/>
      <c r="H117" s="79"/>
      <c r="I117" s="79"/>
      <c r="J117" s="79"/>
      <c r="K117" s="99">
        <v>235288260.08000001</v>
      </c>
      <c r="L117" s="99"/>
      <c r="M117" s="99"/>
      <c r="N117" s="99"/>
      <c r="O117" s="99"/>
      <c r="P117" s="99"/>
      <c r="Q117" s="99"/>
      <c r="R117" s="99"/>
      <c r="S117" s="99"/>
      <c r="T117" s="99"/>
      <c r="U117" s="99"/>
      <c r="V117" s="88">
        <v>1.5417483829216899E-2</v>
      </c>
      <c r="W117" s="88"/>
      <c r="X117" s="88"/>
      <c r="Y117" s="88"/>
      <c r="Z117" s="88"/>
      <c r="AA117" s="88"/>
      <c r="AB117" s="88"/>
      <c r="AC117" s="88"/>
      <c r="AD117" s="88"/>
      <c r="AE117" s="88"/>
      <c r="AF117" s="84">
        <v>3692</v>
      </c>
      <c r="AG117" s="84"/>
      <c r="AH117" s="84"/>
      <c r="AI117" s="84"/>
      <c r="AJ117" s="84"/>
      <c r="AK117" s="88">
        <v>1.6010754786530499E-2</v>
      </c>
      <c r="AL117" s="88"/>
      <c r="AM117" s="88"/>
      <c r="AN117" s="88"/>
      <c r="AO117" s="88"/>
    </row>
    <row r="118" spans="2:41" s="53" customFormat="1" ht="8.5500000000000007" customHeight="1" x14ac:dyDescent="0.15">
      <c r="B118" s="79" t="s">
        <v>1077</v>
      </c>
      <c r="C118" s="79"/>
      <c r="D118" s="79"/>
      <c r="E118" s="79"/>
      <c r="F118" s="79"/>
      <c r="G118" s="79"/>
      <c r="H118" s="79"/>
      <c r="I118" s="79"/>
      <c r="J118" s="79"/>
      <c r="K118" s="99">
        <v>855578623.33999705</v>
      </c>
      <c r="L118" s="99"/>
      <c r="M118" s="99"/>
      <c r="N118" s="99"/>
      <c r="O118" s="99"/>
      <c r="P118" s="99"/>
      <c r="Q118" s="99"/>
      <c r="R118" s="99"/>
      <c r="S118" s="99"/>
      <c r="T118" s="99"/>
      <c r="U118" s="99"/>
      <c r="V118" s="88">
        <v>5.6062591416516303E-2</v>
      </c>
      <c r="W118" s="88"/>
      <c r="X118" s="88"/>
      <c r="Y118" s="88"/>
      <c r="Z118" s="88"/>
      <c r="AA118" s="88"/>
      <c r="AB118" s="88"/>
      <c r="AC118" s="88"/>
      <c r="AD118" s="88"/>
      <c r="AE118" s="88"/>
      <c r="AF118" s="84">
        <v>12960</v>
      </c>
      <c r="AG118" s="84"/>
      <c r="AH118" s="84"/>
      <c r="AI118" s="84"/>
      <c r="AJ118" s="84"/>
      <c r="AK118" s="88">
        <v>5.6202432836791799E-2</v>
      </c>
      <c r="AL118" s="88"/>
      <c r="AM118" s="88"/>
      <c r="AN118" s="88"/>
      <c r="AO118" s="88"/>
    </row>
    <row r="119" spans="2:41" s="53" customFormat="1" ht="8.5500000000000007" customHeight="1" x14ac:dyDescent="0.15">
      <c r="B119" s="79" t="s">
        <v>1078</v>
      </c>
      <c r="C119" s="79"/>
      <c r="D119" s="79"/>
      <c r="E119" s="79"/>
      <c r="F119" s="79"/>
      <c r="G119" s="79"/>
      <c r="H119" s="79"/>
      <c r="I119" s="79"/>
      <c r="J119" s="79"/>
      <c r="K119" s="99">
        <v>175578345.69</v>
      </c>
      <c r="L119" s="99"/>
      <c r="M119" s="99"/>
      <c r="N119" s="99"/>
      <c r="O119" s="99"/>
      <c r="P119" s="99"/>
      <c r="Q119" s="99"/>
      <c r="R119" s="99"/>
      <c r="S119" s="99"/>
      <c r="T119" s="99"/>
      <c r="U119" s="99"/>
      <c r="V119" s="88">
        <v>1.15049357095668E-2</v>
      </c>
      <c r="W119" s="88"/>
      <c r="X119" s="88"/>
      <c r="Y119" s="88"/>
      <c r="Z119" s="88"/>
      <c r="AA119" s="88"/>
      <c r="AB119" s="88"/>
      <c r="AC119" s="88"/>
      <c r="AD119" s="88"/>
      <c r="AE119" s="88"/>
      <c r="AF119" s="84">
        <v>3080</v>
      </c>
      <c r="AG119" s="84"/>
      <c r="AH119" s="84"/>
      <c r="AI119" s="84"/>
      <c r="AJ119" s="84"/>
      <c r="AK119" s="88">
        <v>1.3356751013682E-2</v>
      </c>
      <c r="AL119" s="88"/>
      <c r="AM119" s="88"/>
      <c r="AN119" s="88"/>
      <c r="AO119" s="88"/>
    </row>
    <row r="120" spans="2:41" s="53" customFormat="1" ht="8.5500000000000007" customHeight="1" x14ac:dyDescent="0.15">
      <c r="B120" s="79" t="s">
        <v>1079</v>
      </c>
      <c r="C120" s="79"/>
      <c r="D120" s="79"/>
      <c r="E120" s="79"/>
      <c r="F120" s="79"/>
      <c r="G120" s="79"/>
      <c r="H120" s="79"/>
      <c r="I120" s="79"/>
      <c r="J120" s="79"/>
      <c r="K120" s="99">
        <v>3815608299.1500301</v>
      </c>
      <c r="L120" s="99"/>
      <c r="M120" s="99"/>
      <c r="N120" s="99"/>
      <c r="O120" s="99"/>
      <c r="P120" s="99"/>
      <c r="Q120" s="99"/>
      <c r="R120" s="99"/>
      <c r="S120" s="99"/>
      <c r="T120" s="99"/>
      <c r="U120" s="99"/>
      <c r="V120" s="88">
        <v>0.25002131101130898</v>
      </c>
      <c r="W120" s="88"/>
      <c r="X120" s="88"/>
      <c r="Y120" s="88"/>
      <c r="Z120" s="88"/>
      <c r="AA120" s="88"/>
      <c r="AB120" s="88"/>
      <c r="AC120" s="88"/>
      <c r="AD120" s="88"/>
      <c r="AE120" s="88"/>
      <c r="AF120" s="84">
        <v>49307</v>
      </c>
      <c r="AG120" s="84"/>
      <c r="AH120" s="84"/>
      <c r="AI120" s="84"/>
      <c r="AJ120" s="84"/>
      <c r="AK120" s="88">
        <v>0.21382510462065499</v>
      </c>
      <c r="AL120" s="88"/>
      <c r="AM120" s="88"/>
      <c r="AN120" s="88"/>
      <c r="AO120" s="88"/>
    </row>
    <row r="121" spans="2:41" s="53" customFormat="1" ht="8.5500000000000007" customHeight="1" x14ac:dyDescent="0.15">
      <c r="B121" s="79" t="s">
        <v>1080</v>
      </c>
      <c r="C121" s="79"/>
      <c r="D121" s="79"/>
      <c r="E121" s="79"/>
      <c r="F121" s="79"/>
      <c r="G121" s="79"/>
      <c r="H121" s="79"/>
      <c r="I121" s="79"/>
      <c r="J121" s="79"/>
      <c r="K121" s="99">
        <v>284588055.260001</v>
      </c>
      <c r="L121" s="99"/>
      <c r="M121" s="99"/>
      <c r="N121" s="99"/>
      <c r="O121" s="99"/>
      <c r="P121" s="99"/>
      <c r="Q121" s="99"/>
      <c r="R121" s="99"/>
      <c r="S121" s="99"/>
      <c r="T121" s="99"/>
      <c r="U121" s="99"/>
      <c r="V121" s="88">
        <v>1.8647899127935699E-2</v>
      </c>
      <c r="W121" s="88"/>
      <c r="X121" s="88"/>
      <c r="Y121" s="88"/>
      <c r="Z121" s="88"/>
      <c r="AA121" s="88"/>
      <c r="AB121" s="88"/>
      <c r="AC121" s="88"/>
      <c r="AD121" s="88"/>
      <c r="AE121" s="88"/>
      <c r="AF121" s="84">
        <v>4152</v>
      </c>
      <c r="AG121" s="84"/>
      <c r="AH121" s="84"/>
      <c r="AI121" s="84"/>
      <c r="AJ121" s="84"/>
      <c r="AK121" s="88">
        <v>1.8005594223638802E-2</v>
      </c>
      <c r="AL121" s="88"/>
      <c r="AM121" s="88"/>
      <c r="AN121" s="88"/>
      <c r="AO121" s="88"/>
    </row>
    <row r="122" spans="2:41" s="53" customFormat="1" ht="8.5500000000000007" customHeight="1" x14ac:dyDescent="0.15">
      <c r="B122" s="79" t="s">
        <v>1081</v>
      </c>
      <c r="C122" s="79"/>
      <c r="D122" s="79"/>
      <c r="E122" s="79"/>
      <c r="F122" s="79"/>
      <c r="G122" s="79"/>
      <c r="H122" s="79"/>
      <c r="I122" s="79"/>
      <c r="J122" s="79"/>
      <c r="K122" s="99">
        <v>170413185.63999999</v>
      </c>
      <c r="L122" s="99"/>
      <c r="M122" s="99"/>
      <c r="N122" s="99"/>
      <c r="O122" s="99"/>
      <c r="P122" s="99"/>
      <c r="Q122" s="99"/>
      <c r="R122" s="99"/>
      <c r="S122" s="99"/>
      <c r="T122" s="99"/>
      <c r="U122" s="99"/>
      <c r="V122" s="88">
        <v>1.11664837548492E-2</v>
      </c>
      <c r="W122" s="88"/>
      <c r="X122" s="88"/>
      <c r="Y122" s="88"/>
      <c r="Z122" s="88"/>
      <c r="AA122" s="88"/>
      <c r="AB122" s="88"/>
      <c r="AC122" s="88"/>
      <c r="AD122" s="88"/>
      <c r="AE122" s="88"/>
      <c r="AF122" s="84">
        <v>2621</v>
      </c>
      <c r="AG122" s="84"/>
      <c r="AH122" s="84"/>
      <c r="AI122" s="84"/>
      <c r="AJ122" s="84"/>
      <c r="AK122" s="88">
        <v>1.1366248184045601E-2</v>
      </c>
      <c r="AL122" s="88"/>
      <c r="AM122" s="88"/>
      <c r="AN122" s="88"/>
      <c r="AO122" s="88"/>
    </row>
    <row r="123" spans="2:41" s="53" customFormat="1" ht="8.5500000000000007" customHeight="1" x14ac:dyDescent="0.15">
      <c r="B123" s="79" t="s">
        <v>1082</v>
      </c>
      <c r="C123" s="79"/>
      <c r="D123" s="79"/>
      <c r="E123" s="79"/>
      <c r="F123" s="79"/>
      <c r="G123" s="79"/>
      <c r="H123" s="79"/>
      <c r="I123" s="79"/>
      <c r="J123" s="79"/>
      <c r="K123" s="99">
        <v>190518449.28</v>
      </c>
      <c r="L123" s="99"/>
      <c r="M123" s="99"/>
      <c r="N123" s="99"/>
      <c r="O123" s="99"/>
      <c r="P123" s="99"/>
      <c r="Q123" s="99"/>
      <c r="R123" s="99"/>
      <c r="S123" s="99"/>
      <c r="T123" s="99"/>
      <c r="U123" s="99"/>
      <c r="V123" s="88">
        <v>1.2483900003949101E-2</v>
      </c>
      <c r="W123" s="88"/>
      <c r="X123" s="88"/>
      <c r="Y123" s="88"/>
      <c r="Z123" s="88"/>
      <c r="AA123" s="88"/>
      <c r="AB123" s="88"/>
      <c r="AC123" s="88"/>
      <c r="AD123" s="88"/>
      <c r="AE123" s="88"/>
      <c r="AF123" s="84">
        <v>2597</v>
      </c>
      <c r="AG123" s="84"/>
      <c r="AH123" s="84"/>
      <c r="AI123" s="84"/>
      <c r="AJ123" s="84"/>
      <c r="AK123" s="88">
        <v>1.12621696047182E-2</v>
      </c>
      <c r="AL123" s="88"/>
      <c r="AM123" s="88"/>
      <c r="AN123" s="88"/>
      <c r="AO123" s="88"/>
    </row>
    <row r="124" spans="2:41" s="53" customFormat="1" ht="8.5500000000000007" customHeight="1" x14ac:dyDescent="0.15">
      <c r="B124" s="79" t="s">
        <v>1083</v>
      </c>
      <c r="C124" s="79"/>
      <c r="D124" s="79"/>
      <c r="E124" s="79"/>
      <c r="F124" s="79"/>
      <c r="G124" s="79"/>
      <c r="H124" s="79"/>
      <c r="I124" s="79"/>
      <c r="J124" s="79"/>
      <c r="K124" s="99">
        <v>119578248.77</v>
      </c>
      <c r="L124" s="99"/>
      <c r="M124" s="99"/>
      <c r="N124" s="99"/>
      <c r="O124" s="99"/>
      <c r="P124" s="99"/>
      <c r="Q124" s="99"/>
      <c r="R124" s="99"/>
      <c r="S124" s="99"/>
      <c r="T124" s="99"/>
      <c r="U124" s="99"/>
      <c r="V124" s="88">
        <v>7.8354768576669107E-3</v>
      </c>
      <c r="W124" s="88"/>
      <c r="X124" s="88"/>
      <c r="Y124" s="88"/>
      <c r="Z124" s="88"/>
      <c r="AA124" s="88"/>
      <c r="AB124" s="88"/>
      <c r="AC124" s="88"/>
      <c r="AD124" s="88"/>
      <c r="AE124" s="88"/>
      <c r="AF124" s="84">
        <v>1724</v>
      </c>
      <c r="AG124" s="84"/>
      <c r="AH124" s="84"/>
      <c r="AI124" s="84"/>
      <c r="AJ124" s="84"/>
      <c r="AK124" s="88">
        <v>7.4763112816843402E-3</v>
      </c>
      <c r="AL124" s="88"/>
      <c r="AM124" s="88"/>
      <c r="AN124" s="88"/>
      <c r="AO124" s="88"/>
    </row>
    <row r="125" spans="2:41" s="53" customFormat="1" ht="8.5500000000000007" customHeight="1" x14ac:dyDescent="0.15">
      <c r="B125" s="79" t="s">
        <v>1084</v>
      </c>
      <c r="C125" s="79"/>
      <c r="D125" s="79"/>
      <c r="E125" s="79"/>
      <c r="F125" s="79"/>
      <c r="G125" s="79"/>
      <c r="H125" s="79"/>
      <c r="I125" s="79"/>
      <c r="J125" s="79"/>
      <c r="K125" s="99">
        <v>4219668545.27</v>
      </c>
      <c r="L125" s="99"/>
      <c r="M125" s="99"/>
      <c r="N125" s="99"/>
      <c r="O125" s="99"/>
      <c r="P125" s="99"/>
      <c r="Q125" s="99"/>
      <c r="R125" s="99"/>
      <c r="S125" s="99"/>
      <c r="T125" s="99"/>
      <c r="U125" s="99"/>
      <c r="V125" s="88">
        <v>0.276497737452925</v>
      </c>
      <c r="W125" s="88"/>
      <c r="X125" s="88"/>
      <c r="Y125" s="88"/>
      <c r="Z125" s="88"/>
      <c r="AA125" s="88"/>
      <c r="AB125" s="88"/>
      <c r="AC125" s="88"/>
      <c r="AD125" s="88"/>
      <c r="AE125" s="88"/>
      <c r="AF125" s="84">
        <v>39360</v>
      </c>
      <c r="AG125" s="84"/>
      <c r="AH125" s="84"/>
      <c r="AI125" s="84"/>
      <c r="AJ125" s="84"/>
      <c r="AK125" s="88">
        <v>0.17068887009692299</v>
      </c>
      <c r="AL125" s="88"/>
      <c r="AM125" s="88"/>
      <c r="AN125" s="88"/>
      <c r="AO125" s="88"/>
    </row>
    <row r="126" spans="2:41" s="53" customFormat="1" ht="8.5500000000000007" customHeight="1" x14ac:dyDescent="0.15">
      <c r="B126" s="79" t="s">
        <v>1087</v>
      </c>
      <c r="C126" s="79"/>
      <c r="D126" s="79"/>
      <c r="E126" s="79"/>
      <c r="F126" s="79"/>
      <c r="G126" s="79"/>
      <c r="H126" s="79"/>
      <c r="I126" s="79"/>
      <c r="J126" s="79"/>
      <c r="K126" s="99">
        <v>433528088.50999898</v>
      </c>
      <c r="L126" s="99"/>
      <c r="M126" s="99"/>
      <c r="N126" s="99"/>
      <c r="O126" s="99"/>
      <c r="P126" s="99"/>
      <c r="Q126" s="99"/>
      <c r="R126" s="99"/>
      <c r="S126" s="99"/>
      <c r="T126" s="99"/>
      <c r="U126" s="99"/>
      <c r="V126" s="88">
        <v>2.8407334440917899E-2</v>
      </c>
      <c r="W126" s="88"/>
      <c r="X126" s="88"/>
      <c r="Y126" s="88"/>
      <c r="Z126" s="88"/>
      <c r="AA126" s="88"/>
      <c r="AB126" s="88"/>
      <c r="AC126" s="88"/>
      <c r="AD126" s="88"/>
      <c r="AE126" s="88"/>
      <c r="AF126" s="84">
        <v>4591</v>
      </c>
      <c r="AG126" s="84"/>
      <c r="AH126" s="84"/>
      <c r="AI126" s="84"/>
      <c r="AJ126" s="84"/>
      <c r="AK126" s="88">
        <v>1.99093649038357E-2</v>
      </c>
      <c r="AL126" s="88"/>
      <c r="AM126" s="88"/>
      <c r="AN126" s="88"/>
      <c r="AO126" s="88"/>
    </row>
    <row r="127" spans="2:41" s="53" customFormat="1" ht="8.5500000000000007" customHeight="1" x14ac:dyDescent="0.15">
      <c r="B127" s="79" t="s">
        <v>1088</v>
      </c>
      <c r="C127" s="79"/>
      <c r="D127" s="79"/>
      <c r="E127" s="79"/>
      <c r="F127" s="79"/>
      <c r="G127" s="79"/>
      <c r="H127" s="79"/>
      <c r="I127" s="79"/>
      <c r="J127" s="79"/>
      <c r="K127" s="99">
        <v>35709542.75</v>
      </c>
      <c r="L127" s="99"/>
      <c r="M127" s="99"/>
      <c r="N127" s="99"/>
      <c r="O127" s="99"/>
      <c r="P127" s="99"/>
      <c r="Q127" s="99"/>
      <c r="R127" s="99"/>
      <c r="S127" s="99"/>
      <c r="T127" s="99"/>
      <c r="U127" s="99"/>
      <c r="V127" s="88">
        <v>2.3399012671081101E-3</v>
      </c>
      <c r="W127" s="88"/>
      <c r="X127" s="88"/>
      <c r="Y127" s="88"/>
      <c r="Z127" s="88"/>
      <c r="AA127" s="88"/>
      <c r="AB127" s="88"/>
      <c r="AC127" s="88"/>
      <c r="AD127" s="88"/>
      <c r="AE127" s="88"/>
      <c r="AF127" s="84">
        <v>380</v>
      </c>
      <c r="AG127" s="84"/>
      <c r="AH127" s="84"/>
      <c r="AI127" s="84"/>
      <c r="AJ127" s="84"/>
      <c r="AK127" s="88">
        <v>1.64791083935038E-3</v>
      </c>
      <c r="AL127" s="88"/>
      <c r="AM127" s="88"/>
      <c r="AN127" s="88"/>
      <c r="AO127" s="88"/>
    </row>
    <row r="128" spans="2:41" s="53" customFormat="1" ht="8.5500000000000007" customHeight="1" x14ac:dyDescent="0.15">
      <c r="B128" s="79" t="s">
        <v>1085</v>
      </c>
      <c r="C128" s="79"/>
      <c r="D128" s="79"/>
      <c r="E128" s="79"/>
      <c r="F128" s="79"/>
      <c r="G128" s="79"/>
      <c r="H128" s="79"/>
      <c r="I128" s="79"/>
      <c r="J128" s="79"/>
      <c r="K128" s="99">
        <v>15425475.43</v>
      </c>
      <c r="L128" s="99"/>
      <c r="M128" s="99"/>
      <c r="N128" s="99"/>
      <c r="O128" s="99"/>
      <c r="P128" s="99"/>
      <c r="Q128" s="99"/>
      <c r="R128" s="99"/>
      <c r="S128" s="99"/>
      <c r="T128" s="99"/>
      <c r="U128" s="99"/>
      <c r="V128" s="88">
        <v>1.0107687392441401E-3</v>
      </c>
      <c r="W128" s="88"/>
      <c r="X128" s="88"/>
      <c r="Y128" s="88"/>
      <c r="Z128" s="88"/>
      <c r="AA128" s="88"/>
      <c r="AB128" s="88"/>
      <c r="AC128" s="88"/>
      <c r="AD128" s="88"/>
      <c r="AE128" s="88"/>
      <c r="AF128" s="84">
        <v>195</v>
      </c>
      <c r="AG128" s="84"/>
      <c r="AH128" s="84"/>
      <c r="AI128" s="84"/>
      <c r="AJ128" s="84"/>
      <c r="AK128" s="88">
        <v>8.4563845703506204E-4</v>
      </c>
      <c r="AL128" s="88"/>
      <c r="AM128" s="88"/>
      <c r="AN128" s="88"/>
      <c r="AO128" s="88"/>
    </row>
    <row r="129" spans="2:44" s="53" customFormat="1" ht="8.5500000000000007" customHeight="1" x14ac:dyDescent="0.15">
      <c r="B129" s="79" t="s">
        <v>1091</v>
      </c>
      <c r="C129" s="79"/>
      <c r="D129" s="79"/>
      <c r="E129" s="79"/>
      <c r="F129" s="79"/>
      <c r="G129" s="79"/>
      <c r="H129" s="79"/>
      <c r="I129" s="79"/>
      <c r="J129" s="79"/>
      <c r="K129" s="99">
        <v>48313728.93</v>
      </c>
      <c r="L129" s="99"/>
      <c r="M129" s="99"/>
      <c r="N129" s="99"/>
      <c r="O129" s="99"/>
      <c r="P129" s="99"/>
      <c r="Q129" s="99"/>
      <c r="R129" s="99"/>
      <c r="S129" s="99"/>
      <c r="T129" s="99"/>
      <c r="U129" s="99"/>
      <c r="V129" s="88">
        <v>3.1658023832306001E-3</v>
      </c>
      <c r="W129" s="88"/>
      <c r="X129" s="88"/>
      <c r="Y129" s="88"/>
      <c r="Z129" s="88"/>
      <c r="AA129" s="88"/>
      <c r="AB129" s="88"/>
      <c r="AC129" s="88"/>
      <c r="AD129" s="88"/>
      <c r="AE129" s="88"/>
      <c r="AF129" s="84">
        <v>459</v>
      </c>
      <c r="AG129" s="84"/>
      <c r="AH129" s="84"/>
      <c r="AI129" s="84"/>
      <c r="AJ129" s="84"/>
      <c r="AK129" s="88">
        <v>1.9905028296363799E-3</v>
      </c>
      <c r="AL129" s="88"/>
      <c r="AM129" s="88"/>
      <c r="AN129" s="88"/>
      <c r="AO129" s="88"/>
    </row>
    <row r="130" spans="2:44" s="53" customFormat="1" ht="8.5500000000000007" customHeight="1" x14ac:dyDescent="0.15">
      <c r="B130" s="79" t="s">
        <v>1092</v>
      </c>
      <c r="C130" s="79"/>
      <c r="D130" s="79"/>
      <c r="E130" s="79"/>
      <c r="F130" s="79"/>
      <c r="G130" s="79"/>
      <c r="H130" s="79"/>
      <c r="I130" s="79"/>
      <c r="J130" s="79"/>
      <c r="K130" s="99">
        <v>292297005.25</v>
      </c>
      <c r="L130" s="99"/>
      <c r="M130" s="99"/>
      <c r="N130" s="99"/>
      <c r="O130" s="99"/>
      <c r="P130" s="99"/>
      <c r="Q130" s="99"/>
      <c r="R130" s="99"/>
      <c r="S130" s="99"/>
      <c r="T130" s="99"/>
      <c r="U130" s="99"/>
      <c r="V130" s="88">
        <v>1.9153035303326099E-2</v>
      </c>
      <c r="W130" s="88"/>
      <c r="X130" s="88"/>
      <c r="Y130" s="88"/>
      <c r="Z130" s="88"/>
      <c r="AA130" s="88"/>
      <c r="AB130" s="88"/>
      <c r="AC130" s="88"/>
      <c r="AD130" s="88"/>
      <c r="AE130" s="88"/>
      <c r="AF130" s="84">
        <v>3692</v>
      </c>
      <c r="AG130" s="84"/>
      <c r="AH130" s="84"/>
      <c r="AI130" s="84"/>
      <c r="AJ130" s="84"/>
      <c r="AK130" s="88">
        <v>1.6010754786530499E-2</v>
      </c>
      <c r="AL130" s="88"/>
      <c r="AM130" s="88"/>
      <c r="AN130" s="88"/>
      <c r="AO130" s="88"/>
    </row>
    <row r="131" spans="2:44" s="53" customFormat="1" ht="8.5500000000000007" customHeight="1" x14ac:dyDescent="0.15">
      <c r="B131" s="79" t="s">
        <v>1094</v>
      </c>
      <c r="C131" s="79"/>
      <c r="D131" s="79"/>
      <c r="E131" s="79"/>
      <c r="F131" s="79"/>
      <c r="G131" s="79"/>
      <c r="H131" s="79"/>
      <c r="I131" s="79"/>
      <c r="J131" s="79"/>
      <c r="K131" s="99">
        <v>25230224.699999999</v>
      </c>
      <c r="L131" s="99"/>
      <c r="M131" s="99"/>
      <c r="N131" s="99"/>
      <c r="O131" s="99"/>
      <c r="P131" s="99"/>
      <c r="Q131" s="99"/>
      <c r="R131" s="99"/>
      <c r="S131" s="99"/>
      <c r="T131" s="99"/>
      <c r="U131" s="99"/>
      <c r="V131" s="88">
        <v>1.65323412731048E-3</v>
      </c>
      <c r="W131" s="88"/>
      <c r="X131" s="88"/>
      <c r="Y131" s="88"/>
      <c r="Z131" s="88"/>
      <c r="AA131" s="88"/>
      <c r="AB131" s="88"/>
      <c r="AC131" s="88"/>
      <c r="AD131" s="88"/>
      <c r="AE131" s="88"/>
      <c r="AF131" s="84">
        <v>332</v>
      </c>
      <c r="AG131" s="84"/>
      <c r="AH131" s="84"/>
      <c r="AI131" s="84"/>
      <c r="AJ131" s="84"/>
      <c r="AK131" s="88">
        <v>1.43975368069559E-3</v>
      </c>
      <c r="AL131" s="88"/>
      <c r="AM131" s="88"/>
      <c r="AN131" s="88"/>
      <c r="AO131" s="88"/>
    </row>
    <row r="132" spans="2:44" s="53" customFormat="1" ht="8.5500000000000007" customHeight="1" x14ac:dyDescent="0.15">
      <c r="B132" s="79" t="s">
        <v>1086</v>
      </c>
      <c r="C132" s="79"/>
      <c r="D132" s="79"/>
      <c r="E132" s="79"/>
      <c r="F132" s="79"/>
      <c r="G132" s="79"/>
      <c r="H132" s="79"/>
      <c r="I132" s="79"/>
      <c r="J132" s="79"/>
      <c r="K132" s="99">
        <v>25086.82</v>
      </c>
      <c r="L132" s="99"/>
      <c r="M132" s="99"/>
      <c r="N132" s="99"/>
      <c r="O132" s="99"/>
      <c r="P132" s="99"/>
      <c r="Q132" s="99"/>
      <c r="R132" s="99"/>
      <c r="S132" s="99"/>
      <c r="T132" s="99"/>
      <c r="U132" s="99"/>
      <c r="V132" s="88">
        <v>1.64383739989819E-6</v>
      </c>
      <c r="W132" s="88"/>
      <c r="X132" s="88"/>
      <c r="Y132" s="88"/>
      <c r="Z132" s="88"/>
      <c r="AA132" s="88"/>
      <c r="AB132" s="88"/>
      <c r="AC132" s="88"/>
      <c r="AD132" s="88"/>
      <c r="AE132" s="88"/>
      <c r="AF132" s="84">
        <v>1</v>
      </c>
      <c r="AG132" s="84"/>
      <c r="AH132" s="84"/>
      <c r="AI132" s="84"/>
      <c r="AJ132" s="84"/>
      <c r="AK132" s="88">
        <v>4.3366074719746696E-6</v>
      </c>
      <c r="AL132" s="88"/>
      <c r="AM132" s="88"/>
      <c r="AN132" s="88"/>
      <c r="AO132" s="88"/>
    </row>
    <row r="133" spans="2:44" s="53" customFormat="1" ht="8.5500000000000007" customHeight="1" x14ac:dyDescent="0.15">
      <c r="B133" s="79" t="s">
        <v>1095</v>
      </c>
      <c r="C133" s="79"/>
      <c r="D133" s="79"/>
      <c r="E133" s="79"/>
      <c r="F133" s="79"/>
      <c r="G133" s="79"/>
      <c r="H133" s="79"/>
      <c r="I133" s="79"/>
      <c r="J133" s="79"/>
      <c r="K133" s="99">
        <v>186992.66</v>
      </c>
      <c r="L133" s="99"/>
      <c r="M133" s="99"/>
      <c r="N133" s="99"/>
      <c r="O133" s="99"/>
      <c r="P133" s="99"/>
      <c r="Q133" s="99"/>
      <c r="R133" s="99"/>
      <c r="S133" s="99"/>
      <c r="T133" s="99"/>
      <c r="U133" s="99"/>
      <c r="V133" s="88">
        <v>1.22528693558787E-5</v>
      </c>
      <c r="W133" s="88"/>
      <c r="X133" s="88"/>
      <c r="Y133" s="88"/>
      <c r="Z133" s="88"/>
      <c r="AA133" s="88"/>
      <c r="AB133" s="88"/>
      <c r="AC133" s="88"/>
      <c r="AD133" s="88"/>
      <c r="AE133" s="88"/>
      <c r="AF133" s="84">
        <v>2</v>
      </c>
      <c r="AG133" s="84"/>
      <c r="AH133" s="84"/>
      <c r="AI133" s="84"/>
      <c r="AJ133" s="84"/>
      <c r="AK133" s="88">
        <v>8.6732149439493494E-6</v>
      </c>
      <c r="AL133" s="88"/>
      <c r="AM133" s="88"/>
      <c r="AN133" s="88"/>
      <c r="AO133" s="88"/>
    </row>
    <row r="134" spans="2:44" s="53" customFormat="1" ht="8.5500000000000007" customHeight="1" x14ac:dyDescent="0.15">
      <c r="B134" s="79" t="s">
        <v>1096</v>
      </c>
      <c r="C134" s="79"/>
      <c r="D134" s="79"/>
      <c r="E134" s="79"/>
      <c r="F134" s="79"/>
      <c r="G134" s="79"/>
      <c r="H134" s="79"/>
      <c r="I134" s="79"/>
      <c r="J134" s="79"/>
      <c r="K134" s="99">
        <v>99312.27</v>
      </c>
      <c r="L134" s="99"/>
      <c r="M134" s="99"/>
      <c r="N134" s="99"/>
      <c r="O134" s="99"/>
      <c r="P134" s="99"/>
      <c r="Q134" s="99"/>
      <c r="R134" s="99"/>
      <c r="S134" s="99"/>
      <c r="T134" s="99"/>
      <c r="U134" s="99"/>
      <c r="V134" s="88">
        <v>6.5075295990000604E-6</v>
      </c>
      <c r="W134" s="88"/>
      <c r="X134" s="88"/>
      <c r="Y134" s="88"/>
      <c r="Z134" s="88"/>
      <c r="AA134" s="88"/>
      <c r="AB134" s="88"/>
      <c r="AC134" s="88"/>
      <c r="AD134" s="88"/>
      <c r="AE134" s="88"/>
      <c r="AF134" s="84">
        <v>2</v>
      </c>
      <c r="AG134" s="84"/>
      <c r="AH134" s="84"/>
      <c r="AI134" s="84"/>
      <c r="AJ134" s="84"/>
      <c r="AK134" s="88">
        <v>8.6732149439493494E-6</v>
      </c>
      <c r="AL134" s="88"/>
      <c r="AM134" s="88"/>
      <c r="AN134" s="88"/>
      <c r="AO134" s="88"/>
    </row>
    <row r="135" spans="2:44" s="53" customFormat="1" ht="8.5500000000000007" customHeight="1" x14ac:dyDescent="0.15">
      <c r="B135" s="79" t="s">
        <v>1097</v>
      </c>
      <c r="C135" s="79"/>
      <c r="D135" s="79"/>
      <c r="E135" s="79"/>
      <c r="F135" s="79"/>
      <c r="G135" s="79"/>
      <c r="H135" s="79"/>
      <c r="I135" s="79"/>
      <c r="J135" s="79"/>
      <c r="K135" s="99">
        <v>107575.37</v>
      </c>
      <c r="L135" s="99"/>
      <c r="M135" s="99"/>
      <c r="N135" s="99"/>
      <c r="O135" s="99"/>
      <c r="P135" s="99"/>
      <c r="Q135" s="99"/>
      <c r="R135" s="99"/>
      <c r="S135" s="99"/>
      <c r="T135" s="99"/>
      <c r="U135" s="99"/>
      <c r="V135" s="88">
        <v>7.0489769733224603E-6</v>
      </c>
      <c r="W135" s="88"/>
      <c r="X135" s="88"/>
      <c r="Y135" s="88"/>
      <c r="Z135" s="88"/>
      <c r="AA135" s="88"/>
      <c r="AB135" s="88"/>
      <c r="AC135" s="88"/>
      <c r="AD135" s="88"/>
      <c r="AE135" s="88"/>
      <c r="AF135" s="84">
        <v>1</v>
      </c>
      <c r="AG135" s="84"/>
      <c r="AH135" s="84"/>
      <c r="AI135" s="84"/>
      <c r="AJ135" s="84"/>
      <c r="AK135" s="88">
        <v>4.3366074719746696E-6</v>
      </c>
      <c r="AL135" s="88"/>
      <c r="AM135" s="88"/>
      <c r="AN135" s="88"/>
      <c r="AO135" s="88"/>
    </row>
    <row r="136" spans="2:44" s="53" customFormat="1" ht="8.5500000000000007" customHeight="1" x14ac:dyDescent="0.15">
      <c r="B136" s="79" t="s">
        <v>1098</v>
      </c>
      <c r="C136" s="79"/>
      <c r="D136" s="79"/>
      <c r="E136" s="79"/>
      <c r="F136" s="79"/>
      <c r="G136" s="79"/>
      <c r="H136" s="79"/>
      <c r="I136" s="79"/>
      <c r="J136" s="79"/>
      <c r="K136" s="99">
        <v>336609.45</v>
      </c>
      <c r="L136" s="99"/>
      <c r="M136" s="99"/>
      <c r="N136" s="99"/>
      <c r="O136" s="99"/>
      <c r="P136" s="99"/>
      <c r="Q136" s="99"/>
      <c r="R136" s="99"/>
      <c r="S136" s="99"/>
      <c r="T136" s="99"/>
      <c r="U136" s="99"/>
      <c r="V136" s="88">
        <v>2.2056649789377799E-5</v>
      </c>
      <c r="W136" s="88"/>
      <c r="X136" s="88"/>
      <c r="Y136" s="88"/>
      <c r="Z136" s="88"/>
      <c r="AA136" s="88"/>
      <c r="AB136" s="88"/>
      <c r="AC136" s="88"/>
      <c r="AD136" s="88"/>
      <c r="AE136" s="88"/>
      <c r="AF136" s="84">
        <v>5</v>
      </c>
      <c r="AG136" s="84"/>
      <c r="AH136" s="84"/>
      <c r="AI136" s="84"/>
      <c r="AJ136" s="84"/>
      <c r="AK136" s="88">
        <v>2.16830373598734E-5</v>
      </c>
      <c r="AL136" s="88"/>
      <c r="AM136" s="88"/>
      <c r="AN136" s="88"/>
      <c r="AO136" s="88"/>
    </row>
    <row r="137" spans="2:44" s="53" customFormat="1" ht="8.5500000000000007" customHeight="1" x14ac:dyDescent="0.15">
      <c r="B137" s="79" t="s">
        <v>1099</v>
      </c>
      <c r="C137" s="79"/>
      <c r="D137" s="79"/>
      <c r="E137" s="79"/>
      <c r="F137" s="79"/>
      <c r="G137" s="79"/>
      <c r="H137" s="79"/>
      <c r="I137" s="79"/>
      <c r="J137" s="79"/>
      <c r="K137" s="99">
        <v>3360524.62</v>
      </c>
      <c r="L137" s="99"/>
      <c r="M137" s="99"/>
      <c r="N137" s="99"/>
      <c r="O137" s="99"/>
      <c r="P137" s="99"/>
      <c r="Q137" s="99"/>
      <c r="R137" s="99"/>
      <c r="S137" s="99"/>
      <c r="T137" s="99"/>
      <c r="U137" s="99"/>
      <c r="V137" s="88">
        <v>2.20201526284904E-4</v>
      </c>
      <c r="W137" s="88"/>
      <c r="X137" s="88"/>
      <c r="Y137" s="88"/>
      <c r="Z137" s="88"/>
      <c r="AA137" s="88"/>
      <c r="AB137" s="88"/>
      <c r="AC137" s="88"/>
      <c r="AD137" s="88"/>
      <c r="AE137" s="88"/>
      <c r="AF137" s="84">
        <v>43</v>
      </c>
      <c r="AG137" s="84"/>
      <c r="AH137" s="84"/>
      <c r="AI137" s="84"/>
      <c r="AJ137" s="84"/>
      <c r="AK137" s="88">
        <v>1.86474121294911E-4</v>
      </c>
      <c r="AL137" s="88"/>
      <c r="AM137" s="88"/>
      <c r="AN137" s="88"/>
      <c r="AO137" s="88"/>
    </row>
    <row r="138" spans="2:44" s="53" customFormat="1" ht="8.5500000000000007" customHeight="1" x14ac:dyDescent="0.15">
      <c r="B138" s="79" t="s">
        <v>1100</v>
      </c>
      <c r="C138" s="79"/>
      <c r="D138" s="79"/>
      <c r="E138" s="79"/>
      <c r="F138" s="79"/>
      <c r="G138" s="79"/>
      <c r="H138" s="79"/>
      <c r="I138" s="79"/>
      <c r="J138" s="79"/>
      <c r="K138" s="99">
        <v>86278.28</v>
      </c>
      <c r="L138" s="99"/>
      <c r="M138" s="99"/>
      <c r="N138" s="99"/>
      <c r="O138" s="99"/>
      <c r="P138" s="99"/>
      <c r="Q138" s="99"/>
      <c r="R138" s="99"/>
      <c r="S138" s="99"/>
      <c r="T138" s="99"/>
      <c r="U138" s="99"/>
      <c r="V138" s="88">
        <v>5.6534651846223499E-6</v>
      </c>
      <c r="W138" s="88"/>
      <c r="X138" s="88"/>
      <c r="Y138" s="88"/>
      <c r="Z138" s="88"/>
      <c r="AA138" s="88"/>
      <c r="AB138" s="88"/>
      <c r="AC138" s="88"/>
      <c r="AD138" s="88"/>
      <c r="AE138" s="88"/>
      <c r="AF138" s="84">
        <v>4</v>
      </c>
      <c r="AG138" s="84"/>
      <c r="AH138" s="84"/>
      <c r="AI138" s="84"/>
      <c r="AJ138" s="84"/>
      <c r="AK138" s="88">
        <v>1.7346429887898699E-5</v>
      </c>
      <c r="AL138" s="88"/>
      <c r="AM138" s="88"/>
      <c r="AN138" s="88"/>
      <c r="AO138" s="88"/>
    </row>
    <row r="139" spans="2:44" s="53" customFormat="1" ht="8.5500000000000007" customHeight="1" x14ac:dyDescent="0.15">
      <c r="B139" s="79" t="s">
        <v>1101</v>
      </c>
      <c r="C139" s="79"/>
      <c r="D139" s="79"/>
      <c r="E139" s="79"/>
      <c r="F139" s="79"/>
      <c r="G139" s="79"/>
      <c r="H139" s="79"/>
      <c r="I139" s="79"/>
      <c r="J139" s="79"/>
      <c r="K139" s="99">
        <v>3774.43</v>
      </c>
      <c r="L139" s="99"/>
      <c r="M139" s="99"/>
      <c r="N139" s="99"/>
      <c r="O139" s="99"/>
      <c r="P139" s="99"/>
      <c r="Q139" s="99"/>
      <c r="R139" s="99"/>
      <c r="S139" s="99"/>
      <c r="T139" s="99"/>
      <c r="U139" s="99"/>
      <c r="V139" s="88">
        <v>2.4732306435401998E-7</v>
      </c>
      <c r="W139" s="88"/>
      <c r="X139" s="88"/>
      <c r="Y139" s="88"/>
      <c r="Z139" s="88"/>
      <c r="AA139" s="88"/>
      <c r="AB139" s="88"/>
      <c r="AC139" s="88"/>
      <c r="AD139" s="88"/>
      <c r="AE139" s="88"/>
      <c r="AF139" s="84">
        <v>1</v>
      </c>
      <c r="AG139" s="84"/>
      <c r="AH139" s="84"/>
      <c r="AI139" s="84"/>
      <c r="AJ139" s="84"/>
      <c r="AK139" s="88">
        <v>4.3366074719746696E-6</v>
      </c>
      <c r="AL139" s="88"/>
      <c r="AM139" s="88"/>
      <c r="AN139" s="88"/>
      <c r="AO139" s="88"/>
    </row>
    <row r="140" spans="2:44" s="53" customFormat="1" ht="10.199999999999999" customHeight="1" x14ac:dyDescent="0.15">
      <c r="B140" s="104"/>
      <c r="C140" s="104"/>
      <c r="D140" s="104"/>
      <c r="E140" s="104"/>
      <c r="F140" s="104"/>
      <c r="G140" s="104"/>
      <c r="H140" s="104"/>
      <c r="I140" s="104"/>
      <c r="J140" s="104"/>
      <c r="K140" s="100">
        <v>15261132275.950001</v>
      </c>
      <c r="L140" s="100"/>
      <c r="M140" s="100"/>
      <c r="N140" s="100"/>
      <c r="O140" s="100"/>
      <c r="P140" s="100"/>
      <c r="Q140" s="100"/>
      <c r="R140" s="100"/>
      <c r="S140" s="100"/>
      <c r="T140" s="100"/>
      <c r="U140" s="100"/>
      <c r="V140" s="101">
        <v>1</v>
      </c>
      <c r="W140" s="101"/>
      <c r="X140" s="101"/>
      <c r="Y140" s="101"/>
      <c r="Z140" s="101"/>
      <c r="AA140" s="101"/>
      <c r="AB140" s="101"/>
      <c r="AC140" s="101"/>
      <c r="AD140" s="101"/>
      <c r="AE140" s="101"/>
      <c r="AF140" s="102">
        <v>230595</v>
      </c>
      <c r="AG140" s="102"/>
      <c r="AH140" s="102"/>
      <c r="AI140" s="102"/>
      <c r="AJ140" s="102"/>
      <c r="AK140" s="101">
        <v>1</v>
      </c>
      <c r="AL140" s="101"/>
      <c r="AM140" s="101"/>
      <c r="AN140" s="101"/>
      <c r="AO140" s="101"/>
    </row>
    <row r="141" spans="2:44" s="53" customFormat="1" ht="7.2" customHeight="1" x14ac:dyDescent="0.15"/>
    <row r="142" spans="2:44" s="53" customFormat="1" ht="15.3" customHeight="1" x14ac:dyDescent="0.15">
      <c r="B142" s="59" t="s">
        <v>1102</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2:44" s="53" customFormat="1" ht="6.3" customHeight="1" x14ac:dyDescent="0.15"/>
    <row r="144" spans="2:44" s="53" customFormat="1" ht="10.199999999999999" customHeight="1" x14ac:dyDescent="0.15">
      <c r="B144" s="96" t="s">
        <v>1103</v>
      </c>
      <c r="C144" s="96"/>
      <c r="D144" s="96"/>
      <c r="E144" s="96"/>
      <c r="F144" s="96"/>
      <c r="G144" s="96"/>
      <c r="H144" s="96"/>
      <c r="I144" s="96"/>
      <c r="J144" s="96"/>
      <c r="K144" s="96" t="s">
        <v>1055</v>
      </c>
      <c r="L144" s="96"/>
      <c r="M144" s="96"/>
      <c r="N144" s="96"/>
      <c r="O144" s="96"/>
      <c r="P144" s="96"/>
      <c r="Q144" s="96"/>
      <c r="R144" s="96"/>
      <c r="S144" s="96"/>
      <c r="T144" s="96" t="s">
        <v>1056</v>
      </c>
      <c r="U144" s="96"/>
      <c r="V144" s="96"/>
      <c r="W144" s="96"/>
      <c r="X144" s="96"/>
      <c r="Y144" s="96"/>
      <c r="Z144" s="96"/>
      <c r="AA144" s="96"/>
      <c r="AB144" s="96"/>
      <c r="AC144" s="96"/>
      <c r="AD144" s="96"/>
      <c r="AE144" s="96" t="s">
        <v>1057</v>
      </c>
      <c r="AF144" s="96"/>
      <c r="AG144" s="96"/>
      <c r="AH144" s="96"/>
      <c r="AI144" s="96" t="s">
        <v>1056</v>
      </c>
      <c r="AJ144" s="96"/>
      <c r="AK144" s="96"/>
      <c r="AL144" s="96"/>
      <c r="AM144" s="96"/>
      <c r="AN144" s="96"/>
      <c r="AO144" s="96"/>
      <c r="AP144" s="96"/>
    </row>
    <row r="145" spans="2:42" s="53" customFormat="1" ht="9.75" customHeight="1" x14ac:dyDescent="0.15">
      <c r="B145" s="105">
        <v>1990</v>
      </c>
      <c r="C145" s="105"/>
      <c r="D145" s="105"/>
      <c r="E145" s="105"/>
      <c r="F145" s="105"/>
      <c r="G145" s="105"/>
      <c r="H145" s="105"/>
      <c r="I145" s="105"/>
      <c r="J145" s="105"/>
      <c r="K145" s="99">
        <v>43734.86</v>
      </c>
      <c r="L145" s="99"/>
      <c r="M145" s="99"/>
      <c r="N145" s="99"/>
      <c r="O145" s="99"/>
      <c r="P145" s="99"/>
      <c r="Q145" s="99"/>
      <c r="R145" s="99"/>
      <c r="S145" s="99"/>
      <c r="T145" s="88">
        <v>2.8657677038106601E-6</v>
      </c>
      <c r="U145" s="88"/>
      <c r="V145" s="88"/>
      <c r="W145" s="88"/>
      <c r="X145" s="88"/>
      <c r="Y145" s="88"/>
      <c r="Z145" s="88"/>
      <c r="AA145" s="88"/>
      <c r="AB145" s="88"/>
      <c r="AC145" s="88"/>
      <c r="AD145" s="88"/>
      <c r="AE145" s="84">
        <v>3</v>
      </c>
      <c r="AF145" s="84"/>
      <c r="AG145" s="84"/>
      <c r="AH145" s="84"/>
      <c r="AI145" s="88">
        <v>1.3009822415923999E-5</v>
      </c>
      <c r="AJ145" s="88"/>
      <c r="AK145" s="88"/>
      <c r="AL145" s="88"/>
      <c r="AM145" s="88"/>
      <c r="AN145" s="88"/>
      <c r="AO145" s="88"/>
      <c r="AP145" s="88"/>
    </row>
    <row r="146" spans="2:42" s="53" customFormat="1" ht="9.75" customHeight="1" x14ac:dyDescent="0.15">
      <c r="B146" s="105">
        <v>1996</v>
      </c>
      <c r="C146" s="105"/>
      <c r="D146" s="105"/>
      <c r="E146" s="105"/>
      <c r="F146" s="105"/>
      <c r="G146" s="105"/>
      <c r="H146" s="105"/>
      <c r="I146" s="105"/>
      <c r="J146" s="105"/>
      <c r="K146" s="99">
        <v>21682.98</v>
      </c>
      <c r="L146" s="99"/>
      <c r="M146" s="99"/>
      <c r="N146" s="99"/>
      <c r="O146" s="99"/>
      <c r="P146" s="99"/>
      <c r="Q146" s="99"/>
      <c r="R146" s="99"/>
      <c r="S146" s="99"/>
      <c r="T146" s="88">
        <v>1.42079759272974E-6</v>
      </c>
      <c r="U146" s="88"/>
      <c r="V146" s="88"/>
      <c r="W146" s="88"/>
      <c r="X146" s="88"/>
      <c r="Y146" s="88"/>
      <c r="Z146" s="88"/>
      <c r="AA146" s="88"/>
      <c r="AB146" s="88"/>
      <c r="AC146" s="88"/>
      <c r="AD146" s="88"/>
      <c r="AE146" s="84">
        <v>2</v>
      </c>
      <c r="AF146" s="84"/>
      <c r="AG146" s="84"/>
      <c r="AH146" s="84"/>
      <c r="AI146" s="88">
        <v>8.6732149439493494E-6</v>
      </c>
      <c r="AJ146" s="88"/>
      <c r="AK146" s="88"/>
      <c r="AL146" s="88"/>
      <c r="AM146" s="88"/>
      <c r="AN146" s="88"/>
      <c r="AO146" s="88"/>
      <c r="AP146" s="88"/>
    </row>
    <row r="147" spans="2:42" s="53" customFormat="1" ht="9.75" customHeight="1" x14ac:dyDescent="0.15">
      <c r="B147" s="105">
        <v>1997</v>
      </c>
      <c r="C147" s="105"/>
      <c r="D147" s="105"/>
      <c r="E147" s="105"/>
      <c r="F147" s="105"/>
      <c r="G147" s="105"/>
      <c r="H147" s="105"/>
      <c r="I147" s="105"/>
      <c r="J147" s="105"/>
      <c r="K147" s="99">
        <v>102555.6</v>
      </c>
      <c r="L147" s="99"/>
      <c r="M147" s="99"/>
      <c r="N147" s="99"/>
      <c r="O147" s="99"/>
      <c r="P147" s="99"/>
      <c r="Q147" s="99"/>
      <c r="R147" s="99"/>
      <c r="S147" s="99"/>
      <c r="T147" s="88">
        <v>6.7200518379371504E-6</v>
      </c>
      <c r="U147" s="88"/>
      <c r="V147" s="88"/>
      <c r="W147" s="88"/>
      <c r="X147" s="88"/>
      <c r="Y147" s="88"/>
      <c r="Z147" s="88"/>
      <c r="AA147" s="88"/>
      <c r="AB147" s="88"/>
      <c r="AC147" s="88"/>
      <c r="AD147" s="88"/>
      <c r="AE147" s="84">
        <v>4</v>
      </c>
      <c r="AF147" s="84"/>
      <c r="AG147" s="84"/>
      <c r="AH147" s="84"/>
      <c r="AI147" s="88">
        <v>1.7346429887898699E-5</v>
      </c>
      <c r="AJ147" s="88"/>
      <c r="AK147" s="88"/>
      <c r="AL147" s="88"/>
      <c r="AM147" s="88"/>
      <c r="AN147" s="88"/>
      <c r="AO147" s="88"/>
      <c r="AP147" s="88"/>
    </row>
    <row r="148" spans="2:42" s="53" customFormat="1" ht="9.75" customHeight="1" x14ac:dyDescent="0.15">
      <c r="B148" s="105">
        <v>1998</v>
      </c>
      <c r="C148" s="105"/>
      <c r="D148" s="105"/>
      <c r="E148" s="105"/>
      <c r="F148" s="105"/>
      <c r="G148" s="105"/>
      <c r="H148" s="105"/>
      <c r="I148" s="105"/>
      <c r="J148" s="105"/>
      <c r="K148" s="99">
        <v>57824</v>
      </c>
      <c r="L148" s="99"/>
      <c r="M148" s="99"/>
      <c r="N148" s="99"/>
      <c r="O148" s="99"/>
      <c r="P148" s="99"/>
      <c r="Q148" s="99"/>
      <c r="R148" s="99"/>
      <c r="S148" s="99"/>
      <c r="T148" s="88">
        <v>3.7889718111627099E-6</v>
      </c>
      <c r="U148" s="88"/>
      <c r="V148" s="88"/>
      <c r="W148" s="88"/>
      <c r="X148" s="88"/>
      <c r="Y148" s="88"/>
      <c r="Z148" s="88"/>
      <c r="AA148" s="88"/>
      <c r="AB148" s="88"/>
      <c r="AC148" s="88"/>
      <c r="AD148" s="88"/>
      <c r="AE148" s="84">
        <v>4</v>
      </c>
      <c r="AF148" s="84"/>
      <c r="AG148" s="84"/>
      <c r="AH148" s="84"/>
      <c r="AI148" s="88">
        <v>1.7346429887898699E-5</v>
      </c>
      <c r="AJ148" s="88"/>
      <c r="AK148" s="88"/>
      <c r="AL148" s="88"/>
      <c r="AM148" s="88"/>
      <c r="AN148" s="88"/>
      <c r="AO148" s="88"/>
      <c r="AP148" s="88"/>
    </row>
    <row r="149" spans="2:42" s="53" customFormat="1" ht="9.75" customHeight="1" x14ac:dyDescent="0.15">
      <c r="B149" s="105">
        <v>1999</v>
      </c>
      <c r="C149" s="105"/>
      <c r="D149" s="105"/>
      <c r="E149" s="105"/>
      <c r="F149" s="105"/>
      <c r="G149" s="105"/>
      <c r="H149" s="105"/>
      <c r="I149" s="105"/>
      <c r="J149" s="105"/>
      <c r="K149" s="99">
        <v>417649.29</v>
      </c>
      <c r="L149" s="99"/>
      <c r="M149" s="99"/>
      <c r="N149" s="99"/>
      <c r="O149" s="99"/>
      <c r="P149" s="99"/>
      <c r="Q149" s="99"/>
      <c r="R149" s="99"/>
      <c r="S149" s="99"/>
      <c r="T149" s="88">
        <v>2.7366861281857302E-5</v>
      </c>
      <c r="U149" s="88"/>
      <c r="V149" s="88"/>
      <c r="W149" s="88"/>
      <c r="X149" s="88"/>
      <c r="Y149" s="88"/>
      <c r="Z149" s="88"/>
      <c r="AA149" s="88"/>
      <c r="AB149" s="88"/>
      <c r="AC149" s="88"/>
      <c r="AD149" s="88"/>
      <c r="AE149" s="84">
        <v>84</v>
      </c>
      <c r="AF149" s="84"/>
      <c r="AG149" s="84"/>
      <c r="AH149" s="84"/>
      <c r="AI149" s="88">
        <v>3.6427502764587301E-4</v>
      </c>
      <c r="AJ149" s="88"/>
      <c r="AK149" s="88"/>
      <c r="AL149" s="88"/>
      <c r="AM149" s="88"/>
      <c r="AN149" s="88"/>
      <c r="AO149" s="88"/>
      <c r="AP149" s="88"/>
    </row>
    <row r="150" spans="2:42" s="53" customFormat="1" ht="9.75" customHeight="1" x14ac:dyDescent="0.15">
      <c r="B150" s="105">
        <v>2000</v>
      </c>
      <c r="C150" s="105"/>
      <c r="D150" s="105"/>
      <c r="E150" s="105"/>
      <c r="F150" s="105"/>
      <c r="G150" s="105"/>
      <c r="H150" s="105"/>
      <c r="I150" s="105"/>
      <c r="J150" s="105"/>
      <c r="K150" s="99">
        <v>310177.46000000002</v>
      </c>
      <c r="L150" s="99"/>
      <c r="M150" s="99"/>
      <c r="N150" s="99"/>
      <c r="O150" s="99"/>
      <c r="P150" s="99"/>
      <c r="Q150" s="99"/>
      <c r="R150" s="99"/>
      <c r="S150" s="99"/>
      <c r="T150" s="88">
        <v>2.0324668864105701E-5</v>
      </c>
      <c r="U150" s="88"/>
      <c r="V150" s="88"/>
      <c r="W150" s="88"/>
      <c r="X150" s="88"/>
      <c r="Y150" s="88"/>
      <c r="Z150" s="88"/>
      <c r="AA150" s="88"/>
      <c r="AB150" s="88"/>
      <c r="AC150" s="88"/>
      <c r="AD150" s="88"/>
      <c r="AE150" s="84">
        <v>40</v>
      </c>
      <c r="AF150" s="84"/>
      <c r="AG150" s="84"/>
      <c r="AH150" s="84"/>
      <c r="AI150" s="88">
        <v>1.7346429887898701E-4</v>
      </c>
      <c r="AJ150" s="88"/>
      <c r="AK150" s="88"/>
      <c r="AL150" s="88"/>
      <c r="AM150" s="88"/>
      <c r="AN150" s="88"/>
      <c r="AO150" s="88"/>
      <c r="AP150" s="88"/>
    </row>
    <row r="151" spans="2:42" s="53" customFormat="1" ht="9.75" customHeight="1" x14ac:dyDescent="0.15">
      <c r="B151" s="105">
        <v>2001</v>
      </c>
      <c r="C151" s="105"/>
      <c r="D151" s="105"/>
      <c r="E151" s="105"/>
      <c r="F151" s="105"/>
      <c r="G151" s="105"/>
      <c r="H151" s="105"/>
      <c r="I151" s="105"/>
      <c r="J151" s="105"/>
      <c r="K151" s="99">
        <v>211757.56</v>
      </c>
      <c r="L151" s="99"/>
      <c r="M151" s="99"/>
      <c r="N151" s="99"/>
      <c r="O151" s="99"/>
      <c r="P151" s="99"/>
      <c r="Q151" s="99"/>
      <c r="R151" s="99"/>
      <c r="S151" s="99"/>
      <c r="T151" s="88">
        <v>1.38756126459704E-5</v>
      </c>
      <c r="U151" s="88"/>
      <c r="V151" s="88"/>
      <c r="W151" s="88"/>
      <c r="X151" s="88"/>
      <c r="Y151" s="88"/>
      <c r="Z151" s="88"/>
      <c r="AA151" s="88"/>
      <c r="AB151" s="88"/>
      <c r="AC151" s="88"/>
      <c r="AD151" s="88"/>
      <c r="AE151" s="84">
        <v>23</v>
      </c>
      <c r="AF151" s="84"/>
      <c r="AG151" s="84"/>
      <c r="AH151" s="84"/>
      <c r="AI151" s="88">
        <v>9.9741971855417505E-5</v>
      </c>
      <c r="AJ151" s="88"/>
      <c r="AK151" s="88"/>
      <c r="AL151" s="88"/>
      <c r="AM151" s="88"/>
      <c r="AN151" s="88"/>
      <c r="AO151" s="88"/>
      <c r="AP151" s="88"/>
    </row>
    <row r="152" spans="2:42" s="53" customFormat="1" ht="9.75" customHeight="1" x14ac:dyDescent="0.15">
      <c r="B152" s="105">
        <v>2002</v>
      </c>
      <c r="C152" s="105"/>
      <c r="D152" s="105"/>
      <c r="E152" s="105"/>
      <c r="F152" s="105"/>
      <c r="G152" s="105"/>
      <c r="H152" s="105"/>
      <c r="I152" s="105"/>
      <c r="J152" s="105"/>
      <c r="K152" s="99">
        <v>880165.05</v>
      </c>
      <c r="L152" s="99"/>
      <c r="M152" s="99"/>
      <c r="N152" s="99"/>
      <c r="O152" s="99"/>
      <c r="P152" s="99"/>
      <c r="Q152" s="99"/>
      <c r="R152" s="99"/>
      <c r="S152" s="99"/>
      <c r="T152" s="88">
        <v>5.7673640073682501E-5</v>
      </c>
      <c r="U152" s="88"/>
      <c r="V152" s="88"/>
      <c r="W152" s="88"/>
      <c r="X152" s="88"/>
      <c r="Y152" s="88"/>
      <c r="Z152" s="88"/>
      <c r="AA152" s="88"/>
      <c r="AB152" s="88"/>
      <c r="AC152" s="88"/>
      <c r="AD152" s="88"/>
      <c r="AE152" s="84">
        <v>56</v>
      </c>
      <c r="AF152" s="84"/>
      <c r="AG152" s="84"/>
      <c r="AH152" s="84"/>
      <c r="AI152" s="88">
        <v>2.4285001843058201E-4</v>
      </c>
      <c r="AJ152" s="88"/>
      <c r="AK152" s="88"/>
      <c r="AL152" s="88"/>
      <c r="AM152" s="88"/>
      <c r="AN152" s="88"/>
      <c r="AO152" s="88"/>
      <c r="AP152" s="88"/>
    </row>
    <row r="153" spans="2:42" s="53" customFormat="1" ht="9.75" customHeight="1" x14ac:dyDescent="0.15">
      <c r="B153" s="105">
        <v>2003</v>
      </c>
      <c r="C153" s="105"/>
      <c r="D153" s="105"/>
      <c r="E153" s="105"/>
      <c r="F153" s="105"/>
      <c r="G153" s="105"/>
      <c r="H153" s="105"/>
      <c r="I153" s="105"/>
      <c r="J153" s="105"/>
      <c r="K153" s="99">
        <v>3807792.48</v>
      </c>
      <c r="L153" s="99"/>
      <c r="M153" s="99"/>
      <c r="N153" s="99"/>
      <c r="O153" s="99"/>
      <c r="P153" s="99"/>
      <c r="Q153" s="99"/>
      <c r="R153" s="99"/>
      <c r="S153" s="99"/>
      <c r="T153" s="88">
        <v>2.49509172134016E-4</v>
      </c>
      <c r="U153" s="88"/>
      <c r="V153" s="88"/>
      <c r="W153" s="88"/>
      <c r="X153" s="88"/>
      <c r="Y153" s="88"/>
      <c r="Z153" s="88"/>
      <c r="AA153" s="88"/>
      <c r="AB153" s="88"/>
      <c r="AC153" s="88"/>
      <c r="AD153" s="88"/>
      <c r="AE153" s="84">
        <v>164</v>
      </c>
      <c r="AF153" s="84"/>
      <c r="AG153" s="84"/>
      <c r="AH153" s="84"/>
      <c r="AI153" s="88">
        <v>7.1120362540384697E-4</v>
      </c>
      <c r="AJ153" s="88"/>
      <c r="AK153" s="88"/>
      <c r="AL153" s="88"/>
      <c r="AM153" s="88"/>
      <c r="AN153" s="88"/>
      <c r="AO153" s="88"/>
      <c r="AP153" s="88"/>
    </row>
    <row r="154" spans="2:42" s="53" customFormat="1" ht="9.75" customHeight="1" x14ac:dyDescent="0.15">
      <c r="B154" s="105">
        <v>2004</v>
      </c>
      <c r="C154" s="105"/>
      <c r="D154" s="105"/>
      <c r="E154" s="105"/>
      <c r="F154" s="105"/>
      <c r="G154" s="105"/>
      <c r="H154" s="105"/>
      <c r="I154" s="105"/>
      <c r="J154" s="105"/>
      <c r="K154" s="99">
        <v>14495968.91</v>
      </c>
      <c r="L154" s="99"/>
      <c r="M154" s="99"/>
      <c r="N154" s="99"/>
      <c r="O154" s="99"/>
      <c r="P154" s="99"/>
      <c r="Q154" s="99"/>
      <c r="R154" s="99"/>
      <c r="S154" s="99"/>
      <c r="T154" s="88">
        <v>9.4986195309008296E-4</v>
      </c>
      <c r="U154" s="88"/>
      <c r="V154" s="88"/>
      <c r="W154" s="88"/>
      <c r="X154" s="88"/>
      <c r="Y154" s="88"/>
      <c r="Z154" s="88"/>
      <c r="AA154" s="88"/>
      <c r="AB154" s="88"/>
      <c r="AC154" s="88"/>
      <c r="AD154" s="88"/>
      <c r="AE154" s="84">
        <v>866</v>
      </c>
      <c r="AF154" s="84"/>
      <c r="AG154" s="84"/>
      <c r="AH154" s="84"/>
      <c r="AI154" s="88">
        <v>3.7555020707300702E-3</v>
      </c>
      <c r="AJ154" s="88"/>
      <c r="AK154" s="88"/>
      <c r="AL154" s="88"/>
      <c r="AM154" s="88"/>
      <c r="AN154" s="88"/>
      <c r="AO154" s="88"/>
      <c r="AP154" s="88"/>
    </row>
    <row r="155" spans="2:42" s="53" customFormat="1" ht="9.75" customHeight="1" x14ac:dyDescent="0.15">
      <c r="B155" s="105">
        <v>2005</v>
      </c>
      <c r="C155" s="105"/>
      <c r="D155" s="105"/>
      <c r="E155" s="105"/>
      <c r="F155" s="105"/>
      <c r="G155" s="105"/>
      <c r="H155" s="105"/>
      <c r="I155" s="105"/>
      <c r="J155" s="105"/>
      <c r="K155" s="99">
        <v>43671200.859999999</v>
      </c>
      <c r="L155" s="99"/>
      <c r="M155" s="99"/>
      <c r="N155" s="99"/>
      <c r="O155" s="99"/>
      <c r="P155" s="99"/>
      <c r="Q155" s="99"/>
      <c r="R155" s="99"/>
      <c r="S155" s="99"/>
      <c r="T155" s="88">
        <v>2.86159637898043E-3</v>
      </c>
      <c r="U155" s="88"/>
      <c r="V155" s="88"/>
      <c r="W155" s="88"/>
      <c r="X155" s="88"/>
      <c r="Y155" s="88"/>
      <c r="Z155" s="88"/>
      <c r="AA155" s="88"/>
      <c r="AB155" s="88"/>
      <c r="AC155" s="88"/>
      <c r="AD155" s="88"/>
      <c r="AE155" s="84">
        <v>1984</v>
      </c>
      <c r="AF155" s="84"/>
      <c r="AG155" s="84"/>
      <c r="AH155" s="84"/>
      <c r="AI155" s="88">
        <v>8.6038292243977507E-3</v>
      </c>
      <c r="AJ155" s="88"/>
      <c r="AK155" s="88"/>
      <c r="AL155" s="88"/>
      <c r="AM155" s="88"/>
      <c r="AN155" s="88"/>
      <c r="AO155" s="88"/>
      <c r="AP155" s="88"/>
    </row>
    <row r="156" spans="2:42" s="53" customFormat="1" ht="9.75" customHeight="1" x14ac:dyDescent="0.15">
      <c r="B156" s="105">
        <v>2006</v>
      </c>
      <c r="C156" s="105"/>
      <c r="D156" s="105"/>
      <c r="E156" s="105"/>
      <c r="F156" s="105"/>
      <c r="G156" s="105"/>
      <c r="H156" s="105"/>
      <c r="I156" s="105"/>
      <c r="J156" s="105"/>
      <c r="K156" s="99">
        <v>15229082.26</v>
      </c>
      <c r="L156" s="99"/>
      <c r="M156" s="99"/>
      <c r="N156" s="99"/>
      <c r="O156" s="99"/>
      <c r="P156" s="99"/>
      <c r="Q156" s="99"/>
      <c r="R156" s="99"/>
      <c r="S156" s="99"/>
      <c r="T156" s="88">
        <v>9.9789989265733998E-4</v>
      </c>
      <c r="U156" s="88"/>
      <c r="V156" s="88"/>
      <c r="W156" s="88"/>
      <c r="X156" s="88"/>
      <c r="Y156" s="88"/>
      <c r="Z156" s="88"/>
      <c r="AA156" s="88"/>
      <c r="AB156" s="88"/>
      <c r="AC156" s="88"/>
      <c r="AD156" s="88"/>
      <c r="AE156" s="84">
        <v>589</v>
      </c>
      <c r="AF156" s="84"/>
      <c r="AG156" s="84"/>
      <c r="AH156" s="84"/>
      <c r="AI156" s="88">
        <v>2.55426180099308E-3</v>
      </c>
      <c r="AJ156" s="88"/>
      <c r="AK156" s="88"/>
      <c r="AL156" s="88"/>
      <c r="AM156" s="88"/>
      <c r="AN156" s="88"/>
      <c r="AO156" s="88"/>
      <c r="AP156" s="88"/>
    </row>
    <row r="157" spans="2:42" s="53" customFormat="1" ht="9.75" customHeight="1" x14ac:dyDescent="0.15">
      <c r="B157" s="105">
        <v>2007</v>
      </c>
      <c r="C157" s="105"/>
      <c r="D157" s="105"/>
      <c r="E157" s="105"/>
      <c r="F157" s="105"/>
      <c r="G157" s="105"/>
      <c r="H157" s="105"/>
      <c r="I157" s="105"/>
      <c r="J157" s="105"/>
      <c r="K157" s="99">
        <v>13140715.640000001</v>
      </c>
      <c r="L157" s="99"/>
      <c r="M157" s="99"/>
      <c r="N157" s="99"/>
      <c r="O157" s="99"/>
      <c r="P157" s="99"/>
      <c r="Q157" s="99"/>
      <c r="R157" s="99"/>
      <c r="S157" s="99"/>
      <c r="T157" s="88">
        <v>8.6105771199614198E-4</v>
      </c>
      <c r="U157" s="88"/>
      <c r="V157" s="88"/>
      <c r="W157" s="88"/>
      <c r="X157" s="88"/>
      <c r="Y157" s="88"/>
      <c r="Z157" s="88"/>
      <c r="AA157" s="88"/>
      <c r="AB157" s="88"/>
      <c r="AC157" s="88"/>
      <c r="AD157" s="88"/>
      <c r="AE157" s="84">
        <v>295</v>
      </c>
      <c r="AF157" s="84"/>
      <c r="AG157" s="84"/>
      <c r="AH157" s="84"/>
      <c r="AI157" s="88">
        <v>1.27929920423253E-3</v>
      </c>
      <c r="AJ157" s="88"/>
      <c r="AK157" s="88"/>
      <c r="AL157" s="88"/>
      <c r="AM157" s="88"/>
      <c r="AN157" s="88"/>
      <c r="AO157" s="88"/>
      <c r="AP157" s="88"/>
    </row>
    <row r="158" spans="2:42" s="53" customFormat="1" ht="9.75" customHeight="1" x14ac:dyDescent="0.15">
      <c r="B158" s="105">
        <v>2008</v>
      </c>
      <c r="C158" s="105"/>
      <c r="D158" s="105"/>
      <c r="E158" s="105"/>
      <c r="F158" s="105"/>
      <c r="G158" s="105"/>
      <c r="H158" s="105"/>
      <c r="I158" s="105"/>
      <c r="J158" s="105"/>
      <c r="K158" s="99">
        <v>13038750.619999999</v>
      </c>
      <c r="L158" s="99"/>
      <c r="M158" s="99"/>
      <c r="N158" s="99"/>
      <c r="O158" s="99"/>
      <c r="P158" s="99"/>
      <c r="Q158" s="99"/>
      <c r="R158" s="99"/>
      <c r="S158" s="99"/>
      <c r="T158" s="88">
        <v>8.5437635846638495E-4</v>
      </c>
      <c r="U158" s="88"/>
      <c r="V158" s="88"/>
      <c r="W158" s="88"/>
      <c r="X158" s="88"/>
      <c r="Y158" s="88"/>
      <c r="Z158" s="88"/>
      <c r="AA158" s="88"/>
      <c r="AB158" s="88"/>
      <c r="AC158" s="88"/>
      <c r="AD158" s="88"/>
      <c r="AE158" s="84">
        <v>468</v>
      </c>
      <c r="AF158" s="84"/>
      <c r="AG158" s="84"/>
      <c r="AH158" s="84"/>
      <c r="AI158" s="88">
        <v>2.0295322968841502E-3</v>
      </c>
      <c r="AJ158" s="88"/>
      <c r="AK158" s="88"/>
      <c r="AL158" s="88"/>
      <c r="AM158" s="88"/>
      <c r="AN158" s="88"/>
      <c r="AO158" s="88"/>
      <c r="AP158" s="88"/>
    </row>
    <row r="159" spans="2:42" s="53" customFormat="1" ht="9.75" customHeight="1" x14ac:dyDescent="0.15">
      <c r="B159" s="105">
        <v>2009</v>
      </c>
      <c r="C159" s="105"/>
      <c r="D159" s="105"/>
      <c r="E159" s="105"/>
      <c r="F159" s="105"/>
      <c r="G159" s="105"/>
      <c r="H159" s="105"/>
      <c r="I159" s="105"/>
      <c r="J159" s="105"/>
      <c r="K159" s="99">
        <v>117603846.17</v>
      </c>
      <c r="L159" s="99"/>
      <c r="M159" s="99"/>
      <c r="N159" s="99"/>
      <c r="O159" s="99"/>
      <c r="P159" s="99"/>
      <c r="Q159" s="99"/>
      <c r="R159" s="99"/>
      <c r="S159" s="99"/>
      <c r="T159" s="88">
        <v>7.7061022762597697E-3</v>
      </c>
      <c r="U159" s="88"/>
      <c r="V159" s="88"/>
      <c r="W159" s="88"/>
      <c r="X159" s="88"/>
      <c r="Y159" s="88"/>
      <c r="Z159" s="88"/>
      <c r="AA159" s="88"/>
      <c r="AB159" s="88"/>
      <c r="AC159" s="88"/>
      <c r="AD159" s="88"/>
      <c r="AE159" s="84">
        <v>3336</v>
      </c>
      <c r="AF159" s="84"/>
      <c r="AG159" s="84"/>
      <c r="AH159" s="84"/>
      <c r="AI159" s="88">
        <v>1.4466922526507499E-2</v>
      </c>
      <c r="AJ159" s="88"/>
      <c r="AK159" s="88"/>
      <c r="AL159" s="88"/>
      <c r="AM159" s="88"/>
      <c r="AN159" s="88"/>
      <c r="AO159" s="88"/>
      <c r="AP159" s="88"/>
    </row>
    <row r="160" spans="2:42" s="53" customFormat="1" ht="9.75" customHeight="1" x14ac:dyDescent="0.15">
      <c r="B160" s="105">
        <v>2010</v>
      </c>
      <c r="C160" s="105"/>
      <c r="D160" s="105"/>
      <c r="E160" s="105"/>
      <c r="F160" s="105"/>
      <c r="G160" s="105"/>
      <c r="H160" s="105"/>
      <c r="I160" s="105"/>
      <c r="J160" s="105"/>
      <c r="K160" s="99">
        <v>211053863.87</v>
      </c>
      <c r="L160" s="99"/>
      <c r="M160" s="99"/>
      <c r="N160" s="99"/>
      <c r="O160" s="99"/>
      <c r="P160" s="99"/>
      <c r="Q160" s="99"/>
      <c r="R160" s="99"/>
      <c r="S160" s="99"/>
      <c r="T160" s="88">
        <v>1.3829502297322899E-2</v>
      </c>
      <c r="U160" s="88"/>
      <c r="V160" s="88"/>
      <c r="W160" s="88"/>
      <c r="X160" s="88"/>
      <c r="Y160" s="88"/>
      <c r="Z160" s="88"/>
      <c r="AA160" s="88"/>
      <c r="AB160" s="88"/>
      <c r="AC160" s="88"/>
      <c r="AD160" s="88"/>
      <c r="AE160" s="84">
        <v>6002</v>
      </c>
      <c r="AF160" s="84"/>
      <c r="AG160" s="84"/>
      <c r="AH160" s="84"/>
      <c r="AI160" s="88">
        <v>2.6028318046791999E-2</v>
      </c>
      <c r="AJ160" s="88"/>
      <c r="AK160" s="88"/>
      <c r="AL160" s="88"/>
      <c r="AM160" s="88"/>
      <c r="AN160" s="88"/>
      <c r="AO160" s="88"/>
      <c r="AP160" s="88"/>
    </row>
    <row r="161" spans="2:44" s="53" customFormat="1" ht="9.75" customHeight="1" x14ac:dyDescent="0.15">
      <c r="B161" s="105">
        <v>2011</v>
      </c>
      <c r="C161" s="105"/>
      <c r="D161" s="105"/>
      <c r="E161" s="105"/>
      <c r="F161" s="105"/>
      <c r="G161" s="105"/>
      <c r="H161" s="105"/>
      <c r="I161" s="105"/>
      <c r="J161" s="105"/>
      <c r="K161" s="99">
        <v>124326302.33</v>
      </c>
      <c r="L161" s="99"/>
      <c r="M161" s="99"/>
      <c r="N161" s="99"/>
      <c r="O161" s="99"/>
      <c r="P161" s="99"/>
      <c r="Q161" s="99"/>
      <c r="R161" s="99"/>
      <c r="S161" s="99"/>
      <c r="T161" s="88">
        <v>8.1465975185815998E-3</v>
      </c>
      <c r="U161" s="88"/>
      <c r="V161" s="88"/>
      <c r="W161" s="88"/>
      <c r="X161" s="88"/>
      <c r="Y161" s="88"/>
      <c r="Z161" s="88"/>
      <c r="AA161" s="88"/>
      <c r="AB161" s="88"/>
      <c r="AC161" s="88"/>
      <c r="AD161" s="88"/>
      <c r="AE161" s="84">
        <v>5104</v>
      </c>
      <c r="AF161" s="84"/>
      <c r="AG161" s="84"/>
      <c r="AH161" s="84"/>
      <c r="AI161" s="88">
        <v>2.2134044536958698E-2</v>
      </c>
      <c r="AJ161" s="88"/>
      <c r="AK161" s="88"/>
      <c r="AL161" s="88"/>
      <c r="AM161" s="88"/>
      <c r="AN161" s="88"/>
      <c r="AO161" s="88"/>
      <c r="AP161" s="88"/>
    </row>
    <row r="162" spans="2:44" s="53" customFormat="1" ht="9.75" customHeight="1" x14ac:dyDescent="0.15">
      <c r="B162" s="105">
        <v>2012</v>
      </c>
      <c r="C162" s="105"/>
      <c r="D162" s="105"/>
      <c r="E162" s="105"/>
      <c r="F162" s="105"/>
      <c r="G162" s="105"/>
      <c r="H162" s="105"/>
      <c r="I162" s="105"/>
      <c r="J162" s="105"/>
      <c r="K162" s="99">
        <v>36583712.979999997</v>
      </c>
      <c r="L162" s="99"/>
      <c r="M162" s="99"/>
      <c r="N162" s="99"/>
      <c r="O162" s="99"/>
      <c r="P162" s="99"/>
      <c r="Q162" s="99"/>
      <c r="R162" s="99"/>
      <c r="S162" s="99"/>
      <c r="T162" s="88">
        <v>2.3971820909810299E-3</v>
      </c>
      <c r="U162" s="88"/>
      <c r="V162" s="88"/>
      <c r="W162" s="88"/>
      <c r="X162" s="88"/>
      <c r="Y162" s="88"/>
      <c r="Z162" s="88"/>
      <c r="AA162" s="88"/>
      <c r="AB162" s="88"/>
      <c r="AC162" s="88"/>
      <c r="AD162" s="88"/>
      <c r="AE162" s="84">
        <v>1136</v>
      </c>
      <c r="AF162" s="84"/>
      <c r="AG162" s="84"/>
      <c r="AH162" s="84"/>
      <c r="AI162" s="88">
        <v>4.9263860881632298E-3</v>
      </c>
      <c r="AJ162" s="88"/>
      <c r="AK162" s="88"/>
      <c r="AL162" s="88"/>
      <c r="AM162" s="88"/>
      <c r="AN162" s="88"/>
      <c r="AO162" s="88"/>
      <c r="AP162" s="88"/>
    </row>
    <row r="163" spans="2:44" s="53" customFormat="1" ht="9.75" customHeight="1" x14ac:dyDescent="0.15">
      <c r="B163" s="105">
        <v>2013</v>
      </c>
      <c r="C163" s="105"/>
      <c r="D163" s="105"/>
      <c r="E163" s="105"/>
      <c r="F163" s="105"/>
      <c r="G163" s="105"/>
      <c r="H163" s="105"/>
      <c r="I163" s="105"/>
      <c r="J163" s="105"/>
      <c r="K163" s="99">
        <v>59863765.890000001</v>
      </c>
      <c r="L163" s="99"/>
      <c r="M163" s="99"/>
      <c r="N163" s="99"/>
      <c r="O163" s="99"/>
      <c r="P163" s="99"/>
      <c r="Q163" s="99"/>
      <c r="R163" s="99"/>
      <c r="S163" s="99"/>
      <c r="T163" s="88">
        <v>3.9226293834264897E-3</v>
      </c>
      <c r="U163" s="88"/>
      <c r="V163" s="88"/>
      <c r="W163" s="88"/>
      <c r="X163" s="88"/>
      <c r="Y163" s="88"/>
      <c r="Z163" s="88"/>
      <c r="AA163" s="88"/>
      <c r="AB163" s="88"/>
      <c r="AC163" s="88"/>
      <c r="AD163" s="88"/>
      <c r="AE163" s="84">
        <v>1532</v>
      </c>
      <c r="AF163" s="84"/>
      <c r="AG163" s="84"/>
      <c r="AH163" s="84"/>
      <c r="AI163" s="88">
        <v>6.6436826470651997E-3</v>
      </c>
      <c r="AJ163" s="88"/>
      <c r="AK163" s="88"/>
      <c r="AL163" s="88"/>
      <c r="AM163" s="88"/>
      <c r="AN163" s="88"/>
      <c r="AO163" s="88"/>
      <c r="AP163" s="88"/>
    </row>
    <row r="164" spans="2:44" s="53" customFormat="1" ht="9.75" customHeight="1" x14ac:dyDescent="0.15">
      <c r="B164" s="105">
        <v>2014</v>
      </c>
      <c r="C164" s="105"/>
      <c r="D164" s="105"/>
      <c r="E164" s="105"/>
      <c r="F164" s="105"/>
      <c r="G164" s="105"/>
      <c r="H164" s="105"/>
      <c r="I164" s="105"/>
      <c r="J164" s="105"/>
      <c r="K164" s="99">
        <v>161991659.46000001</v>
      </c>
      <c r="L164" s="99"/>
      <c r="M164" s="99"/>
      <c r="N164" s="99"/>
      <c r="O164" s="99"/>
      <c r="P164" s="99"/>
      <c r="Q164" s="99"/>
      <c r="R164" s="99"/>
      <c r="S164" s="99"/>
      <c r="T164" s="88">
        <v>1.06146553565545E-2</v>
      </c>
      <c r="U164" s="88"/>
      <c r="V164" s="88"/>
      <c r="W164" s="88"/>
      <c r="X164" s="88"/>
      <c r="Y164" s="88"/>
      <c r="Z164" s="88"/>
      <c r="AA164" s="88"/>
      <c r="AB164" s="88"/>
      <c r="AC164" s="88"/>
      <c r="AD164" s="88"/>
      <c r="AE164" s="84">
        <v>4587</v>
      </c>
      <c r="AF164" s="84"/>
      <c r="AG164" s="84"/>
      <c r="AH164" s="84"/>
      <c r="AI164" s="88">
        <v>1.9892018473947799E-2</v>
      </c>
      <c r="AJ164" s="88"/>
      <c r="AK164" s="88"/>
      <c r="AL164" s="88"/>
      <c r="AM164" s="88"/>
      <c r="AN164" s="88"/>
      <c r="AO164" s="88"/>
      <c r="AP164" s="88"/>
    </row>
    <row r="165" spans="2:44" s="53" customFormat="1" ht="9.75" customHeight="1" x14ac:dyDescent="0.15">
      <c r="B165" s="105">
        <v>2015</v>
      </c>
      <c r="C165" s="105"/>
      <c r="D165" s="105"/>
      <c r="E165" s="105"/>
      <c r="F165" s="105"/>
      <c r="G165" s="105"/>
      <c r="H165" s="105"/>
      <c r="I165" s="105"/>
      <c r="J165" s="105"/>
      <c r="K165" s="99">
        <v>658152401.700001</v>
      </c>
      <c r="L165" s="99"/>
      <c r="M165" s="99"/>
      <c r="N165" s="99"/>
      <c r="O165" s="99"/>
      <c r="P165" s="99"/>
      <c r="Q165" s="99"/>
      <c r="R165" s="99"/>
      <c r="S165" s="99"/>
      <c r="T165" s="88">
        <v>4.3126053152503098E-2</v>
      </c>
      <c r="U165" s="88"/>
      <c r="V165" s="88"/>
      <c r="W165" s="88"/>
      <c r="X165" s="88"/>
      <c r="Y165" s="88"/>
      <c r="Z165" s="88"/>
      <c r="AA165" s="88"/>
      <c r="AB165" s="88"/>
      <c r="AC165" s="88"/>
      <c r="AD165" s="88"/>
      <c r="AE165" s="84">
        <v>16853</v>
      </c>
      <c r="AF165" s="84"/>
      <c r="AG165" s="84"/>
      <c r="AH165" s="84"/>
      <c r="AI165" s="88">
        <v>7.3084845725189196E-2</v>
      </c>
      <c r="AJ165" s="88"/>
      <c r="AK165" s="88"/>
      <c r="AL165" s="88"/>
      <c r="AM165" s="88"/>
      <c r="AN165" s="88"/>
      <c r="AO165" s="88"/>
      <c r="AP165" s="88"/>
    </row>
    <row r="166" spans="2:44" s="53" customFormat="1" ht="9.75" customHeight="1" x14ac:dyDescent="0.15">
      <c r="B166" s="105">
        <v>2016</v>
      </c>
      <c r="C166" s="105"/>
      <c r="D166" s="105"/>
      <c r="E166" s="105"/>
      <c r="F166" s="105"/>
      <c r="G166" s="105"/>
      <c r="H166" s="105"/>
      <c r="I166" s="105"/>
      <c r="J166" s="105"/>
      <c r="K166" s="99">
        <v>1397310446.04001</v>
      </c>
      <c r="L166" s="99"/>
      <c r="M166" s="99"/>
      <c r="N166" s="99"/>
      <c r="O166" s="99"/>
      <c r="P166" s="99"/>
      <c r="Q166" s="99"/>
      <c r="R166" s="99"/>
      <c r="S166" s="99"/>
      <c r="T166" s="88">
        <v>9.1560076983411204E-2</v>
      </c>
      <c r="U166" s="88"/>
      <c r="V166" s="88"/>
      <c r="W166" s="88"/>
      <c r="X166" s="88"/>
      <c r="Y166" s="88"/>
      <c r="Z166" s="88"/>
      <c r="AA166" s="88"/>
      <c r="AB166" s="88"/>
      <c r="AC166" s="88"/>
      <c r="AD166" s="88"/>
      <c r="AE166" s="84">
        <v>30412</v>
      </c>
      <c r="AF166" s="84"/>
      <c r="AG166" s="84"/>
      <c r="AH166" s="84"/>
      <c r="AI166" s="88">
        <v>0.13188490643769399</v>
      </c>
      <c r="AJ166" s="88"/>
      <c r="AK166" s="88"/>
      <c r="AL166" s="88"/>
      <c r="AM166" s="88"/>
      <c r="AN166" s="88"/>
      <c r="AO166" s="88"/>
      <c r="AP166" s="88"/>
    </row>
    <row r="167" spans="2:44" s="53" customFormat="1" ht="9.75" customHeight="1" x14ac:dyDescent="0.15">
      <c r="B167" s="105">
        <v>2017</v>
      </c>
      <c r="C167" s="105"/>
      <c r="D167" s="105"/>
      <c r="E167" s="105"/>
      <c r="F167" s="105"/>
      <c r="G167" s="105"/>
      <c r="H167" s="105"/>
      <c r="I167" s="105"/>
      <c r="J167" s="105"/>
      <c r="K167" s="99">
        <v>1037397600.8099999</v>
      </c>
      <c r="L167" s="99"/>
      <c r="M167" s="99"/>
      <c r="N167" s="99"/>
      <c r="O167" s="99"/>
      <c r="P167" s="99"/>
      <c r="Q167" s="99"/>
      <c r="R167" s="99"/>
      <c r="S167" s="99"/>
      <c r="T167" s="88">
        <v>6.7976450374185704E-2</v>
      </c>
      <c r="U167" s="88"/>
      <c r="V167" s="88"/>
      <c r="W167" s="88"/>
      <c r="X167" s="88"/>
      <c r="Y167" s="88"/>
      <c r="Z167" s="88"/>
      <c r="AA167" s="88"/>
      <c r="AB167" s="88"/>
      <c r="AC167" s="88"/>
      <c r="AD167" s="88"/>
      <c r="AE167" s="84">
        <v>18275</v>
      </c>
      <c r="AF167" s="84"/>
      <c r="AG167" s="84"/>
      <c r="AH167" s="84"/>
      <c r="AI167" s="88">
        <v>7.9251501550337194E-2</v>
      </c>
      <c r="AJ167" s="88"/>
      <c r="AK167" s="88"/>
      <c r="AL167" s="88"/>
      <c r="AM167" s="88"/>
      <c r="AN167" s="88"/>
      <c r="AO167" s="88"/>
      <c r="AP167" s="88"/>
    </row>
    <row r="168" spans="2:44" s="53" customFormat="1" ht="9.75" customHeight="1" x14ac:dyDescent="0.15">
      <c r="B168" s="105">
        <v>2018</v>
      </c>
      <c r="C168" s="105"/>
      <c r="D168" s="105"/>
      <c r="E168" s="105"/>
      <c r="F168" s="105"/>
      <c r="G168" s="105"/>
      <c r="H168" s="105"/>
      <c r="I168" s="105"/>
      <c r="J168" s="105"/>
      <c r="K168" s="99">
        <v>1717596078.55</v>
      </c>
      <c r="L168" s="99"/>
      <c r="M168" s="99"/>
      <c r="N168" s="99"/>
      <c r="O168" s="99"/>
      <c r="P168" s="99"/>
      <c r="Q168" s="99"/>
      <c r="R168" s="99"/>
      <c r="S168" s="99"/>
      <c r="T168" s="88">
        <v>0.112547093327849</v>
      </c>
      <c r="U168" s="88"/>
      <c r="V168" s="88"/>
      <c r="W168" s="88"/>
      <c r="X168" s="88"/>
      <c r="Y168" s="88"/>
      <c r="Z168" s="88"/>
      <c r="AA168" s="88"/>
      <c r="AB168" s="88"/>
      <c r="AC168" s="88"/>
      <c r="AD168" s="88"/>
      <c r="AE168" s="84">
        <v>27153</v>
      </c>
      <c r="AF168" s="84"/>
      <c r="AG168" s="84"/>
      <c r="AH168" s="84"/>
      <c r="AI168" s="88">
        <v>0.11775190268652801</v>
      </c>
      <c r="AJ168" s="88"/>
      <c r="AK168" s="88"/>
      <c r="AL168" s="88"/>
      <c r="AM168" s="88"/>
      <c r="AN168" s="88"/>
      <c r="AO168" s="88"/>
      <c r="AP168" s="88"/>
    </row>
    <row r="169" spans="2:44" s="53" customFormat="1" ht="9.75" customHeight="1" x14ac:dyDescent="0.15">
      <c r="B169" s="105">
        <v>2019</v>
      </c>
      <c r="C169" s="105"/>
      <c r="D169" s="105"/>
      <c r="E169" s="105"/>
      <c r="F169" s="105"/>
      <c r="G169" s="105"/>
      <c r="H169" s="105"/>
      <c r="I169" s="105"/>
      <c r="J169" s="105"/>
      <c r="K169" s="99">
        <v>3744146408.8200302</v>
      </c>
      <c r="L169" s="99"/>
      <c r="M169" s="99"/>
      <c r="N169" s="99"/>
      <c r="O169" s="99"/>
      <c r="P169" s="99"/>
      <c r="Q169" s="99"/>
      <c r="R169" s="99"/>
      <c r="S169" s="99"/>
      <c r="T169" s="88">
        <v>0.245338703650477</v>
      </c>
      <c r="U169" s="88"/>
      <c r="V169" s="88"/>
      <c r="W169" s="88"/>
      <c r="X169" s="88"/>
      <c r="Y169" s="88"/>
      <c r="Z169" s="88"/>
      <c r="AA169" s="88"/>
      <c r="AB169" s="88"/>
      <c r="AC169" s="88"/>
      <c r="AD169" s="88"/>
      <c r="AE169" s="84">
        <v>49872</v>
      </c>
      <c r="AF169" s="84"/>
      <c r="AG169" s="84"/>
      <c r="AH169" s="84"/>
      <c r="AI169" s="88">
        <v>0.216275287842321</v>
      </c>
      <c r="AJ169" s="88"/>
      <c r="AK169" s="88"/>
      <c r="AL169" s="88"/>
      <c r="AM169" s="88"/>
      <c r="AN169" s="88"/>
      <c r="AO169" s="88"/>
      <c r="AP169" s="88"/>
    </row>
    <row r="170" spans="2:44" s="53" customFormat="1" ht="9.75" customHeight="1" x14ac:dyDescent="0.15">
      <c r="B170" s="105">
        <v>2020</v>
      </c>
      <c r="C170" s="105"/>
      <c r="D170" s="105"/>
      <c r="E170" s="105"/>
      <c r="F170" s="105"/>
      <c r="G170" s="105"/>
      <c r="H170" s="105"/>
      <c r="I170" s="105"/>
      <c r="J170" s="105"/>
      <c r="K170" s="99">
        <v>2524214405.0700002</v>
      </c>
      <c r="L170" s="99"/>
      <c r="M170" s="99"/>
      <c r="N170" s="99"/>
      <c r="O170" s="99"/>
      <c r="P170" s="99"/>
      <c r="Q170" s="99"/>
      <c r="R170" s="99"/>
      <c r="S170" s="99"/>
      <c r="T170" s="88">
        <v>0.16540151539397199</v>
      </c>
      <c r="U170" s="88"/>
      <c r="V170" s="88"/>
      <c r="W170" s="88"/>
      <c r="X170" s="88"/>
      <c r="Y170" s="88"/>
      <c r="Z170" s="88"/>
      <c r="AA170" s="88"/>
      <c r="AB170" s="88"/>
      <c r="AC170" s="88"/>
      <c r="AD170" s="88"/>
      <c r="AE170" s="84">
        <v>29460</v>
      </c>
      <c r="AF170" s="84"/>
      <c r="AG170" s="84"/>
      <c r="AH170" s="84"/>
      <c r="AI170" s="88">
        <v>0.127756456124374</v>
      </c>
      <c r="AJ170" s="88"/>
      <c r="AK170" s="88"/>
      <c r="AL170" s="88"/>
      <c r="AM170" s="88"/>
      <c r="AN170" s="88"/>
      <c r="AO170" s="88"/>
      <c r="AP170" s="88"/>
    </row>
    <row r="171" spans="2:44" s="53" customFormat="1" ht="9.75" customHeight="1" x14ac:dyDescent="0.15">
      <c r="B171" s="105">
        <v>2021</v>
      </c>
      <c r="C171" s="105"/>
      <c r="D171" s="105"/>
      <c r="E171" s="105"/>
      <c r="F171" s="105"/>
      <c r="G171" s="105"/>
      <c r="H171" s="105"/>
      <c r="I171" s="105"/>
      <c r="J171" s="105"/>
      <c r="K171" s="99">
        <v>1992320321.0899899</v>
      </c>
      <c r="L171" s="99"/>
      <c r="M171" s="99"/>
      <c r="N171" s="99"/>
      <c r="O171" s="99"/>
      <c r="P171" s="99"/>
      <c r="Q171" s="99"/>
      <c r="R171" s="99"/>
      <c r="S171" s="99"/>
      <c r="T171" s="88">
        <v>0.13054865687978401</v>
      </c>
      <c r="U171" s="88"/>
      <c r="V171" s="88"/>
      <c r="W171" s="88"/>
      <c r="X171" s="88"/>
      <c r="Y171" s="88"/>
      <c r="Z171" s="88"/>
      <c r="AA171" s="88"/>
      <c r="AB171" s="88"/>
      <c r="AC171" s="88"/>
      <c r="AD171" s="88"/>
      <c r="AE171" s="84">
        <v>19478</v>
      </c>
      <c r="AF171" s="84"/>
      <c r="AG171" s="84"/>
      <c r="AH171" s="84"/>
      <c r="AI171" s="88">
        <v>8.4468440339122694E-2</v>
      </c>
      <c r="AJ171" s="88"/>
      <c r="AK171" s="88"/>
      <c r="AL171" s="88"/>
      <c r="AM171" s="88"/>
      <c r="AN171" s="88"/>
      <c r="AO171" s="88"/>
      <c r="AP171" s="88"/>
    </row>
    <row r="172" spans="2:44" s="53" customFormat="1" ht="9.75" customHeight="1" x14ac:dyDescent="0.15">
      <c r="B172" s="105">
        <v>2022</v>
      </c>
      <c r="C172" s="105"/>
      <c r="D172" s="105"/>
      <c r="E172" s="105"/>
      <c r="F172" s="105"/>
      <c r="G172" s="105"/>
      <c r="H172" s="105"/>
      <c r="I172" s="105"/>
      <c r="J172" s="105"/>
      <c r="K172" s="99">
        <v>1111928909.29</v>
      </c>
      <c r="L172" s="99"/>
      <c r="M172" s="99"/>
      <c r="N172" s="99"/>
      <c r="O172" s="99"/>
      <c r="P172" s="99"/>
      <c r="Q172" s="99"/>
      <c r="R172" s="99"/>
      <c r="S172" s="99"/>
      <c r="T172" s="88">
        <v>7.2860184236938005E-2</v>
      </c>
      <c r="U172" s="88"/>
      <c r="V172" s="88"/>
      <c r="W172" s="88"/>
      <c r="X172" s="88"/>
      <c r="Y172" s="88"/>
      <c r="Z172" s="88"/>
      <c r="AA172" s="88"/>
      <c r="AB172" s="88"/>
      <c r="AC172" s="88"/>
      <c r="AD172" s="88"/>
      <c r="AE172" s="84">
        <v>10198</v>
      </c>
      <c r="AF172" s="84"/>
      <c r="AG172" s="84"/>
      <c r="AH172" s="84"/>
      <c r="AI172" s="88">
        <v>4.4224722999197698E-2</v>
      </c>
      <c r="AJ172" s="88"/>
      <c r="AK172" s="88"/>
      <c r="AL172" s="88"/>
      <c r="AM172" s="88"/>
      <c r="AN172" s="88"/>
      <c r="AO172" s="88"/>
      <c r="AP172" s="88"/>
    </row>
    <row r="173" spans="2:44" s="53" customFormat="1" ht="9.75" customHeight="1" x14ac:dyDescent="0.15">
      <c r="B173" s="105">
        <v>2023</v>
      </c>
      <c r="C173" s="105"/>
      <c r="D173" s="105"/>
      <c r="E173" s="105"/>
      <c r="F173" s="105"/>
      <c r="G173" s="105"/>
      <c r="H173" s="105"/>
      <c r="I173" s="105"/>
      <c r="J173" s="105"/>
      <c r="K173" s="99">
        <v>261213496.31</v>
      </c>
      <c r="L173" s="99"/>
      <c r="M173" s="99"/>
      <c r="N173" s="99"/>
      <c r="O173" s="99"/>
      <c r="P173" s="99"/>
      <c r="Q173" s="99"/>
      <c r="R173" s="99"/>
      <c r="S173" s="99"/>
      <c r="T173" s="88">
        <v>1.7116259238617901E-2</v>
      </c>
      <c r="U173" s="88"/>
      <c r="V173" s="88"/>
      <c r="W173" s="88"/>
      <c r="X173" s="88"/>
      <c r="Y173" s="88"/>
      <c r="Z173" s="88"/>
      <c r="AA173" s="88"/>
      <c r="AB173" s="88"/>
      <c r="AC173" s="88"/>
      <c r="AD173" s="88"/>
      <c r="AE173" s="84">
        <v>2615</v>
      </c>
      <c r="AF173" s="84"/>
      <c r="AG173" s="84"/>
      <c r="AH173" s="84"/>
      <c r="AI173" s="88">
        <v>1.1340228539213799E-2</v>
      </c>
      <c r="AJ173" s="88"/>
      <c r="AK173" s="88"/>
      <c r="AL173" s="88"/>
      <c r="AM173" s="88"/>
      <c r="AN173" s="88"/>
      <c r="AO173" s="88"/>
      <c r="AP173" s="88"/>
    </row>
    <row r="174" spans="2:44" s="53" customFormat="1" ht="9.75" customHeight="1" x14ac:dyDescent="0.15">
      <c r="B174" s="104"/>
      <c r="C174" s="104"/>
      <c r="D174" s="104"/>
      <c r="E174" s="104"/>
      <c r="F174" s="104"/>
      <c r="G174" s="104"/>
      <c r="H174" s="104"/>
      <c r="I174" s="104"/>
      <c r="J174" s="104"/>
      <c r="K174" s="100">
        <v>15261132275.950001</v>
      </c>
      <c r="L174" s="100"/>
      <c r="M174" s="100"/>
      <c r="N174" s="100"/>
      <c r="O174" s="100"/>
      <c r="P174" s="100"/>
      <c r="Q174" s="100"/>
      <c r="R174" s="100"/>
      <c r="S174" s="100"/>
      <c r="T174" s="101">
        <v>1</v>
      </c>
      <c r="U174" s="101"/>
      <c r="V174" s="101"/>
      <c r="W174" s="101"/>
      <c r="X174" s="101"/>
      <c r="Y174" s="101"/>
      <c r="Z174" s="101"/>
      <c r="AA174" s="101"/>
      <c r="AB174" s="101"/>
      <c r="AC174" s="101"/>
      <c r="AD174" s="101"/>
      <c r="AE174" s="102">
        <v>230595</v>
      </c>
      <c r="AF174" s="102"/>
      <c r="AG174" s="102"/>
      <c r="AH174" s="102"/>
      <c r="AI174" s="101">
        <v>1</v>
      </c>
      <c r="AJ174" s="101"/>
      <c r="AK174" s="101"/>
      <c r="AL174" s="101"/>
      <c r="AM174" s="101"/>
      <c r="AN174" s="101"/>
      <c r="AO174" s="101"/>
      <c r="AP174" s="101"/>
    </row>
    <row r="175" spans="2:44" s="53" customFormat="1" ht="7.2" customHeight="1" x14ac:dyDescent="0.15"/>
    <row r="176" spans="2:44" s="53" customFormat="1" ht="15.3" customHeight="1" x14ac:dyDescent="0.15">
      <c r="B176" s="59" t="s">
        <v>1104</v>
      </c>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2:44" s="53" customFormat="1" ht="6.3" customHeight="1" x14ac:dyDescent="0.15"/>
    <row r="178" spans="2:44" s="53" customFormat="1" ht="8.85" customHeight="1" x14ac:dyDescent="0.15">
      <c r="B178" s="96" t="s">
        <v>1105</v>
      </c>
      <c r="C178" s="96"/>
      <c r="D178" s="96"/>
      <c r="E178" s="96"/>
      <c r="F178" s="96"/>
      <c r="G178" s="96"/>
      <c r="H178" s="96"/>
      <c r="I178" s="96"/>
      <c r="J178" s="96" t="s">
        <v>1055</v>
      </c>
      <c r="K178" s="96"/>
      <c r="L178" s="96"/>
      <c r="M178" s="96"/>
      <c r="N178" s="96"/>
      <c r="O178" s="96"/>
      <c r="P178" s="96"/>
      <c r="Q178" s="96"/>
      <c r="R178" s="96"/>
      <c r="S178" s="96"/>
      <c r="T178" s="96"/>
      <c r="U178" s="96" t="s">
        <v>1056</v>
      </c>
      <c r="V178" s="96"/>
      <c r="W178" s="96"/>
      <c r="X178" s="96"/>
      <c r="Y178" s="96"/>
      <c r="Z178" s="96"/>
      <c r="AA178" s="96"/>
      <c r="AB178" s="96"/>
      <c r="AC178" s="96"/>
      <c r="AD178" s="96"/>
      <c r="AE178" s="96" t="s">
        <v>1106</v>
      </c>
      <c r="AF178" s="96"/>
      <c r="AG178" s="96"/>
      <c r="AH178" s="96"/>
      <c r="AI178" s="96"/>
      <c r="AJ178" s="96" t="s">
        <v>1056</v>
      </c>
      <c r="AK178" s="96"/>
      <c r="AL178" s="96"/>
      <c r="AM178" s="96"/>
      <c r="AN178" s="96"/>
      <c r="AO178" s="96"/>
      <c r="AP178" s="96"/>
    </row>
    <row r="179" spans="2:44" s="53" customFormat="1" ht="8.5500000000000007" customHeight="1" x14ac:dyDescent="0.15">
      <c r="B179" s="79" t="s">
        <v>1107</v>
      </c>
      <c r="C179" s="79"/>
      <c r="D179" s="79"/>
      <c r="E179" s="79"/>
      <c r="F179" s="79"/>
      <c r="G179" s="79"/>
      <c r="H179" s="79"/>
      <c r="I179" s="79"/>
      <c r="J179" s="99">
        <v>2208328244.6700001</v>
      </c>
      <c r="K179" s="99"/>
      <c r="L179" s="99"/>
      <c r="M179" s="99"/>
      <c r="N179" s="99"/>
      <c r="O179" s="99"/>
      <c r="P179" s="99"/>
      <c r="Q179" s="99"/>
      <c r="R179" s="99"/>
      <c r="S179" s="99"/>
      <c r="T179" s="99"/>
      <c r="U179" s="88">
        <v>0.14470277858413599</v>
      </c>
      <c r="V179" s="88"/>
      <c r="W179" s="88"/>
      <c r="X179" s="88"/>
      <c r="Y179" s="88"/>
      <c r="Z179" s="88"/>
      <c r="AA179" s="88"/>
      <c r="AB179" s="88"/>
      <c r="AC179" s="88"/>
      <c r="AD179" s="88"/>
      <c r="AE179" s="84">
        <v>47638</v>
      </c>
      <c r="AF179" s="84"/>
      <c r="AG179" s="84"/>
      <c r="AH179" s="84"/>
      <c r="AI179" s="84"/>
      <c r="AJ179" s="88">
        <v>0.44708267247285399</v>
      </c>
      <c r="AK179" s="88"/>
      <c r="AL179" s="88"/>
      <c r="AM179" s="88"/>
      <c r="AN179" s="88"/>
      <c r="AO179" s="88"/>
      <c r="AP179" s="88"/>
    </row>
    <row r="180" spans="2:44" s="53" customFormat="1" ht="8.5500000000000007" customHeight="1" x14ac:dyDescent="0.15">
      <c r="B180" s="79" t="s">
        <v>1108</v>
      </c>
      <c r="C180" s="79"/>
      <c r="D180" s="79"/>
      <c r="E180" s="79"/>
      <c r="F180" s="79"/>
      <c r="G180" s="79"/>
      <c r="H180" s="79"/>
      <c r="I180" s="79"/>
      <c r="J180" s="99">
        <v>4869300345.2900105</v>
      </c>
      <c r="K180" s="99"/>
      <c r="L180" s="99"/>
      <c r="M180" s="99"/>
      <c r="N180" s="99"/>
      <c r="O180" s="99"/>
      <c r="P180" s="99"/>
      <c r="Q180" s="99"/>
      <c r="R180" s="99"/>
      <c r="S180" s="99"/>
      <c r="T180" s="99"/>
      <c r="U180" s="88">
        <v>0.31906547019211201</v>
      </c>
      <c r="V180" s="88"/>
      <c r="W180" s="88"/>
      <c r="X180" s="88"/>
      <c r="Y180" s="88"/>
      <c r="Z180" s="88"/>
      <c r="AA180" s="88"/>
      <c r="AB180" s="88"/>
      <c r="AC180" s="88"/>
      <c r="AD180" s="88"/>
      <c r="AE180" s="84">
        <v>33319</v>
      </c>
      <c r="AF180" s="84"/>
      <c r="AG180" s="84"/>
      <c r="AH180" s="84"/>
      <c r="AI180" s="84"/>
      <c r="AJ180" s="88">
        <v>0.31269884470638998</v>
      </c>
      <c r="AK180" s="88"/>
      <c r="AL180" s="88"/>
      <c r="AM180" s="88"/>
      <c r="AN180" s="88"/>
      <c r="AO180" s="88"/>
      <c r="AP180" s="88"/>
    </row>
    <row r="181" spans="2:44" s="53" customFormat="1" ht="8.5500000000000007" customHeight="1" x14ac:dyDescent="0.15">
      <c r="B181" s="79" t="s">
        <v>1109</v>
      </c>
      <c r="C181" s="79"/>
      <c r="D181" s="79"/>
      <c r="E181" s="79"/>
      <c r="F181" s="79"/>
      <c r="G181" s="79"/>
      <c r="H181" s="79"/>
      <c r="I181" s="79"/>
      <c r="J181" s="99">
        <v>3984794001.6999798</v>
      </c>
      <c r="K181" s="99"/>
      <c r="L181" s="99"/>
      <c r="M181" s="99"/>
      <c r="N181" s="99"/>
      <c r="O181" s="99"/>
      <c r="P181" s="99"/>
      <c r="Q181" s="99"/>
      <c r="R181" s="99"/>
      <c r="S181" s="99"/>
      <c r="T181" s="99"/>
      <c r="U181" s="88">
        <v>0.26110736278589303</v>
      </c>
      <c r="V181" s="88"/>
      <c r="W181" s="88"/>
      <c r="X181" s="88"/>
      <c r="Y181" s="88"/>
      <c r="Z181" s="88"/>
      <c r="AA181" s="88"/>
      <c r="AB181" s="88"/>
      <c r="AC181" s="88"/>
      <c r="AD181" s="88"/>
      <c r="AE181" s="84">
        <v>16437</v>
      </c>
      <c r="AF181" s="84"/>
      <c r="AG181" s="84"/>
      <c r="AH181" s="84"/>
      <c r="AI181" s="84"/>
      <c r="AJ181" s="88">
        <v>0.15426125965481999</v>
      </c>
      <c r="AK181" s="88"/>
      <c r="AL181" s="88"/>
      <c r="AM181" s="88"/>
      <c r="AN181" s="88"/>
      <c r="AO181" s="88"/>
      <c r="AP181" s="88"/>
    </row>
    <row r="182" spans="2:44" s="53" customFormat="1" ht="8.5500000000000007" customHeight="1" x14ac:dyDescent="0.15">
      <c r="B182" s="79" t="s">
        <v>1110</v>
      </c>
      <c r="C182" s="79"/>
      <c r="D182" s="79"/>
      <c r="E182" s="79"/>
      <c r="F182" s="79"/>
      <c r="G182" s="79"/>
      <c r="H182" s="79"/>
      <c r="I182" s="79"/>
      <c r="J182" s="99">
        <v>1850957109.73001</v>
      </c>
      <c r="K182" s="99"/>
      <c r="L182" s="99"/>
      <c r="M182" s="99"/>
      <c r="N182" s="99"/>
      <c r="O182" s="99"/>
      <c r="P182" s="99"/>
      <c r="Q182" s="99"/>
      <c r="R182" s="99"/>
      <c r="S182" s="99"/>
      <c r="T182" s="99"/>
      <c r="U182" s="88">
        <v>0.121285699924568</v>
      </c>
      <c r="V182" s="88"/>
      <c r="W182" s="88"/>
      <c r="X182" s="88"/>
      <c r="Y182" s="88"/>
      <c r="Z182" s="88"/>
      <c r="AA182" s="88"/>
      <c r="AB182" s="88"/>
      <c r="AC182" s="88"/>
      <c r="AD182" s="88"/>
      <c r="AE182" s="84">
        <v>5445</v>
      </c>
      <c r="AF182" s="84"/>
      <c r="AG182" s="84"/>
      <c r="AH182" s="84"/>
      <c r="AI182" s="84"/>
      <c r="AJ182" s="88">
        <v>5.1101329854626301E-2</v>
      </c>
      <c r="AK182" s="88"/>
      <c r="AL182" s="88"/>
      <c r="AM182" s="88"/>
      <c r="AN182" s="88"/>
      <c r="AO182" s="88"/>
      <c r="AP182" s="88"/>
    </row>
    <row r="183" spans="2:44" s="53" customFormat="1" ht="8.5500000000000007" customHeight="1" x14ac:dyDescent="0.15">
      <c r="B183" s="79" t="s">
        <v>1111</v>
      </c>
      <c r="C183" s="79"/>
      <c r="D183" s="79"/>
      <c r="E183" s="79"/>
      <c r="F183" s="79"/>
      <c r="G183" s="79"/>
      <c r="H183" s="79"/>
      <c r="I183" s="79"/>
      <c r="J183" s="99">
        <v>2347752574.5599999</v>
      </c>
      <c r="K183" s="99"/>
      <c r="L183" s="99"/>
      <c r="M183" s="99"/>
      <c r="N183" s="99"/>
      <c r="O183" s="99"/>
      <c r="P183" s="99"/>
      <c r="Q183" s="99"/>
      <c r="R183" s="99"/>
      <c r="S183" s="99"/>
      <c r="T183" s="99"/>
      <c r="U183" s="88">
        <v>0.15383868851329099</v>
      </c>
      <c r="V183" s="88"/>
      <c r="W183" s="88"/>
      <c r="X183" s="88"/>
      <c r="Y183" s="88"/>
      <c r="Z183" s="88"/>
      <c r="AA183" s="88"/>
      <c r="AB183" s="88"/>
      <c r="AC183" s="88"/>
      <c r="AD183" s="88"/>
      <c r="AE183" s="84">
        <v>3714</v>
      </c>
      <c r="AF183" s="84"/>
      <c r="AG183" s="84"/>
      <c r="AH183" s="84"/>
      <c r="AI183" s="84"/>
      <c r="AJ183" s="88">
        <v>3.48558933113099E-2</v>
      </c>
      <c r="AK183" s="88"/>
      <c r="AL183" s="88"/>
      <c r="AM183" s="88"/>
      <c r="AN183" s="88"/>
      <c r="AO183" s="88"/>
      <c r="AP183" s="88"/>
    </row>
    <row r="184" spans="2:44" s="53" customFormat="1" ht="9.75" customHeight="1" x14ac:dyDescent="0.15">
      <c r="B184" s="104"/>
      <c r="C184" s="104"/>
      <c r="D184" s="104"/>
      <c r="E184" s="104"/>
      <c r="F184" s="104"/>
      <c r="G184" s="104"/>
      <c r="H184" s="104"/>
      <c r="I184" s="104"/>
      <c r="J184" s="100">
        <v>15261132275.950001</v>
      </c>
      <c r="K184" s="100"/>
      <c r="L184" s="100"/>
      <c r="M184" s="100"/>
      <c r="N184" s="100"/>
      <c r="O184" s="100"/>
      <c r="P184" s="100"/>
      <c r="Q184" s="100"/>
      <c r="R184" s="100"/>
      <c r="S184" s="100"/>
      <c r="T184" s="100"/>
      <c r="U184" s="101">
        <v>1</v>
      </c>
      <c r="V184" s="101"/>
      <c r="W184" s="101"/>
      <c r="X184" s="101"/>
      <c r="Y184" s="101"/>
      <c r="Z184" s="101"/>
      <c r="AA184" s="101"/>
      <c r="AB184" s="101"/>
      <c r="AC184" s="101"/>
      <c r="AD184" s="101"/>
      <c r="AE184" s="102">
        <v>106553</v>
      </c>
      <c r="AF184" s="102"/>
      <c r="AG184" s="102"/>
      <c r="AH184" s="102"/>
      <c r="AI184" s="102"/>
      <c r="AJ184" s="101">
        <v>1</v>
      </c>
      <c r="AK184" s="101"/>
      <c r="AL184" s="101"/>
      <c r="AM184" s="101"/>
      <c r="AN184" s="101"/>
      <c r="AO184" s="101"/>
      <c r="AP184" s="101"/>
    </row>
    <row r="185" spans="2:44" s="53" customFormat="1" ht="7.2" customHeight="1" x14ac:dyDescent="0.15"/>
    <row r="186" spans="2:44" s="53" customFormat="1" ht="15.3" customHeight="1" x14ac:dyDescent="0.15">
      <c r="B186" s="59" t="s">
        <v>1112</v>
      </c>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2:44" s="53" customFormat="1" ht="6.3" customHeight="1" x14ac:dyDescent="0.15"/>
    <row r="188" spans="2:44" s="53" customFormat="1" ht="8.85" customHeight="1" x14ac:dyDescent="0.15">
      <c r="B188" s="104"/>
      <c r="C188" s="104"/>
      <c r="D188" s="104"/>
      <c r="E188" s="104"/>
      <c r="F188" s="104"/>
      <c r="G188" s="104"/>
      <c r="H188" s="104"/>
      <c r="I188" s="96" t="s">
        <v>1055</v>
      </c>
      <c r="J188" s="96"/>
      <c r="K188" s="96"/>
      <c r="L188" s="96"/>
      <c r="M188" s="96"/>
      <c r="N188" s="96"/>
      <c r="O188" s="96"/>
      <c r="P188" s="96"/>
      <c r="Q188" s="96"/>
      <c r="R188" s="96"/>
      <c r="S188" s="96"/>
      <c r="T188" s="96" t="s">
        <v>1056</v>
      </c>
      <c r="U188" s="96"/>
      <c r="V188" s="96"/>
      <c r="W188" s="96"/>
      <c r="X188" s="96"/>
      <c r="Y188" s="96"/>
      <c r="Z188" s="96"/>
      <c r="AA188" s="96"/>
      <c r="AB188" s="96"/>
      <c r="AC188" s="96"/>
      <c r="AD188" s="96" t="s">
        <v>1057</v>
      </c>
      <c r="AE188" s="96"/>
      <c r="AF188" s="96"/>
      <c r="AG188" s="96"/>
      <c r="AH188" s="96"/>
      <c r="AI188" s="96"/>
      <c r="AJ188" s="96"/>
      <c r="AK188" s="96"/>
      <c r="AL188" s="96"/>
      <c r="AM188" s="96" t="s">
        <v>1056</v>
      </c>
      <c r="AN188" s="96"/>
      <c r="AO188" s="96"/>
      <c r="AP188" s="96"/>
    </row>
    <row r="189" spans="2:44" s="53" customFormat="1" ht="8.85" customHeight="1" x14ac:dyDescent="0.15">
      <c r="B189" s="79" t="s">
        <v>1113</v>
      </c>
      <c r="C189" s="79"/>
      <c r="D189" s="79"/>
      <c r="E189" s="79"/>
      <c r="F189" s="79"/>
      <c r="G189" s="79"/>
      <c r="H189" s="79"/>
      <c r="I189" s="99">
        <v>28315118.699999999</v>
      </c>
      <c r="J189" s="99"/>
      <c r="K189" s="99"/>
      <c r="L189" s="99"/>
      <c r="M189" s="99"/>
      <c r="N189" s="99"/>
      <c r="O189" s="99"/>
      <c r="P189" s="99"/>
      <c r="Q189" s="99"/>
      <c r="R189" s="99"/>
      <c r="S189" s="99"/>
      <c r="T189" s="88">
        <v>1.8553746988106399E-3</v>
      </c>
      <c r="U189" s="88"/>
      <c r="V189" s="88"/>
      <c r="W189" s="88"/>
      <c r="X189" s="88"/>
      <c r="Y189" s="88"/>
      <c r="Z189" s="88"/>
      <c r="AA189" s="88"/>
      <c r="AB189" s="88"/>
      <c r="AC189" s="88"/>
      <c r="AD189" s="84">
        <v>573</v>
      </c>
      <c r="AE189" s="84"/>
      <c r="AF189" s="84"/>
      <c r="AG189" s="84"/>
      <c r="AH189" s="84"/>
      <c r="AI189" s="84"/>
      <c r="AJ189" s="84"/>
      <c r="AK189" s="84"/>
      <c r="AL189" s="84"/>
      <c r="AM189" s="88">
        <v>2.4848760814414898E-3</v>
      </c>
      <c r="AN189" s="88"/>
      <c r="AO189" s="88"/>
      <c r="AP189" s="88"/>
    </row>
    <row r="190" spans="2:44" s="53" customFormat="1" ht="8.85" customHeight="1" x14ac:dyDescent="0.15">
      <c r="B190" s="79" t="s">
        <v>1114</v>
      </c>
      <c r="C190" s="79"/>
      <c r="D190" s="79"/>
      <c r="E190" s="79"/>
      <c r="F190" s="79"/>
      <c r="G190" s="79"/>
      <c r="H190" s="79"/>
      <c r="I190" s="99">
        <v>674955215.12999904</v>
      </c>
      <c r="J190" s="99"/>
      <c r="K190" s="99"/>
      <c r="L190" s="99"/>
      <c r="M190" s="99"/>
      <c r="N190" s="99"/>
      <c r="O190" s="99"/>
      <c r="P190" s="99"/>
      <c r="Q190" s="99"/>
      <c r="R190" s="99"/>
      <c r="S190" s="99"/>
      <c r="T190" s="88">
        <v>4.4227073255479303E-2</v>
      </c>
      <c r="U190" s="88"/>
      <c r="V190" s="88"/>
      <c r="W190" s="88"/>
      <c r="X190" s="88"/>
      <c r="Y190" s="88"/>
      <c r="Z190" s="88"/>
      <c r="AA190" s="88"/>
      <c r="AB190" s="88"/>
      <c r="AC190" s="88"/>
      <c r="AD190" s="84">
        <v>7172</v>
      </c>
      <c r="AE190" s="84"/>
      <c r="AF190" s="84"/>
      <c r="AG190" s="84"/>
      <c r="AH190" s="84"/>
      <c r="AI190" s="84"/>
      <c r="AJ190" s="84"/>
      <c r="AK190" s="84"/>
      <c r="AL190" s="84"/>
      <c r="AM190" s="88">
        <v>3.1102148789002401E-2</v>
      </c>
      <c r="AN190" s="88"/>
      <c r="AO190" s="88"/>
      <c r="AP190" s="88"/>
    </row>
    <row r="191" spans="2:44" s="53" customFormat="1" ht="8.85" customHeight="1" x14ac:dyDescent="0.15">
      <c r="B191" s="79" t="s">
        <v>1115</v>
      </c>
      <c r="C191" s="79"/>
      <c r="D191" s="79"/>
      <c r="E191" s="79"/>
      <c r="F191" s="79"/>
      <c r="G191" s="79"/>
      <c r="H191" s="79"/>
      <c r="I191" s="99">
        <v>4627571961.0500202</v>
      </c>
      <c r="J191" s="99"/>
      <c r="K191" s="99"/>
      <c r="L191" s="99"/>
      <c r="M191" s="99"/>
      <c r="N191" s="99"/>
      <c r="O191" s="99"/>
      <c r="P191" s="99"/>
      <c r="Q191" s="99"/>
      <c r="R191" s="99"/>
      <c r="S191" s="99"/>
      <c r="T191" s="88">
        <v>0.303225991189567</v>
      </c>
      <c r="U191" s="88"/>
      <c r="V191" s="88"/>
      <c r="W191" s="88"/>
      <c r="X191" s="88"/>
      <c r="Y191" s="88"/>
      <c r="Z191" s="88"/>
      <c r="AA191" s="88"/>
      <c r="AB191" s="88"/>
      <c r="AC191" s="88"/>
      <c r="AD191" s="84">
        <v>56256</v>
      </c>
      <c r="AE191" s="84"/>
      <c r="AF191" s="84"/>
      <c r="AG191" s="84"/>
      <c r="AH191" s="84"/>
      <c r="AI191" s="84"/>
      <c r="AJ191" s="84"/>
      <c r="AK191" s="84"/>
      <c r="AL191" s="84"/>
      <c r="AM191" s="88">
        <v>0.24396018994340701</v>
      </c>
      <c r="AN191" s="88"/>
      <c r="AO191" s="88"/>
      <c r="AP191" s="88"/>
    </row>
    <row r="192" spans="2:44" s="53" customFormat="1" ht="8.85" customHeight="1" x14ac:dyDescent="0.15">
      <c r="B192" s="79" t="s">
        <v>1116</v>
      </c>
      <c r="C192" s="79"/>
      <c r="D192" s="79"/>
      <c r="E192" s="79"/>
      <c r="F192" s="79"/>
      <c r="G192" s="79"/>
      <c r="H192" s="79"/>
      <c r="I192" s="99">
        <v>6657378200.1399298</v>
      </c>
      <c r="J192" s="99"/>
      <c r="K192" s="99"/>
      <c r="L192" s="99"/>
      <c r="M192" s="99"/>
      <c r="N192" s="99"/>
      <c r="O192" s="99"/>
      <c r="P192" s="99"/>
      <c r="Q192" s="99"/>
      <c r="R192" s="99"/>
      <c r="S192" s="99"/>
      <c r="T192" s="88">
        <v>0.43623094799009798</v>
      </c>
      <c r="U192" s="88"/>
      <c r="V192" s="88"/>
      <c r="W192" s="88"/>
      <c r="X192" s="88"/>
      <c r="Y192" s="88"/>
      <c r="Z192" s="88"/>
      <c r="AA192" s="88"/>
      <c r="AB192" s="88"/>
      <c r="AC192" s="88"/>
      <c r="AD192" s="84">
        <v>100783</v>
      </c>
      <c r="AE192" s="84"/>
      <c r="AF192" s="84"/>
      <c r="AG192" s="84"/>
      <c r="AH192" s="84"/>
      <c r="AI192" s="84"/>
      <c r="AJ192" s="84"/>
      <c r="AK192" s="84"/>
      <c r="AL192" s="84"/>
      <c r="AM192" s="88">
        <v>0.43705631084802399</v>
      </c>
      <c r="AN192" s="88"/>
      <c r="AO192" s="88"/>
      <c r="AP192" s="88"/>
    </row>
    <row r="193" spans="2:42" s="53" customFormat="1" ht="8.85" customHeight="1" x14ac:dyDescent="0.15">
      <c r="B193" s="79" t="s">
        <v>1117</v>
      </c>
      <c r="C193" s="79"/>
      <c r="D193" s="79"/>
      <c r="E193" s="79"/>
      <c r="F193" s="79"/>
      <c r="G193" s="79"/>
      <c r="H193" s="79"/>
      <c r="I193" s="99">
        <v>1396834677.1600001</v>
      </c>
      <c r="J193" s="99"/>
      <c r="K193" s="99"/>
      <c r="L193" s="99"/>
      <c r="M193" s="99"/>
      <c r="N193" s="99"/>
      <c r="O193" s="99"/>
      <c r="P193" s="99"/>
      <c r="Q193" s="99"/>
      <c r="R193" s="99"/>
      <c r="S193" s="99"/>
      <c r="T193" s="88">
        <v>9.1528901781506605E-2</v>
      </c>
      <c r="U193" s="88"/>
      <c r="V193" s="88"/>
      <c r="W193" s="88"/>
      <c r="X193" s="88"/>
      <c r="Y193" s="88"/>
      <c r="Z193" s="88"/>
      <c r="AA193" s="88"/>
      <c r="AB193" s="88"/>
      <c r="AC193" s="88"/>
      <c r="AD193" s="84">
        <v>25335</v>
      </c>
      <c r="AE193" s="84"/>
      <c r="AF193" s="84"/>
      <c r="AG193" s="84"/>
      <c r="AH193" s="84"/>
      <c r="AI193" s="84"/>
      <c r="AJ193" s="84"/>
      <c r="AK193" s="84"/>
      <c r="AL193" s="84"/>
      <c r="AM193" s="88">
        <v>0.10986795030247801</v>
      </c>
      <c r="AN193" s="88"/>
      <c r="AO193" s="88"/>
      <c r="AP193" s="88"/>
    </row>
    <row r="194" spans="2:42" s="53" customFormat="1" ht="8.85" customHeight="1" x14ac:dyDescent="0.15">
      <c r="B194" s="79" t="s">
        <v>1118</v>
      </c>
      <c r="C194" s="79"/>
      <c r="D194" s="79"/>
      <c r="E194" s="79"/>
      <c r="F194" s="79"/>
      <c r="G194" s="79"/>
      <c r="H194" s="79"/>
      <c r="I194" s="99">
        <v>760277983.23999703</v>
      </c>
      <c r="J194" s="99"/>
      <c r="K194" s="99"/>
      <c r="L194" s="99"/>
      <c r="M194" s="99"/>
      <c r="N194" s="99"/>
      <c r="O194" s="99"/>
      <c r="P194" s="99"/>
      <c r="Q194" s="99"/>
      <c r="R194" s="99"/>
      <c r="S194" s="99"/>
      <c r="T194" s="88">
        <v>4.9817927627697801E-2</v>
      </c>
      <c r="U194" s="88"/>
      <c r="V194" s="88"/>
      <c r="W194" s="88"/>
      <c r="X194" s="88"/>
      <c r="Y194" s="88"/>
      <c r="Z194" s="88"/>
      <c r="AA194" s="88"/>
      <c r="AB194" s="88"/>
      <c r="AC194" s="88"/>
      <c r="AD194" s="84">
        <v>14604</v>
      </c>
      <c r="AE194" s="84"/>
      <c r="AF194" s="84"/>
      <c r="AG194" s="84"/>
      <c r="AH194" s="84"/>
      <c r="AI194" s="84"/>
      <c r="AJ194" s="84"/>
      <c r="AK194" s="84"/>
      <c r="AL194" s="84"/>
      <c r="AM194" s="88">
        <v>6.3331815520718204E-2</v>
      </c>
      <c r="AN194" s="88"/>
      <c r="AO194" s="88"/>
      <c r="AP194" s="88"/>
    </row>
    <row r="195" spans="2:42" s="53" customFormat="1" ht="8.85" customHeight="1" x14ac:dyDescent="0.15">
      <c r="B195" s="79" t="s">
        <v>1119</v>
      </c>
      <c r="C195" s="79"/>
      <c r="D195" s="79"/>
      <c r="E195" s="79"/>
      <c r="F195" s="79"/>
      <c r="G195" s="79"/>
      <c r="H195" s="79"/>
      <c r="I195" s="99">
        <v>355363603.88999999</v>
      </c>
      <c r="J195" s="99"/>
      <c r="K195" s="99"/>
      <c r="L195" s="99"/>
      <c r="M195" s="99"/>
      <c r="N195" s="99"/>
      <c r="O195" s="99"/>
      <c r="P195" s="99"/>
      <c r="Q195" s="99"/>
      <c r="R195" s="99"/>
      <c r="S195" s="99"/>
      <c r="T195" s="88">
        <v>2.3285533305416599E-2</v>
      </c>
      <c r="U195" s="88"/>
      <c r="V195" s="88"/>
      <c r="W195" s="88"/>
      <c r="X195" s="88"/>
      <c r="Y195" s="88"/>
      <c r="Z195" s="88"/>
      <c r="AA195" s="88"/>
      <c r="AB195" s="88"/>
      <c r="AC195" s="88"/>
      <c r="AD195" s="84">
        <v>6124</v>
      </c>
      <c r="AE195" s="84"/>
      <c r="AF195" s="84"/>
      <c r="AG195" s="84"/>
      <c r="AH195" s="84"/>
      <c r="AI195" s="84"/>
      <c r="AJ195" s="84"/>
      <c r="AK195" s="84"/>
      <c r="AL195" s="84"/>
      <c r="AM195" s="88">
        <v>2.6557384158372901E-2</v>
      </c>
      <c r="AN195" s="88"/>
      <c r="AO195" s="88"/>
      <c r="AP195" s="88"/>
    </row>
    <row r="196" spans="2:42" s="53" customFormat="1" ht="8.85" customHeight="1" x14ac:dyDescent="0.15">
      <c r="B196" s="79" t="s">
        <v>1120</v>
      </c>
      <c r="C196" s="79"/>
      <c r="D196" s="79"/>
      <c r="E196" s="79"/>
      <c r="F196" s="79"/>
      <c r="G196" s="79"/>
      <c r="H196" s="79"/>
      <c r="I196" s="99">
        <v>212688927.62000099</v>
      </c>
      <c r="J196" s="99"/>
      <c r="K196" s="99"/>
      <c r="L196" s="99"/>
      <c r="M196" s="99"/>
      <c r="N196" s="99"/>
      <c r="O196" s="99"/>
      <c r="P196" s="99"/>
      <c r="Q196" s="99"/>
      <c r="R196" s="99"/>
      <c r="S196" s="99"/>
      <c r="T196" s="88">
        <v>1.39366413824469E-2</v>
      </c>
      <c r="U196" s="88"/>
      <c r="V196" s="88"/>
      <c r="W196" s="88"/>
      <c r="X196" s="88"/>
      <c r="Y196" s="88"/>
      <c r="Z196" s="88"/>
      <c r="AA196" s="88"/>
      <c r="AB196" s="88"/>
      <c r="AC196" s="88"/>
      <c r="AD196" s="84">
        <v>4489</v>
      </c>
      <c r="AE196" s="84"/>
      <c r="AF196" s="84"/>
      <c r="AG196" s="84"/>
      <c r="AH196" s="84"/>
      <c r="AI196" s="84"/>
      <c r="AJ196" s="84"/>
      <c r="AK196" s="84"/>
      <c r="AL196" s="84"/>
      <c r="AM196" s="88">
        <v>1.9467030941694299E-2</v>
      </c>
      <c r="AN196" s="88"/>
      <c r="AO196" s="88"/>
      <c r="AP196" s="88"/>
    </row>
    <row r="197" spans="2:42" s="53" customFormat="1" ht="8.85" customHeight="1" x14ac:dyDescent="0.15">
      <c r="B197" s="79" t="s">
        <v>1121</v>
      </c>
      <c r="C197" s="79"/>
      <c r="D197" s="79"/>
      <c r="E197" s="79"/>
      <c r="F197" s="79"/>
      <c r="G197" s="79"/>
      <c r="H197" s="79"/>
      <c r="I197" s="99">
        <v>120920500.31</v>
      </c>
      <c r="J197" s="99"/>
      <c r="K197" s="99"/>
      <c r="L197" s="99"/>
      <c r="M197" s="99"/>
      <c r="N197" s="99"/>
      <c r="O197" s="99"/>
      <c r="P197" s="99"/>
      <c r="Q197" s="99"/>
      <c r="R197" s="99"/>
      <c r="S197" s="99"/>
      <c r="T197" s="88">
        <v>7.9234291482132603E-3</v>
      </c>
      <c r="U197" s="88"/>
      <c r="V197" s="88"/>
      <c r="W197" s="88"/>
      <c r="X197" s="88"/>
      <c r="Y197" s="88"/>
      <c r="Z197" s="88"/>
      <c r="AA197" s="88"/>
      <c r="AB197" s="88"/>
      <c r="AC197" s="88"/>
      <c r="AD197" s="84">
        <v>3439</v>
      </c>
      <c r="AE197" s="84"/>
      <c r="AF197" s="84"/>
      <c r="AG197" s="84"/>
      <c r="AH197" s="84"/>
      <c r="AI197" s="84"/>
      <c r="AJ197" s="84"/>
      <c r="AK197" s="84"/>
      <c r="AL197" s="84"/>
      <c r="AM197" s="88">
        <v>1.49135930961209E-2</v>
      </c>
      <c r="AN197" s="88"/>
      <c r="AO197" s="88"/>
      <c r="AP197" s="88"/>
    </row>
    <row r="198" spans="2:42" s="53" customFormat="1" ht="8.85" customHeight="1" x14ac:dyDescent="0.15">
      <c r="B198" s="79" t="s">
        <v>1122</v>
      </c>
      <c r="C198" s="79"/>
      <c r="D198" s="79"/>
      <c r="E198" s="79"/>
      <c r="F198" s="79"/>
      <c r="G198" s="79"/>
      <c r="H198" s="79"/>
      <c r="I198" s="99">
        <v>126655756.43000001</v>
      </c>
      <c r="J198" s="99"/>
      <c r="K198" s="99"/>
      <c r="L198" s="99"/>
      <c r="M198" s="99"/>
      <c r="N198" s="99"/>
      <c r="O198" s="99"/>
      <c r="P198" s="99"/>
      <c r="Q198" s="99"/>
      <c r="R198" s="99"/>
      <c r="S198" s="99"/>
      <c r="T198" s="88">
        <v>8.2992371823942101E-3</v>
      </c>
      <c r="U198" s="88"/>
      <c r="V198" s="88"/>
      <c r="W198" s="88"/>
      <c r="X198" s="88"/>
      <c r="Y198" s="88"/>
      <c r="Z198" s="88"/>
      <c r="AA198" s="88"/>
      <c r="AB198" s="88"/>
      <c r="AC198" s="88"/>
      <c r="AD198" s="84">
        <v>3680</v>
      </c>
      <c r="AE198" s="84"/>
      <c r="AF198" s="84"/>
      <c r="AG198" s="84"/>
      <c r="AH198" s="84"/>
      <c r="AI198" s="84"/>
      <c r="AJ198" s="84"/>
      <c r="AK198" s="84"/>
      <c r="AL198" s="84"/>
      <c r="AM198" s="88">
        <v>1.5958715496866799E-2</v>
      </c>
      <c r="AN198" s="88"/>
      <c r="AO198" s="88"/>
      <c r="AP198" s="88"/>
    </row>
    <row r="199" spans="2:42" s="53" customFormat="1" ht="8.85" customHeight="1" x14ac:dyDescent="0.15">
      <c r="B199" s="79" t="s">
        <v>1123</v>
      </c>
      <c r="C199" s="79"/>
      <c r="D199" s="79"/>
      <c r="E199" s="79"/>
      <c r="F199" s="79"/>
      <c r="G199" s="79"/>
      <c r="H199" s="79"/>
      <c r="I199" s="99">
        <v>133220964.90000001</v>
      </c>
      <c r="J199" s="99"/>
      <c r="K199" s="99"/>
      <c r="L199" s="99"/>
      <c r="M199" s="99"/>
      <c r="N199" s="99"/>
      <c r="O199" s="99"/>
      <c r="P199" s="99"/>
      <c r="Q199" s="99"/>
      <c r="R199" s="99"/>
      <c r="S199" s="99"/>
      <c r="T199" s="88">
        <v>8.7294286224058899E-3</v>
      </c>
      <c r="U199" s="88"/>
      <c r="V199" s="88"/>
      <c r="W199" s="88"/>
      <c r="X199" s="88"/>
      <c r="Y199" s="88"/>
      <c r="Z199" s="88"/>
      <c r="AA199" s="88"/>
      <c r="AB199" s="88"/>
      <c r="AC199" s="88"/>
      <c r="AD199" s="84">
        <v>3591</v>
      </c>
      <c r="AE199" s="84"/>
      <c r="AF199" s="84"/>
      <c r="AG199" s="84"/>
      <c r="AH199" s="84"/>
      <c r="AI199" s="84"/>
      <c r="AJ199" s="84"/>
      <c r="AK199" s="84"/>
      <c r="AL199" s="84"/>
      <c r="AM199" s="88">
        <v>1.55727574318611E-2</v>
      </c>
      <c r="AN199" s="88"/>
      <c r="AO199" s="88"/>
      <c r="AP199" s="88"/>
    </row>
    <row r="200" spans="2:42" s="53" customFormat="1" ht="8.85" customHeight="1" x14ac:dyDescent="0.15">
      <c r="B200" s="79" t="s">
        <v>1124</v>
      </c>
      <c r="C200" s="79"/>
      <c r="D200" s="79"/>
      <c r="E200" s="79"/>
      <c r="F200" s="79"/>
      <c r="G200" s="79"/>
      <c r="H200" s="79"/>
      <c r="I200" s="99">
        <v>97600997.209999904</v>
      </c>
      <c r="J200" s="99"/>
      <c r="K200" s="99"/>
      <c r="L200" s="99"/>
      <c r="M200" s="99"/>
      <c r="N200" s="99"/>
      <c r="O200" s="99"/>
      <c r="P200" s="99"/>
      <c r="Q200" s="99"/>
      <c r="R200" s="99"/>
      <c r="S200" s="99"/>
      <c r="T200" s="88">
        <v>6.3953968450826898E-3</v>
      </c>
      <c r="U200" s="88"/>
      <c r="V200" s="88"/>
      <c r="W200" s="88"/>
      <c r="X200" s="88"/>
      <c r="Y200" s="88"/>
      <c r="Z200" s="88"/>
      <c r="AA200" s="88"/>
      <c r="AB200" s="88"/>
      <c r="AC200" s="88"/>
      <c r="AD200" s="84">
        <v>2631</v>
      </c>
      <c r="AE200" s="84"/>
      <c r="AF200" s="84"/>
      <c r="AG200" s="84"/>
      <c r="AH200" s="84"/>
      <c r="AI200" s="84"/>
      <c r="AJ200" s="84"/>
      <c r="AK200" s="84"/>
      <c r="AL200" s="84"/>
      <c r="AM200" s="88">
        <v>1.14096142587654E-2</v>
      </c>
      <c r="AN200" s="88"/>
      <c r="AO200" s="88"/>
      <c r="AP200" s="88"/>
    </row>
    <row r="201" spans="2:42" s="53" customFormat="1" ht="8.85" customHeight="1" x14ac:dyDescent="0.15">
      <c r="B201" s="79" t="s">
        <v>1125</v>
      </c>
      <c r="C201" s="79"/>
      <c r="D201" s="79"/>
      <c r="E201" s="79"/>
      <c r="F201" s="79"/>
      <c r="G201" s="79"/>
      <c r="H201" s="79"/>
      <c r="I201" s="99">
        <v>51156091.109999999</v>
      </c>
      <c r="J201" s="99"/>
      <c r="K201" s="99"/>
      <c r="L201" s="99"/>
      <c r="M201" s="99"/>
      <c r="N201" s="99"/>
      <c r="O201" s="99"/>
      <c r="P201" s="99"/>
      <c r="Q201" s="99"/>
      <c r="R201" s="99"/>
      <c r="S201" s="99"/>
      <c r="T201" s="88">
        <v>3.3520508298468098E-3</v>
      </c>
      <c r="U201" s="88"/>
      <c r="V201" s="88"/>
      <c r="W201" s="88"/>
      <c r="X201" s="88"/>
      <c r="Y201" s="88"/>
      <c r="Z201" s="88"/>
      <c r="AA201" s="88"/>
      <c r="AB201" s="88"/>
      <c r="AC201" s="88"/>
      <c r="AD201" s="84">
        <v>1380</v>
      </c>
      <c r="AE201" s="84"/>
      <c r="AF201" s="84"/>
      <c r="AG201" s="84"/>
      <c r="AH201" s="84"/>
      <c r="AI201" s="84"/>
      <c r="AJ201" s="84"/>
      <c r="AK201" s="84"/>
      <c r="AL201" s="84"/>
      <c r="AM201" s="88">
        <v>5.9845183113250502E-3</v>
      </c>
      <c r="AN201" s="88"/>
      <c r="AO201" s="88"/>
      <c r="AP201" s="88"/>
    </row>
    <row r="202" spans="2:42" s="53" customFormat="1" ht="8.85" customHeight="1" x14ac:dyDescent="0.15">
      <c r="B202" s="79" t="s">
        <v>1126</v>
      </c>
      <c r="C202" s="79"/>
      <c r="D202" s="79"/>
      <c r="E202" s="79"/>
      <c r="F202" s="79"/>
      <c r="G202" s="79"/>
      <c r="H202" s="79"/>
      <c r="I202" s="99">
        <v>14451911.73</v>
      </c>
      <c r="J202" s="99"/>
      <c r="K202" s="99"/>
      <c r="L202" s="99"/>
      <c r="M202" s="99"/>
      <c r="N202" s="99"/>
      <c r="O202" s="99"/>
      <c r="P202" s="99"/>
      <c r="Q202" s="99"/>
      <c r="R202" s="99"/>
      <c r="S202" s="99"/>
      <c r="T202" s="88">
        <v>9.4697506506609603E-4</v>
      </c>
      <c r="U202" s="88"/>
      <c r="V202" s="88"/>
      <c r="W202" s="88"/>
      <c r="X202" s="88"/>
      <c r="Y202" s="88"/>
      <c r="Z202" s="88"/>
      <c r="AA202" s="88"/>
      <c r="AB202" s="88"/>
      <c r="AC202" s="88"/>
      <c r="AD202" s="84">
        <v>391</v>
      </c>
      <c r="AE202" s="84"/>
      <c r="AF202" s="84"/>
      <c r="AG202" s="84"/>
      <c r="AH202" s="84"/>
      <c r="AI202" s="84"/>
      <c r="AJ202" s="84"/>
      <c r="AK202" s="84"/>
      <c r="AL202" s="84"/>
      <c r="AM202" s="88">
        <v>1.6956135215421E-3</v>
      </c>
      <c r="AN202" s="88"/>
      <c r="AO202" s="88"/>
      <c r="AP202" s="88"/>
    </row>
    <row r="203" spans="2:42" s="53" customFormat="1" ht="8.85" customHeight="1" x14ac:dyDescent="0.15">
      <c r="B203" s="79" t="s">
        <v>1127</v>
      </c>
      <c r="C203" s="79"/>
      <c r="D203" s="79"/>
      <c r="E203" s="79"/>
      <c r="F203" s="79"/>
      <c r="G203" s="79"/>
      <c r="H203" s="79"/>
      <c r="I203" s="99">
        <v>142743.12</v>
      </c>
      <c r="J203" s="99"/>
      <c r="K203" s="99"/>
      <c r="L203" s="99"/>
      <c r="M203" s="99"/>
      <c r="N203" s="99"/>
      <c r="O203" s="99"/>
      <c r="P203" s="99"/>
      <c r="Q203" s="99"/>
      <c r="R203" s="99"/>
      <c r="S203" s="99"/>
      <c r="T203" s="88">
        <v>9.3533767625452803E-6</v>
      </c>
      <c r="U203" s="88"/>
      <c r="V203" s="88"/>
      <c r="W203" s="88"/>
      <c r="X203" s="88"/>
      <c r="Y203" s="88"/>
      <c r="Z203" s="88"/>
      <c r="AA203" s="88"/>
      <c r="AB203" s="88"/>
      <c r="AC203" s="88"/>
      <c r="AD203" s="84">
        <v>9</v>
      </c>
      <c r="AE203" s="84"/>
      <c r="AF203" s="84"/>
      <c r="AG203" s="84"/>
      <c r="AH203" s="84"/>
      <c r="AI203" s="84"/>
      <c r="AJ203" s="84"/>
      <c r="AK203" s="84"/>
      <c r="AL203" s="84"/>
      <c r="AM203" s="88">
        <v>3.9029467247772098E-5</v>
      </c>
      <c r="AN203" s="88"/>
      <c r="AO203" s="88"/>
      <c r="AP203" s="88"/>
    </row>
    <row r="204" spans="2:42" s="53" customFormat="1" ht="8.85" customHeight="1" x14ac:dyDescent="0.15">
      <c r="B204" s="79" t="s">
        <v>1128</v>
      </c>
      <c r="C204" s="79"/>
      <c r="D204" s="79"/>
      <c r="E204" s="79"/>
      <c r="F204" s="79"/>
      <c r="G204" s="79"/>
      <c r="H204" s="79"/>
      <c r="I204" s="99">
        <v>360822.75</v>
      </c>
      <c r="J204" s="99"/>
      <c r="K204" s="99"/>
      <c r="L204" s="99"/>
      <c r="M204" s="99"/>
      <c r="N204" s="99"/>
      <c r="O204" s="99"/>
      <c r="P204" s="99"/>
      <c r="Q204" s="99"/>
      <c r="R204" s="99"/>
      <c r="S204" s="99"/>
      <c r="T204" s="88">
        <v>2.3643248972333602E-5</v>
      </c>
      <c r="U204" s="88"/>
      <c r="V204" s="88"/>
      <c r="W204" s="88"/>
      <c r="X204" s="88"/>
      <c r="Y204" s="88"/>
      <c r="Z204" s="88"/>
      <c r="AA204" s="88"/>
      <c r="AB204" s="88"/>
      <c r="AC204" s="88"/>
      <c r="AD204" s="84">
        <v>15</v>
      </c>
      <c r="AE204" s="84"/>
      <c r="AF204" s="84"/>
      <c r="AG204" s="84"/>
      <c r="AH204" s="84"/>
      <c r="AI204" s="84"/>
      <c r="AJ204" s="84"/>
      <c r="AK204" s="84"/>
      <c r="AL204" s="84"/>
      <c r="AM204" s="88">
        <v>6.5049112079620101E-5</v>
      </c>
      <c r="AN204" s="88"/>
      <c r="AO204" s="88"/>
      <c r="AP204" s="88"/>
    </row>
    <row r="205" spans="2:42" s="53" customFormat="1" ht="8.85" customHeight="1" x14ac:dyDescent="0.15">
      <c r="B205" s="79" t="s">
        <v>1129</v>
      </c>
      <c r="C205" s="79"/>
      <c r="D205" s="79"/>
      <c r="E205" s="79"/>
      <c r="F205" s="79"/>
      <c r="G205" s="79"/>
      <c r="H205" s="79"/>
      <c r="I205" s="99">
        <v>3233442.23</v>
      </c>
      <c r="J205" s="99"/>
      <c r="K205" s="99"/>
      <c r="L205" s="99"/>
      <c r="M205" s="99"/>
      <c r="N205" s="99"/>
      <c r="O205" s="99"/>
      <c r="P205" s="99"/>
      <c r="Q205" s="99"/>
      <c r="R205" s="99"/>
      <c r="S205" s="99"/>
      <c r="T205" s="88">
        <v>2.1187433353785901E-4</v>
      </c>
      <c r="U205" s="88"/>
      <c r="V205" s="88"/>
      <c r="W205" s="88"/>
      <c r="X205" s="88"/>
      <c r="Y205" s="88"/>
      <c r="Z205" s="88"/>
      <c r="AA205" s="88"/>
      <c r="AB205" s="88"/>
      <c r="AC205" s="88"/>
      <c r="AD205" s="84">
        <v>120</v>
      </c>
      <c r="AE205" s="84"/>
      <c r="AF205" s="84"/>
      <c r="AG205" s="84"/>
      <c r="AH205" s="84"/>
      <c r="AI205" s="84"/>
      <c r="AJ205" s="84"/>
      <c r="AK205" s="84"/>
      <c r="AL205" s="84"/>
      <c r="AM205" s="88">
        <v>5.2039289663696102E-4</v>
      </c>
      <c r="AN205" s="88"/>
      <c r="AO205" s="88"/>
      <c r="AP205" s="88"/>
    </row>
    <row r="206" spans="2:42" s="53" customFormat="1" ht="8.85" customHeight="1" x14ac:dyDescent="0.15">
      <c r="B206" s="79" t="s">
        <v>1130</v>
      </c>
      <c r="C206" s="79"/>
      <c r="D206" s="79"/>
      <c r="E206" s="79"/>
      <c r="F206" s="79"/>
      <c r="G206" s="79"/>
      <c r="H206" s="79"/>
      <c r="I206" s="99">
        <v>3359.23</v>
      </c>
      <c r="J206" s="99"/>
      <c r="K206" s="99"/>
      <c r="L206" s="99"/>
      <c r="M206" s="99"/>
      <c r="N206" s="99"/>
      <c r="O206" s="99"/>
      <c r="P206" s="99"/>
      <c r="Q206" s="99"/>
      <c r="R206" s="99"/>
      <c r="S206" s="99"/>
      <c r="T206" s="88">
        <v>2.2011669509567199E-7</v>
      </c>
      <c r="U206" s="88"/>
      <c r="V206" s="88"/>
      <c r="W206" s="88"/>
      <c r="X206" s="88"/>
      <c r="Y206" s="88"/>
      <c r="Z206" s="88"/>
      <c r="AA206" s="88"/>
      <c r="AB206" s="88"/>
      <c r="AC206" s="88"/>
      <c r="AD206" s="84">
        <v>3</v>
      </c>
      <c r="AE206" s="84"/>
      <c r="AF206" s="84"/>
      <c r="AG206" s="84"/>
      <c r="AH206" s="84"/>
      <c r="AI206" s="84"/>
      <c r="AJ206" s="84"/>
      <c r="AK206" s="84"/>
      <c r="AL206" s="84"/>
      <c r="AM206" s="88">
        <v>1.3009822415923999E-5</v>
      </c>
      <c r="AN206" s="88"/>
      <c r="AO206" s="88"/>
      <c r="AP206" s="88"/>
    </row>
    <row r="207" spans="2:42" s="53" customFormat="1" ht="8.85" customHeight="1" x14ac:dyDescent="0.15">
      <c r="B207" s="104"/>
      <c r="C207" s="104"/>
      <c r="D207" s="104"/>
      <c r="E207" s="104"/>
      <c r="F207" s="104"/>
      <c r="G207" s="104"/>
      <c r="H207" s="104"/>
      <c r="I207" s="100">
        <v>15261132275.9499</v>
      </c>
      <c r="J207" s="100"/>
      <c r="K207" s="100"/>
      <c r="L207" s="100"/>
      <c r="M207" s="100"/>
      <c r="N207" s="100"/>
      <c r="O207" s="100"/>
      <c r="P207" s="100"/>
      <c r="Q207" s="100"/>
      <c r="R207" s="100"/>
      <c r="S207" s="100"/>
      <c r="T207" s="101">
        <v>1</v>
      </c>
      <c r="U207" s="101"/>
      <c r="V207" s="101"/>
      <c r="W207" s="101"/>
      <c r="X207" s="101"/>
      <c r="Y207" s="101"/>
      <c r="Z207" s="101"/>
      <c r="AA207" s="101"/>
      <c r="AB207" s="101"/>
      <c r="AC207" s="101"/>
      <c r="AD207" s="102">
        <v>230595</v>
      </c>
      <c r="AE207" s="102"/>
      <c r="AF207" s="102"/>
      <c r="AG207" s="102"/>
      <c r="AH207" s="102"/>
      <c r="AI207" s="102"/>
      <c r="AJ207" s="102"/>
      <c r="AK207" s="102"/>
      <c r="AL207" s="102"/>
      <c r="AM207" s="101">
        <v>1</v>
      </c>
      <c r="AN207" s="101"/>
      <c r="AO207" s="101"/>
      <c r="AP207" s="101"/>
    </row>
    <row r="208" spans="2:42" s="53" customFormat="1" ht="7.2" customHeight="1" x14ac:dyDescent="0.15"/>
    <row r="209" spans="2:44" s="53" customFormat="1" ht="15.3" customHeight="1" x14ac:dyDescent="0.15">
      <c r="B209" s="59" t="s">
        <v>1131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row>
    <row r="210" spans="2:44" s="53" customFormat="1" ht="6.3" customHeight="1" x14ac:dyDescent="0.15"/>
    <row r="211" spans="2:44" s="53" customFormat="1" ht="10.199999999999999" customHeight="1" x14ac:dyDescent="0.15">
      <c r="B211" s="104"/>
      <c r="C211" s="104"/>
      <c r="D211" s="104"/>
      <c r="E211" s="104"/>
      <c r="F211" s="104"/>
      <c r="G211" s="104"/>
      <c r="H211" s="96" t="s">
        <v>1055</v>
      </c>
      <c r="I211" s="96"/>
      <c r="J211" s="96"/>
      <c r="K211" s="96"/>
      <c r="L211" s="96"/>
      <c r="M211" s="96"/>
      <c r="N211" s="96"/>
      <c r="O211" s="96"/>
      <c r="P211" s="96"/>
      <c r="Q211" s="96"/>
      <c r="R211" s="96"/>
      <c r="S211" s="96" t="s">
        <v>1056</v>
      </c>
      <c r="T211" s="96"/>
      <c r="U211" s="96"/>
      <c r="V211" s="96"/>
      <c r="W211" s="96"/>
      <c r="X211" s="96"/>
      <c r="Y211" s="96"/>
      <c r="Z211" s="96"/>
      <c r="AA211" s="96"/>
      <c r="AB211" s="96"/>
      <c r="AC211" s="96" t="s">
        <v>1057</v>
      </c>
      <c r="AD211" s="96"/>
      <c r="AE211" s="96"/>
      <c r="AF211" s="96"/>
      <c r="AG211" s="96"/>
      <c r="AH211" s="96"/>
      <c r="AI211" s="96"/>
      <c r="AJ211" s="96"/>
      <c r="AK211" s="96" t="s">
        <v>1056</v>
      </c>
      <c r="AL211" s="96"/>
      <c r="AM211" s="96"/>
      <c r="AN211" s="96"/>
      <c r="AO211" s="96"/>
      <c r="AP211" s="96"/>
    </row>
    <row r="212" spans="2:44" s="53" customFormat="1" ht="8.85" customHeight="1" x14ac:dyDescent="0.15">
      <c r="B212" s="79" t="s">
        <v>905</v>
      </c>
      <c r="C212" s="79"/>
      <c r="D212" s="79"/>
      <c r="E212" s="79"/>
      <c r="F212" s="79"/>
      <c r="G212" s="79"/>
      <c r="H212" s="99">
        <v>12911784800.9203</v>
      </c>
      <c r="I212" s="99"/>
      <c r="J212" s="99"/>
      <c r="K212" s="99"/>
      <c r="L212" s="99"/>
      <c r="M212" s="99"/>
      <c r="N212" s="99"/>
      <c r="O212" s="99"/>
      <c r="P212" s="99"/>
      <c r="Q212" s="99"/>
      <c r="R212" s="99"/>
      <c r="S212" s="88">
        <v>0.84605680413816498</v>
      </c>
      <c r="T212" s="88"/>
      <c r="U212" s="88"/>
      <c r="V212" s="88"/>
      <c r="W212" s="88"/>
      <c r="X212" s="88"/>
      <c r="Y212" s="88"/>
      <c r="Z212" s="88"/>
      <c r="AA212" s="88"/>
      <c r="AB212" s="88"/>
      <c r="AC212" s="84">
        <v>194944</v>
      </c>
      <c r="AD212" s="84"/>
      <c r="AE212" s="84"/>
      <c r="AF212" s="84"/>
      <c r="AG212" s="84"/>
      <c r="AH212" s="84"/>
      <c r="AI212" s="84"/>
      <c r="AJ212" s="84"/>
      <c r="AK212" s="88">
        <v>0.84539560701663097</v>
      </c>
      <c r="AL212" s="88"/>
      <c r="AM212" s="88"/>
      <c r="AN212" s="88"/>
      <c r="AO212" s="88"/>
      <c r="AP212" s="88"/>
    </row>
    <row r="213" spans="2:44" s="53" customFormat="1" ht="8.85" customHeight="1" x14ac:dyDescent="0.15">
      <c r="B213" s="79" t="s">
        <v>1132</v>
      </c>
      <c r="C213" s="79"/>
      <c r="D213" s="79"/>
      <c r="E213" s="79"/>
      <c r="F213" s="79"/>
      <c r="G213" s="79"/>
      <c r="H213" s="99">
        <v>28057690.620000001</v>
      </c>
      <c r="I213" s="99"/>
      <c r="J213" s="99"/>
      <c r="K213" s="99"/>
      <c r="L213" s="99"/>
      <c r="M213" s="99"/>
      <c r="N213" s="99"/>
      <c r="O213" s="99"/>
      <c r="P213" s="99"/>
      <c r="Q213" s="99"/>
      <c r="R213" s="99"/>
      <c r="S213" s="88">
        <v>1.8385064825246001E-3</v>
      </c>
      <c r="T213" s="88"/>
      <c r="U213" s="88"/>
      <c r="V213" s="88"/>
      <c r="W213" s="88"/>
      <c r="X213" s="88"/>
      <c r="Y213" s="88"/>
      <c r="Z213" s="88"/>
      <c r="AA213" s="88"/>
      <c r="AB213" s="88"/>
      <c r="AC213" s="84">
        <v>1778</v>
      </c>
      <c r="AD213" s="84"/>
      <c r="AE213" s="84"/>
      <c r="AF213" s="84"/>
      <c r="AG213" s="84"/>
      <c r="AH213" s="84"/>
      <c r="AI213" s="84"/>
      <c r="AJ213" s="84"/>
      <c r="AK213" s="88">
        <v>7.7104880851709698E-3</v>
      </c>
      <c r="AL213" s="88"/>
      <c r="AM213" s="88"/>
      <c r="AN213" s="88"/>
      <c r="AO213" s="88"/>
      <c r="AP213" s="88"/>
    </row>
    <row r="214" spans="2:44" s="53" customFormat="1" ht="8.85" customHeight="1" x14ac:dyDescent="0.15">
      <c r="B214" s="79" t="s">
        <v>1133</v>
      </c>
      <c r="C214" s="79"/>
      <c r="D214" s="79"/>
      <c r="E214" s="79"/>
      <c r="F214" s="79"/>
      <c r="G214" s="79"/>
      <c r="H214" s="99">
        <v>2321289784.4099898</v>
      </c>
      <c r="I214" s="99"/>
      <c r="J214" s="99"/>
      <c r="K214" s="99"/>
      <c r="L214" s="99"/>
      <c r="M214" s="99"/>
      <c r="N214" s="99"/>
      <c r="O214" s="99"/>
      <c r="P214" s="99"/>
      <c r="Q214" s="99"/>
      <c r="R214" s="99"/>
      <c r="S214" s="88">
        <v>0.15210468937931099</v>
      </c>
      <c r="T214" s="88"/>
      <c r="U214" s="88"/>
      <c r="V214" s="88"/>
      <c r="W214" s="88"/>
      <c r="X214" s="88"/>
      <c r="Y214" s="88"/>
      <c r="Z214" s="88"/>
      <c r="AA214" s="88"/>
      <c r="AB214" s="88"/>
      <c r="AC214" s="84">
        <v>33873</v>
      </c>
      <c r="AD214" s="84"/>
      <c r="AE214" s="84"/>
      <c r="AF214" s="84"/>
      <c r="AG214" s="84"/>
      <c r="AH214" s="84"/>
      <c r="AI214" s="84"/>
      <c r="AJ214" s="84"/>
      <c r="AK214" s="88">
        <v>0.14689390489819801</v>
      </c>
      <c r="AL214" s="88"/>
      <c r="AM214" s="88"/>
      <c r="AN214" s="88"/>
      <c r="AO214" s="88"/>
      <c r="AP214" s="88"/>
    </row>
    <row r="215" spans="2:44" s="53" customFormat="1" ht="10.199999999999999" customHeight="1" x14ac:dyDescent="0.15">
      <c r="B215" s="104"/>
      <c r="C215" s="104"/>
      <c r="D215" s="104"/>
      <c r="E215" s="104"/>
      <c r="F215" s="104"/>
      <c r="G215" s="104"/>
      <c r="H215" s="100">
        <v>15261132275.9503</v>
      </c>
      <c r="I215" s="100"/>
      <c r="J215" s="100"/>
      <c r="K215" s="100"/>
      <c r="L215" s="100"/>
      <c r="M215" s="100"/>
      <c r="N215" s="100"/>
      <c r="O215" s="100"/>
      <c r="P215" s="100"/>
      <c r="Q215" s="100"/>
      <c r="R215" s="100"/>
      <c r="S215" s="101">
        <v>1</v>
      </c>
      <c r="T215" s="101"/>
      <c r="U215" s="101"/>
      <c r="V215" s="101"/>
      <c r="W215" s="101"/>
      <c r="X215" s="101"/>
      <c r="Y215" s="101"/>
      <c r="Z215" s="101"/>
      <c r="AA215" s="101"/>
      <c r="AB215" s="101"/>
      <c r="AC215" s="102">
        <v>230595</v>
      </c>
      <c r="AD215" s="102"/>
      <c r="AE215" s="102"/>
      <c r="AF215" s="102"/>
      <c r="AG215" s="102"/>
      <c r="AH215" s="102"/>
      <c r="AI215" s="102"/>
      <c r="AJ215" s="102"/>
      <c r="AK215" s="101">
        <v>1</v>
      </c>
      <c r="AL215" s="101"/>
      <c r="AM215" s="101"/>
      <c r="AN215" s="101"/>
      <c r="AO215" s="101"/>
      <c r="AP215" s="101"/>
    </row>
    <row r="216" spans="2:44" s="53" customFormat="1" ht="7.2" customHeight="1" x14ac:dyDescent="0.15"/>
    <row r="217" spans="2:44" s="53" customFormat="1" ht="15.3" customHeight="1" x14ac:dyDescent="0.15">
      <c r="B217" s="59" t="s">
        <v>1134</v>
      </c>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row>
    <row r="218" spans="2:44" s="53" customFormat="1" ht="6.3" customHeight="1" x14ac:dyDescent="0.15"/>
    <row r="219" spans="2:44" s="53" customFormat="1" ht="10.199999999999999" customHeight="1" x14ac:dyDescent="0.15">
      <c r="B219" s="104"/>
      <c r="C219" s="104"/>
      <c r="D219" s="104"/>
      <c r="E219" s="104"/>
      <c r="F219" s="104"/>
      <c r="G219" s="96" t="s">
        <v>1055</v>
      </c>
      <c r="H219" s="96"/>
      <c r="I219" s="96"/>
      <c r="J219" s="96"/>
      <c r="K219" s="96"/>
      <c r="L219" s="96"/>
      <c r="M219" s="96"/>
      <c r="N219" s="96"/>
      <c r="O219" s="96"/>
      <c r="P219" s="96"/>
      <c r="Q219" s="96"/>
      <c r="R219" s="96" t="s">
        <v>1056</v>
      </c>
      <c r="S219" s="96"/>
      <c r="T219" s="96"/>
      <c r="U219" s="96"/>
      <c r="V219" s="96"/>
      <c r="W219" s="96"/>
      <c r="X219" s="96"/>
      <c r="Y219" s="96"/>
      <c r="Z219" s="96"/>
      <c r="AA219" s="96"/>
      <c r="AB219" s="96" t="s">
        <v>1057</v>
      </c>
      <c r="AC219" s="96"/>
      <c r="AD219" s="96"/>
      <c r="AE219" s="96"/>
      <c r="AF219" s="96"/>
      <c r="AG219" s="96"/>
      <c r="AH219" s="96"/>
      <c r="AI219" s="96"/>
      <c r="AJ219" s="96"/>
      <c r="AK219" s="96" t="s">
        <v>1056</v>
      </c>
      <c r="AL219" s="96"/>
      <c r="AM219" s="96"/>
      <c r="AN219" s="96"/>
      <c r="AO219" s="96"/>
      <c r="AP219" s="96"/>
    </row>
    <row r="220" spans="2:44" s="53" customFormat="1" ht="9.75" customHeight="1" x14ac:dyDescent="0.15">
      <c r="B220" s="79" t="s">
        <v>1135</v>
      </c>
      <c r="C220" s="79"/>
      <c r="D220" s="79"/>
      <c r="E220" s="79"/>
      <c r="F220" s="79"/>
      <c r="G220" s="99">
        <v>936855736.30999899</v>
      </c>
      <c r="H220" s="99"/>
      <c r="I220" s="99"/>
      <c r="J220" s="99"/>
      <c r="K220" s="99"/>
      <c r="L220" s="99"/>
      <c r="M220" s="99"/>
      <c r="N220" s="99"/>
      <c r="O220" s="99"/>
      <c r="P220" s="99"/>
      <c r="Q220" s="99"/>
      <c r="R220" s="88">
        <v>6.1388350442802497E-2</v>
      </c>
      <c r="S220" s="88"/>
      <c r="T220" s="88"/>
      <c r="U220" s="88"/>
      <c r="V220" s="88"/>
      <c r="W220" s="88"/>
      <c r="X220" s="88"/>
      <c r="Y220" s="88"/>
      <c r="Z220" s="88"/>
      <c r="AA220" s="88"/>
      <c r="AB220" s="84">
        <v>17825</v>
      </c>
      <c r="AC220" s="84"/>
      <c r="AD220" s="84"/>
      <c r="AE220" s="84"/>
      <c r="AF220" s="84"/>
      <c r="AG220" s="84"/>
      <c r="AH220" s="84"/>
      <c r="AI220" s="84"/>
      <c r="AJ220" s="84"/>
      <c r="AK220" s="88">
        <v>7.7300028187948594E-2</v>
      </c>
      <c r="AL220" s="88"/>
      <c r="AM220" s="88"/>
      <c r="AN220" s="88"/>
      <c r="AO220" s="88"/>
      <c r="AP220" s="88"/>
    </row>
    <row r="221" spans="2:44" s="53" customFormat="1" ht="9.75" customHeight="1" x14ac:dyDescent="0.15">
      <c r="B221" s="79" t="s">
        <v>1136</v>
      </c>
      <c r="C221" s="79"/>
      <c r="D221" s="79"/>
      <c r="E221" s="79"/>
      <c r="F221" s="79"/>
      <c r="G221" s="99">
        <v>103800442.86</v>
      </c>
      <c r="H221" s="99"/>
      <c r="I221" s="99"/>
      <c r="J221" s="99"/>
      <c r="K221" s="99"/>
      <c r="L221" s="99"/>
      <c r="M221" s="99"/>
      <c r="N221" s="99"/>
      <c r="O221" s="99"/>
      <c r="P221" s="99"/>
      <c r="Q221" s="99"/>
      <c r="R221" s="88">
        <v>6.8016213334037403E-3</v>
      </c>
      <c r="S221" s="88"/>
      <c r="T221" s="88"/>
      <c r="U221" s="88"/>
      <c r="V221" s="88"/>
      <c r="W221" s="88"/>
      <c r="X221" s="88"/>
      <c r="Y221" s="88"/>
      <c r="Z221" s="88"/>
      <c r="AA221" s="88"/>
      <c r="AB221" s="84">
        <v>1578</v>
      </c>
      <c r="AC221" s="84"/>
      <c r="AD221" s="84"/>
      <c r="AE221" s="84"/>
      <c r="AF221" s="84"/>
      <c r="AG221" s="84"/>
      <c r="AH221" s="84"/>
      <c r="AI221" s="84"/>
      <c r="AJ221" s="84"/>
      <c r="AK221" s="88">
        <v>6.8431665907760404E-3</v>
      </c>
      <c r="AL221" s="88"/>
      <c r="AM221" s="88"/>
      <c r="AN221" s="88"/>
      <c r="AO221" s="88"/>
      <c r="AP221" s="88"/>
    </row>
    <row r="222" spans="2:44" s="53" customFormat="1" ht="9.75" customHeight="1" x14ac:dyDescent="0.15">
      <c r="B222" s="79" t="s">
        <v>1137</v>
      </c>
      <c r="C222" s="79"/>
      <c r="D222" s="79"/>
      <c r="E222" s="79"/>
      <c r="F222" s="79"/>
      <c r="G222" s="99">
        <v>161506328.56999999</v>
      </c>
      <c r="H222" s="99"/>
      <c r="I222" s="99"/>
      <c r="J222" s="99"/>
      <c r="K222" s="99"/>
      <c r="L222" s="99"/>
      <c r="M222" s="99"/>
      <c r="N222" s="99"/>
      <c r="O222" s="99"/>
      <c r="P222" s="99"/>
      <c r="Q222" s="99"/>
      <c r="R222" s="88">
        <v>1.05828535949796E-2</v>
      </c>
      <c r="S222" s="88"/>
      <c r="T222" s="88"/>
      <c r="U222" s="88"/>
      <c r="V222" s="88"/>
      <c r="W222" s="88"/>
      <c r="X222" s="88"/>
      <c r="Y222" s="88"/>
      <c r="Z222" s="88"/>
      <c r="AA222" s="88"/>
      <c r="AB222" s="84">
        <v>2170</v>
      </c>
      <c r="AC222" s="84"/>
      <c r="AD222" s="84"/>
      <c r="AE222" s="84"/>
      <c r="AF222" s="84"/>
      <c r="AG222" s="84"/>
      <c r="AH222" s="84"/>
      <c r="AI222" s="84"/>
      <c r="AJ222" s="84"/>
      <c r="AK222" s="88">
        <v>9.4104382141850396E-3</v>
      </c>
      <c r="AL222" s="88"/>
      <c r="AM222" s="88"/>
      <c r="AN222" s="88"/>
      <c r="AO222" s="88"/>
      <c r="AP222" s="88"/>
    </row>
    <row r="223" spans="2:44" s="53" customFormat="1" ht="9.75" customHeight="1" x14ac:dyDescent="0.15">
      <c r="B223" s="79" t="s">
        <v>1138</v>
      </c>
      <c r="C223" s="79"/>
      <c r="D223" s="79"/>
      <c r="E223" s="79"/>
      <c r="F223" s="79"/>
      <c r="G223" s="99">
        <v>179943518.19</v>
      </c>
      <c r="H223" s="99"/>
      <c r="I223" s="99"/>
      <c r="J223" s="99"/>
      <c r="K223" s="99"/>
      <c r="L223" s="99"/>
      <c r="M223" s="99"/>
      <c r="N223" s="99"/>
      <c r="O223" s="99"/>
      <c r="P223" s="99"/>
      <c r="Q223" s="99"/>
      <c r="R223" s="88">
        <v>1.1790967730066101E-2</v>
      </c>
      <c r="S223" s="88"/>
      <c r="T223" s="88"/>
      <c r="U223" s="88"/>
      <c r="V223" s="88"/>
      <c r="W223" s="88"/>
      <c r="X223" s="88"/>
      <c r="Y223" s="88"/>
      <c r="Z223" s="88"/>
      <c r="AA223" s="88"/>
      <c r="AB223" s="84">
        <v>2189</v>
      </c>
      <c r="AC223" s="84"/>
      <c r="AD223" s="84"/>
      <c r="AE223" s="84"/>
      <c r="AF223" s="84"/>
      <c r="AG223" s="84"/>
      <c r="AH223" s="84"/>
      <c r="AI223" s="84"/>
      <c r="AJ223" s="84"/>
      <c r="AK223" s="88">
        <v>9.4928337561525598E-3</v>
      </c>
      <c r="AL223" s="88"/>
      <c r="AM223" s="88"/>
      <c r="AN223" s="88"/>
      <c r="AO223" s="88"/>
      <c r="AP223" s="88"/>
    </row>
    <row r="224" spans="2:44" s="53" customFormat="1" ht="9.75" customHeight="1" x14ac:dyDescent="0.15">
      <c r="B224" s="79" t="s">
        <v>1139</v>
      </c>
      <c r="C224" s="79"/>
      <c r="D224" s="79"/>
      <c r="E224" s="79"/>
      <c r="F224" s="79"/>
      <c r="G224" s="99">
        <v>321349864.13</v>
      </c>
      <c r="H224" s="99"/>
      <c r="I224" s="99"/>
      <c r="J224" s="99"/>
      <c r="K224" s="99"/>
      <c r="L224" s="99"/>
      <c r="M224" s="99"/>
      <c r="N224" s="99"/>
      <c r="O224" s="99"/>
      <c r="P224" s="99"/>
      <c r="Q224" s="99"/>
      <c r="R224" s="88">
        <v>2.1056751119077202E-2</v>
      </c>
      <c r="S224" s="88"/>
      <c r="T224" s="88"/>
      <c r="U224" s="88"/>
      <c r="V224" s="88"/>
      <c r="W224" s="88"/>
      <c r="X224" s="88"/>
      <c r="Y224" s="88"/>
      <c r="Z224" s="88"/>
      <c r="AA224" s="88"/>
      <c r="AB224" s="84">
        <v>3735</v>
      </c>
      <c r="AC224" s="84"/>
      <c r="AD224" s="84"/>
      <c r="AE224" s="84"/>
      <c r="AF224" s="84"/>
      <c r="AG224" s="84"/>
      <c r="AH224" s="84"/>
      <c r="AI224" s="84"/>
      <c r="AJ224" s="84"/>
      <c r="AK224" s="88">
        <v>1.6197228907825399E-2</v>
      </c>
      <c r="AL224" s="88"/>
      <c r="AM224" s="88"/>
      <c r="AN224" s="88"/>
      <c r="AO224" s="88"/>
      <c r="AP224" s="88"/>
    </row>
    <row r="225" spans="2:44" s="53" customFormat="1" ht="9.75" customHeight="1" x14ac:dyDescent="0.15">
      <c r="B225" s="79" t="s">
        <v>1140</v>
      </c>
      <c r="C225" s="79"/>
      <c r="D225" s="79"/>
      <c r="E225" s="79"/>
      <c r="F225" s="79"/>
      <c r="G225" s="99">
        <v>86526572.910000101</v>
      </c>
      <c r="H225" s="99"/>
      <c r="I225" s="99"/>
      <c r="J225" s="99"/>
      <c r="K225" s="99"/>
      <c r="L225" s="99"/>
      <c r="M225" s="99"/>
      <c r="N225" s="99"/>
      <c r="O225" s="99"/>
      <c r="P225" s="99"/>
      <c r="Q225" s="99"/>
      <c r="R225" s="88">
        <v>5.6697348103296099E-3</v>
      </c>
      <c r="S225" s="88"/>
      <c r="T225" s="88"/>
      <c r="U225" s="88"/>
      <c r="V225" s="88"/>
      <c r="W225" s="88"/>
      <c r="X225" s="88"/>
      <c r="Y225" s="88"/>
      <c r="Z225" s="88"/>
      <c r="AA225" s="88"/>
      <c r="AB225" s="84">
        <v>840</v>
      </c>
      <c r="AC225" s="84"/>
      <c r="AD225" s="84"/>
      <c r="AE225" s="84"/>
      <c r="AF225" s="84"/>
      <c r="AG225" s="84"/>
      <c r="AH225" s="84"/>
      <c r="AI225" s="84"/>
      <c r="AJ225" s="84"/>
      <c r="AK225" s="88">
        <v>3.6427502764587302E-3</v>
      </c>
      <c r="AL225" s="88"/>
      <c r="AM225" s="88"/>
      <c r="AN225" s="88"/>
      <c r="AO225" s="88"/>
      <c r="AP225" s="88"/>
    </row>
    <row r="226" spans="2:44" s="53" customFormat="1" ht="9.75" customHeight="1" x14ac:dyDescent="0.15">
      <c r="B226" s="79" t="s">
        <v>1141</v>
      </c>
      <c r="C226" s="79"/>
      <c r="D226" s="79"/>
      <c r="E226" s="79"/>
      <c r="F226" s="79"/>
      <c r="G226" s="99">
        <v>9527676.3800000008</v>
      </c>
      <c r="H226" s="99"/>
      <c r="I226" s="99"/>
      <c r="J226" s="99"/>
      <c r="K226" s="99"/>
      <c r="L226" s="99"/>
      <c r="M226" s="99"/>
      <c r="N226" s="99"/>
      <c r="O226" s="99"/>
      <c r="P226" s="99"/>
      <c r="Q226" s="99"/>
      <c r="R226" s="88">
        <v>6.24309927187676E-4</v>
      </c>
      <c r="S226" s="88"/>
      <c r="T226" s="88"/>
      <c r="U226" s="88"/>
      <c r="V226" s="88"/>
      <c r="W226" s="88"/>
      <c r="X226" s="88"/>
      <c r="Y226" s="88"/>
      <c r="Z226" s="88"/>
      <c r="AA226" s="88"/>
      <c r="AB226" s="84">
        <v>110</v>
      </c>
      <c r="AC226" s="84"/>
      <c r="AD226" s="84"/>
      <c r="AE226" s="84"/>
      <c r="AF226" s="84"/>
      <c r="AG226" s="84"/>
      <c r="AH226" s="84"/>
      <c r="AI226" s="84"/>
      <c r="AJ226" s="84"/>
      <c r="AK226" s="88">
        <v>4.77026821917214E-4</v>
      </c>
      <c r="AL226" s="88"/>
      <c r="AM226" s="88"/>
      <c r="AN226" s="88"/>
      <c r="AO226" s="88"/>
      <c r="AP226" s="88"/>
    </row>
    <row r="227" spans="2:44" s="53" customFormat="1" ht="9.75" customHeight="1" x14ac:dyDescent="0.15">
      <c r="B227" s="79" t="s">
        <v>1142</v>
      </c>
      <c r="C227" s="79"/>
      <c r="D227" s="79"/>
      <c r="E227" s="79"/>
      <c r="F227" s="79"/>
      <c r="G227" s="99">
        <v>93746674.650000006</v>
      </c>
      <c r="H227" s="99"/>
      <c r="I227" s="99"/>
      <c r="J227" s="99"/>
      <c r="K227" s="99"/>
      <c r="L227" s="99"/>
      <c r="M227" s="99"/>
      <c r="N227" s="99"/>
      <c r="O227" s="99"/>
      <c r="P227" s="99"/>
      <c r="Q227" s="99"/>
      <c r="R227" s="88">
        <v>6.1428387458336599E-3</v>
      </c>
      <c r="S227" s="88"/>
      <c r="T227" s="88"/>
      <c r="U227" s="88"/>
      <c r="V227" s="88"/>
      <c r="W227" s="88"/>
      <c r="X227" s="88"/>
      <c r="Y227" s="88"/>
      <c r="Z227" s="88"/>
      <c r="AA227" s="88"/>
      <c r="AB227" s="84">
        <v>605</v>
      </c>
      <c r="AC227" s="84"/>
      <c r="AD227" s="84"/>
      <c r="AE227" s="84"/>
      <c r="AF227" s="84"/>
      <c r="AG227" s="84"/>
      <c r="AH227" s="84"/>
      <c r="AI227" s="84"/>
      <c r="AJ227" s="84"/>
      <c r="AK227" s="88">
        <v>2.6236475205446801E-3</v>
      </c>
      <c r="AL227" s="88"/>
      <c r="AM227" s="88"/>
      <c r="AN227" s="88"/>
      <c r="AO227" s="88"/>
      <c r="AP227" s="88"/>
    </row>
    <row r="228" spans="2:44" s="53" customFormat="1" ht="9.75" customHeight="1" x14ac:dyDescent="0.15">
      <c r="B228" s="79" t="s">
        <v>1143</v>
      </c>
      <c r="C228" s="79"/>
      <c r="D228" s="79"/>
      <c r="E228" s="79"/>
      <c r="F228" s="79"/>
      <c r="G228" s="99">
        <v>44194287.880000003</v>
      </c>
      <c r="H228" s="99"/>
      <c r="I228" s="99"/>
      <c r="J228" s="99"/>
      <c r="K228" s="99"/>
      <c r="L228" s="99"/>
      <c r="M228" s="99"/>
      <c r="N228" s="99"/>
      <c r="O228" s="99"/>
      <c r="P228" s="99"/>
      <c r="Q228" s="99"/>
      <c r="R228" s="88">
        <v>2.8958721463704898E-3</v>
      </c>
      <c r="S228" s="88"/>
      <c r="T228" s="88"/>
      <c r="U228" s="88"/>
      <c r="V228" s="88"/>
      <c r="W228" s="88"/>
      <c r="X228" s="88"/>
      <c r="Y228" s="88"/>
      <c r="Z228" s="88"/>
      <c r="AA228" s="88"/>
      <c r="AB228" s="84">
        <v>298</v>
      </c>
      <c r="AC228" s="84"/>
      <c r="AD228" s="84"/>
      <c r="AE228" s="84"/>
      <c r="AF228" s="84"/>
      <c r="AG228" s="84"/>
      <c r="AH228" s="84"/>
      <c r="AI228" s="84"/>
      <c r="AJ228" s="84"/>
      <c r="AK228" s="88">
        <v>1.2923090266484501E-3</v>
      </c>
      <c r="AL228" s="88"/>
      <c r="AM228" s="88"/>
      <c r="AN228" s="88"/>
      <c r="AO228" s="88"/>
      <c r="AP228" s="88"/>
    </row>
    <row r="229" spans="2:44" s="53" customFormat="1" ht="9.75" customHeight="1" x14ac:dyDescent="0.15">
      <c r="B229" s="79" t="s">
        <v>1144</v>
      </c>
      <c r="C229" s="79"/>
      <c r="D229" s="79"/>
      <c r="E229" s="79"/>
      <c r="F229" s="79"/>
      <c r="G229" s="99">
        <v>71617483.900000095</v>
      </c>
      <c r="H229" s="99"/>
      <c r="I229" s="99"/>
      <c r="J229" s="99"/>
      <c r="K229" s="99"/>
      <c r="L229" s="99"/>
      <c r="M229" s="99"/>
      <c r="N229" s="99"/>
      <c r="O229" s="99"/>
      <c r="P229" s="99"/>
      <c r="Q229" s="99"/>
      <c r="R229" s="88">
        <v>4.6928027753786504E-3</v>
      </c>
      <c r="S229" s="88"/>
      <c r="T229" s="88"/>
      <c r="U229" s="88"/>
      <c r="V229" s="88"/>
      <c r="W229" s="88"/>
      <c r="X229" s="88"/>
      <c r="Y229" s="88"/>
      <c r="Z229" s="88"/>
      <c r="AA229" s="88"/>
      <c r="AB229" s="84">
        <v>1008</v>
      </c>
      <c r="AC229" s="84"/>
      <c r="AD229" s="84"/>
      <c r="AE229" s="84"/>
      <c r="AF229" s="84"/>
      <c r="AG229" s="84"/>
      <c r="AH229" s="84"/>
      <c r="AI229" s="84"/>
      <c r="AJ229" s="84"/>
      <c r="AK229" s="88">
        <v>4.3713003317504698E-3</v>
      </c>
      <c r="AL229" s="88"/>
      <c r="AM229" s="88"/>
      <c r="AN229" s="88"/>
      <c r="AO229" s="88"/>
      <c r="AP229" s="88"/>
    </row>
    <row r="230" spans="2:44" s="53" customFormat="1" ht="9.75" customHeight="1" x14ac:dyDescent="0.15">
      <c r="B230" s="79" t="s">
        <v>1145</v>
      </c>
      <c r="C230" s="79"/>
      <c r="D230" s="79"/>
      <c r="E230" s="79"/>
      <c r="F230" s="79"/>
      <c r="G230" s="99">
        <v>243007535.83000001</v>
      </c>
      <c r="H230" s="99"/>
      <c r="I230" s="99"/>
      <c r="J230" s="99"/>
      <c r="K230" s="99"/>
      <c r="L230" s="99"/>
      <c r="M230" s="99"/>
      <c r="N230" s="99"/>
      <c r="O230" s="99"/>
      <c r="P230" s="99"/>
      <c r="Q230" s="99"/>
      <c r="R230" s="88">
        <v>1.5923296609711701E-2</v>
      </c>
      <c r="S230" s="88"/>
      <c r="T230" s="88"/>
      <c r="U230" s="88"/>
      <c r="V230" s="88"/>
      <c r="W230" s="88"/>
      <c r="X230" s="88"/>
      <c r="Y230" s="88"/>
      <c r="Z230" s="88"/>
      <c r="AA230" s="88"/>
      <c r="AB230" s="84">
        <v>2741</v>
      </c>
      <c r="AC230" s="84"/>
      <c r="AD230" s="84"/>
      <c r="AE230" s="84"/>
      <c r="AF230" s="84"/>
      <c r="AG230" s="84"/>
      <c r="AH230" s="84"/>
      <c r="AI230" s="84"/>
      <c r="AJ230" s="84"/>
      <c r="AK230" s="88">
        <v>1.1886641080682599E-2</v>
      </c>
      <c r="AL230" s="88"/>
      <c r="AM230" s="88"/>
      <c r="AN230" s="88"/>
      <c r="AO230" s="88"/>
      <c r="AP230" s="88"/>
    </row>
    <row r="231" spans="2:44" s="53" customFormat="1" ht="9.75" customHeight="1" x14ac:dyDescent="0.15">
      <c r="B231" s="79" t="s">
        <v>1146</v>
      </c>
      <c r="C231" s="79"/>
      <c r="D231" s="79"/>
      <c r="E231" s="79"/>
      <c r="F231" s="79"/>
      <c r="G231" s="99">
        <v>23615444.18</v>
      </c>
      <c r="H231" s="99"/>
      <c r="I231" s="99"/>
      <c r="J231" s="99"/>
      <c r="K231" s="99"/>
      <c r="L231" s="99"/>
      <c r="M231" s="99"/>
      <c r="N231" s="99"/>
      <c r="O231" s="99"/>
      <c r="P231" s="99"/>
      <c r="Q231" s="99"/>
      <c r="R231" s="88">
        <v>1.54742411984825E-3</v>
      </c>
      <c r="S231" s="88"/>
      <c r="T231" s="88"/>
      <c r="U231" s="88"/>
      <c r="V231" s="88"/>
      <c r="W231" s="88"/>
      <c r="X231" s="88"/>
      <c r="Y231" s="88"/>
      <c r="Z231" s="88"/>
      <c r="AA231" s="88"/>
      <c r="AB231" s="84">
        <v>211</v>
      </c>
      <c r="AC231" s="84"/>
      <c r="AD231" s="84"/>
      <c r="AE231" s="84"/>
      <c r="AF231" s="84"/>
      <c r="AG231" s="84"/>
      <c r="AH231" s="84"/>
      <c r="AI231" s="84"/>
      <c r="AJ231" s="84"/>
      <c r="AK231" s="88">
        <v>9.1502417658665596E-4</v>
      </c>
      <c r="AL231" s="88"/>
      <c r="AM231" s="88"/>
      <c r="AN231" s="88"/>
      <c r="AO231" s="88"/>
      <c r="AP231" s="88"/>
    </row>
    <row r="232" spans="2:44" s="53" customFormat="1" ht="9.75" customHeight="1" x14ac:dyDescent="0.15">
      <c r="B232" s="79" t="s">
        <v>1147</v>
      </c>
      <c r="C232" s="79"/>
      <c r="D232" s="79"/>
      <c r="E232" s="79"/>
      <c r="F232" s="79"/>
      <c r="G232" s="99">
        <v>20415795.210000001</v>
      </c>
      <c r="H232" s="99"/>
      <c r="I232" s="99"/>
      <c r="J232" s="99"/>
      <c r="K232" s="99"/>
      <c r="L232" s="99"/>
      <c r="M232" s="99"/>
      <c r="N232" s="99"/>
      <c r="O232" s="99"/>
      <c r="P232" s="99"/>
      <c r="Q232" s="99"/>
      <c r="R232" s="88">
        <v>1.3377641213537499E-3</v>
      </c>
      <c r="S232" s="88"/>
      <c r="T232" s="88"/>
      <c r="U232" s="88"/>
      <c r="V232" s="88"/>
      <c r="W232" s="88"/>
      <c r="X232" s="88"/>
      <c r="Y232" s="88"/>
      <c r="Z232" s="88"/>
      <c r="AA232" s="88"/>
      <c r="AB232" s="84">
        <v>132</v>
      </c>
      <c r="AC232" s="84"/>
      <c r="AD232" s="84"/>
      <c r="AE232" s="84"/>
      <c r="AF232" s="84"/>
      <c r="AG232" s="84"/>
      <c r="AH232" s="84"/>
      <c r="AI232" s="84"/>
      <c r="AJ232" s="84"/>
      <c r="AK232" s="88">
        <v>5.7243218630065697E-4</v>
      </c>
      <c r="AL232" s="88"/>
      <c r="AM232" s="88"/>
      <c r="AN232" s="88"/>
      <c r="AO232" s="88"/>
      <c r="AP232" s="88"/>
    </row>
    <row r="233" spans="2:44" s="53" customFormat="1" ht="9.75" customHeight="1" x14ac:dyDescent="0.15">
      <c r="B233" s="79" t="s">
        <v>1148</v>
      </c>
      <c r="C233" s="79"/>
      <c r="D233" s="79"/>
      <c r="E233" s="79"/>
      <c r="F233" s="79"/>
      <c r="G233" s="99">
        <v>3925502.52</v>
      </c>
      <c r="H233" s="99"/>
      <c r="I233" s="99"/>
      <c r="J233" s="99"/>
      <c r="K233" s="99"/>
      <c r="L233" s="99"/>
      <c r="M233" s="99"/>
      <c r="N233" s="99"/>
      <c r="O233" s="99"/>
      <c r="P233" s="99"/>
      <c r="Q233" s="99"/>
      <c r="R233" s="88">
        <v>2.57222232860541E-4</v>
      </c>
      <c r="S233" s="88"/>
      <c r="T233" s="88"/>
      <c r="U233" s="88"/>
      <c r="V233" s="88"/>
      <c r="W233" s="88"/>
      <c r="X233" s="88"/>
      <c r="Y233" s="88"/>
      <c r="Z233" s="88"/>
      <c r="AA233" s="88"/>
      <c r="AB233" s="84">
        <v>33</v>
      </c>
      <c r="AC233" s="84"/>
      <c r="AD233" s="84"/>
      <c r="AE233" s="84"/>
      <c r="AF233" s="84"/>
      <c r="AG233" s="84"/>
      <c r="AH233" s="84"/>
      <c r="AI233" s="84"/>
      <c r="AJ233" s="84"/>
      <c r="AK233" s="88">
        <v>1.43108046575164E-4</v>
      </c>
      <c r="AL233" s="88"/>
      <c r="AM233" s="88"/>
      <c r="AN233" s="88"/>
      <c r="AO233" s="88"/>
      <c r="AP233" s="88"/>
    </row>
    <row r="234" spans="2:44" s="53" customFormat="1" ht="9.75" customHeight="1" x14ac:dyDescent="0.15">
      <c r="B234" s="79" t="s">
        <v>1149</v>
      </c>
      <c r="C234" s="79"/>
      <c r="D234" s="79"/>
      <c r="E234" s="79"/>
      <c r="F234" s="79"/>
      <c r="G234" s="99">
        <v>241379.1</v>
      </c>
      <c r="H234" s="99"/>
      <c r="I234" s="99"/>
      <c r="J234" s="99"/>
      <c r="K234" s="99"/>
      <c r="L234" s="99"/>
      <c r="M234" s="99"/>
      <c r="N234" s="99"/>
      <c r="O234" s="99"/>
      <c r="P234" s="99"/>
      <c r="Q234" s="99"/>
      <c r="R234" s="88">
        <v>1.5816591825259598E-5</v>
      </c>
      <c r="S234" s="88"/>
      <c r="T234" s="88"/>
      <c r="U234" s="88"/>
      <c r="V234" s="88"/>
      <c r="W234" s="88"/>
      <c r="X234" s="88"/>
      <c r="Y234" s="88"/>
      <c r="Z234" s="88"/>
      <c r="AA234" s="88"/>
      <c r="AB234" s="84">
        <v>2</v>
      </c>
      <c r="AC234" s="84"/>
      <c r="AD234" s="84"/>
      <c r="AE234" s="84"/>
      <c r="AF234" s="84"/>
      <c r="AG234" s="84"/>
      <c r="AH234" s="84"/>
      <c r="AI234" s="84"/>
      <c r="AJ234" s="84"/>
      <c r="AK234" s="88">
        <v>8.6732149439493494E-6</v>
      </c>
      <c r="AL234" s="88"/>
      <c r="AM234" s="88"/>
      <c r="AN234" s="88"/>
      <c r="AO234" s="88"/>
      <c r="AP234" s="88"/>
    </row>
    <row r="235" spans="2:44" s="53" customFormat="1" ht="9.75" customHeight="1" x14ac:dyDescent="0.15">
      <c r="B235" s="79" t="s">
        <v>1150</v>
      </c>
      <c r="C235" s="79"/>
      <c r="D235" s="79"/>
      <c r="E235" s="79"/>
      <c r="F235" s="79"/>
      <c r="G235" s="99">
        <v>12960858033.330299</v>
      </c>
      <c r="H235" s="99"/>
      <c r="I235" s="99"/>
      <c r="J235" s="99"/>
      <c r="K235" s="99"/>
      <c r="L235" s="99"/>
      <c r="M235" s="99"/>
      <c r="N235" s="99"/>
      <c r="O235" s="99"/>
      <c r="P235" s="99"/>
      <c r="Q235" s="99"/>
      <c r="R235" s="88">
        <v>0.84927237369897102</v>
      </c>
      <c r="S235" s="88"/>
      <c r="T235" s="88"/>
      <c r="U235" s="88"/>
      <c r="V235" s="88"/>
      <c r="W235" s="88"/>
      <c r="X235" s="88"/>
      <c r="Y235" s="88"/>
      <c r="Z235" s="88"/>
      <c r="AA235" s="88"/>
      <c r="AB235" s="84">
        <v>197118</v>
      </c>
      <c r="AC235" s="84"/>
      <c r="AD235" s="84"/>
      <c r="AE235" s="84"/>
      <c r="AF235" s="84"/>
      <c r="AG235" s="84"/>
      <c r="AH235" s="84"/>
      <c r="AI235" s="84"/>
      <c r="AJ235" s="84"/>
      <c r="AK235" s="88">
        <v>0.85482339166070398</v>
      </c>
      <c r="AL235" s="88"/>
      <c r="AM235" s="88"/>
      <c r="AN235" s="88"/>
      <c r="AO235" s="88"/>
      <c r="AP235" s="88"/>
    </row>
    <row r="236" spans="2:44" s="53" customFormat="1" ht="10.199999999999999" customHeight="1" x14ac:dyDescent="0.15">
      <c r="B236" s="104"/>
      <c r="C236" s="104"/>
      <c r="D236" s="104"/>
      <c r="E236" s="104"/>
      <c r="F236" s="104"/>
      <c r="G236" s="100">
        <v>15261132275.9503</v>
      </c>
      <c r="H236" s="100"/>
      <c r="I236" s="100"/>
      <c r="J236" s="100"/>
      <c r="K236" s="100"/>
      <c r="L236" s="100"/>
      <c r="M236" s="100"/>
      <c r="N236" s="100"/>
      <c r="O236" s="100"/>
      <c r="P236" s="100"/>
      <c r="Q236" s="100"/>
      <c r="R236" s="101">
        <v>1</v>
      </c>
      <c r="S236" s="101"/>
      <c r="T236" s="101"/>
      <c r="U236" s="101"/>
      <c r="V236" s="101"/>
      <c r="W236" s="101"/>
      <c r="X236" s="101"/>
      <c r="Y236" s="101"/>
      <c r="Z236" s="101"/>
      <c r="AA236" s="101"/>
      <c r="AB236" s="102">
        <v>230595</v>
      </c>
      <c r="AC236" s="102"/>
      <c r="AD236" s="102"/>
      <c r="AE236" s="102"/>
      <c r="AF236" s="102"/>
      <c r="AG236" s="102"/>
      <c r="AH236" s="102"/>
      <c r="AI236" s="102"/>
      <c r="AJ236" s="102"/>
      <c r="AK236" s="101">
        <v>1</v>
      </c>
      <c r="AL236" s="101"/>
      <c r="AM236" s="101"/>
      <c r="AN236" s="101"/>
      <c r="AO236" s="101"/>
      <c r="AP236" s="101"/>
    </row>
    <row r="237" spans="2:44" s="53" customFormat="1" ht="7.2" customHeight="1" x14ac:dyDescent="0.15"/>
    <row r="238" spans="2:44" s="53" customFormat="1" ht="15.3" customHeight="1" x14ac:dyDescent="0.15">
      <c r="B238" s="59" t="s">
        <v>1151</v>
      </c>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row>
    <row r="239" spans="2:44" s="53" customFormat="1" ht="6.3" customHeight="1" x14ac:dyDescent="0.15"/>
    <row r="240" spans="2:44" s="53" customFormat="1" ht="9.75" customHeight="1" x14ac:dyDescent="0.15">
      <c r="B240" s="104"/>
      <c r="C240" s="104"/>
      <c r="D240" s="104"/>
      <c r="E240" s="104"/>
      <c r="F240" s="96" t="s">
        <v>1055</v>
      </c>
      <c r="G240" s="96"/>
      <c r="H240" s="96"/>
      <c r="I240" s="96"/>
      <c r="J240" s="96"/>
      <c r="K240" s="96"/>
      <c r="L240" s="96"/>
      <c r="M240" s="96"/>
      <c r="N240" s="96"/>
      <c r="O240" s="96"/>
      <c r="P240" s="96"/>
      <c r="Q240" s="96" t="s">
        <v>1056</v>
      </c>
      <c r="R240" s="96"/>
      <c r="S240" s="96"/>
      <c r="T240" s="96"/>
      <c r="U240" s="96"/>
      <c r="V240" s="96"/>
      <c r="W240" s="96"/>
      <c r="X240" s="96"/>
      <c r="Y240" s="96"/>
      <c r="Z240" s="96"/>
      <c r="AA240" s="96" t="s">
        <v>1057</v>
      </c>
      <c r="AB240" s="96"/>
      <c r="AC240" s="96"/>
      <c r="AD240" s="96"/>
      <c r="AE240" s="96"/>
      <c r="AF240" s="96"/>
      <c r="AG240" s="96"/>
      <c r="AH240" s="96"/>
      <c r="AI240" s="96"/>
      <c r="AJ240" s="96" t="s">
        <v>1056</v>
      </c>
      <c r="AK240" s="96"/>
      <c r="AL240" s="96"/>
      <c r="AM240" s="96"/>
      <c r="AN240" s="96"/>
      <c r="AO240" s="96"/>
      <c r="AP240" s="96"/>
    </row>
    <row r="241" spans="2:44" s="53" customFormat="1" ht="9.75" customHeight="1" x14ac:dyDescent="0.15">
      <c r="B241" s="79" t="s">
        <v>1152</v>
      </c>
      <c r="C241" s="79"/>
      <c r="D241" s="79"/>
      <c r="E241" s="79"/>
      <c r="F241" s="99">
        <v>15261088541.0903</v>
      </c>
      <c r="G241" s="99"/>
      <c r="H241" s="99"/>
      <c r="I241" s="99"/>
      <c r="J241" s="99"/>
      <c r="K241" s="99"/>
      <c r="L241" s="99"/>
      <c r="M241" s="99"/>
      <c r="N241" s="99"/>
      <c r="O241" s="99"/>
      <c r="P241" s="99"/>
      <c r="Q241" s="88">
        <v>0.99999713423229597</v>
      </c>
      <c r="R241" s="88"/>
      <c r="S241" s="88"/>
      <c r="T241" s="88"/>
      <c r="U241" s="88"/>
      <c r="V241" s="88"/>
      <c r="W241" s="88"/>
      <c r="X241" s="88"/>
      <c r="Y241" s="88"/>
      <c r="Z241" s="88"/>
      <c r="AA241" s="84">
        <v>230592</v>
      </c>
      <c r="AB241" s="84"/>
      <c r="AC241" s="84"/>
      <c r="AD241" s="84"/>
      <c r="AE241" s="84"/>
      <c r="AF241" s="84"/>
      <c r="AG241" s="84"/>
      <c r="AH241" s="84"/>
      <c r="AI241" s="84"/>
      <c r="AJ241" s="88">
        <v>0.99998699017758397</v>
      </c>
      <c r="AK241" s="88"/>
      <c r="AL241" s="88"/>
      <c r="AM241" s="88"/>
      <c r="AN241" s="88"/>
      <c r="AO241" s="88"/>
      <c r="AP241" s="88"/>
    </row>
    <row r="242" spans="2:44" s="53" customFormat="1" ht="9.75" customHeight="1" x14ac:dyDescent="0.15">
      <c r="B242" s="79" t="s">
        <v>1153</v>
      </c>
      <c r="C242" s="79"/>
      <c r="D242" s="79"/>
      <c r="E242" s="79"/>
      <c r="F242" s="99">
        <v>43734.86</v>
      </c>
      <c r="G242" s="99"/>
      <c r="H242" s="99"/>
      <c r="I242" s="99"/>
      <c r="J242" s="99"/>
      <c r="K242" s="99"/>
      <c r="L242" s="99"/>
      <c r="M242" s="99"/>
      <c r="N242" s="99"/>
      <c r="O242" s="99"/>
      <c r="P242" s="99"/>
      <c r="Q242" s="88">
        <v>2.8657677038106101E-6</v>
      </c>
      <c r="R242" s="88"/>
      <c r="S242" s="88"/>
      <c r="T242" s="88"/>
      <c r="U242" s="88"/>
      <c r="V242" s="88"/>
      <c r="W242" s="88"/>
      <c r="X242" s="88"/>
      <c r="Y242" s="88"/>
      <c r="Z242" s="88"/>
      <c r="AA242" s="84">
        <v>3</v>
      </c>
      <c r="AB242" s="84"/>
      <c r="AC242" s="84"/>
      <c r="AD242" s="84"/>
      <c r="AE242" s="84"/>
      <c r="AF242" s="84"/>
      <c r="AG242" s="84"/>
      <c r="AH242" s="84"/>
      <c r="AI242" s="84"/>
      <c r="AJ242" s="88">
        <v>1.3009822415923999E-5</v>
      </c>
      <c r="AK242" s="88"/>
      <c r="AL242" s="88"/>
      <c r="AM242" s="88"/>
      <c r="AN242" s="88"/>
      <c r="AO242" s="88"/>
      <c r="AP242" s="88"/>
    </row>
    <row r="243" spans="2:44" s="53" customFormat="1" ht="9.75" customHeight="1" x14ac:dyDescent="0.15">
      <c r="B243" s="104"/>
      <c r="C243" s="104"/>
      <c r="D243" s="104"/>
      <c r="E243" s="104"/>
      <c r="F243" s="100">
        <v>15261132275.9503</v>
      </c>
      <c r="G243" s="100"/>
      <c r="H243" s="100"/>
      <c r="I243" s="100"/>
      <c r="J243" s="100"/>
      <c r="K243" s="100"/>
      <c r="L243" s="100"/>
      <c r="M243" s="100"/>
      <c r="N243" s="100"/>
      <c r="O243" s="100"/>
      <c r="P243" s="100"/>
      <c r="Q243" s="101">
        <v>1</v>
      </c>
      <c r="R243" s="101"/>
      <c r="S243" s="101"/>
      <c r="T243" s="101"/>
      <c r="U243" s="101"/>
      <c r="V243" s="101"/>
      <c r="W243" s="101"/>
      <c r="X243" s="101"/>
      <c r="Y243" s="101"/>
      <c r="Z243" s="101"/>
      <c r="AA243" s="102">
        <v>230595</v>
      </c>
      <c r="AB243" s="102"/>
      <c r="AC243" s="102"/>
      <c r="AD243" s="102"/>
      <c r="AE243" s="102"/>
      <c r="AF243" s="102"/>
      <c r="AG243" s="102"/>
      <c r="AH243" s="102"/>
      <c r="AI243" s="102"/>
      <c r="AJ243" s="101">
        <v>1</v>
      </c>
      <c r="AK243" s="101"/>
      <c r="AL243" s="101"/>
      <c r="AM243" s="101"/>
      <c r="AN243" s="101"/>
      <c r="AO243" s="101"/>
      <c r="AP243" s="101"/>
    </row>
    <row r="244" spans="2:44" s="53" customFormat="1" ht="14.1" customHeight="1" x14ac:dyDescent="0.15"/>
    <row r="245" spans="2:44" s="53" customFormat="1" ht="15.3" customHeight="1" x14ac:dyDescent="0.15">
      <c r="B245" s="59" t="s">
        <v>1154</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row>
    <row r="246" spans="2:44" s="53" customFormat="1" ht="5.55" customHeight="1" x14ac:dyDescent="0.15"/>
    <row r="247" spans="2:44" s="53" customFormat="1" ht="10.65" customHeight="1" x14ac:dyDescent="0.15">
      <c r="B247" s="104"/>
      <c r="C247" s="104"/>
      <c r="D247" s="96" t="s">
        <v>1055</v>
      </c>
      <c r="E247" s="96"/>
      <c r="F247" s="96"/>
      <c r="G247" s="96"/>
      <c r="H247" s="96"/>
      <c r="I247" s="96"/>
      <c r="J247" s="96"/>
      <c r="K247" s="96"/>
      <c r="L247" s="96"/>
      <c r="M247" s="96"/>
      <c r="N247" s="96"/>
      <c r="O247" s="96" t="s">
        <v>1056</v>
      </c>
      <c r="P247" s="96"/>
      <c r="Q247" s="96"/>
      <c r="R247" s="96"/>
      <c r="S247" s="96"/>
      <c r="T247" s="96"/>
      <c r="U247" s="96"/>
      <c r="V247" s="96"/>
      <c r="W247" s="96"/>
      <c r="X247" s="96"/>
      <c r="Y247" s="96" t="s">
        <v>1057</v>
      </c>
      <c r="Z247" s="96"/>
      <c r="AA247" s="96"/>
      <c r="AB247" s="96"/>
      <c r="AC247" s="96"/>
      <c r="AD247" s="96"/>
      <c r="AE247" s="96"/>
      <c r="AF247" s="96"/>
      <c r="AG247" s="96"/>
      <c r="AH247" s="96" t="s">
        <v>1056</v>
      </c>
      <c r="AI247" s="96"/>
      <c r="AJ247" s="96"/>
      <c r="AK247" s="96"/>
      <c r="AL247" s="96"/>
      <c r="AM247" s="96"/>
      <c r="AN247" s="96"/>
      <c r="AO247" s="96"/>
    </row>
    <row r="248" spans="2:44" s="53" customFormat="1" ht="9.75" customHeight="1" x14ac:dyDescent="0.15">
      <c r="B248" s="79" t="s">
        <v>1155</v>
      </c>
      <c r="C248" s="79"/>
      <c r="D248" s="99">
        <v>14441976230.410299</v>
      </c>
      <c r="E248" s="99"/>
      <c r="F248" s="99"/>
      <c r="G248" s="99"/>
      <c r="H248" s="99"/>
      <c r="I248" s="99"/>
      <c r="J248" s="99"/>
      <c r="K248" s="99"/>
      <c r="L248" s="99"/>
      <c r="M248" s="99"/>
      <c r="N248" s="99"/>
      <c r="O248" s="88">
        <v>0.94632403214072802</v>
      </c>
      <c r="P248" s="88"/>
      <c r="Q248" s="88"/>
      <c r="R248" s="88"/>
      <c r="S248" s="88"/>
      <c r="T248" s="88"/>
      <c r="U248" s="88"/>
      <c r="V248" s="88"/>
      <c r="W248" s="88"/>
      <c r="X248" s="88"/>
      <c r="Y248" s="84">
        <v>223020</v>
      </c>
      <c r="Z248" s="84"/>
      <c r="AA248" s="84"/>
      <c r="AB248" s="84"/>
      <c r="AC248" s="84"/>
      <c r="AD248" s="84"/>
      <c r="AE248" s="84"/>
      <c r="AF248" s="84"/>
      <c r="AG248" s="84"/>
      <c r="AH248" s="88">
        <v>0.96715019839979199</v>
      </c>
      <c r="AI248" s="88"/>
      <c r="AJ248" s="88"/>
      <c r="AK248" s="88"/>
      <c r="AL248" s="88"/>
      <c r="AM248" s="88"/>
      <c r="AN248" s="88"/>
      <c r="AO248" s="88"/>
    </row>
    <row r="249" spans="2:44" s="53" customFormat="1" ht="9.75" customHeight="1" x14ac:dyDescent="0.15">
      <c r="B249" s="79" t="s">
        <v>1156</v>
      </c>
      <c r="C249" s="79"/>
      <c r="D249" s="99">
        <v>701706295.60000002</v>
      </c>
      <c r="E249" s="99"/>
      <c r="F249" s="99"/>
      <c r="G249" s="99"/>
      <c r="H249" s="99"/>
      <c r="I249" s="99"/>
      <c r="J249" s="99"/>
      <c r="K249" s="99"/>
      <c r="L249" s="99"/>
      <c r="M249" s="99"/>
      <c r="N249" s="99"/>
      <c r="O249" s="88">
        <v>4.59799628829511E-2</v>
      </c>
      <c r="P249" s="88"/>
      <c r="Q249" s="88"/>
      <c r="R249" s="88"/>
      <c r="S249" s="88"/>
      <c r="T249" s="88"/>
      <c r="U249" s="88"/>
      <c r="V249" s="88"/>
      <c r="W249" s="88"/>
      <c r="X249" s="88"/>
      <c r="Y249" s="84">
        <v>4379</v>
      </c>
      <c r="Z249" s="84"/>
      <c r="AA249" s="84"/>
      <c r="AB249" s="84"/>
      <c r="AC249" s="84"/>
      <c r="AD249" s="84"/>
      <c r="AE249" s="84"/>
      <c r="AF249" s="84"/>
      <c r="AG249" s="84"/>
      <c r="AH249" s="88">
        <v>1.8990004119777099E-2</v>
      </c>
      <c r="AI249" s="88"/>
      <c r="AJ249" s="88"/>
      <c r="AK249" s="88"/>
      <c r="AL249" s="88"/>
      <c r="AM249" s="88"/>
      <c r="AN249" s="88"/>
      <c r="AO249" s="88"/>
    </row>
    <row r="250" spans="2:44" s="53" customFormat="1" ht="9.75" customHeight="1" x14ac:dyDescent="0.15">
      <c r="B250" s="79" t="s">
        <v>1157</v>
      </c>
      <c r="C250" s="79"/>
      <c r="D250" s="99">
        <v>117449749.94</v>
      </c>
      <c r="E250" s="99"/>
      <c r="F250" s="99"/>
      <c r="G250" s="99"/>
      <c r="H250" s="99"/>
      <c r="I250" s="99"/>
      <c r="J250" s="99"/>
      <c r="K250" s="99"/>
      <c r="L250" s="99"/>
      <c r="M250" s="99"/>
      <c r="N250" s="99"/>
      <c r="O250" s="88">
        <v>7.6960049763205802E-3</v>
      </c>
      <c r="P250" s="88"/>
      <c r="Q250" s="88"/>
      <c r="R250" s="88"/>
      <c r="S250" s="88"/>
      <c r="T250" s="88"/>
      <c r="U250" s="88"/>
      <c r="V250" s="88"/>
      <c r="W250" s="88"/>
      <c r="X250" s="88"/>
      <c r="Y250" s="84">
        <v>3196</v>
      </c>
      <c r="Z250" s="84"/>
      <c r="AA250" s="84"/>
      <c r="AB250" s="84"/>
      <c r="AC250" s="84"/>
      <c r="AD250" s="84"/>
      <c r="AE250" s="84"/>
      <c r="AF250" s="84"/>
      <c r="AG250" s="84"/>
      <c r="AH250" s="88">
        <v>1.38597974804311E-2</v>
      </c>
      <c r="AI250" s="88"/>
      <c r="AJ250" s="88"/>
      <c r="AK250" s="88"/>
      <c r="AL250" s="88"/>
      <c r="AM250" s="88"/>
      <c r="AN250" s="88"/>
      <c r="AO250" s="88"/>
    </row>
    <row r="251" spans="2:44" s="53" customFormat="1" ht="9.75" customHeight="1" x14ac:dyDescent="0.15">
      <c r="B251" s="104"/>
      <c r="C251" s="104"/>
      <c r="D251" s="100">
        <v>15261132275.9503</v>
      </c>
      <c r="E251" s="100"/>
      <c r="F251" s="100"/>
      <c r="G251" s="100"/>
      <c r="H251" s="100"/>
      <c r="I251" s="100"/>
      <c r="J251" s="100"/>
      <c r="K251" s="100"/>
      <c r="L251" s="100"/>
      <c r="M251" s="100"/>
      <c r="N251" s="100"/>
      <c r="O251" s="101">
        <v>1</v>
      </c>
      <c r="P251" s="101"/>
      <c r="Q251" s="101"/>
      <c r="R251" s="101"/>
      <c r="S251" s="101"/>
      <c r="T251" s="101"/>
      <c r="U251" s="101"/>
      <c r="V251" s="101"/>
      <c r="W251" s="101"/>
      <c r="X251" s="101"/>
      <c r="Y251" s="102">
        <v>230595</v>
      </c>
      <c r="Z251" s="102"/>
      <c r="AA251" s="102"/>
      <c r="AB251" s="102"/>
      <c r="AC251" s="102"/>
      <c r="AD251" s="102"/>
      <c r="AE251" s="102"/>
      <c r="AF251" s="102"/>
      <c r="AG251" s="102"/>
      <c r="AH251" s="101">
        <v>1</v>
      </c>
      <c r="AI251" s="101"/>
      <c r="AJ251" s="101"/>
      <c r="AK251" s="101"/>
      <c r="AL251" s="101"/>
      <c r="AM251" s="101"/>
      <c r="AN251" s="101"/>
      <c r="AO251" s="101"/>
    </row>
    <row r="252" spans="2:44" s="53" customFormat="1" ht="7.2" customHeight="1" x14ac:dyDescent="0.15"/>
    <row r="253" spans="2:44" s="53" customFormat="1" ht="15.3" customHeight="1" x14ac:dyDescent="0.15">
      <c r="B253" s="59" t="s">
        <v>1158</v>
      </c>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row>
    <row r="254" spans="2:44" s="53" customFormat="1" ht="6.3" customHeight="1" x14ac:dyDescent="0.15"/>
    <row r="255" spans="2:44" s="53" customFormat="1" ht="10.199999999999999" customHeight="1" x14ac:dyDescent="0.15">
      <c r="B255" s="106"/>
      <c r="C255" s="96" t="s">
        <v>1055</v>
      </c>
      <c r="D255" s="96"/>
      <c r="E255" s="96"/>
      <c r="F255" s="96"/>
      <c r="G255" s="96"/>
      <c r="H255" s="96"/>
      <c r="I255" s="96"/>
      <c r="J255" s="96"/>
      <c r="K255" s="96"/>
      <c r="L255" s="96"/>
      <c r="M255" s="96"/>
      <c r="N255" s="96" t="s">
        <v>1056</v>
      </c>
      <c r="O255" s="96"/>
      <c r="P255" s="96"/>
      <c r="Q255" s="96"/>
      <c r="R255" s="96"/>
      <c r="S255" s="96"/>
      <c r="T255" s="96"/>
      <c r="U255" s="96"/>
      <c r="V255" s="96"/>
      <c r="W255" s="96"/>
      <c r="X255" s="96" t="s">
        <v>1057</v>
      </c>
      <c r="Y255" s="96"/>
      <c r="Z255" s="96"/>
      <c r="AA255" s="96"/>
      <c r="AB255" s="96"/>
      <c r="AC255" s="96"/>
      <c r="AD255" s="96"/>
      <c r="AE255" s="96"/>
      <c r="AF255" s="96"/>
      <c r="AG255" s="96" t="s">
        <v>1056</v>
      </c>
      <c r="AH255" s="96"/>
      <c r="AI255" s="96"/>
      <c r="AJ255" s="96"/>
      <c r="AK255" s="96"/>
      <c r="AL255" s="96"/>
      <c r="AM255" s="96"/>
      <c r="AN255" s="96"/>
      <c r="AO255" s="96"/>
    </row>
    <row r="256" spans="2:44" s="53" customFormat="1" ht="8.85" customHeight="1" x14ac:dyDescent="0.15">
      <c r="B256" s="78" t="s">
        <v>1159</v>
      </c>
      <c r="C256" s="99">
        <v>1071968772.85</v>
      </c>
      <c r="D256" s="99"/>
      <c r="E256" s="99"/>
      <c r="F256" s="99"/>
      <c r="G256" s="99"/>
      <c r="H256" s="99"/>
      <c r="I256" s="99"/>
      <c r="J256" s="99"/>
      <c r="K256" s="99"/>
      <c r="L256" s="99"/>
      <c r="M256" s="99"/>
      <c r="N256" s="88">
        <v>7.0241758833275797E-2</v>
      </c>
      <c r="O256" s="88"/>
      <c r="P256" s="88"/>
      <c r="Q256" s="88"/>
      <c r="R256" s="88"/>
      <c r="S256" s="88"/>
      <c r="T256" s="88"/>
      <c r="U256" s="88"/>
      <c r="V256" s="88"/>
      <c r="W256" s="88"/>
      <c r="X256" s="84">
        <v>37019</v>
      </c>
      <c r="Y256" s="84"/>
      <c r="Z256" s="84"/>
      <c r="AA256" s="84"/>
      <c r="AB256" s="84"/>
      <c r="AC256" s="84"/>
      <c r="AD256" s="84"/>
      <c r="AE256" s="84"/>
      <c r="AF256" s="84"/>
      <c r="AG256" s="88">
        <v>0.16053687200503</v>
      </c>
      <c r="AH256" s="88"/>
      <c r="AI256" s="88"/>
      <c r="AJ256" s="88"/>
      <c r="AK256" s="88"/>
      <c r="AL256" s="88"/>
      <c r="AM256" s="88"/>
      <c r="AN256" s="88"/>
      <c r="AO256" s="88"/>
    </row>
    <row r="257" spans="2:44" s="53" customFormat="1" ht="8.85" customHeight="1" x14ac:dyDescent="0.15">
      <c r="B257" s="78" t="s">
        <v>1160</v>
      </c>
      <c r="C257" s="99">
        <v>1325012987.00999</v>
      </c>
      <c r="D257" s="99"/>
      <c r="E257" s="99"/>
      <c r="F257" s="99"/>
      <c r="G257" s="99"/>
      <c r="H257" s="99"/>
      <c r="I257" s="99"/>
      <c r="J257" s="99"/>
      <c r="K257" s="99"/>
      <c r="L257" s="99"/>
      <c r="M257" s="99"/>
      <c r="N257" s="88">
        <v>8.6822718200148197E-2</v>
      </c>
      <c r="O257" s="88"/>
      <c r="P257" s="88"/>
      <c r="Q257" s="88"/>
      <c r="R257" s="88"/>
      <c r="S257" s="88"/>
      <c r="T257" s="88"/>
      <c r="U257" s="88"/>
      <c r="V257" s="88"/>
      <c r="W257" s="88"/>
      <c r="X257" s="84">
        <v>31730</v>
      </c>
      <c r="Y257" s="84"/>
      <c r="Z257" s="84"/>
      <c r="AA257" s="84"/>
      <c r="AB257" s="84"/>
      <c r="AC257" s="84"/>
      <c r="AD257" s="84"/>
      <c r="AE257" s="84"/>
      <c r="AF257" s="84"/>
      <c r="AG257" s="88">
        <v>0.137600555085756</v>
      </c>
      <c r="AH257" s="88"/>
      <c r="AI257" s="88"/>
      <c r="AJ257" s="88"/>
      <c r="AK257" s="88"/>
      <c r="AL257" s="88"/>
      <c r="AM257" s="88"/>
      <c r="AN257" s="88"/>
      <c r="AO257" s="88"/>
    </row>
    <row r="258" spans="2:44" s="53" customFormat="1" ht="8.85" customHeight="1" x14ac:dyDescent="0.15">
      <c r="B258" s="78" t="s">
        <v>1161</v>
      </c>
      <c r="C258" s="99">
        <v>1599518231.5599899</v>
      </c>
      <c r="D258" s="99"/>
      <c r="E258" s="99"/>
      <c r="F258" s="99"/>
      <c r="G258" s="99"/>
      <c r="H258" s="99"/>
      <c r="I258" s="99"/>
      <c r="J258" s="99"/>
      <c r="K258" s="99"/>
      <c r="L258" s="99"/>
      <c r="M258" s="99"/>
      <c r="N258" s="88">
        <v>0.104809931703474</v>
      </c>
      <c r="O258" s="88"/>
      <c r="P258" s="88"/>
      <c r="Q258" s="88"/>
      <c r="R258" s="88"/>
      <c r="S258" s="88"/>
      <c r="T258" s="88"/>
      <c r="U258" s="88"/>
      <c r="V258" s="88"/>
      <c r="W258" s="88"/>
      <c r="X258" s="84">
        <v>30282</v>
      </c>
      <c r="Y258" s="84"/>
      <c r="Z258" s="84"/>
      <c r="AA258" s="84"/>
      <c r="AB258" s="84"/>
      <c r="AC258" s="84"/>
      <c r="AD258" s="84"/>
      <c r="AE258" s="84"/>
      <c r="AF258" s="84"/>
      <c r="AG258" s="88">
        <v>0.131321147466337</v>
      </c>
      <c r="AH258" s="88"/>
      <c r="AI258" s="88"/>
      <c r="AJ258" s="88"/>
      <c r="AK258" s="88"/>
      <c r="AL258" s="88"/>
      <c r="AM258" s="88"/>
      <c r="AN258" s="88"/>
      <c r="AO258" s="88"/>
    </row>
    <row r="259" spans="2:44" s="53" customFormat="1" ht="8.85" customHeight="1" x14ac:dyDescent="0.15">
      <c r="B259" s="78" t="s">
        <v>1162</v>
      </c>
      <c r="C259" s="99">
        <v>1821022958.5999999</v>
      </c>
      <c r="D259" s="99"/>
      <c r="E259" s="99"/>
      <c r="F259" s="99"/>
      <c r="G259" s="99"/>
      <c r="H259" s="99"/>
      <c r="I259" s="99"/>
      <c r="J259" s="99"/>
      <c r="K259" s="99"/>
      <c r="L259" s="99"/>
      <c r="M259" s="99"/>
      <c r="N259" s="88">
        <v>0.119324236607906</v>
      </c>
      <c r="O259" s="88"/>
      <c r="P259" s="88"/>
      <c r="Q259" s="88"/>
      <c r="R259" s="88"/>
      <c r="S259" s="88"/>
      <c r="T259" s="88"/>
      <c r="U259" s="88"/>
      <c r="V259" s="88"/>
      <c r="W259" s="88"/>
      <c r="X259" s="84">
        <v>29026</v>
      </c>
      <c r="Y259" s="84"/>
      <c r="Z259" s="84"/>
      <c r="AA259" s="84"/>
      <c r="AB259" s="84"/>
      <c r="AC259" s="84"/>
      <c r="AD259" s="84"/>
      <c r="AE259" s="84"/>
      <c r="AF259" s="84"/>
      <c r="AG259" s="88">
        <v>0.12587436848153699</v>
      </c>
      <c r="AH259" s="88"/>
      <c r="AI259" s="88"/>
      <c r="AJ259" s="88"/>
      <c r="AK259" s="88"/>
      <c r="AL259" s="88"/>
      <c r="AM259" s="88"/>
      <c r="AN259" s="88"/>
      <c r="AO259" s="88"/>
    </row>
    <row r="260" spans="2:44" s="53" customFormat="1" ht="8.85" customHeight="1" x14ac:dyDescent="0.15">
      <c r="B260" s="78" t="s">
        <v>1163</v>
      </c>
      <c r="C260" s="99">
        <v>2037273437.78001</v>
      </c>
      <c r="D260" s="99"/>
      <c r="E260" s="99"/>
      <c r="F260" s="99"/>
      <c r="G260" s="99"/>
      <c r="H260" s="99"/>
      <c r="I260" s="99"/>
      <c r="J260" s="99"/>
      <c r="K260" s="99"/>
      <c r="L260" s="99"/>
      <c r="M260" s="99"/>
      <c r="N260" s="88">
        <v>0.13349425199534801</v>
      </c>
      <c r="O260" s="88"/>
      <c r="P260" s="88"/>
      <c r="Q260" s="88"/>
      <c r="R260" s="88"/>
      <c r="S260" s="88"/>
      <c r="T260" s="88"/>
      <c r="U260" s="88"/>
      <c r="V260" s="88"/>
      <c r="W260" s="88"/>
      <c r="X260" s="84">
        <v>28161</v>
      </c>
      <c r="Y260" s="84"/>
      <c r="Z260" s="84"/>
      <c r="AA260" s="84"/>
      <c r="AB260" s="84"/>
      <c r="AC260" s="84"/>
      <c r="AD260" s="84"/>
      <c r="AE260" s="84"/>
      <c r="AF260" s="84"/>
      <c r="AG260" s="88">
        <v>0.122123203018279</v>
      </c>
      <c r="AH260" s="88"/>
      <c r="AI260" s="88"/>
      <c r="AJ260" s="88"/>
      <c r="AK260" s="88"/>
      <c r="AL260" s="88"/>
      <c r="AM260" s="88"/>
      <c r="AN260" s="88"/>
      <c r="AO260" s="88"/>
    </row>
    <row r="261" spans="2:44" s="53" customFormat="1" ht="8.85" customHeight="1" x14ac:dyDescent="0.15">
      <c r="B261" s="78" t="s">
        <v>1164</v>
      </c>
      <c r="C261" s="99">
        <v>2064134685.49</v>
      </c>
      <c r="D261" s="99"/>
      <c r="E261" s="99"/>
      <c r="F261" s="99"/>
      <c r="G261" s="99"/>
      <c r="H261" s="99"/>
      <c r="I261" s="99"/>
      <c r="J261" s="99"/>
      <c r="K261" s="99"/>
      <c r="L261" s="99"/>
      <c r="M261" s="99"/>
      <c r="N261" s="88">
        <v>0.13525436043450501</v>
      </c>
      <c r="O261" s="88"/>
      <c r="P261" s="88"/>
      <c r="Q261" s="88"/>
      <c r="R261" s="88"/>
      <c r="S261" s="88"/>
      <c r="T261" s="88"/>
      <c r="U261" s="88"/>
      <c r="V261" s="88"/>
      <c r="W261" s="88"/>
      <c r="X261" s="84">
        <v>25012</v>
      </c>
      <c r="Y261" s="84"/>
      <c r="Z261" s="84"/>
      <c r="AA261" s="84"/>
      <c r="AB261" s="84"/>
      <c r="AC261" s="84"/>
      <c r="AD261" s="84"/>
      <c r="AE261" s="84"/>
      <c r="AF261" s="84"/>
      <c r="AG261" s="88">
        <v>0.108467226089031</v>
      </c>
      <c r="AH261" s="88"/>
      <c r="AI261" s="88"/>
      <c r="AJ261" s="88"/>
      <c r="AK261" s="88"/>
      <c r="AL261" s="88"/>
      <c r="AM261" s="88"/>
      <c r="AN261" s="88"/>
      <c r="AO261" s="88"/>
    </row>
    <row r="262" spans="2:44" s="53" customFormat="1" ht="8.85" customHeight="1" x14ac:dyDescent="0.15">
      <c r="B262" s="78" t="s">
        <v>1165</v>
      </c>
      <c r="C262" s="99">
        <v>2021590820.25998</v>
      </c>
      <c r="D262" s="99"/>
      <c r="E262" s="99"/>
      <c r="F262" s="99"/>
      <c r="G262" s="99"/>
      <c r="H262" s="99"/>
      <c r="I262" s="99"/>
      <c r="J262" s="99"/>
      <c r="K262" s="99"/>
      <c r="L262" s="99"/>
      <c r="M262" s="99"/>
      <c r="N262" s="88">
        <v>0.13246663377957901</v>
      </c>
      <c r="O262" s="88"/>
      <c r="P262" s="88"/>
      <c r="Q262" s="88"/>
      <c r="R262" s="88"/>
      <c r="S262" s="88"/>
      <c r="T262" s="88"/>
      <c r="U262" s="88"/>
      <c r="V262" s="88"/>
      <c r="W262" s="88"/>
      <c r="X262" s="84">
        <v>21717</v>
      </c>
      <c r="Y262" s="84"/>
      <c r="Z262" s="84"/>
      <c r="AA262" s="84"/>
      <c r="AB262" s="84"/>
      <c r="AC262" s="84"/>
      <c r="AD262" s="84"/>
      <c r="AE262" s="84"/>
      <c r="AF262" s="84"/>
      <c r="AG262" s="88">
        <v>9.4178104468873994E-2</v>
      </c>
      <c r="AH262" s="88"/>
      <c r="AI262" s="88"/>
      <c r="AJ262" s="88"/>
      <c r="AK262" s="88"/>
      <c r="AL262" s="88"/>
      <c r="AM262" s="88"/>
      <c r="AN262" s="88"/>
      <c r="AO262" s="88"/>
    </row>
    <row r="263" spans="2:44" s="53" customFormat="1" ht="8.85" customHeight="1" x14ac:dyDescent="0.15">
      <c r="B263" s="78" t="s">
        <v>1166</v>
      </c>
      <c r="C263" s="99">
        <v>1833907231.7000101</v>
      </c>
      <c r="D263" s="99"/>
      <c r="E263" s="99"/>
      <c r="F263" s="99"/>
      <c r="G263" s="99"/>
      <c r="H263" s="99"/>
      <c r="I263" s="99"/>
      <c r="J263" s="99"/>
      <c r="K263" s="99"/>
      <c r="L263" s="99"/>
      <c r="M263" s="99"/>
      <c r="N263" s="88">
        <v>0.120168490682049</v>
      </c>
      <c r="O263" s="88"/>
      <c r="P263" s="88"/>
      <c r="Q263" s="88"/>
      <c r="R263" s="88"/>
      <c r="S263" s="88"/>
      <c r="T263" s="88"/>
      <c r="U263" s="88"/>
      <c r="V263" s="88"/>
      <c r="W263" s="88"/>
      <c r="X263" s="84">
        <v>16352</v>
      </c>
      <c r="Y263" s="84"/>
      <c r="Z263" s="84"/>
      <c r="AA263" s="84"/>
      <c r="AB263" s="84"/>
      <c r="AC263" s="84"/>
      <c r="AD263" s="84"/>
      <c r="AE263" s="84"/>
      <c r="AF263" s="84"/>
      <c r="AG263" s="88">
        <v>7.0912205381729904E-2</v>
      </c>
      <c r="AH263" s="88"/>
      <c r="AI263" s="88"/>
      <c r="AJ263" s="88"/>
      <c r="AK263" s="88"/>
      <c r="AL263" s="88"/>
      <c r="AM263" s="88"/>
      <c r="AN263" s="88"/>
      <c r="AO263" s="88"/>
    </row>
    <row r="264" spans="2:44" s="53" customFormat="1" ht="8.85" customHeight="1" x14ac:dyDescent="0.15">
      <c r="B264" s="78" t="s">
        <v>1167</v>
      </c>
      <c r="C264" s="99">
        <v>880220514.36000001</v>
      </c>
      <c r="D264" s="99"/>
      <c r="E264" s="99"/>
      <c r="F264" s="99"/>
      <c r="G264" s="99"/>
      <c r="H264" s="99"/>
      <c r="I264" s="99"/>
      <c r="J264" s="99"/>
      <c r="K264" s="99"/>
      <c r="L264" s="99"/>
      <c r="M264" s="99"/>
      <c r="N264" s="88">
        <v>5.7677274427870601E-2</v>
      </c>
      <c r="O264" s="88"/>
      <c r="P264" s="88"/>
      <c r="Q264" s="88"/>
      <c r="R264" s="88"/>
      <c r="S264" s="88"/>
      <c r="T264" s="88"/>
      <c r="U264" s="88"/>
      <c r="V264" s="88"/>
      <c r="W264" s="88"/>
      <c r="X264" s="84">
        <v>6626</v>
      </c>
      <c r="Y264" s="84"/>
      <c r="Z264" s="84"/>
      <c r="AA264" s="84"/>
      <c r="AB264" s="84"/>
      <c r="AC264" s="84"/>
      <c r="AD264" s="84"/>
      <c r="AE264" s="84"/>
      <c r="AF264" s="84"/>
      <c r="AG264" s="88">
        <v>2.8734361109304201E-2</v>
      </c>
      <c r="AH264" s="88"/>
      <c r="AI264" s="88"/>
      <c r="AJ264" s="88"/>
      <c r="AK264" s="88"/>
      <c r="AL264" s="88"/>
      <c r="AM264" s="88"/>
      <c r="AN264" s="88"/>
      <c r="AO264" s="88"/>
    </row>
    <row r="265" spans="2:44" s="53" customFormat="1" ht="8.85" customHeight="1" x14ac:dyDescent="0.15">
      <c r="B265" s="78" t="s">
        <v>1168</v>
      </c>
      <c r="C265" s="99">
        <v>256824097.22</v>
      </c>
      <c r="D265" s="99"/>
      <c r="E265" s="99"/>
      <c r="F265" s="99"/>
      <c r="G265" s="99"/>
      <c r="H265" s="99"/>
      <c r="I265" s="99"/>
      <c r="J265" s="99"/>
      <c r="K265" s="99"/>
      <c r="L265" s="99"/>
      <c r="M265" s="99"/>
      <c r="N265" s="88">
        <v>1.68286397480958E-2</v>
      </c>
      <c r="O265" s="88"/>
      <c r="P265" s="88"/>
      <c r="Q265" s="88"/>
      <c r="R265" s="88"/>
      <c r="S265" s="88"/>
      <c r="T265" s="88"/>
      <c r="U265" s="88"/>
      <c r="V265" s="88"/>
      <c r="W265" s="88"/>
      <c r="X265" s="84">
        <v>1875</v>
      </c>
      <c r="Y265" s="84"/>
      <c r="Z265" s="84"/>
      <c r="AA265" s="84"/>
      <c r="AB265" s="84"/>
      <c r="AC265" s="84"/>
      <c r="AD265" s="84"/>
      <c r="AE265" s="84"/>
      <c r="AF265" s="84"/>
      <c r="AG265" s="88">
        <v>8.1311390099525101E-3</v>
      </c>
      <c r="AH265" s="88"/>
      <c r="AI265" s="88"/>
      <c r="AJ265" s="88"/>
      <c r="AK265" s="88"/>
      <c r="AL265" s="88"/>
      <c r="AM265" s="88"/>
      <c r="AN265" s="88"/>
      <c r="AO265" s="88"/>
    </row>
    <row r="266" spans="2:44" s="53" customFormat="1" ht="8.85" customHeight="1" x14ac:dyDescent="0.15">
      <c r="B266" s="78" t="s">
        <v>1169</v>
      </c>
      <c r="C266" s="99">
        <v>65733136.82</v>
      </c>
      <c r="D266" s="99"/>
      <c r="E266" s="99"/>
      <c r="F266" s="99"/>
      <c r="G266" s="99"/>
      <c r="H266" s="99"/>
      <c r="I266" s="99"/>
      <c r="J266" s="99"/>
      <c r="K266" s="99"/>
      <c r="L266" s="99"/>
      <c r="M266" s="99"/>
      <c r="N266" s="88">
        <v>4.3072254162680196E-3</v>
      </c>
      <c r="O266" s="88"/>
      <c r="P266" s="88"/>
      <c r="Q266" s="88"/>
      <c r="R266" s="88"/>
      <c r="S266" s="88"/>
      <c r="T266" s="88"/>
      <c r="U266" s="88"/>
      <c r="V266" s="88"/>
      <c r="W266" s="88"/>
      <c r="X266" s="84">
        <v>646</v>
      </c>
      <c r="Y266" s="84"/>
      <c r="Z266" s="84"/>
      <c r="AA266" s="84"/>
      <c r="AB266" s="84"/>
      <c r="AC266" s="84"/>
      <c r="AD266" s="84"/>
      <c r="AE266" s="84"/>
      <c r="AF266" s="84"/>
      <c r="AG266" s="88">
        <v>2.8014484268956402E-3</v>
      </c>
      <c r="AH266" s="88"/>
      <c r="AI266" s="88"/>
      <c r="AJ266" s="88"/>
      <c r="AK266" s="88"/>
      <c r="AL266" s="88"/>
      <c r="AM266" s="88"/>
      <c r="AN266" s="88"/>
      <c r="AO266" s="88"/>
    </row>
    <row r="267" spans="2:44" s="53" customFormat="1" ht="8.85" customHeight="1" x14ac:dyDescent="0.15">
      <c r="B267" s="78" t="s">
        <v>1170</v>
      </c>
      <c r="C267" s="99">
        <v>41977858.460000001</v>
      </c>
      <c r="D267" s="99"/>
      <c r="E267" s="99"/>
      <c r="F267" s="99"/>
      <c r="G267" s="99"/>
      <c r="H267" s="99"/>
      <c r="I267" s="99"/>
      <c r="J267" s="99"/>
      <c r="K267" s="99"/>
      <c r="L267" s="99"/>
      <c r="M267" s="99"/>
      <c r="N267" s="88">
        <v>2.7506385306778902E-3</v>
      </c>
      <c r="O267" s="88"/>
      <c r="P267" s="88"/>
      <c r="Q267" s="88"/>
      <c r="R267" s="88"/>
      <c r="S267" s="88"/>
      <c r="T267" s="88"/>
      <c r="U267" s="88"/>
      <c r="V267" s="88"/>
      <c r="W267" s="88"/>
      <c r="X267" s="84">
        <v>437</v>
      </c>
      <c r="Y267" s="84"/>
      <c r="Z267" s="84"/>
      <c r="AA267" s="84"/>
      <c r="AB267" s="84"/>
      <c r="AC267" s="84"/>
      <c r="AD267" s="84"/>
      <c r="AE267" s="84"/>
      <c r="AF267" s="84"/>
      <c r="AG267" s="88">
        <v>1.89509746525293E-3</v>
      </c>
      <c r="AH267" s="88"/>
      <c r="AI267" s="88"/>
      <c r="AJ267" s="88"/>
      <c r="AK267" s="88"/>
      <c r="AL267" s="88"/>
      <c r="AM267" s="88"/>
      <c r="AN267" s="88"/>
      <c r="AO267" s="88"/>
    </row>
    <row r="268" spans="2:44" s="53" customFormat="1" ht="8.85" customHeight="1" x14ac:dyDescent="0.15">
      <c r="B268" s="78" t="s">
        <v>1171</v>
      </c>
      <c r="C268" s="99">
        <v>241947543.84</v>
      </c>
      <c r="D268" s="99"/>
      <c r="E268" s="99"/>
      <c r="F268" s="99"/>
      <c r="G268" s="99"/>
      <c r="H268" s="99"/>
      <c r="I268" s="99"/>
      <c r="J268" s="99"/>
      <c r="K268" s="99"/>
      <c r="L268" s="99"/>
      <c r="M268" s="99"/>
      <c r="N268" s="88">
        <v>1.5853839640803401E-2</v>
      </c>
      <c r="O268" s="88"/>
      <c r="P268" s="88"/>
      <c r="Q268" s="88"/>
      <c r="R268" s="88"/>
      <c r="S268" s="88"/>
      <c r="T268" s="88"/>
      <c r="U268" s="88"/>
      <c r="V268" s="88"/>
      <c r="W268" s="88"/>
      <c r="X268" s="84">
        <v>1712</v>
      </c>
      <c r="Y268" s="84"/>
      <c r="Z268" s="84"/>
      <c r="AA268" s="84"/>
      <c r="AB268" s="84"/>
      <c r="AC268" s="84"/>
      <c r="AD268" s="84"/>
      <c r="AE268" s="84"/>
      <c r="AF268" s="84"/>
      <c r="AG268" s="88">
        <v>7.4242719920206398E-3</v>
      </c>
      <c r="AH268" s="88"/>
      <c r="AI268" s="88"/>
      <c r="AJ268" s="88"/>
      <c r="AK268" s="88"/>
      <c r="AL268" s="88"/>
      <c r="AM268" s="88"/>
      <c r="AN268" s="88"/>
      <c r="AO268" s="88"/>
    </row>
    <row r="269" spans="2:44" s="53" customFormat="1" ht="10.199999999999999" customHeight="1" x14ac:dyDescent="0.15">
      <c r="B269" s="107"/>
      <c r="C269" s="100">
        <v>15261132275.950001</v>
      </c>
      <c r="D269" s="100"/>
      <c r="E269" s="100"/>
      <c r="F269" s="100"/>
      <c r="G269" s="100"/>
      <c r="H269" s="100"/>
      <c r="I269" s="100"/>
      <c r="J269" s="100"/>
      <c r="K269" s="100"/>
      <c r="L269" s="100"/>
      <c r="M269" s="100"/>
      <c r="N269" s="101">
        <v>1</v>
      </c>
      <c r="O269" s="101"/>
      <c r="P269" s="101"/>
      <c r="Q269" s="101"/>
      <c r="R269" s="101"/>
      <c r="S269" s="101"/>
      <c r="T269" s="101"/>
      <c r="U269" s="101"/>
      <c r="V269" s="101"/>
      <c r="W269" s="101"/>
      <c r="X269" s="102">
        <v>230595</v>
      </c>
      <c r="Y269" s="102"/>
      <c r="Z269" s="102"/>
      <c r="AA269" s="102"/>
      <c r="AB269" s="102"/>
      <c r="AC269" s="102"/>
      <c r="AD269" s="102"/>
      <c r="AE269" s="102"/>
      <c r="AF269" s="102"/>
      <c r="AG269" s="101">
        <v>1</v>
      </c>
      <c r="AH269" s="101"/>
      <c r="AI269" s="101"/>
      <c r="AJ269" s="101"/>
      <c r="AK269" s="101"/>
      <c r="AL269" s="101"/>
      <c r="AM269" s="101"/>
      <c r="AN269" s="101"/>
      <c r="AO269" s="101"/>
    </row>
    <row r="270" spans="2:44" s="53" customFormat="1" ht="7.2" customHeight="1" x14ac:dyDescent="0.15"/>
    <row r="271" spans="2:44" s="53" customFormat="1" ht="15.3" customHeight="1" x14ac:dyDescent="0.15">
      <c r="B271" s="59" t="s">
        <v>1172</v>
      </c>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row>
    <row r="272" spans="2:44" s="53" customFormat="1" ht="6.3" customHeight="1" x14ac:dyDescent="0.15"/>
    <row r="273" spans="2:41" s="53" customFormat="1" ht="10.199999999999999" customHeight="1" x14ac:dyDescent="0.15">
      <c r="B273" s="106"/>
      <c r="C273" s="96" t="s">
        <v>1055</v>
      </c>
      <c r="D273" s="96"/>
      <c r="E273" s="96"/>
      <c r="F273" s="96"/>
      <c r="G273" s="96"/>
      <c r="H273" s="96"/>
      <c r="I273" s="96"/>
      <c r="J273" s="96"/>
      <c r="K273" s="96"/>
      <c r="L273" s="96"/>
      <c r="M273" s="96"/>
      <c r="N273" s="96" t="s">
        <v>1056</v>
      </c>
      <c r="O273" s="96"/>
      <c r="P273" s="96"/>
      <c r="Q273" s="96"/>
      <c r="R273" s="96"/>
      <c r="S273" s="96"/>
      <c r="T273" s="96"/>
      <c r="U273" s="96"/>
      <c r="V273" s="96"/>
      <c r="W273" s="96"/>
      <c r="X273" s="96" t="s">
        <v>1057</v>
      </c>
      <c r="Y273" s="96"/>
      <c r="Z273" s="96"/>
      <c r="AA273" s="96"/>
      <c r="AB273" s="96"/>
      <c r="AC273" s="96"/>
      <c r="AD273" s="96"/>
      <c r="AE273" s="96"/>
      <c r="AF273" s="96"/>
      <c r="AG273" s="96" t="s">
        <v>1056</v>
      </c>
      <c r="AH273" s="96"/>
      <c r="AI273" s="96"/>
      <c r="AJ273" s="96"/>
      <c r="AK273" s="96"/>
      <c r="AL273" s="96"/>
      <c r="AM273" s="96"/>
      <c r="AN273" s="96"/>
      <c r="AO273" s="96"/>
    </row>
    <row r="274" spans="2:41" s="53" customFormat="1" ht="8.85" customHeight="1" x14ac:dyDescent="0.15">
      <c r="B274" s="78" t="s">
        <v>1159</v>
      </c>
      <c r="C274" s="99">
        <v>745561298.21000504</v>
      </c>
      <c r="D274" s="99"/>
      <c r="E274" s="99"/>
      <c r="F274" s="99"/>
      <c r="G274" s="99"/>
      <c r="H274" s="99"/>
      <c r="I274" s="99"/>
      <c r="J274" s="99"/>
      <c r="K274" s="99"/>
      <c r="L274" s="99"/>
      <c r="M274" s="99"/>
      <c r="N274" s="88">
        <v>4.8853603043919301E-2</v>
      </c>
      <c r="O274" s="88"/>
      <c r="P274" s="88"/>
      <c r="Q274" s="88"/>
      <c r="R274" s="88"/>
      <c r="S274" s="88"/>
      <c r="T274" s="88"/>
      <c r="U274" s="88"/>
      <c r="V274" s="88"/>
      <c r="W274" s="88"/>
      <c r="X274" s="84">
        <v>23815</v>
      </c>
      <c r="Y274" s="84"/>
      <c r="Z274" s="84"/>
      <c r="AA274" s="84"/>
      <c r="AB274" s="84"/>
      <c r="AC274" s="84"/>
      <c r="AD274" s="84"/>
      <c r="AE274" s="84"/>
      <c r="AF274" s="84"/>
      <c r="AG274" s="88">
        <v>0.103276306945077</v>
      </c>
      <c r="AH274" s="88"/>
      <c r="AI274" s="88"/>
      <c r="AJ274" s="88"/>
      <c r="AK274" s="88"/>
      <c r="AL274" s="88"/>
      <c r="AM274" s="88"/>
      <c r="AN274" s="88"/>
      <c r="AO274" s="88"/>
    </row>
    <row r="275" spans="2:41" s="53" customFormat="1" ht="8.85" customHeight="1" x14ac:dyDescent="0.15">
      <c r="B275" s="78" t="s">
        <v>1160</v>
      </c>
      <c r="C275" s="99">
        <v>908569766.42000103</v>
      </c>
      <c r="D275" s="99"/>
      <c r="E275" s="99"/>
      <c r="F275" s="99"/>
      <c r="G275" s="99"/>
      <c r="H275" s="99"/>
      <c r="I275" s="99"/>
      <c r="J275" s="99"/>
      <c r="K275" s="99"/>
      <c r="L275" s="99"/>
      <c r="M275" s="99"/>
      <c r="N275" s="88">
        <v>5.9534885747095902E-2</v>
      </c>
      <c r="O275" s="88"/>
      <c r="P275" s="88"/>
      <c r="Q275" s="88"/>
      <c r="R275" s="88"/>
      <c r="S275" s="88"/>
      <c r="T275" s="88"/>
      <c r="U275" s="88"/>
      <c r="V275" s="88"/>
      <c r="W275" s="88"/>
      <c r="X275" s="84">
        <v>24850</v>
      </c>
      <c r="Y275" s="84"/>
      <c r="Z275" s="84"/>
      <c r="AA275" s="84"/>
      <c r="AB275" s="84"/>
      <c r="AC275" s="84"/>
      <c r="AD275" s="84"/>
      <c r="AE275" s="84"/>
      <c r="AF275" s="84"/>
      <c r="AG275" s="88">
        <v>0.107764695678571</v>
      </c>
      <c r="AH275" s="88"/>
      <c r="AI275" s="88"/>
      <c r="AJ275" s="88"/>
      <c r="AK275" s="88"/>
      <c r="AL275" s="88"/>
      <c r="AM275" s="88"/>
      <c r="AN275" s="88"/>
      <c r="AO275" s="88"/>
    </row>
    <row r="276" spans="2:41" s="53" customFormat="1" ht="8.85" customHeight="1" x14ac:dyDescent="0.15">
      <c r="B276" s="78" t="s">
        <v>1161</v>
      </c>
      <c r="C276" s="99">
        <v>1151820502.9400001</v>
      </c>
      <c r="D276" s="99"/>
      <c r="E276" s="99"/>
      <c r="F276" s="99"/>
      <c r="G276" s="99"/>
      <c r="H276" s="99"/>
      <c r="I276" s="99"/>
      <c r="J276" s="99"/>
      <c r="K276" s="99"/>
      <c r="L276" s="99"/>
      <c r="M276" s="99"/>
      <c r="N276" s="88">
        <v>7.5474118310025401E-2</v>
      </c>
      <c r="O276" s="88"/>
      <c r="P276" s="88"/>
      <c r="Q276" s="88"/>
      <c r="R276" s="88"/>
      <c r="S276" s="88"/>
      <c r="T276" s="88"/>
      <c r="U276" s="88"/>
      <c r="V276" s="88"/>
      <c r="W276" s="88"/>
      <c r="X276" s="84">
        <v>25169</v>
      </c>
      <c r="Y276" s="84"/>
      <c r="Z276" s="84"/>
      <c r="AA276" s="84"/>
      <c r="AB276" s="84"/>
      <c r="AC276" s="84"/>
      <c r="AD276" s="84"/>
      <c r="AE276" s="84"/>
      <c r="AF276" s="84"/>
      <c r="AG276" s="88">
        <v>0.109148073462131</v>
      </c>
      <c r="AH276" s="88"/>
      <c r="AI276" s="88"/>
      <c r="AJ276" s="88"/>
      <c r="AK276" s="88"/>
      <c r="AL276" s="88"/>
      <c r="AM276" s="88"/>
      <c r="AN276" s="88"/>
      <c r="AO276" s="88"/>
    </row>
    <row r="277" spans="2:41" s="53" customFormat="1" ht="8.85" customHeight="1" x14ac:dyDescent="0.15">
      <c r="B277" s="78" t="s">
        <v>1162</v>
      </c>
      <c r="C277" s="99">
        <v>1422685192.00999</v>
      </c>
      <c r="D277" s="99"/>
      <c r="E277" s="99"/>
      <c r="F277" s="99"/>
      <c r="G277" s="99"/>
      <c r="H277" s="99"/>
      <c r="I277" s="99"/>
      <c r="J277" s="99"/>
      <c r="K277" s="99"/>
      <c r="L277" s="99"/>
      <c r="M277" s="99"/>
      <c r="N277" s="88">
        <v>9.3222781002429506E-2</v>
      </c>
      <c r="O277" s="88"/>
      <c r="P277" s="88"/>
      <c r="Q277" s="88"/>
      <c r="R277" s="88"/>
      <c r="S277" s="88"/>
      <c r="T277" s="88"/>
      <c r="U277" s="88"/>
      <c r="V277" s="88"/>
      <c r="W277" s="88"/>
      <c r="X277" s="84">
        <v>26176</v>
      </c>
      <c r="Y277" s="84"/>
      <c r="Z277" s="84"/>
      <c r="AA277" s="84"/>
      <c r="AB277" s="84"/>
      <c r="AC277" s="84"/>
      <c r="AD277" s="84"/>
      <c r="AE277" s="84"/>
      <c r="AF277" s="84"/>
      <c r="AG277" s="88">
        <v>0.113515037186409</v>
      </c>
      <c r="AH277" s="88"/>
      <c r="AI277" s="88"/>
      <c r="AJ277" s="88"/>
      <c r="AK277" s="88"/>
      <c r="AL277" s="88"/>
      <c r="AM277" s="88"/>
      <c r="AN277" s="88"/>
      <c r="AO277" s="88"/>
    </row>
    <row r="278" spans="2:41" s="53" customFormat="1" ht="8.85" customHeight="1" x14ac:dyDescent="0.15">
      <c r="B278" s="78" t="s">
        <v>1163</v>
      </c>
      <c r="C278" s="99">
        <v>1731613789.9500101</v>
      </c>
      <c r="D278" s="99"/>
      <c r="E278" s="99"/>
      <c r="F278" s="99"/>
      <c r="G278" s="99"/>
      <c r="H278" s="99"/>
      <c r="I278" s="99"/>
      <c r="J278" s="99"/>
      <c r="K278" s="99"/>
      <c r="L278" s="99"/>
      <c r="M278" s="99"/>
      <c r="N278" s="88">
        <v>0.113465617009222</v>
      </c>
      <c r="O278" s="88"/>
      <c r="P278" s="88"/>
      <c r="Q278" s="88"/>
      <c r="R278" s="88"/>
      <c r="S278" s="88"/>
      <c r="T278" s="88"/>
      <c r="U278" s="88"/>
      <c r="V278" s="88"/>
      <c r="W278" s="88"/>
      <c r="X278" s="84">
        <v>27553</v>
      </c>
      <c r="Y278" s="84"/>
      <c r="Z278" s="84"/>
      <c r="AA278" s="84"/>
      <c r="AB278" s="84"/>
      <c r="AC278" s="84"/>
      <c r="AD278" s="84"/>
      <c r="AE278" s="84"/>
      <c r="AF278" s="84"/>
      <c r="AG278" s="88">
        <v>0.119486545675318</v>
      </c>
      <c r="AH278" s="88"/>
      <c r="AI278" s="88"/>
      <c r="AJ278" s="88"/>
      <c r="AK278" s="88"/>
      <c r="AL278" s="88"/>
      <c r="AM278" s="88"/>
      <c r="AN278" s="88"/>
      <c r="AO278" s="88"/>
    </row>
    <row r="279" spans="2:41" s="53" customFormat="1" ht="8.85" customHeight="1" x14ac:dyDescent="0.15">
      <c r="B279" s="78" t="s">
        <v>1164</v>
      </c>
      <c r="C279" s="99">
        <v>1934073731.50999</v>
      </c>
      <c r="D279" s="99"/>
      <c r="E279" s="99"/>
      <c r="F279" s="99"/>
      <c r="G279" s="99"/>
      <c r="H279" s="99"/>
      <c r="I279" s="99"/>
      <c r="J279" s="99"/>
      <c r="K279" s="99"/>
      <c r="L279" s="99"/>
      <c r="M279" s="99"/>
      <c r="N279" s="88">
        <v>0.126731994490206</v>
      </c>
      <c r="O279" s="88"/>
      <c r="P279" s="88"/>
      <c r="Q279" s="88"/>
      <c r="R279" s="88"/>
      <c r="S279" s="88"/>
      <c r="T279" s="88"/>
      <c r="U279" s="88"/>
      <c r="V279" s="88"/>
      <c r="W279" s="88"/>
      <c r="X279" s="84">
        <v>27228</v>
      </c>
      <c r="Y279" s="84"/>
      <c r="Z279" s="84"/>
      <c r="AA279" s="84"/>
      <c r="AB279" s="84"/>
      <c r="AC279" s="84"/>
      <c r="AD279" s="84"/>
      <c r="AE279" s="84"/>
      <c r="AF279" s="84"/>
      <c r="AG279" s="88">
        <v>0.118077148246926</v>
      </c>
      <c r="AH279" s="88"/>
      <c r="AI279" s="88"/>
      <c r="AJ279" s="88"/>
      <c r="AK279" s="88"/>
      <c r="AL279" s="88"/>
      <c r="AM279" s="88"/>
      <c r="AN279" s="88"/>
      <c r="AO279" s="88"/>
    </row>
    <row r="280" spans="2:41" s="53" customFormat="1" ht="8.85" customHeight="1" x14ac:dyDescent="0.15">
      <c r="B280" s="78" t="s">
        <v>1165</v>
      </c>
      <c r="C280" s="99">
        <v>2202153582.0399899</v>
      </c>
      <c r="D280" s="99"/>
      <c r="E280" s="99"/>
      <c r="F280" s="99"/>
      <c r="G280" s="99"/>
      <c r="H280" s="99"/>
      <c r="I280" s="99"/>
      <c r="J280" s="99"/>
      <c r="K280" s="99"/>
      <c r="L280" s="99"/>
      <c r="M280" s="99"/>
      <c r="N280" s="88">
        <v>0.14429817802643399</v>
      </c>
      <c r="O280" s="88"/>
      <c r="P280" s="88"/>
      <c r="Q280" s="88"/>
      <c r="R280" s="88"/>
      <c r="S280" s="88"/>
      <c r="T280" s="88"/>
      <c r="U280" s="88"/>
      <c r="V280" s="88"/>
      <c r="W280" s="88"/>
      <c r="X280" s="84">
        <v>26993</v>
      </c>
      <c r="Y280" s="84"/>
      <c r="Z280" s="84"/>
      <c r="AA280" s="84"/>
      <c r="AB280" s="84"/>
      <c r="AC280" s="84"/>
      <c r="AD280" s="84"/>
      <c r="AE280" s="84"/>
      <c r="AF280" s="84"/>
      <c r="AG280" s="88">
        <v>0.11705804549101199</v>
      </c>
      <c r="AH280" s="88"/>
      <c r="AI280" s="88"/>
      <c r="AJ280" s="88"/>
      <c r="AK280" s="88"/>
      <c r="AL280" s="88"/>
      <c r="AM280" s="88"/>
      <c r="AN280" s="88"/>
      <c r="AO280" s="88"/>
    </row>
    <row r="281" spans="2:41" s="53" customFormat="1" ht="8.85" customHeight="1" x14ac:dyDescent="0.15">
      <c r="B281" s="78" t="s">
        <v>1166</v>
      </c>
      <c r="C281" s="99">
        <v>2366349352.1599898</v>
      </c>
      <c r="D281" s="99"/>
      <c r="E281" s="99"/>
      <c r="F281" s="99"/>
      <c r="G281" s="99"/>
      <c r="H281" s="99"/>
      <c r="I281" s="99"/>
      <c r="J281" s="99"/>
      <c r="K281" s="99"/>
      <c r="L281" s="99"/>
      <c r="M281" s="99"/>
      <c r="N281" s="88">
        <v>0.15505725980038301</v>
      </c>
      <c r="O281" s="88"/>
      <c r="P281" s="88"/>
      <c r="Q281" s="88"/>
      <c r="R281" s="88"/>
      <c r="S281" s="88"/>
      <c r="T281" s="88"/>
      <c r="U281" s="88"/>
      <c r="V281" s="88"/>
      <c r="W281" s="88"/>
      <c r="X281" s="84">
        <v>24965</v>
      </c>
      <c r="Y281" s="84"/>
      <c r="Z281" s="84"/>
      <c r="AA281" s="84"/>
      <c r="AB281" s="84"/>
      <c r="AC281" s="84"/>
      <c r="AD281" s="84"/>
      <c r="AE281" s="84"/>
      <c r="AF281" s="84"/>
      <c r="AG281" s="88">
        <v>0.108263405537848</v>
      </c>
      <c r="AH281" s="88"/>
      <c r="AI281" s="88"/>
      <c r="AJ281" s="88"/>
      <c r="AK281" s="88"/>
      <c r="AL281" s="88"/>
      <c r="AM281" s="88"/>
      <c r="AN281" s="88"/>
      <c r="AO281" s="88"/>
    </row>
    <row r="282" spans="2:41" s="53" customFormat="1" ht="8.85" customHeight="1" x14ac:dyDescent="0.15">
      <c r="B282" s="78" t="s">
        <v>1167</v>
      </c>
      <c r="C282" s="99">
        <v>1907299102.24001</v>
      </c>
      <c r="D282" s="99"/>
      <c r="E282" s="99"/>
      <c r="F282" s="99"/>
      <c r="G282" s="99"/>
      <c r="H282" s="99"/>
      <c r="I282" s="99"/>
      <c r="J282" s="99"/>
      <c r="K282" s="99"/>
      <c r="L282" s="99"/>
      <c r="M282" s="99"/>
      <c r="N282" s="88">
        <v>0.124977561805536</v>
      </c>
      <c r="O282" s="88"/>
      <c r="P282" s="88"/>
      <c r="Q282" s="88"/>
      <c r="R282" s="88"/>
      <c r="S282" s="88"/>
      <c r="T282" s="88"/>
      <c r="U282" s="88"/>
      <c r="V282" s="88"/>
      <c r="W282" s="88"/>
      <c r="X282" s="84">
        <v>16180</v>
      </c>
      <c r="Y282" s="84"/>
      <c r="Z282" s="84"/>
      <c r="AA282" s="84"/>
      <c r="AB282" s="84"/>
      <c r="AC282" s="84"/>
      <c r="AD282" s="84"/>
      <c r="AE282" s="84"/>
      <c r="AF282" s="84"/>
      <c r="AG282" s="88">
        <v>7.0166308896550206E-2</v>
      </c>
      <c r="AH282" s="88"/>
      <c r="AI282" s="88"/>
      <c r="AJ282" s="88"/>
      <c r="AK282" s="88"/>
      <c r="AL282" s="88"/>
      <c r="AM282" s="88"/>
      <c r="AN282" s="88"/>
      <c r="AO282" s="88"/>
    </row>
    <row r="283" spans="2:41" s="53" customFormat="1" ht="8.85" customHeight="1" x14ac:dyDescent="0.15">
      <c r="B283" s="78" t="s">
        <v>1168</v>
      </c>
      <c r="C283" s="99">
        <v>365994625.07999998</v>
      </c>
      <c r="D283" s="99"/>
      <c r="E283" s="99"/>
      <c r="F283" s="99"/>
      <c r="G283" s="99"/>
      <c r="H283" s="99"/>
      <c r="I283" s="99"/>
      <c r="J283" s="99"/>
      <c r="K283" s="99"/>
      <c r="L283" s="99"/>
      <c r="M283" s="99"/>
      <c r="N283" s="88">
        <v>2.3982140935687402E-2</v>
      </c>
      <c r="O283" s="88"/>
      <c r="P283" s="88"/>
      <c r="Q283" s="88"/>
      <c r="R283" s="88"/>
      <c r="S283" s="88"/>
      <c r="T283" s="88"/>
      <c r="U283" s="88"/>
      <c r="V283" s="88"/>
      <c r="W283" s="88"/>
      <c r="X283" s="84">
        <v>2929</v>
      </c>
      <c r="Y283" s="84"/>
      <c r="Z283" s="84"/>
      <c r="AA283" s="84"/>
      <c r="AB283" s="84"/>
      <c r="AC283" s="84"/>
      <c r="AD283" s="84"/>
      <c r="AE283" s="84"/>
      <c r="AF283" s="84"/>
      <c r="AG283" s="88">
        <v>1.2701923285413801E-2</v>
      </c>
      <c r="AH283" s="88"/>
      <c r="AI283" s="88"/>
      <c r="AJ283" s="88"/>
      <c r="AK283" s="88"/>
      <c r="AL283" s="88"/>
      <c r="AM283" s="88"/>
      <c r="AN283" s="88"/>
      <c r="AO283" s="88"/>
    </row>
    <row r="284" spans="2:41" s="53" customFormat="1" ht="8.85" customHeight="1" x14ac:dyDescent="0.15">
      <c r="B284" s="78" t="s">
        <v>1169</v>
      </c>
      <c r="C284" s="99">
        <v>102493480.69</v>
      </c>
      <c r="D284" s="99"/>
      <c r="E284" s="99"/>
      <c r="F284" s="99"/>
      <c r="G284" s="99"/>
      <c r="H284" s="99"/>
      <c r="I284" s="99"/>
      <c r="J284" s="99"/>
      <c r="K284" s="99"/>
      <c r="L284" s="99"/>
      <c r="M284" s="99"/>
      <c r="N284" s="88">
        <v>6.71598141191131E-3</v>
      </c>
      <c r="O284" s="88"/>
      <c r="P284" s="88"/>
      <c r="Q284" s="88"/>
      <c r="R284" s="88"/>
      <c r="S284" s="88"/>
      <c r="T284" s="88"/>
      <c r="U284" s="88"/>
      <c r="V284" s="88"/>
      <c r="W284" s="88"/>
      <c r="X284" s="84">
        <v>1059</v>
      </c>
      <c r="Y284" s="84"/>
      <c r="Z284" s="84"/>
      <c r="AA284" s="84"/>
      <c r="AB284" s="84"/>
      <c r="AC284" s="84"/>
      <c r="AD284" s="84"/>
      <c r="AE284" s="84"/>
      <c r="AF284" s="84"/>
      <c r="AG284" s="88">
        <v>4.5924673128211798E-3</v>
      </c>
      <c r="AH284" s="88"/>
      <c r="AI284" s="88"/>
      <c r="AJ284" s="88"/>
      <c r="AK284" s="88"/>
      <c r="AL284" s="88"/>
      <c r="AM284" s="88"/>
      <c r="AN284" s="88"/>
      <c r="AO284" s="88"/>
    </row>
    <row r="285" spans="2:41" s="53" customFormat="1" ht="8.85" customHeight="1" x14ac:dyDescent="0.15">
      <c r="B285" s="78" t="s">
        <v>1170</v>
      </c>
      <c r="C285" s="99">
        <v>70490496.140000105</v>
      </c>
      <c r="D285" s="99"/>
      <c r="E285" s="99"/>
      <c r="F285" s="99"/>
      <c r="G285" s="99"/>
      <c r="H285" s="99"/>
      <c r="I285" s="99"/>
      <c r="J285" s="99"/>
      <c r="K285" s="99"/>
      <c r="L285" s="99"/>
      <c r="M285" s="99"/>
      <c r="N285" s="88">
        <v>4.6189558458310503E-3</v>
      </c>
      <c r="O285" s="88"/>
      <c r="P285" s="88"/>
      <c r="Q285" s="88"/>
      <c r="R285" s="88"/>
      <c r="S285" s="88"/>
      <c r="T285" s="88"/>
      <c r="U285" s="88"/>
      <c r="V285" s="88"/>
      <c r="W285" s="88"/>
      <c r="X285" s="84">
        <v>781</v>
      </c>
      <c r="Y285" s="84"/>
      <c r="Z285" s="84"/>
      <c r="AA285" s="84"/>
      <c r="AB285" s="84"/>
      <c r="AC285" s="84"/>
      <c r="AD285" s="84"/>
      <c r="AE285" s="84"/>
      <c r="AF285" s="84"/>
      <c r="AG285" s="88">
        <v>3.3868904356122199E-3</v>
      </c>
      <c r="AH285" s="88"/>
      <c r="AI285" s="88"/>
      <c r="AJ285" s="88"/>
      <c r="AK285" s="88"/>
      <c r="AL285" s="88"/>
      <c r="AM285" s="88"/>
      <c r="AN285" s="88"/>
      <c r="AO285" s="88"/>
    </row>
    <row r="286" spans="2:41" s="53" customFormat="1" ht="8.85" customHeight="1" x14ac:dyDescent="0.15">
      <c r="B286" s="78" t="s">
        <v>1171</v>
      </c>
      <c r="C286" s="99">
        <v>352027356.56</v>
      </c>
      <c r="D286" s="99"/>
      <c r="E286" s="99"/>
      <c r="F286" s="99"/>
      <c r="G286" s="99"/>
      <c r="H286" s="99"/>
      <c r="I286" s="99"/>
      <c r="J286" s="99"/>
      <c r="K286" s="99"/>
      <c r="L286" s="99"/>
      <c r="M286" s="99"/>
      <c r="N286" s="88">
        <v>2.3066922571319301E-2</v>
      </c>
      <c r="O286" s="88"/>
      <c r="P286" s="88"/>
      <c r="Q286" s="88"/>
      <c r="R286" s="88"/>
      <c r="S286" s="88"/>
      <c r="T286" s="88"/>
      <c r="U286" s="88"/>
      <c r="V286" s="88"/>
      <c r="W286" s="88"/>
      <c r="X286" s="84">
        <v>2897</v>
      </c>
      <c r="Y286" s="84"/>
      <c r="Z286" s="84"/>
      <c r="AA286" s="84"/>
      <c r="AB286" s="84"/>
      <c r="AC286" s="84"/>
      <c r="AD286" s="84"/>
      <c r="AE286" s="84"/>
      <c r="AF286" s="84"/>
      <c r="AG286" s="88">
        <v>1.25631518463106E-2</v>
      </c>
      <c r="AH286" s="88"/>
      <c r="AI286" s="88"/>
      <c r="AJ286" s="88"/>
      <c r="AK286" s="88"/>
      <c r="AL286" s="88"/>
      <c r="AM286" s="88"/>
      <c r="AN286" s="88"/>
      <c r="AO286" s="88"/>
    </row>
    <row r="287" spans="2:41" s="53" customFormat="1" ht="10.199999999999999" customHeight="1" x14ac:dyDescent="0.15">
      <c r="B287" s="107"/>
      <c r="C287" s="100">
        <v>15261132275.950001</v>
      </c>
      <c r="D287" s="100"/>
      <c r="E287" s="100"/>
      <c r="F287" s="100"/>
      <c r="G287" s="100"/>
      <c r="H287" s="100"/>
      <c r="I287" s="100"/>
      <c r="J287" s="100"/>
      <c r="K287" s="100"/>
      <c r="L287" s="100"/>
      <c r="M287" s="100"/>
      <c r="N287" s="101">
        <v>1</v>
      </c>
      <c r="O287" s="101"/>
      <c r="P287" s="101"/>
      <c r="Q287" s="101"/>
      <c r="R287" s="101"/>
      <c r="S287" s="101"/>
      <c r="T287" s="101"/>
      <c r="U287" s="101"/>
      <c r="V287" s="101"/>
      <c r="W287" s="101"/>
      <c r="X287" s="102">
        <v>230595</v>
      </c>
      <c r="Y287" s="102"/>
      <c r="Z287" s="102"/>
      <c r="AA287" s="102"/>
      <c r="AB287" s="102"/>
      <c r="AC287" s="102"/>
      <c r="AD287" s="102"/>
      <c r="AE287" s="102"/>
      <c r="AF287" s="102"/>
      <c r="AG287" s="101">
        <v>1</v>
      </c>
      <c r="AH287" s="101"/>
      <c r="AI287" s="101"/>
      <c r="AJ287" s="101"/>
      <c r="AK287" s="101"/>
      <c r="AL287" s="101"/>
      <c r="AM287" s="101"/>
      <c r="AN287" s="101"/>
      <c r="AO287" s="101"/>
    </row>
    <row r="288" spans="2:41" s="53" customFormat="1" ht="7.2" customHeight="1" x14ac:dyDescent="0.15"/>
    <row r="289" spans="2:44" s="53" customFormat="1" ht="15.3" customHeight="1" x14ac:dyDescent="0.15">
      <c r="B289" s="59" t="s">
        <v>1173</v>
      </c>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row>
    <row r="290" spans="2:44" s="53" customFormat="1" ht="6.3" customHeight="1" x14ac:dyDescent="0.15"/>
    <row r="291" spans="2:44" s="53" customFormat="1" ht="10.65" customHeight="1" x14ac:dyDescent="0.15">
      <c r="B291" s="104"/>
      <c r="C291" s="104"/>
      <c r="D291" s="96" t="s">
        <v>1055</v>
      </c>
      <c r="E291" s="96"/>
      <c r="F291" s="96"/>
      <c r="G291" s="96"/>
      <c r="H291" s="96"/>
      <c r="I291" s="96"/>
      <c r="J291" s="96"/>
      <c r="K291" s="96"/>
      <c r="L291" s="96"/>
      <c r="M291" s="96"/>
      <c r="N291" s="96"/>
      <c r="O291" s="96" t="s">
        <v>1056</v>
      </c>
      <c r="P291" s="96"/>
      <c r="Q291" s="96"/>
      <c r="R291" s="96"/>
      <c r="S291" s="96"/>
      <c r="T291" s="96"/>
      <c r="U291" s="96"/>
      <c r="V291" s="96"/>
      <c r="W291" s="96"/>
      <c r="X291" s="96"/>
      <c r="Y291" s="96" t="s">
        <v>1057</v>
      </c>
      <c r="Z291" s="96"/>
      <c r="AA291" s="96"/>
      <c r="AB291" s="96"/>
      <c r="AC291" s="96"/>
      <c r="AD291" s="96"/>
      <c r="AE291" s="96"/>
      <c r="AF291" s="96"/>
      <c r="AG291" s="96"/>
      <c r="AH291" s="96" t="s">
        <v>1056</v>
      </c>
      <c r="AI291" s="96"/>
      <c r="AJ291" s="96"/>
      <c r="AK291" s="96"/>
      <c r="AL291" s="96"/>
      <c r="AM291" s="96"/>
      <c r="AN291" s="96"/>
      <c r="AO291" s="96"/>
      <c r="AP291" s="108"/>
    </row>
    <row r="292" spans="2:44" s="53" customFormat="1" ht="8.85" customHeight="1" x14ac:dyDescent="0.15">
      <c r="B292" s="79" t="s">
        <v>1174</v>
      </c>
      <c r="C292" s="79"/>
      <c r="D292" s="99">
        <v>121839932.750001</v>
      </c>
      <c r="E292" s="99"/>
      <c r="F292" s="99"/>
      <c r="G292" s="99"/>
      <c r="H292" s="99"/>
      <c r="I292" s="99"/>
      <c r="J292" s="99"/>
      <c r="K292" s="99"/>
      <c r="L292" s="99"/>
      <c r="M292" s="99"/>
      <c r="N292" s="99"/>
      <c r="O292" s="88">
        <v>7.9836758208306699E-3</v>
      </c>
      <c r="P292" s="88"/>
      <c r="Q292" s="88"/>
      <c r="R292" s="88"/>
      <c r="S292" s="88"/>
      <c r="T292" s="88"/>
      <c r="U292" s="88"/>
      <c r="V292" s="88"/>
      <c r="W292" s="88"/>
      <c r="X292" s="88"/>
      <c r="Y292" s="84">
        <v>12895</v>
      </c>
      <c r="Z292" s="84"/>
      <c r="AA292" s="84"/>
      <c r="AB292" s="84"/>
      <c r="AC292" s="84"/>
      <c r="AD292" s="84"/>
      <c r="AE292" s="84"/>
      <c r="AF292" s="84"/>
      <c r="AG292" s="84"/>
      <c r="AH292" s="88">
        <v>5.59205533511134E-2</v>
      </c>
      <c r="AI292" s="88"/>
      <c r="AJ292" s="88"/>
      <c r="AK292" s="88"/>
      <c r="AL292" s="88"/>
      <c r="AM292" s="88"/>
      <c r="AN292" s="88"/>
      <c r="AO292" s="88"/>
      <c r="AP292" s="109">
        <v>1</v>
      </c>
    </row>
    <row r="293" spans="2:44" s="53" customFormat="1" ht="8.85" customHeight="1" x14ac:dyDescent="0.15">
      <c r="B293" s="79" t="s">
        <v>1175</v>
      </c>
      <c r="C293" s="79"/>
      <c r="D293" s="99">
        <v>392387131.23999798</v>
      </c>
      <c r="E293" s="99"/>
      <c r="F293" s="99"/>
      <c r="G293" s="99"/>
      <c r="H293" s="99"/>
      <c r="I293" s="99"/>
      <c r="J293" s="99"/>
      <c r="K293" s="99"/>
      <c r="L293" s="99"/>
      <c r="M293" s="99"/>
      <c r="N293" s="99"/>
      <c r="O293" s="88">
        <v>2.5711534645326498E-2</v>
      </c>
      <c r="P293" s="88"/>
      <c r="Q293" s="88"/>
      <c r="R293" s="88"/>
      <c r="S293" s="88"/>
      <c r="T293" s="88"/>
      <c r="U293" s="88"/>
      <c r="V293" s="88"/>
      <c r="W293" s="88"/>
      <c r="X293" s="88"/>
      <c r="Y293" s="84">
        <v>16857</v>
      </c>
      <c r="Z293" s="84"/>
      <c r="AA293" s="84"/>
      <c r="AB293" s="84"/>
      <c r="AC293" s="84"/>
      <c r="AD293" s="84"/>
      <c r="AE293" s="84"/>
      <c r="AF293" s="84"/>
      <c r="AG293" s="84"/>
      <c r="AH293" s="88">
        <v>7.31021921550771E-2</v>
      </c>
      <c r="AI293" s="88"/>
      <c r="AJ293" s="88"/>
      <c r="AK293" s="88"/>
      <c r="AL293" s="88"/>
      <c r="AM293" s="88"/>
      <c r="AN293" s="88"/>
      <c r="AO293" s="88"/>
      <c r="AP293" s="109">
        <v>2</v>
      </c>
    </row>
    <row r="294" spans="2:44" s="53" customFormat="1" ht="8.85" customHeight="1" x14ac:dyDescent="0.15">
      <c r="B294" s="79" t="s">
        <v>1176</v>
      </c>
      <c r="C294" s="79"/>
      <c r="D294" s="99">
        <v>845080072.57000005</v>
      </c>
      <c r="E294" s="99"/>
      <c r="F294" s="99"/>
      <c r="G294" s="99"/>
      <c r="H294" s="99"/>
      <c r="I294" s="99"/>
      <c r="J294" s="99"/>
      <c r="K294" s="99"/>
      <c r="L294" s="99"/>
      <c r="M294" s="99"/>
      <c r="N294" s="99"/>
      <c r="O294" s="88">
        <v>5.5374664034710003E-2</v>
      </c>
      <c r="P294" s="88"/>
      <c r="Q294" s="88"/>
      <c r="R294" s="88"/>
      <c r="S294" s="88"/>
      <c r="T294" s="88"/>
      <c r="U294" s="88"/>
      <c r="V294" s="88"/>
      <c r="W294" s="88"/>
      <c r="X294" s="88"/>
      <c r="Y294" s="84">
        <v>21844</v>
      </c>
      <c r="Z294" s="84"/>
      <c r="AA294" s="84"/>
      <c r="AB294" s="84"/>
      <c r="AC294" s="84"/>
      <c r="AD294" s="84"/>
      <c r="AE294" s="84"/>
      <c r="AF294" s="84"/>
      <c r="AG294" s="84"/>
      <c r="AH294" s="88">
        <v>9.4728853617814801E-2</v>
      </c>
      <c r="AI294" s="88"/>
      <c r="AJ294" s="88"/>
      <c r="AK294" s="88"/>
      <c r="AL294" s="88"/>
      <c r="AM294" s="88"/>
      <c r="AN294" s="88"/>
      <c r="AO294" s="88"/>
      <c r="AP294" s="109">
        <v>3</v>
      </c>
    </row>
    <row r="295" spans="2:44" s="53" customFormat="1" ht="8.85" customHeight="1" x14ac:dyDescent="0.15">
      <c r="B295" s="79" t="s">
        <v>1177</v>
      </c>
      <c r="C295" s="79"/>
      <c r="D295" s="99">
        <v>1724930828.8099899</v>
      </c>
      <c r="E295" s="99"/>
      <c r="F295" s="99"/>
      <c r="G295" s="99"/>
      <c r="H295" s="99"/>
      <c r="I295" s="99"/>
      <c r="J295" s="99"/>
      <c r="K295" s="99"/>
      <c r="L295" s="99"/>
      <c r="M295" s="99"/>
      <c r="N295" s="99"/>
      <c r="O295" s="88">
        <v>0.113027709715111</v>
      </c>
      <c r="P295" s="88"/>
      <c r="Q295" s="88"/>
      <c r="R295" s="88"/>
      <c r="S295" s="88"/>
      <c r="T295" s="88"/>
      <c r="U295" s="88"/>
      <c r="V295" s="88"/>
      <c r="W295" s="88"/>
      <c r="X295" s="88"/>
      <c r="Y295" s="84">
        <v>29623</v>
      </c>
      <c r="Z295" s="84"/>
      <c r="AA295" s="84"/>
      <c r="AB295" s="84"/>
      <c r="AC295" s="84"/>
      <c r="AD295" s="84"/>
      <c r="AE295" s="84"/>
      <c r="AF295" s="84"/>
      <c r="AG295" s="84"/>
      <c r="AH295" s="88">
        <v>0.12846332314230599</v>
      </c>
      <c r="AI295" s="88"/>
      <c r="AJ295" s="88"/>
      <c r="AK295" s="88"/>
      <c r="AL295" s="88"/>
      <c r="AM295" s="88"/>
      <c r="AN295" s="88"/>
      <c r="AO295" s="88"/>
      <c r="AP295" s="109">
        <v>4</v>
      </c>
    </row>
    <row r="296" spans="2:44" s="53" customFormat="1" ht="8.85" customHeight="1" x14ac:dyDescent="0.15">
      <c r="B296" s="79" t="s">
        <v>1178</v>
      </c>
      <c r="C296" s="79"/>
      <c r="D296" s="99">
        <v>2230900025.5100098</v>
      </c>
      <c r="E296" s="99"/>
      <c r="F296" s="99"/>
      <c r="G296" s="99"/>
      <c r="H296" s="99"/>
      <c r="I296" s="99"/>
      <c r="J296" s="99"/>
      <c r="K296" s="99"/>
      <c r="L296" s="99"/>
      <c r="M296" s="99"/>
      <c r="N296" s="99"/>
      <c r="O296" s="88">
        <v>0.14618181568517599</v>
      </c>
      <c r="P296" s="88"/>
      <c r="Q296" s="88"/>
      <c r="R296" s="88"/>
      <c r="S296" s="88"/>
      <c r="T296" s="88"/>
      <c r="U296" s="88"/>
      <c r="V296" s="88"/>
      <c r="W296" s="88"/>
      <c r="X296" s="88"/>
      <c r="Y296" s="84">
        <v>29231</v>
      </c>
      <c r="Z296" s="84"/>
      <c r="AA296" s="84"/>
      <c r="AB296" s="84"/>
      <c r="AC296" s="84"/>
      <c r="AD296" s="84"/>
      <c r="AE296" s="84"/>
      <c r="AF296" s="84"/>
      <c r="AG296" s="84"/>
      <c r="AH296" s="88">
        <v>0.12676337301329199</v>
      </c>
      <c r="AI296" s="88"/>
      <c r="AJ296" s="88"/>
      <c r="AK296" s="88"/>
      <c r="AL296" s="88"/>
      <c r="AM296" s="88"/>
      <c r="AN296" s="88"/>
      <c r="AO296" s="88"/>
      <c r="AP296" s="109">
        <v>5</v>
      </c>
    </row>
    <row r="297" spans="2:44" s="53" customFormat="1" ht="8.85" customHeight="1" x14ac:dyDescent="0.15">
      <c r="B297" s="79" t="s">
        <v>1179</v>
      </c>
      <c r="C297" s="79"/>
      <c r="D297" s="99">
        <v>769223691.26999795</v>
      </c>
      <c r="E297" s="99"/>
      <c r="F297" s="99"/>
      <c r="G297" s="99"/>
      <c r="H297" s="99"/>
      <c r="I297" s="99"/>
      <c r="J297" s="99"/>
      <c r="K297" s="99"/>
      <c r="L297" s="99"/>
      <c r="M297" s="99"/>
      <c r="N297" s="99"/>
      <c r="O297" s="88">
        <v>5.0404103533144597E-2</v>
      </c>
      <c r="P297" s="88"/>
      <c r="Q297" s="88"/>
      <c r="R297" s="88"/>
      <c r="S297" s="88"/>
      <c r="T297" s="88"/>
      <c r="U297" s="88"/>
      <c r="V297" s="88"/>
      <c r="W297" s="88"/>
      <c r="X297" s="88"/>
      <c r="Y297" s="84">
        <v>15226</v>
      </c>
      <c r="Z297" s="84"/>
      <c r="AA297" s="84"/>
      <c r="AB297" s="84"/>
      <c r="AC297" s="84"/>
      <c r="AD297" s="84"/>
      <c r="AE297" s="84"/>
      <c r="AF297" s="84"/>
      <c r="AG297" s="84"/>
      <c r="AH297" s="88">
        <v>6.6029185368286405E-2</v>
      </c>
      <c r="AI297" s="88"/>
      <c r="AJ297" s="88"/>
      <c r="AK297" s="88"/>
      <c r="AL297" s="88"/>
      <c r="AM297" s="88"/>
      <c r="AN297" s="88"/>
      <c r="AO297" s="88"/>
      <c r="AP297" s="109">
        <v>6</v>
      </c>
    </row>
    <row r="298" spans="2:44" s="53" customFormat="1" ht="8.85" customHeight="1" x14ac:dyDescent="0.15">
      <c r="B298" s="79" t="s">
        <v>1180</v>
      </c>
      <c r="C298" s="79"/>
      <c r="D298" s="99">
        <v>784813267.63999903</v>
      </c>
      <c r="E298" s="99"/>
      <c r="F298" s="99"/>
      <c r="G298" s="99"/>
      <c r="H298" s="99"/>
      <c r="I298" s="99"/>
      <c r="J298" s="99"/>
      <c r="K298" s="99"/>
      <c r="L298" s="99"/>
      <c r="M298" s="99"/>
      <c r="N298" s="99"/>
      <c r="O298" s="88">
        <v>5.1425625140330201E-2</v>
      </c>
      <c r="P298" s="88"/>
      <c r="Q298" s="88"/>
      <c r="R298" s="88"/>
      <c r="S298" s="88"/>
      <c r="T298" s="88"/>
      <c r="U298" s="88"/>
      <c r="V298" s="88"/>
      <c r="W298" s="88"/>
      <c r="X298" s="88"/>
      <c r="Y298" s="84">
        <v>13648</v>
      </c>
      <c r="Z298" s="84"/>
      <c r="AA298" s="84"/>
      <c r="AB298" s="84"/>
      <c r="AC298" s="84"/>
      <c r="AD298" s="84"/>
      <c r="AE298" s="84"/>
      <c r="AF298" s="84"/>
      <c r="AG298" s="84"/>
      <c r="AH298" s="88">
        <v>5.9186018777510403E-2</v>
      </c>
      <c r="AI298" s="88"/>
      <c r="AJ298" s="88"/>
      <c r="AK298" s="88"/>
      <c r="AL298" s="88"/>
      <c r="AM298" s="88"/>
      <c r="AN298" s="88"/>
      <c r="AO298" s="88"/>
      <c r="AP298" s="109">
        <v>7</v>
      </c>
    </row>
    <row r="299" spans="2:44" s="53" customFormat="1" ht="8.85" customHeight="1" x14ac:dyDescent="0.15">
      <c r="B299" s="79" t="s">
        <v>1181</v>
      </c>
      <c r="C299" s="79"/>
      <c r="D299" s="99">
        <v>855460434.95000005</v>
      </c>
      <c r="E299" s="99"/>
      <c r="F299" s="99"/>
      <c r="G299" s="99"/>
      <c r="H299" s="99"/>
      <c r="I299" s="99"/>
      <c r="J299" s="99"/>
      <c r="K299" s="99"/>
      <c r="L299" s="99"/>
      <c r="M299" s="99"/>
      <c r="N299" s="99"/>
      <c r="O299" s="88">
        <v>5.6054847011457902E-2</v>
      </c>
      <c r="P299" s="88"/>
      <c r="Q299" s="88"/>
      <c r="R299" s="88"/>
      <c r="S299" s="88"/>
      <c r="T299" s="88"/>
      <c r="U299" s="88"/>
      <c r="V299" s="88"/>
      <c r="W299" s="88"/>
      <c r="X299" s="88"/>
      <c r="Y299" s="84">
        <v>13472</v>
      </c>
      <c r="Z299" s="84"/>
      <c r="AA299" s="84"/>
      <c r="AB299" s="84"/>
      <c r="AC299" s="84"/>
      <c r="AD299" s="84"/>
      <c r="AE299" s="84"/>
      <c r="AF299" s="84"/>
      <c r="AG299" s="84"/>
      <c r="AH299" s="88">
        <v>5.8422775862442801E-2</v>
      </c>
      <c r="AI299" s="88"/>
      <c r="AJ299" s="88"/>
      <c r="AK299" s="88"/>
      <c r="AL299" s="88"/>
      <c r="AM299" s="88"/>
      <c r="AN299" s="88"/>
      <c r="AO299" s="88"/>
      <c r="AP299" s="109">
        <v>8</v>
      </c>
    </row>
    <row r="300" spans="2:44" s="53" customFormat="1" ht="8.85" customHeight="1" x14ac:dyDescent="0.15">
      <c r="B300" s="79" t="s">
        <v>1182</v>
      </c>
      <c r="C300" s="79"/>
      <c r="D300" s="99">
        <v>1015483220.1799999</v>
      </c>
      <c r="E300" s="99"/>
      <c r="F300" s="99"/>
      <c r="G300" s="99"/>
      <c r="H300" s="99"/>
      <c r="I300" s="99"/>
      <c r="J300" s="99"/>
      <c r="K300" s="99"/>
      <c r="L300" s="99"/>
      <c r="M300" s="99"/>
      <c r="N300" s="99"/>
      <c r="O300" s="88">
        <v>6.6540490038232494E-2</v>
      </c>
      <c r="P300" s="88"/>
      <c r="Q300" s="88"/>
      <c r="R300" s="88"/>
      <c r="S300" s="88"/>
      <c r="T300" s="88"/>
      <c r="U300" s="88"/>
      <c r="V300" s="88"/>
      <c r="W300" s="88"/>
      <c r="X300" s="88"/>
      <c r="Y300" s="84">
        <v>13385</v>
      </c>
      <c r="Z300" s="84"/>
      <c r="AA300" s="84"/>
      <c r="AB300" s="84"/>
      <c r="AC300" s="84"/>
      <c r="AD300" s="84"/>
      <c r="AE300" s="84"/>
      <c r="AF300" s="84"/>
      <c r="AG300" s="84"/>
      <c r="AH300" s="88">
        <v>5.8045491012380997E-2</v>
      </c>
      <c r="AI300" s="88"/>
      <c r="AJ300" s="88"/>
      <c r="AK300" s="88"/>
      <c r="AL300" s="88"/>
      <c r="AM300" s="88"/>
      <c r="AN300" s="88"/>
      <c r="AO300" s="88"/>
      <c r="AP300" s="109">
        <v>9</v>
      </c>
    </row>
    <row r="301" spans="2:44" s="53" customFormat="1" ht="8.85" customHeight="1" x14ac:dyDescent="0.15">
      <c r="B301" s="79" t="s">
        <v>1183</v>
      </c>
      <c r="C301" s="79"/>
      <c r="D301" s="99">
        <v>1066510801.09</v>
      </c>
      <c r="E301" s="99"/>
      <c r="F301" s="99"/>
      <c r="G301" s="99"/>
      <c r="H301" s="99"/>
      <c r="I301" s="99"/>
      <c r="J301" s="99"/>
      <c r="K301" s="99"/>
      <c r="L301" s="99"/>
      <c r="M301" s="99"/>
      <c r="N301" s="99"/>
      <c r="O301" s="88">
        <v>6.9884120116743498E-2</v>
      </c>
      <c r="P301" s="88"/>
      <c r="Q301" s="88"/>
      <c r="R301" s="88"/>
      <c r="S301" s="88"/>
      <c r="T301" s="88"/>
      <c r="U301" s="88"/>
      <c r="V301" s="88"/>
      <c r="W301" s="88"/>
      <c r="X301" s="88"/>
      <c r="Y301" s="84">
        <v>11766</v>
      </c>
      <c r="Z301" s="84"/>
      <c r="AA301" s="84"/>
      <c r="AB301" s="84"/>
      <c r="AC301" s="84"/>
      <c r="AD301" s="84"/>
      <c r="AE301" s="84"/>
      <c r="AF301" s="84"/>
      <c r="AG301" s="84"/>
      <c r="AH301" s="88">
        <v>5.1024523515254001E-2</v>
      </c>
      <c r="AI301" s="88"/>
      <c r="AJ301" s="88"/>
      <c r="AK301" s="88"/>
      <c r="AL301" s="88"/>
      <c r="AM301" s="88"/>
      <c r="AN301" s="88"/>
      <c r="AO301" s="88"/>
      <c r="AP301" s="109">
        <v>10</v>
      </c>
    </row>
    <row r="302" spans="2:44" s="53" customFormat="1" ht="8.85" customHeight="1" x14ac:dyDescent="0.15">
      <c r="B302" s="79" t="s">
        <v>1184</v>
      </c>
      <c r="C302" s="79"/>
      <c r="D302" s="99">
        <v>2592816708.8700099</v>
      </c>
      <c r="E302" s="99"/>
      <c r="F302" s="99"/>
      <c r="G302" s="99"/>
      <c r="H302" s="99"/>
      <c r="I302" s="99"/>
      <c r="J302" s="99"/>
      <c r="K302" s="99"/>
      <c r="L302" s="99"/>
      <c r="M302" s="99"/>
      <c r="N302" s="99"/>
      <c r="O302" s="88">
        <v>0.169896745666508</v>
      </c>
      <c r="P302" s="88"/>
      <c r="Q302" s="88"/>
      <c r="R302" s="88"/>
      <c r="S302" s="88"/>
      <c r="T302" s="88"/>
      <c r="U302" s="88"/>
      <c r="V302" s="88"/>
      <c r="W302" s="88"/>
      <c r="X302" s="88"/>
      <c r="Y302" s="84">
        <v>29559</v>
      </c>
      <c r="Z302" s="84"/>
      <c r="AA302" s="84"/>
      <c r="AB302" s="84"/>
      <c r="AC302" s="84"/>
      <c r="AD302" s="84"/>
      <c r="AE302" s="84"/>
      <c r="AF302" s="84"/>
      <c r="AG302" s="84"/>
      <c r="AH302" s="88">
        <v>0.12818578026409899</v>
      </c>
      <c r="AI302" s="88"/>
      <c r="AJ302" s="88"/>
      <c r="AK302" s="88"/>
      <c r="AL302" s="88"/>
      <c r="AM302" s="88"/>
      <c r="AN302" s="88"/>
      <c r="AO302" s="88"/>
      <c r="AP302" s="109">
        <v>11</v>
      </c>
    </row>
    <row r="303" spans="2:44" s="53" customFormat="1" ht="8.85" customHeight="1" x14ac:dyDescent="0.15">
      <c r="B303" s="79" t="s">
        <v>1185</v>
      </c>
      <c r="C303" s="79"/>
      <c r="D303" s="99">
        <v>1109206378.3599999</v>
      </c>
      <c r="E303" s="99"/>
      <c r="F303" s="99"/>
      <c r="G303" s="99"/>
      <c r="H303" s="99"/>
      <c r="I303" s="99"/>
      <c r="J303" s="99"/>
      <c r="K303" s="99"/>
      <c r="L303" s="99"/>
      <c r="M303" s="99"/>
      <c r="N303" s="99"/>
      <c r="O303" s="88">
        <v>7.2681787845322601E-2</v>
      </c>
      <c r="P303" s="88"/>
      <c r="Q303" s="88"/>
      <c r="R303" s="88"/>
      <c r="S303" s="88"/>
      <c r="T303" s="88"/>
      <c r="U303" s="88"/>
      <c r="V303" s="88"/>
      <c r="W303" s="88"/>
      <c r="X303" s="88"/>
      <c r="Y303" s="84">
        <v>10654</v>
      </c>
      <c r="Z303" s="84"/>
      <c r="AA303" s="84"/>
      <c r="AB303" s="84"/>
      <c r="AC303" s="84"/>
      <c r="AD303" s="84"/>
      <c r="AE303" s="84"/>
      <c r="AF303" s="84"/>
      <c r="AG303" s="84"/>
      <c r="AH303" s="88">
        <v>4.6202216006418197E-2</v>
      </c>
      <c r="AI303" s="88"/>
      <c r="AJ303" s="88"/>
      <c r="AK303" s="88"/>
      <c r="AL303" s="88"/>
      <c r="AM303" s="88"/>
      <c r="AN303" s="88"/>
      <c r="AO303" s="88"/>
      <c r="AP303" s="109">
        <v>12</v>
      </c>
    </row>
    <row r="304" spans="2:44" s="53" customFormat="1" ht="8.85" customHeight="1" x14ac:dyDescent="0.15">
      <c r="B304" s="79" t="s">
        <v>1186</v>
      </c>
      <c r="C304" s="79"/>
      <c r="D304" s="99">
        <v>476342692.29000002</v>
      </c>
      <c r="E304" s="99"/>
      <c r="F304" s="99"/>
      <c r="G304" s="99"/>
      <c r="H304" s="99"/>
      <c r="I304" s="99"/>
      <c r="J304" s="99"/>
      <c r="K304" s="99"/>
      <c r="L304" s="99"/>
      <c r="M304" s="99"/>
      <c r="N304" s="99"/>
      <c r="O304" s="88">
        <v>3.1212801493154401E-2</v>
      </c>
      <c r="P304" s="88"/>
      <c r="Q304" s="88"/>
      <c r="R304" s="88"/>
      <c r="S304" s="88"/>
      <c r="T304" s="88"/>
      <c r="U304" s="88"/>
      <c r="V304" s="88"/>
      <c r="W304" s="88"/>
      <c r="X304" s="88"/>
      <c r="Y304" s="84">
        <v>4249</v>
      </c>
      <c r="Z304" s="84"/>
      <c r="AA304" s="84"/>
      <c r="AB304" s="84"/>
      <c r="AC304" s="84"/>
      <c r="AD304" s="84"/>
      <c r="AE304" s="84"/>
      <c r="AF304" s="84"/>
      <c r="AG304" s="84"/>
      <c r="AH304" s="88">
        <v>1.8426245148420398E-2</v>
      </c>
      <c r="AI304" s="88"/>
      <c r="AJ304" s="88"/>
      <c r="AK304" s="88"/>
      <c r="AL304" s="88"/>
      <c r="AM304" s="88"/>
      <c r="AN304" s="88"/>
      <c r="AO304" s="88"/>
      <c r="AP304" s="109">
        <v>13</v>
      </c>
    </row>
    <row r="305" spans="2:44" s="53" customFormat="1" ht="8.85" customHeight="1" x14ac:dyDescent="0.15">
      <c r="B305" s="79" t="s">
        <v>1187</v>
      </c>
      <c r="C305" s="79"/>
      <c r="D305" s="99">
        <v>1276137090.4200001</v>
      </c>
      <c r="E305" s="99"/>
      <c r="F305" s="99"/>
      <c r="G305" s="99"/>
      <c r="H305" s="99"/>
      <c r="I305" s="99"/>
      <c r="J305" s="99"/>
      <c r="K305" s="99"/>
      <c r="L305" s="99"/>
      <c r="M305" s="99"/>
      <c r="N305" s="99"/>
      <c r="O305" s="88">
        <v>8.3620079253952997E-2</v>
      </c>
      <c r="P305" s="88"/>
      <c r="Q305" s="88"/>
      <c r="R305" s="88"/>
      <c r="S305" s="88"/>
      <c r="T305" s="88"/>
      <c r="U305" s="88"/>
      <c r="V305" s="88"/>
      <c r="W305" s="88"/>
      <c r="X305" s="88"/>
      <c r="Y305" s="84">
        <v>8186</v>
      </c>
      <c r="Z305" s="84"/>
      <c r="AA305" s="84"/>
      <c r="AB305" s="84"/>
      <c r="AC305" s="84"/>
      <c r="AD305" s="84"/>
      <c r="AE305" s="84"/>
      <c r="AF305" s="84"/>
      <c r="AG305" s="84"/>
      <c r="AH305" s="88">
        <v>3.5499468765584699E-2</v>
      </c>
      <c r="AI305" s="88"/>
      <c r="AJ305" s="88"/>
      <c r="AK305" s="88"/>
      <c r="AL305" s="88"/>
      <c r="AM305" s="88"/>
      <c r="AN305" s="88"/>
      <c r="AO305" s="88"/>
      <c r="AP305" s="109">
        <v>14</v>
      </c>
    </row>
    <row r="306" spans="2:44" s="53" customFormat="1" ht="8.85" customHeight="1" x14ac:dyDescent="0.15">
      <c r="B306" s="104"/>
      <c r="C306" s="104"/>
      <c r="D306" s="100">
        <v>15261132275.950001</v>
      </c>
      <c r="E306" s="100"/>
      <c r="F306" s="100"/>
      <c r="G306" s="100"/>
      <c r="H306" s="100"/>
      <c r="I306" s="100"/>
      <c r="J306" s="100"/>
      <c r="K306" s="100"/>
      <c r="L306" s="100"/>
      <c r="M306" s="100"/>
      <c r="N306" s="100"/>
      <c r="O306" s="101">
        <v>1</v>
      </c>
      <c r="P306" s="101"/>
      <c r="Q306" s="101"/>
      <c r="R306" s="101"/>
      <c r="S306" s="101"/>
      <c r="T306" s="101"/>
      <c r="U306" s="101"/>
      <c r="V306" s="101"/>
      <c r="W306" s="101"/>
      <c r="X306" s="101"/>
      <c r="Y306" s="102">
        <v>230595</v>
      </c>
      <c r="Z306" s="102"/>
      <c r="AA306" s="102"/>
      <c r="AB306" s="102"/>
      <c r="AC306" s="102"/>
      <c r="AD306" s="102"/>
      <c r="AE306" s="102"/>
      <c r="AF306" s="102"/>
      <c r="AG306" s="102"/>
      <c r="AH306" s="101">
        <v>1</v>
      </c>
      <c r="AI306" s="101"/>
      <c r="AJ306" s="101"/>
      <c r="AK306" s="101"/>
      <c r="AL306" s="101"/>
      <c r="AM306" s="101"/>
      <c r="AN306" s="101"/>
      <c r="AO306" s="101"/>
      <c r="AP306" s="110"/>
    </row>
    <row r="307" spans="2:44" s="53" customFormat="1" ht="7.2" customHeight="1" x14ac:dyDescent="0.15"/>
    <row r="308" spans="2:44" s="53" customFormat="1" ht="15.3" customHeight="1" x14ac:dyDescent="0.15">
      <c r="B308" s="59" t="s">
        <v>1188</v>
      </c>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row>
    <row r="309" spans="2:44" s="53" customFormat="1" ht="6.3" customHeight="1" x14ac:dyDescent="0.15"/>
    <row r="310" spans="2:44" s="53" customFormat="1" ht="8.5500000000000007" customHeight="1" x14ac:dyDescent="0.15">
      <c r="B310" s="96" t="s">
        <v>1059</v>
      </c>
      <c r="C310" s="96"/>
      <c r="D310" s="96" t="s">
        <v>1055</v>
      </c>
      <c r="E310" s="96"/>
      <c r="F310" s="96"/>
      <c r="G310" s="96"/>
      <c r="H310" s="96"/>
      <c r="I310" s="96"/>
      <c r="J310" s="96"/>
      <c r="K310" s="96"/>
      <c r="L310" s="96"/>
      <c r="M310" s="96"/>
      <c r="N310" s="96"/>
      <c r="O310" s="96" t="s">
        <v>1056</v>
      </c>
      <c r="P310" s="96"/>
      <c r="Q310" s="96"/>
      <c r="R310" s="96"/>
      <c r="S310" s="96"/>
      <c r="T310" s="96"/>
      <c r="U310" s="96"/>
      <c r="V310" s="96"/>
      <c r="W310" s="96"/>
      <c r="X310" s="96"/>
      <c r="Y310" s="96" t="s">
        <v>1057</v>
      </c>
      <c r="Z310" s="96"/>
      <c r="AA310" s="96"/>
      <c r="AB310" s="96"/>
      <c r="AC310" s="96"/>
      <c r="AD310" s="96"/>
      <c r="AE310" s="96"/>
      <c r="AF310" s="96"/>
      <c r="AG310" s="96"/>
      <c r="AH310" s="96" t="s">
        <v>1056</v>
      </c>
      <c r="AI310" s="96"/>
      <c r="AJ310" s="96"/>
      <c r="AK310" s="96"/>
      <c r="AL310" s="96"/>
      <c r="AM310" s="96"/>
      <c r="AN310" s="96"/>
      <c r="AO310" s="96"/>
    </row>
    <row r="311" spans="2:44" s="53" customFormat="1" ht="8.5500000000000007" customHeight="1" x14ac:dyDescent="0.15">
      <c r="B311" s="79" t="s">
        <v>1189</v>
      </c>
      <c r="C311" s="79"/>
      <c r="D311" s="99">
        <v>370058085.05000001</v>
      </c>
      <c r="E311" s="99"/>
      <c r="F311" s="99"/>
      <c r="G311" s="99"/>
      <c r="H311" s="99"/>
      <c r="I311" s="99"/>
      <c r="J311" s="99"/>
      <c r="K311" s="99"/>
      <c r="L311" s="99"/>
      <c r="M311" s="99"/>
      <c r="N311" s="99"/>
      <c r="O311" s="88">
        <v>2.4248402959797001E-2</v>
      </c>
      <c r="P311" s="88"/>
      <c r="Q311" s="88"/>
      <c r="R311" s="88"/>
      <c r="S311" s="88"/>
      <c r="T311" s="88"/>
      <c r="U311" s="88"/>
      <c r="V311" s="88"/>
      <c r="W311" s="88"/>
      <c r="X311" s="88"/>
      <c r="Y311" s="84">
        <v>15685</v>
      </c>
      <c r="Z311" s="84"/>
      <c r="AA311" s="84"/>
      <c r="AB311" s="84"/>
      <c r="AC311" s="84"/>
      <c r="AD311" s="84"/>
      <c r="AE311" s="84"/>
      <c r="AF311" s="84"/>
      <c r="AG311" s="84"/>
      <c r="AH311" s="88">
        <v>6.8019688197922798E-2</v>
      </c>
      <c r="AI311" s="88"/>
      <c r="AJ311" s="88"/>
      <c r="AK311" s="88"/>
      <c r="AL311" s="88"/>
      <c r="AM311" s="88"/>
      <c r="AN311" s="88"/>
      <c r="AO311" s="88"/>
    </row>
    <row r="312" spans="2:44" s="53" customFormat="1" ht="8.5500000000000007" customHeight="1" x14ac:dyDescent="0.15">
      <c r="B312" s="79" t="s">
        <v>1061</v>
      </c>
      <c r="C312" s="79"/>
      <c r="D312" s="99">
        <v>484024758.77999902</v>
      </c>
      <c r="E312" s="99"/>
      <c r="F312" s="99"/>
      <c r="G312" s="99"/>
      <c r="H312" s="99"/>
      <c r="I312" s="99"/>
      <c r="J312" s="99"/>
      <c r="K312" s="99"/>
      <c r="L312" s="99"/>
      <c r="M312" s="99"/>
      <c r="N312" s="99"/>
      <c r="O312" s="88">
        <v>3.1716176102003502E-2</v>
      </c>
      <c r="P312" s="88"/>
      <c r="Q312" s="88"/>
      <c r="R312" s="88"/>
      <c r="S312" s="88"/>
      <c r="T312" s="88"/>
      <c r="U312" s="88"/>
      <c r="V312" s="88"/>
      <c r="W312" s="88"/>
      <c r="X312" s="88"/>
      <c r="Y312" s="84">
        <v>17420</v>
      </c>
      <c r="Z312" s="84"/>
      <c r="AA312" s="84"/>
      <c r="AB312" s="84"/>
      <c r="AC312" s="84"/>
      <c r="AD312" s="84"/>
      <c r="AE312" s="84"/>
      <c r="AF312" s="84"/>
      <c r="AG312" s="84"/>
      <c r="AH312" s="88">
        <v>7.5543702161798801E-2</v>
      </c>
      <c r="AI312" s="88"/>
      <c r="AJ312" s="88"/>
      <c r="AK312" s="88"/>
      <c r="AL312" s="88"/>
      <c r="AM312" s="88"/>
      <c r="AN312" s="88"/>
      <c r="AO312" s="88"/>
    </row>
    <row r="313" spans="2:44" s="53" customFormat="1" ht="8.5500000000000007" customHeight="1" x14ac:dyDescent="0.15">
      <c r="B313" s="79" t="s">
        <v>1062</v>
      </c>
      <c r="C313" s="79"/>
      <c r="D313" s="99">
        <v>736666944.93999696</v>
      </c>
      <c r="E313" s="99"/>
      <c r="F313" s="99"/>
      <c r="G313" s="99"/>
      <c r="H313" s="99"/>
      <c r="I313" s="99"/>
      <c r="J313" s="99"/>
      <c r="K313" s="99"/>
      <c r="L313" s="99"/>
      <c r="M313" s="99"/>
      <c r="N313" s="99"/>
      <c r="O313" s="88">
        <v>4.8270792207266898E-2</v>
      </c>
      <c r="P313" s="88"/>
      <c r="Q313" s="88"/>
      <c r="R313" s="88"/>
      <c r="S313" s="88"/>
      <c r="T313" s="88"/>
      <c r="U313" s="88"/>
      <c r="V313" s="88"/>
      <c r="W313" s="88"/>
      <c r="X313" s="88"/>
      <c r="Y313" s="84">
        <v>22650</v>
      </c>
      <c r="Z313" s="84"/>
      <c r="AA313" s="84"/>
      <c r="AB313" s="84"/>
      <c r="AC313" s="84"/>
      <c r="AD313" s="84"/>
      <c r="AE313" s="84"/>
      <c r="AF313" s="84"/>
      <c r="AG313" s="84"/>
      <c r="AH313" s="88">
        <v>9.82241592402264E-2</v>
      </c>
      <c r="AI313" s="88"/>
      <c r="AJ313" s="88"/>
      <c r="AK313" s="88"/>
      <c r="AL313" s="88"/>
      <c r="AM313" s="88"/>
      <c r="AN313" s="88"/>
      <c r="AO313" s="88"/>
    </row>
    <row r="314" spans="2:44" s="53" customFormat="1" ht="8.5500000000000007" customHeight="1" x14ac:dyDescent="0.15">
      <c r="B314" s="79" t="s">
        <v>1063</v>
      </c>
      <c r="C314" s="79"/>
      <c r="D314" s="99">
        <v>850503036.78000402</v>
      </c>
      <c r="E314" s="99"/>
      <c r="F314" s="99"/>
      <c r="G314" s="99"/>
      <c r="H314" s="99"/>
      <c r="I314" s="99"/>
      <c r="J314" s="99"/>
      <c r="K314" s="99"/>
      <c r="L314" s="99"/>
      <c r="M314" s="99"/>
      <c r="N314" s="99"/>
      <c r="O314" s="88">
        <v>5.5730008848708497E-2</v>
      </c>
      <c r="P314" s="88"/>
      <c r="Q314" s="88"/>
      <c r="R314" s="88"/>
      <c r="S314" s="88"/>
      <c r="T314" s="88"/>
      <c r="U314" s="88"/>
      <c r="V314" s="88"/>
      <c r="W314" s="88"/>
      <c r="X314" s="88"/>
      <c r="Y314" s="84">
        <v>20888</v>
      </c>
      <c r="Z314" s="84"/>
      <c r="AA314" s="84"/>
      <c r="AB314" s="84"/>
      <c r="AC314" s="84"/>
      <c r="AD314" s="84"/>
      <c r="AE314" s="84"/>
      <c r="AF314" s="84"/>
      <c r="AG314" s="84"/>
      <c r="AH314" s="88">
        <v>9.0583056874606993E-2</v>
      </c>
      <c r="AI314" s="88"/>
      <c r="AJ314" s="88"/>
      <c r="AK314" s="88"/>
      <c r="AL314" s="88"/>
      <c r="AM314" s="88"/>
      <c r="AN314" s="88"/>
      <c r="AO314" s="88"/>
    </row>
    <row r="315" spans="2:44" s="53" customFormat="1" ht="8.5500000000000007" customHeight="1" x14ac:dyDescent="0.15">
      <c r="B315" s="79" t="s">
        <v>1064</v>
      </c>
      <c r="C315" s="79"/>
      <c r="D315" s="99">
        <v>977154926.65000296</v>
      </c>
      <c r="E315" s="99"/>
      <c r="F315" s="99"/>
      <c r="G315" s="99"/>
      <c r="H315" s="99"/>
      <c r="I315" s="99"/>
      <c r="J315" s="99"/>
      <c r="K315" s="99"/>
      <c r="L315" s="99"/>
      <c r="M315" s="99"/>
      <c r="N315" s="99"/>
      <c r="O315" s="88">
        <v>6.40289926711336E-2</v>
      </c>
      <c r="P315" s="88"/>
      <c r="Q315" s="88"/>
      <c r="R315" s="88"/>
      <c r="S315" s="88"/>
      <c r="T315" s="88"/>
      <c r="U315" s="88"/>
      <c r="V315" s="88"/>
      <c r="W315" s="88"/>
      <c r="X315" s="88"/>
      <c r="Y315" s="84">
        <v>18523</v>
      </c>
      <c r="Z315" s="84"/>
      <c r="AA315" s="84"/>
      <c r="AB315" s="84"/>
      <c r="AC315" s="84"/>
      <c r="AD315" s="84"/>
      <c r="AE315" s="84"/>
      <c r="AF315" s="84"/>
      <c r="AG315" s="84"/>
      <c r="AH315" s="88">
        <v>8.0326980203386897E-2</v>
      </c>
      <c r="AI315" s="88"/>
      <c r="AJ315" s="88"/>
      <c r="AK315" s="88"/>
      <c r="AL315" s="88"/>
      <c r="AM315" s="88"/>
      <c r="AN315" s="88"/>
      <c r="AO315" s="88"/>
    </row>
    <row r="316" spans="2:44" s="53" customFormat="1" ht="8.5500000000000007" customHeight="1" x14ac:dyDescent="0.15">
      <c r="B316" s="79" t="s">
        <v>1065</v>
      </c>
      <c r="C316" s="79"/>
      <c r="D316" s="99">
        <v>1356569367.0799899</v>
      </c>
      <c r="E316" s="99"/>
      <c r="F316" s="99"/>
      <c r="G316" s="99"/>
      <c r="H316" s="99"/>
      <c r="I316" s="99"/>
      <c r="J316" s="99"/>
      <c r="K316" s="99"/>
      <c r="L316" s="99"/>
      <c r="M316" s="99"/>
      <c r="N316" s="99"/>
      <c r="O316" s="88">
        <v>8.8890479588975405E-2</v>
      </c>
      <c r="P316" s="88"/>
      <c r="Q316" s="88"/>
      <c r="R316" s="88"/>
      <c r="S316" s="88"/>
      <c r="T316" s="88"/>
      <c r="U316" s="88"/>
      <c r="V316" s="88"/>
      <c r="W316" s="88"/>
      <c r="X316" s="88"/>
      <c r="Y316" s="84">
        <v>22234</v>
      </c>
      <c r="Z316" s="84"/>
      <c r="AA316" s="84"/>
      <c r="AB316" s="84"/>
      <c r="AC316" s="84"/>
      <c r="AD316" s="84"/>
      <c r="AE316" s="84"/>
      <c r="AF316" s="84"/>
      <c r="AG316" s="84"/>
      <c r="AH316" s="88">
        <v>9.6420130531884904E-2</v>
      </c>
      <c r="AI316" s="88"/>
      <c r="AJ316" s="88"/>
      <c r="AK316" s="88"/>
      <c r="AL316" s="88"/>
      <c r="AM316" s="88"/>
      <c r="AN316" s="88"/>
      <c r="AO316" s="88"/>
    </row>
    <row r="317" spans="2:44" s="53" customFormat="1" ht="8.5500000000000007" customHeight="1" x14ac:dyDescent="0.15">
      <c r="B317" s="79" t="s">
        <v>1066</v>
      </c>
      <c r="C317" s="79"/>
      <c r="D317" s="99">
        <v>1249378119</v>
      </c>
      <c r="E317" s="99"/>
      <c r="F317" s="99"/>
      <c r="G317" s="99"/>
      <c r="H317" s="99"/>
      <c r="I317" s="99"/>
      <c r="J317" s="99"/>
      <c r="K317" s="99"/>
      <c r="L317" s="99"/>
      <c r="M317" s="99"/>
      <c r="N317" s="99"/>
      <c r="O317" s="88">
        <v>8.1866672564583895E-2</v>
      </c>
      <c r="P317" s="88"/>
      <c r="Q317" s="88"/>
      <c r="R317" s="88"/>
      <c r="S317" s="88"/>
      <c r="T317" s="88"/>
      <c r="U317" s="88"/>
      <c r="V317" s="88"/>
      <c r="W317" s="88"/>
      <c r="X317" s="88"/>
      <c r="Y317" s="84">
        <v>18273</v>
      </c>
      <c r="Z317" s="84"/>
      <c r="AA317" s="84"/>
      <c r="AB317" s="84"/>
      <c r="AC317" s="84"/>
      <c r="AD317" s="84"/>
      <c r="AE317" s="84"/>
      <c r="AF317" s="84"/>
      <c r="AG317" s="84"/>
      <c r="AH317" s="88">
        <v>7.9242828335393201E-2</v>
      </c>
      <c r="AI317" s="88"/>
      <c r="AJ317" s="88"/>
      <c r="AK317" s="88"/>
      <c r="AL317" s="88"/>
      <c r="AM317" s="88"/>
      <c r="AN317" s="88"/>
      <c r="AO317" s="88"/>
    </row>
    <row r="318" spans="2:44" s="53" customFormat="1" ht="8.5500000000000007" customHeight="1" x14ac:dyDescent="0.15">
      <c r="B318" s="79" t="s">
        <v>1067</v>
      </c>
      <c r="C318" s="79"/>
      <c r="D318" s="99">
        <v>1431164627.54001</v>
      </c>
      <c r="E318" s="99"/>
      <c r="F318" s="99"/>
      <c r="G318" s="99"/>
      <c r="H318" s="99"/>
      <c r="I318" s="99"/>
      <c r="J318" s="99"/>
      <c r="K318" s="99"/>
      <c r="L318" s="99"/>
      <c r="M318" s="99"/>
      <c r="N318" s="99"/>
      <c r="O318" s="88">
        <v>9.3778403965174895E-2</v>
      </c>
      <c r="P318" s="88"/>
      <c r="Q318" s="88"/>
      <c r="R318" s="88"/>
      <c r="S318" s="88"/>
      <c r="T318" s="88"/>
      <c r="U318" s="88"/>
      <c r="V318" s="88"/>
      <c r="W318" s="88"/>
      <c r="X318" s="88"/>
      <c r="Y318" s="84">
        <v>18589</v>
      </c>
      <c r="Z318" s="84"/>
      <c r="AA318" s="84"/>
      <c r="AB318" s="84"/>
      <c r="AC318" s="84"/>
      <c r="AD318" s="84"/>
      <c r="AE318" s="84"/>
      <c r="AF318" s="84"/>
      <c r="AG318" s="84"/>
      <c r="AH318" s="88">
        <v>8.0613196296537196E-2</v>
      </c>
      <c r="AI318" s="88"/>
      <c r="AJ318" s="88"/>
      <c r="AK318" s="88"/>
      <c r="AL318" s="88"/>
      <c r="AM318" s="88"/>
      <c r="AN318" s="88"/>
      <c r="AO318" s="88"/>
    </row>
    <row r="319" spans="2:44" s="53" customFormat="1" ht="8.5500000000000007" customHeight="1" x14ac:dyDescent="0.15">
      <c r="B319" s="79" t="s">
        <v>1068</v>
      </c>
      <c r="C319" s="79"/>
      <c r="D319" s="99">
        <v>2261773029.9000001</v>
      </c>
      <c r="E319" s="99"/>
      <c r="F319" s="99"/>
      <c r="G319" s="99"/>
      <c r="H319" s="99"/>
      <c r="I319" s="99"/>
      <c r="J319" s="99"/>
      <c r="K319" s="99"/>
      <c r="L319" s="99"/>
      <c r="M319" s="99"/>
      <c r="N319" s="99"/>
      <c r="O319" s="88">
        <v>0.14820479824189201</v>
      </c>
      <c r="P319" s="88"/>
      <c r="Q319" s="88"/>
      <c r="R319" s="88"/>
      <c r="S319" s="88"/>
      <c r="T319" s="88"/>
      <c r="U319" s="88"/>
      <c r="V319" s="88"/>
      <c r="W319" s="88"/>
      <c r="X319" s="88"/>
      <c r="Y319" s="84">
        <v>26229</v>
      </c>
      <c r="Z319" s="84"/>
      <c r="AA319" s="84"/>
      <c r="AB319" s="84"/>
      <c r="AC319" s="84"/>
      <c r="AD319" s="84"/>
      <c r="AE319" s="84"/>
      <c r="AF319" s="84"/>
      <c r="AG319" s="84"/>
      <c r="AH319" s="88">
        <v>0.113744877382424</v>
      </c>
      <c r="AI319" s="88"/>
      <c r="AJ319" s="88"/>
      <c r="AK319" s="88"/>
      <c r="AL319" s="88"/>
      <c r="AM319" s="88"/>
      <c r="AN319" s="88"/>
      <c r="AO319" s="88"/>
    </row>
    <row r="320" spans="2:44" s="53" customFormat="1" ht="8.5500000000000007" customHeight="1" x14ac:dyDescent="0.15">
      <c r="B320" s="79" t="s">
        <v>1069</v>
      </c>
      <c r="C320" s="79"/>
      <c r="D320" s="99">
        <v>1405646191.51999</v>
      </c>
      <c r="E320" s="99"/>
      <c r="F320" s="99"/>
      <c r="G320" s="99"/>
      <c r="H320" s="99"/>
      <c r="I320" s="99"/>
      <c r="J320" s="99"/>
      <c r="K320" s="99"/>
      <c r="L320" s="99"/>
      <c r="M320" s="99"/>
      <c r="N320" s="99"/>
      <c r="O320" s="88">
        <v>9.2106284520916598E-2</v>
      </c>
      <c r="P320" s="88"/>
      <c r="Q320" s="88"/>
      <c r="R320" s="88"/>
      <c r="S320" s="88"/>
      <c r="T320" s="88"/>
      <c r="U320" s="88"/>
      <c r="V320" s="88"/>
      <c r="W320" s="88"/>
      <c r="X320" s="88"/>
      <c r="Y320" s="84">
        <v>15213</v>
      </c>
      <c r="Z320" s="84"/>
      <c r="AA320" s="84"/>
      <c r="AB320" s="84"/>
      <c r="AC320" s="84"/>
      <c r="AD320" s="84"/>
      <c r="AE320" s="84"/>
      <c r="AF320" s="84"/>
      <c r="AG320" s="84"/>
      <c r="AH320" s="88">
        <v>6.5972809471150695E-2</v>
      </c>
      <c r="AI320" s="88"/>
      <c r="AJ320" s="88"/>
      <c r="AK320" s="88"/>
      <c r="AL320" s="88"/>
      <c r="AM320" s="88"/>
      <c r="AN320" s="88"/>
      <c r="AO320" s="88"/>
    </row>
    <row r="321" spans="2:44" s="53" customFormat="1" ht="8.5500000000000007" customHeight="1" x14ac:dyDescent="0.15">
      <c r="B321" s="79" t="s">
        <v>1070</v>
      </c>
      <c r="C321" s="79"/>
      <c r="D321" s="99">
        <v>1636285682.6000099</v>
      </c>
      <c r="E321" s="99"/>
      <c r="F321" s="99"/>
      <c r="G321" s="99"/>
      <c r="H321" s="99"/>
      <c r="I321" s="99"/>
      <c r="J321" s="99"/>
      <c r="K321" s="99"/>
      <c r="L321" s="99"/>
      <c r="M321" s="99"/>
      <c r="N321" s="99"/>
      <c r="O321" s="88">
        <v>0.107219153403095</v>
      </c>
      <c r="P321" s="88"/>
      <c r="Q321" s="88"/>
      <c r="R321" s="88"/>
      <c r="S321" s="88"/>
      <c r="T321" s="88"/>
      <c r="U321" s="88"/>
      <c r="V321" s="88"/>
      <c r="W321" s="88"/>
      <c r="X321" s="88"/>
      <c r="Y321" s="84">
        <v>15903</v>
      </c>
      <c r="Z321" s="84"/>
      <c r="AA321" s="84"/>
      <c r="AB321" s="84"/>
      <c r="AC321" s="84"/>
      <c r="AD321" s="84"/>
      <c r="AE321" s="84"/>
      <c r="AF321" s="84"/>
      <c r="AG321" s="84"/>
      <c r="AH321" s="88">
        <v>6.8965068626813203E-2</v>
      </c>
      <c r="AI321" s="88"/>
      <c r="AJ321" s="88"/>
      <c r="AK321" s="88"/>
      <c r="AL321" s="88"/>
      <c r="AM321" s="88"/>
      <c r="AN321" s="88"/>
      <c r="AO321" s="88"/>
    </row>
    <row r="322" spans="2:44" s="53" customFormat="1" ht="8.5500000000000007" customHeight="1" x14ac:dyDescent="0.15">
      <c r="B322" s="79" t="s">
        <v>1071</v>
      </c>
      <c r="C322" s="79"/>
      <c r="D322" s="99">
        <v>1856898399.76</v>
      </c>
      <c r="E322" s="99"/>
      <c r="F322" s="99"/>
      <c r="G322" s="99"/>
      <c r="H322" s="99"/>
      <c r="I322" s="99"/>
      <c r="J322" s="99"/>
      <c r="K322" s="99"/>
      <c r="L322" s="99"/>
      <c r="M322" s="99"/>
      <c r="N322" s="99"/>
      <c r="O322" s="88">
        <v>0.121675008523862</v>
      </c>
      <c r="P322" s="88"/>
      <c r="Q322" s="88"/>
      <c r="R322" s="88"/>
      <c r="S322" s="88"/>
      <c r="T322" s="88"/>
      <c r="U322" s="88"/>
      <c r="V322" s="88"/>
      <c r="W322" s="88"/>
      <c r="X322" s="88"/>
      <c r="Y322" s="84">
        <v>14120</v>
      </c>
      <c r="Z322" s="84"/>
      <c r="AA322" s="84"/>
      <c r="AB322" s="84"/>
      <c r="AC322" s="84"/>
      <c r="AD322" s="84"/>
      <c r="AE322" s="84"/>
      <c r="AF322" s="84"/>
      <c r="AG322" s="84"/>
      <c r="AH322" s="88">
        <v>6.1232897504282402E-2</v>
      </c>
      <c r="AI322" s="88"/>
      <c r="AJ322" s="88"/>
      <c r="AK322" s="88"/>
      <c r="AL322" s="88"/>
      <c r="AM322" s="88"/>
      <c r="AN322" s="88"/>
      <c r="AO322" s="88"/>
    </row>
    <row r="323" spans="2:44" s="53" customFormat="1" ht="8.5500000000000007" customHeight="1" x14ac:dyDescent="0.15">
      <c r="B323" s="79" t="s">
        <v>1072</v>
      </c>
      <c r="C323" s="79"/>
      <c r="D323" s="99">
        <v>378637839.15999901</v>
      </c>
      <c r="E323" s="99"/>
      <c r="F323" s="99"/>
      <c r="G323" s="99"/>
      <c r="H323" s="99"/>
      <c r="I323" s="99"/>
      <c r="J323" s="99"/>
      <c r="K323" s="99"/>
      <c r="L323" s="99"/>
      <c r="M323" s="99"/>
      <c r="N323" s="99"/>
      <c r="O323" s="88">
        <v>2.48105993915467E-2</v>
      </c>
      <c r="P323" s="88"/>
      <c r="Q323" s="88"/>
      <c r="R323" s="88"/>
      <c r="S323" s="88"/>
      <c r="T323" s="88"/>
      <c r="U323" s="88"/>
      <c r="V323" s="88"/>
      <c r="W323" s="88"/>
      <c r="X323" s="88"/>
      <c r="Y323" s="84">
        <v>2776</v>
      </c>
      <c r="Z323" s="84"/>
      <c r="AA323" s="84"/>
      <c r="AB323" s="84"/>
      <c r="AC323" s="84"/>
      <c r="AD323" s="84"/>
      <c r="AE323" s="84"/>
      <c r="AF323" s="84"/>
      <c r="AG323" s="84"/>
      <c r="AH323" s="88">
        <v>1.2038422342201699E-2</v>
      </c>
      <c r="AI323" s="88"/>
      <c r="AJ323" s="88"/>
      <c r="AK323" s="88"/>
      <c r="AL323" s="88"/>
      <c r="AM323" s="88"/>
      <c r="AN323" s="88"/>
      <c r="AO323" s="88"/>
    </row>
    <row r="324" spans="2:44" s="53" customFormat="1" ht="8.5500000000000007" customHeight="1" x14ac:dyDescent="0.15">
      <c r="B324" s="79" t="s">
        <v>1073</v>
      </c>
      <c r="C324" s="79"/>
      <c r="D324" s="99">
        <v>171566807.59999999</v>
      </c>
      <c r="E324" s="99"/>
      <c r="F324" s="99"/>
      <c r="G324" s="99"/>
      <c r="H324" s="99"/>
      <c r="I324" s="99"/>
      <c r="J324" s="99"/>
      <c r="K324" s="99"/>
      <c r="L324" s="99"/>
      <c r="M324" s="99"/>
      <c r="N324" s="99"/>
      <c r="O324" s="88">
        <v>1.1242075915321999E-2</v>
      </c>
      <c r="P324" s="88"/>
      <c r="Q324" s="88"/>
      <c r="R324" s="88"/>
      <c r="S324" s="88"/>
      <c r="T324" s="88"/>
      <c r="U324" s="88"/>
      <c r="V324" s="88"/>
      <c r="W324" s="88"/>
      <c r="X324" s="88"/>
      <c r="Y324" s="84">
        <v>1363</v>
      </c>
      <c r="Z324" s="84"/>
      <c r="AA324" s="84"/>
      <c r="AB324" s="84"/>
      <c r="AC324" s="84"/>
      <c r="AD324" s="84"/>
      <c r="AE324" s="84"/>
      <c r="AF324" s="84"/>
      <c r="AG324" s="84"/>
      <c r="AH324" s="88">
        <v>5.9107959843014797E-3</v>
      </c>
      <c r="AI324" s="88"/>
      <c r="AJ324" s="88"/>
      <c r="AK324" s="88"/>
      <c r="AL324" s="88"/>
      <c r="AM324" s="88"/>
      <c r="AN324" s="88"/>
      <c r="AO324" s="88"/>
    </row>
    <row r="325" spans="2:44" s="53" customFormat="1" ht="8.5500000000000007" customHeight="1" x14ac:dyDescent="0.15">
      <c r="B325" s="79" t="s">
        <v>1074</v>
      </c>
      <c r="C325" s="79"/>
      <c r="D325" s="99">
        <v>46581179.890000001</v>
      </c>
      <c r="E325" s="99"/>
      <c r="F325" s="99"/>
      <c r="G325" s="99"/>
      <c r="H325" s="99"/>
      <c r="I325" s="99"/>
      <c r="J325" s="99"/>
      <c r="K325" s="99"/>
      <c r="L325" s="99"/>
      <c r="M325" s="99"/>
      <c r="N325" s="99"/>
      <c r="O325" s="88">
        <v>3.05227548308504E-3</v>
      </c>
      <c r="P325" s="88"/>
      <c r="Q325" s="88"/>
      <c r="R325" s="88"/>
      <c r="S325" s="88"/>
      <c r="T325" s="88"/>
      <c r="U325" s="88"/>
      <c r="V325" s="88"/>
      <c r="W325" s="88"/>
      <c r="X325" s="88"/>
      <c r="Y325" s="84">
        <v>383</v>
      </c>
      <c r="Z325" s="84"/>
      <c r="AA325" s="84"/>
      <c r="AB325" s="84"/>
      <c r="AC325" s="84"/>
      <c r="AD325" s="84"/>
      <c r="AE325" s="84"/>
      <c r="AF325" s="84"/>
      <c r="AG325" s="84"/>
      <c r="AH325" s="88">
        <v>1.6609206617662999E-3</v>
      </c>
      <c r="AI325" s="88"/>
      <c r="AJ325" s="88"/>
      <c r="AK325" s="88"/>
      <c r="AL325" s="88"/>
      <c r="AM325" s="88"/>
      <c r="AN325" s="88"/>
      <c r="AO325" s="88"/>
    </row>
    <row r="326" spans="2:44" s="53" customFormat="1" ht="8.5500000000000007" customHeight="1" x14ac:dyDescent="0.15">
      <c r="B326" s="79" t="s">
        <v>1075</v>
      </c>
      <c r="C326" s="79"/>
      <c r="D326" s="99">
        <v>40053166.68</v>
      </c>
      <c r="E326" s="99"/>
      <c r="F326" s="99"/>
      <c r="G326" s="99"/>
      <c r="H326" s="99"/>
      <c r="I326" s="99"/>
      <c r="J326" s="99"/>
      <c r="K326" s="99"/>
      <c r="L326" s="99"/>
      <c r="M326" s="99"/>
      <c r="N326" s="99"/>
      <c r="O326" s="88">
        <v>2.62452129735614E-3</v>
      </c>
      <c r="P326" s="88"/>
      <c r="Q326" s="88"/>
      <c r="R326" s="88"/>
      <c r="S326" s="88"/>
      <c r="T326" s="88"/>
      <c r="U326" s="88"/>
      <c r="V326" s="88"/>
      <c r="W326" s="88"/>
      <c r="X326" s="88"/>
      <c r="Y326" s="84">
        <v>277</v>
      </c>
      <c r="Z326" s="84"/>
      <c r="AA326" s="84"/>
      <c r="AB326" s="84"/>
      <c r="AC326" s="84"/>
      <c r="AD326" s="84"/>
      <c r="AE326" s="84"/>
      <c r="AF326" s="84"/>
      <c r="AG326" s="84"/>
      <c r="AH326" s="88">
        <v>1.2012402697369801E-3</v>
      </c>
      <c r="AI326" s="88"/>
      <c r="AJ326" s="88"/>
      <c r="AK326" s="88"/>
      <c r="AL326" s="88"/>
      <c r="AM326" s="88"/>
      <c r="AN326" s="88"/>
      <c r="AO326" s="88"/>
    </row>
    <row r="327" spans="2:44" s="53" customFormat="1" ht="8.5500000000000007" customHeight="1" x14ac:dyDescent="0.15">
      <c r="B327" s="79" t="s">
        <v>1076</v>
      </c>
      <c r="C327" s="79"/>
      <c r="D327" s="99">
        <v>6808736.5599999996</v>
      </c>
      <c r="E327" s="99"/>
      <c r="F327" s="99"/>
      <c r="G327" s="99"/>
      <c r="H327" s="99"/>
      <c r="I327" s="99"/>
      <c r="J327" s="99"/>
      <c r="K327" s="99"/>
      <c r="L327" s="99"/>
      <c r="M327" s="99"/>
      <c r="N327" s="99"/>
      <c r="O327" s="88">
        <v>4.4614884642143403E-4</v>
      </c>
      <c r="P327" s="88"/>
      <c r="Q327" s="88"/>
      <c r="R327" s="88"/>
      <c r="S327" s="88"/>
      <c r="T327" s="88"/>
      <c r="U327" s="88"/>
      <c r="V327" s="88"/>
      <c r="W327" s="88"/>
      <c r="X327" s="88"/>
      <c r="Y327" s="84">
        <v>55</v>
      </c>
      <c r="Z327" s="84"/>
      <c r="AA327" s="84"/>
      <c r="AB327" s="84"/>
      <c r="AC327" s="84"/>
      <c r="AD327" s="84"/>
      <c r="AE327" s="84"/>
      <c r="AF327" s="84"/>
      <c r="AG327" s="84"/>
      <c r="AH327" s="88">
        <v>2.38513410958607E-4</v>
      </c>
      <c r="AI327" s="88"/>
      <c r="AJ327" s="88"/>
      <c r="AK327" s="88"/>
      <c r="AL327" s="88"/>
      <c r="AM327" s="88"/>
      <c r="AN327" s="88"/>
      <c r="AO327" s="88"/>
    </row>
    <row r="328" spans="2:44" s="53" customFormat="1" ht="8.5500000000000007" customHeight="1" x14ac:dyDescent="0.15">
      <c r="B328" s="79" t="s">
        <v>1077</v>
      </c>
      <c r="C328" s="79"/>
      <c r="D328" s="99">
        <v>1361376.46</v>
      </c>
      <c r="E328" s="99"/>
      <c r="F328" s="99"/>
      <c r="G328" s="99"/>
      <c r="H328" s="99"/>
      <c r="I328" s="99"/>
      <c r="J328" s="99"/>
      <c r="K328" s="99"/>
      <c r="L328" s="99"/>
      <c r="M328" s="99"/>
      <c r="N328" s="99"/>
      <c r="O328" s="88">
        <v>8.9205468859305503E-5</v>
      </c>
      <c r="P328" s="88"/>
      <c r="Q328" s="88"/>
      <c r="R328" s="88"/>
      <c r="S328" s="88"/>
      <c r="T328" s="88"/>
      <c r="U328" s="88"/>
      <c r="V328" s="88"/>
      <c r="W328" s="88"/>
      <c r="X328" s="88"/>
      <c r="Y328" s="84">
        <v>14</v>
      </c>
      <c r="Z328" s="84"/>
      <c r="AA328" s="84"/>
      <c r="AB328" s="84"/>
      <c r="AC328" s="84"/>
      <c r="AD328" s="84"/>
      <c r="AE328" s="84"/>
      <c r="AF328" s="84"/>
      <c r="AG328" s="84"/>
      <c r="AH328" s="88">
        <v>6.07125046076454E-5</v>
      </c>
      <c r="AI328" s="88"/>
      <c r="AJ328" s="88"/>
      <c r="AK328" s="88"/>
      <c r="AL328" s="88"/>
      <c r="AM328" s="88"/>
      <c r="AN328" s="88"/>
      <c r="AO328" s="88"/>
    </row>
    <row r="329" spans="2:44" s="53" customFormat="1" ht="7.65" customHeight="1" x14ac:dyDescent="0.15">
      <c r="B329" s="104"/>
      <c r="C329" s="104"/>
      <c r="D329" s="100">
        <v>15261132275.950001</v>
      </c>
      <c r="E329" s="100"/>
      <c r="F329" s="100"/>
      <c r="G329" s="100"/>
      <c r="H329" s="100"/>
      <c r="I329" s="100"/>
      <c r="J329" s="100"/>
      <c r="K329" s="100"/>
      <c r="L329" s="100"/>
      <c r="M329" s="100"/>
      <c r="N329" s="100"/>
      <c r="O329" s="101">
        <v>1</v>
      </c>
      <c r="P329" s="101"/>
      <c r="Q329" s="101"/>
      <c r="R329" s="101"/>
      <c r="S329" s="101"/>
      <c r="T329" s="101"/>
      <c r="U329" s="101"/>
      <c r="V329" s="101"/>
      <c r="W329" s="101"/>
      <c r="X329" s="101"/>
      <c r="Y329" s="102">
        <v>230595</v>
      </c>
      <c r="Z329" s="102"/>
      <c r="AA329" s="102"/>
      <c r="AB329" s="102"/>
      <c r="AC329" s="102"/>
      <c r="AD329" s="102"/>
      <c r="AE329" s="102"/>
      <c r="AF329" s="102"/>
      <c r="AG329" s="102"/>
      <c r="AH329" s="101">
        <v>1</v>
      </c>
      <c r="AI329" s="101"/>
      <c r="AJ329" s="101"/>
      <c r="AK329" s="101"/>
      <c r="AL329" s="101"/>
      <c r="AM329" s="101"/>
      <c r="AN329" s="101"/>
      <c r="AO329" s="101"/>
    </row>
    <row r="330" spans="2:44" s="53" customFormat="1" ht="7.2" customHeight="1" x14ac:dyDescent="0.15"/>
    <row r="331" spans="2:44" s="53" customFormat="1" ht="15.3" customHeight="1" x14ac:dyDescent="0.15">
      <c r="B331" s="59" t="s">
        <v>1190</v>
      </c>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59"/>
    </row>
    <row r="332" spans="2:44" s="53" customFormat="1" ht="6.3" customHeight="1" x14ac:dyDescent="0.15"/>
    <row r="333" spans="2:44" s="53" customFormat="1" ht="9.75" customHeight="1" x14ac:dyDescent="0.15">
      <c r="B333" s="96" t="s">
        <v>1059</v>
      </c>
      <c r="C333" s="96"/>
      <c r="D333" s="96" t="s">
        <v>1055</v>
      </c>
      <c r="E333" s="96"/>
      <c r="F333" s="96"/>
      <c r="G333" s="96"/>
      <c r="H333" s="96"/>
      <c r="I333" s="96"/>
      <c r="J333" s="96"/>
      <c r="K333" s="96"/>
      <c r="L333" s="96"/>
      <c r="M333" s="96"/>
      <c r="N333" s="96"/>
      <c r="O333" s="96" t="s">
        <v>1056</v>
      </c>
      <c r="P333" s="96"/>
      <c r="Q333" s="96"/>
      <c r="R333" s="96"/>
      <c r="S333" s="96"/>
      <c r="T333" s="96"/>
      <c r="U333" s="96"/>
      <c r="V333" s="96"/>
      <c r="W333" s="96"/>
      <c r="X333" s="96"/>
      <c r="Y333" s="96" t="s">
        <v>1057</v>
      </c>
      <c r="Z333" s="96"/>
      <c r="AA333" s="96"/>
      <c r="AB333" s="96"/>
      <c r="AC333" s="96"/>
      <c r="AD333" s="96"/>
      <c r="AE333" s="96"/>
      <c r="AF333" s="96"/>
      <c r="AG333" s="96"/>
      <c r="AH333" s="96" t="s">
        <v>1056</v>
      </c>
      <c r="AI333" s="96"/>
      <c r="AJ333" s="96"/>
      <c r="AK333" s="96"/>
      <c r="AL333" s="96"/>
      <c r="AM333" s="96"/>
      <c r="AN333" s="96"/>
      <c r="AO333" s="96"/>
      <c r="AP333" s="96"/>
    </row>
    <row r="334" spans="2:44" s="53" customFormat="1" ht="8.5500000000000007" customHeight="1" x14ac:dyDescent="0.15">
      <c r="B334" s="79" t="s">
        <v>1150</v>
      </c>
      <c r="C334" s="79"/>
      <c r="D334" s="99">
        <v>12960858033.330299</v>
      </c>
      <c r="E334" s="99"/>
      <c r="F334" s="99"/>
      <c r="G334" s="99"/>
      <c r="H334" s="99"/>
      <c r="I334" s="99"/>
      <c r="J334" s="99"/>
      <c r="K334" s="99"/>
      <c r="L334" s="99"/>
      <c r="M334" s="99"/>
      <c r="N334" s="99"/>
      <c r="O334" s="88">
        <v>0.84927237369897202</v>
      </c>
      <c r="P334" s="88"/>
      <c r="Q334" s="88"/>
      <c r="R334" s="88"/>
      <c r="S334" s="88"/>
      <c r="T334" s="88"/>
      <c r="U334" s="88"/>
      <c r="V334" s="88"/>
      <c r="W334" s="88"/>
      <c r="X334" s="88"/>
      <c r="Y334" s="84">
        <v>197118</v>
      </c>
      <c r="Z334" s="84"/>
      <c r="AA334" s="84"/>
      <c r="AB334" s="84"/>
      <c r="AC334" s="84"/>
      <c r="AD334" s="84"/>
      <c r="AE334" s="84"/>
      <c r="AF334" s="84"/>
      <c r="AG334" s="84"/>
      <c r="AH334" s="88">
        <v>0.85482339166070398</v>
      </c>
      <c r="AI334" s="88"/>
      <c r="AJ334" s="88"/>
      <c r="AK334" s="88"/>
      <c r="AL334" s="88"/>
      <c r="AM334" s="88"/>
      <c r="AN334" s="88"/>
      <c r="AO334" s="88"/>
      <c r="AP334" s="88"/>
    </row>
    <row r="335" spans="2:44" s="53" customFormat="1" ht="8.5500000000000007" customHeight="1" x14ac:dyDescent="0.15">
      <c r="B335" s="79" t="s">
        <v>1189</v>
      </c>
      <c r="C335" s="79"/>
      <c r="D335" s="99">
        <v>1063145965.4299999</v>
      </c>
      <c r="E335" s="99"/>
      <c r="F335" s="99"/>
      <c r="G335" s="99"/>
      <c r="H335" s="99"/>
      <c r="I335" s="99"/>
      <c r="J335" s="99"/>
      <c r="K335" s="99"/>
      <c r="L335" s="99"/>
      <c r="M335" s="99"/>
      <c r="N335" s="99"/>
      <c r="O335" s="88">
        <v>6.9663636105519497E-2</v>
      </c>
      <c r="P335" s="88"/>
      <c r="Q335" s="88"/>
      <c r="R335" s="88"/>
      <c r="S335" s="88"/>
      <c r="T335" s="88"/>
      <c r="U335" s="88"/>
      <c r="V335" s="88"/>
      <c r="W335" s="88"/>
      <c r="X335" s="88"/>
      <c r="Y335" s="84">
        <v>19771</v>
      </c>
      <c r="Z335" s="84"/>
      <c r="AA335" s="84"/>
      <c r="AB335" s="84"/>
      <c r="AC335" s="84"/>
      <c r="AD335" s="84"/>
      <c r="AE335" s="84"/>
      <c r="AF335" s="84"/>
      <c r="AG335" s="84"/>
      <c r="AH335" s="88">
        <v>8.5739066328411301E-2</v>
      </c>
      <c r="AI335" s="88"/>
      <c r="AJ335" s="88"/>
      <c r="AK335" s="88"/>
      <c r="AL335" s="88"/>
      <c r="AM335" s="88"/>
      <c r="AN335" s="88"/>
      <c r="AO335" s="88"/>
      <c r="AP335" s="88"/>
    </row>
    <row r="336" spans="2:44" s="53" customFormat="1" ht="8.5500000000000007" customHeight="1" x14ac:dyDescent="0.15">
      <c r="B336" s="79" t="s">
        <v>1061</v>
      </c>
      <c r="C336" s="79"/>
      <c r="D336" s="99">
        <v>299713029.81999999</v>
      </c>
      <c r="E336" s="99"/>
      <c r="F336" s="99"/>
      <c r="G336" s="99"/>
      <c r="H336" s="99"/>
      <c r="I336" s="99"/>
      <c r="J336" s="99"/>
      <c r="K336" s="99"/>
      <c r="L336" s="99"/>
      <c r="M336" s="99"/>
      <c r="N336" s="99"/>
      <c r="O336" s="88">
        <v>1.96389772659472E-2</v>
      </c>
      <c r="P336" s="88"/>
      <c r="Q336" s="88"/>
      <c r="R336" s="88"/>
      <c r="S336" s="88"/>
      <c r="T336" s="88"/>
      <c r="U336" s="88"/>
      <c r="V336" s="88"/>
      <c r="W336" s="88"/>
      <c r="X336" s="88"/>
      <c r="Y336" s="84">
        <v>3764</v>
      </c>
      <c r="Z336" s="84"/>
      <c r="AA336" s="84"/>
      <c r="AB336" s="84"/>
      <c r="AC336" s="84"/>
      <c r="AD336" s="84"/>
      <c r="AE336" s="84"/>
      <c r="AF336" s="84"/>
      <c r="AG336" s="84"/>
      <c r="AH336" s="88">
        <v>1.63229905245127E-2</v>
      </c>
      <c r="AI336" s="88"/>
      <c r="AJ336" s="88"/>
      <c r="AK336" s="88"/>
      <c r="AL336" s="88"/>
      <c r="AM336" s="88"/>
      <c r="AN336" s="88"/>
      <c r="AO336" s="88"/>
      <c r="AP336" s="88"/>
    </row>
    <row r="337" spans="2:44" s="53" customFormat="1" ht="8.5500000000000007" customHeight="1" x14ac:dyDescent="0.15">
      <c r="B337" s="79" t="s">
        <v>1062</v>
      </c>
      <c r="C337" s="79"/>
      <c r="D337" s="99">
        <v>410549874.41000098</v>
      </c>
      <c r="E337" s="99"/>
      <c r="F337" s="99"/>
      <c r="G337" s="99"/>
      <c r="H337" s="99"/>
      <c r="I337" s="99"/>
      <c r="J337" s="99"/>
      <c r="K337" s="99"/>
      <c r="L337" s="99"/>
      <c r="M337" s="99"/>
      <c r="N337" s="99"/>
      <c r="O337" s="88">
        <v>2.6901665419477298E-2</v>
      </c>
      <c r="P337" s="88"/>
      <c r="Q337" s="88"/>
      <c r="R337" s="88"/>
      <c r="S337" s="88"/>
      <c r="T337" s="88"/>
      <c r="U337" s="88"/>
      <c r="V337" s="88"/>
      <c r="W337" s="88"/>
      <c r="X337" s="88"/>
      <c r="Y337" s="84">
        <v>4673</v>
      </c>
      <c r="Z337" s="84"/>
      <c r="AA337" s="84"/>
      <c r="AB337" s="84"/>
      <c r="AC337" s="84"/>
      <c r="AD337" s="84"/>
      <c r="AE337" s="84"/>
      <c r="AF337" s="84"/>
      <c r="AG337" s="84"/>
      <c r="AH337" s="88">
        <v>2.02649667165377E-2</v>
      </c>
      <c r="AI337" s="88"/>
      <c r="AJ337" s="88"/>
      <c r="AK337" s="88"/>
      <c r="AL337" s="88"/>
      <c r="AM337" s="88"/>
      <c r="AN337" s="88"/>
      <c r="AO337" s="88"/>
      <c r="AP337" s="88"/>
    </row>
    <row r="338" spans="2:44" s="53" customFormat="1" ht="8.5500000000000007" customHeight="1" x14ac:dyDescent="0.15">
      <c r="B338" s="79" t="s">
        <v>1063</v>
      </c>
      <c r="C338" s="79"/>
      <c r="D338" s="99">
        <v>111981130.05</v>
      </c>
      <c r="E338" s="99"/>
      <c r="F338" s="99"/>
      <c r="G338" s="99"/>
      <c r="H338" s="99"/>
      <c r="I338" s="99"/>
      <c r="J338" s="99"/>
      <c r="K338" s="99"/>
      <c r="L338" s="99"/>
      <c r="M338" s="99"/>
      <c r="N338" s="99"/>
      <c r="O338" s="88">
        <v>7.3376685310872396E-3</v>
      </c>
      <c r="P338" s="88"/>
      <c r="Q338" s="88"/>
      <c r="R338" s="88"/>
      <c r="S338" s="88"/>
      <c r="T338" s="88"/>
      <c r="U338" s="88"/>
      <c r="V338" s="88"/>
      <c r="W338" s="88"/>
      <c r="X338" s="88"/>
      <c r="Y338" s="84">
        <v>788</v>
      </c>
      <c r="Z338" s="84"/>
      <c r="AA338" s="84"/>
      <c r="AB338" s="84"/>
      <c r="AC338" s="84"/>
      <c r="AD338" s="84"/>
      <c r="AE338" s="84"/>
      <c r="AF338" s="84"/>
      <c r="AG338" s="84"/>
      <c r="AH338" s="88">
        <v>3.4172466879160402E-3</v>
      </c>
      <c r="AI338" s="88"/>
      <c r="AJ338" s="88"/>
      <c r="AK338" s="88"/>
      <c r="AL338" s="88"/>
      <c r="AM338" s="88"/>
      <c r="AN338" s="88"/>
      <c r="AO338" s="88"/>
      <c r="AP338" s="88"/>
    </row>
    <row r="339" spans="2:44" s="53" customFormat="1" ht="8.5500000000000007" customHeight="1" x14ac:dyDescent="0.15">
      <c r="B339" s="79" t="s">
        <v>1064</v>
      </c>
      <c r="C339" s="79"/>
      <c r="D339" s="99">
        <v>65321568.899999999</v>
      </c>
      <c r="E339" s="99"/>
      <c r="F339" s="99"/>
      <c r="G339" s="99"/>
      <c r="H339" s="99"/>
      <c r="I339" s="99"/>
      <c r="J339" s="99"/>
      <c r="K339" s="99"/>
      <c r="L339" s="99"/>
      <c r="M339" s="99"/>
      <c r="N339" s="99"/>
      <c r="O339" s="88">
        <v>4.2802570424567404E-3</v>
      </c>
      <c r="P339" s="88"/>
      <c r="Q339" s="88"/>
      <c r="R339" s="88"/>
      <c r="S339" s="88"/>
      <c r="T339" s="88"/>
      <c r="U339" s="88"/>
      <c r="V339" s="88"/>
      <c r="W339" s="88"/>
      <c r="X339" s="88"/>
      <c r="Y339" s="84">
        <v>565</v>
      </c>
      <c r="Z339" s="84"/>
      <c r="AA339" s="84"/>
      <c r="AB339" s="84"/>
      <c r="AC339" s="84"/>
      <c r="AD339" s="84"/>
      <c r="AE339" s="84"/>
      <c r="AF339" s="84"/>
      <c r="AG339" s="84"/>
      <c r="AH339" s="88">
        <v>2.45018322166569E-3</v>
      </c>
      <c r="AI339" s="88"/>
      <c r="AJ339" s="88"/>
      <c r="AK339" s="88"/>
      <c r="AL339" s="88"/>
      <c r="AM339" s="88"/>
      <c r="AN339" s="88"/>
      <c r="AO339" s="88"/>
      <c r="AP339" s="88"/>
    </row>
    <row r="340" spans="2:44" s="53" customFormat="1" ht="8.5500000000000007" customHeight="1" x14ac:dyDescent="0.15">
      <c r="B340" s="79" t="s">
        <v>1065</v>
      </c>
      <c r="C340" s="79"/>
      <c r="D340" s="99">
        <v>323889707.78999901</v>
      </c>
      <c r="E340" s="99"/>
      <c r="F340" s="99"/>
      <c r="G340" s="99"/>
      <c r="H340" s="99"/>
      <c r="I340" s="99"/>
      <c r="J340" s="99"/>
      <c r="K340" s="99"/>
      <c r="L340" s="99"/>
      <c r="M340" s="99"/>
      <c r="N340" s="99"/>
      <c r="O340" s="88">
        <v>2.1223176756053098E-2</v>
      </c>
      <c r="P340" s="88"/>
      <c r="Q340" s="88"/>
      <c r="R340" s="88"/>
      <c r="S340" s="88"/>
      <c r="T340" s="88"/>
      <c r="U340" s="88"/>
      <c r="V340" s="88"/>
      <c r="W340" s="88"/>
      <c r="X340" s="88"/>
      <c r="Y340" s="84">
        <v>3739</v>
      </c>
      <c r="Z340" s="84"/>
      <c r="AA340" s="84"/>
      <c r="AB340" s="84"/>
      <c r="AC340" s="84"/>
      <c r="AD340" s="84"/>
      <c r="AE340" s="84"/>
      <c r="AF340" s="84"/>
      <c r="AG340" s="84"/>
      <c r="AH340" s="88">
        <v>1.62145753377133E-2</v>
      </c>
      <c r="AI340" s="88"/>
      <c r="AJ340" s="88"/>
      <c r="AK340" s="88"/>
      <c r="AL340" s="88"/>
      <c r="AM340" s="88"/>
      <c r="AN340" s="88"/>
      <c r="AO340" s="88"/>
      <c r="AP340" s="88"/>
    </row>
    <row r="341" spans="2:44" s="53" customFormat="1" ht="8.5500000000000007" customHeight="1" x14ac:dyDescent="0.15">
      <c r="B341" s="79" t="s">
        <v>1067</v>
      </c>
      <c r="C341" s="79"/>
      <c r="D341" s="99">
        <v>569972.5</v>
      </c>
      <c r="E341" s="99"/>
      <c r="F341" s="99"/>
      <c r="G341" s="99"/>
      <c r="H341" s="99"/>
      <c r="I341" s="99"/>
      <c r="J341" s="99"/>
      <c r="K341" s="99"/>
      <c r="L341" s="99"/>
      <c r="M341" s="99"/>
      <c r="N341" s="99"/>
      <c r="O341" s="88">
        <v>3.7347982423179002E-5</v>
      </c>
      <c r="P341" s="88"/>
      <c r="Q341" s="88"/>
      <c r="R341" s="88"/>
      <c r="S341" s="88"/>
      <c r="T341" s="88"/>
      <c r="U341" s="88"/>
      <c r="V341" s="88"/>
      <c r="W341" s="88"/>
      <c r="X341" s="88"/>
      <c r="Y341" s="84">
        <v>6</v>
      </c>
      <c r="Z341" s="84"/>
      <c r="AA341" s="84"/>
      <c r="AB341" s="84"/>
      <c r="AC341" s="84"/>
      <c r="AD341" s="84"/>
      <c r="AE341" s="84"/>
      <c r="AF341" s="84"/>
      <c r="AG341" s="84"/>
      <c r="AH341" s="88">
        <v>2.6019644831847999E-5</v>
      </c>
      <c r="AI341" s="88"/>
      <c r="AJ341" s="88"/>
      <c r="AK341" s="88"/>
      <c r="AL341" s="88"/>
      <c r="AM341" s="88"/>
      <c r="AN341" s="88"/>
      <c r="AO341" s="88"/>
      <c r="AP341" s="88"/>
    </row>
    <row r="342" spans="2:44" s="53" customFormat="1" ht="8.5500000000000007" customHeight="1" x14ac:dyDescent="0.15">
      <c r="B342" s="79" t="s">
        <v>1066</v>
      </c>
      <c r="C342" s="79"/>
      <c r="D342" s="99">
        <v>25102993.719999999</v>
      </c>
      <c r="E342" s="99"/>
      <c r="F342" s="99"/>
      <c r="G342" s="99"/>
      <c r="H342" s="99"/>
      <c r="I342" s="99"/>
      <c r="J342" s="99"/>
      <c r="K342" s="99"/>
      <c r="L342" s="99"/>
      <c r="M342" s="99"/>
      <c r="N342" s="99"/>
      <c r="O342" s="88">
        <v>1.6448971980643501E-3</v>
      </c>
      <c r="P342" s="88"/>
      <c r="Q342" s="88"/>
      <c r="R342" s="88"/>
      <c r="S342" s="88"/>
      <c r="T342" s="88"/>
      <c r="U342" s="88"/>
      <c r="V342" s="88"/>
      <c r="W342" s="88"/>
      <c r="X342" s="88"/>
      <c r="Y342" s="84">
        <v>171</v>
      </c>
      <c r="Z342" s="84"/>
      <c r="AA342" s="84"/>
      <c r="AB342" s="84"/>
      <c r="AC342" s="84"/>
      <c r="AD342" s="84"/>
      <c r="AE342" s="84"/>
      <c r="AF342" s="84"/>
      <c r="AG342" s="84"/>
      <c r="AH342" s="88">
        <v>7.4155987770766895E-4</v>
      </c>
      <c r="AI342" s="88"/>
      <c r="AJ342" s="88"/>
      <c r="AK342" s="88"/>
      <c r="AL342" s="88"/>
      <c r="AM342" s="88"/>
      <c r="AN342" s="88"/>
      <c r="AO342" s="88"/>
      <c r="AP342" s="88"/>
    </row>
    <row r="343" spans="2:44" s="53" customFormat="1" ht="7.65" customHeight="1" x14ac:dyDescent="0.15">
      <c r="B343" s="104"/>
      <c r="C343" s="104"/>
      <c r="D343" s="100">
        <v>15261132275.9503</v>
      </c>
      <c r="E343" s="100"/>
      <c r="F343" s="100"/>
      <c r="G343" s="100"/>
      <c r="H343" s="100"/>
      <c r="I343" s="100"/>
      <c r="J343" s="100"/>
      <c r="K343" s="100"/>
      <c r="L343" s="100"/>
      <c r="M343" s="100"/>
      <c r="N343" s="100"/>
      <c r="O343" s="101">
        <v>1</v>
      </c>
      <c r="P343" s="101"/>
      <c r="Q343" s="101"/>
      <c r="R343" s="101"/>
      <c r="S343" s="101"/>
      <c r="T343" s="101"/>
      <c r="U343" s="101"/>
      <c r="V343" s="101"/>
      <c r="W343" s="101"/>
      <c r="X343" s="101"/>
      <c r="Y343" s="102">
        <v>230595</v>
      </c>
      <c r="Z343" s="102"/>
      <c r="AA343" s="102"/>
      <c r="AB343" s="102"/>
      <c r="AC343" s="102"/>
      <c r="AD343" s="102"/>
      <c r="AE343" s="102"/>
      <c r="AF343" s="102"/>
      <c r="AG343" s="102"/>
      <c r="AH343" s="101">
        <v>1</v>
      </c>
      <c r="AI343" s="101"/>
      <c r="AJ343" s="101"/>
      <c r="AK343" s="101"/>
      <c r="AL343" s="101"/>
      <c r="AM343" s="101"/>
      <c r="AN343" s="101"/>
      <c r="AO343" s="101"/>
      <c r="AP343" s="101"/>
    </row>
    <row r="344" spans="2:44" s="53" customFormat="1" ht="9.3000000000000007" customHeight="1" x14ac:dyDescent="0.15"/>
    <row r="345" spans="2:44" s="53" customFormat="1" ht="15.3" customHeight="1" x14ac:dyDescent="0.15">
      <c r="B345" s="59" t="s">
        <v>1191</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row>
    <row r="346" spans="2:44" s="53" customFormat="1" ht="7.2" customHeight="1" x14ac:dyDescent="0.15"/>
    <row r="347" spans="2:44" s="53" customFormat="1" ht="9.75" customHeight="1" x14ac:dyDescent="0.15">
      <c r="B347" s="96"/>
      <c r="C347" s="96"/>
      <c r="D347" s="96"/>
      <c r="E347" s="96" t="s">
        <v>1055</v>
      </c>
      <c r="F347" s="96"/>
      <c r="G347" s="96"/>
      <c r="H347" s="96"/>
      <c r="I347" s="96"/>
      <c r="J347" s="96"/>
      <c r="K347" s="96"/>
      <c r="L347" s="96"/>
      <c r="M347" s="96"/>
      <c r="N347" s="96"/>
      <c r="O347" s="96"/>
      <c r="P347" s="96" t="s">
        <v>1056</v>
      </c>
      <c r="Q347" s="96"/>
      <c r="R347" s="96"/>
      <c r="S347" s="96"/>
      <c r="T347" s="96"/>
      <c r="U347" s="96"/>
      <c r="V347" s="96"/>
      <c r="W347" s="96"/>
      <c r="X347" s="96"/>
      <c r="Y347" s="96"/>
      <c r="Z347" s="96" t="s">
        <v>1192</v>
      </c>
      <c r="AA347" s="96"/>
      <c r="AB347" s="96"/>
      <c r="AC347" s="96"/>
      <c r="AD347" s="96"/>
      <c r="AE347" s="96"/>
      <c r="AF347" s="96"/>
      <c r="AG347" s="96"/>
      <c r="AH347" s="96"/>
      <c r="AI347" s="96" t="s">
        <v>1056</v>
      </c>
      <c r="AJ347" s="96"/>
      <c r="AK347" s="96"/>
      <c r="AL347" s="96"/>
      <c r="AM347" s="96"/>
      <c r="AN347" s="96"/>
      <c r="AO347" s="96"/>
      <c r="AP347" s="96"/>
      <c r="AQ347" s="96"/>
    </row>
    <row r="348" spans="2:44" s="53" customFormat="1" ht="9.75" customHeight="1" x14ac:dyDescent="0.15">
      <c r="B348" s="79" t="s">
        <v>715</v>
      </c>
      <c r="C348" s="79"/>
      <c r="D348" s="79"/>
      <c r="E348" s="99">
        <v>39674049934.600304</v>
      </c>
      <c r="F348" s="99"/>
      <c r="G348" s="99"/>
      <c r="H348" s="99"/>
      <c r="I348" s="99"/>
      <c r="J348" s="99"/>
      <c r="K348" s="99"/>
      <c r="L348" s="99"/>
      <c r="M348" s="99"/>
      <c r="N348" s="99"/>
      <c r="O348" s="99"/>
      <c r="P348" s="88">
        <v>0.81099985267039698</v>
      </c>
      <c r="Q348" s="88"/>
      <c r="R348" s="88"/>
      <c r="S348" s="88"/>
      <c r="T348" s="88"/>
      <c r="U348" s="88"/>
      <c r="V348" s="88"/>
      <c r="W348" s="88"/>
      <c r="X348" s="88"/>
      <c r="Y348" s="88"/>
      <c r="Z348" s="84">
        <v>104543</v>
      </c>
      <c r="AA348" s="84"/>
      <c r="AB348" s="84"/>
      <c r="AC348" s="84"/>
      <c r="AD348" s="84"/>
      <c r="AE348" s="84"/>
      <c r="AF348" s="84"/>
      <c r="AG348" s="84"/>
      <c r="AH348" s="84"/>
      <c r="AI348" s="88">
        <v>0.79753894508780798</v>
      </c>
      <c r="AJ348" s="88"/>
      <c r="AK348" s="88"/>
      <c r="AL348" s="88"/>
      <c r="AM348" s="88"/>
      <c r="AN348" s="88"/>
      <c r="AO348" s="88"/>
      <c r="AP348" s="88"/>
      <c r="AQ348" s="88"/>
    </row>
    <row r="349" spans="2:44" s="53" customFormat="1" ht="9.75" customHeight="1" x14ac:dyDescent="0.15">
      <c r="B349" s="79" t="s">
        <v>725</v>
      </c>
      <c r="C349" s="79"/>
      <c r="D349" s="79"/>
      <c r="E349" s="99">
        <v>9245872558.5600605</v>
      </c>
      <c r="F349" s="99"/>
      <c r="G349" s="99"/>
      <c r="H349" s="99"/>
      <c r="I349" s="99"/>
      <c r="J349" s="99"/>
      <c r="K349" s="99"/>
      <c r="L349" s="99"/>
      <c r="M349" s="99"/>
      <c r="N349" s="99"/>
      <c r="O349" s="99"/>
      <c r="P349" s="88">
        <v>0.18900014732960299</v>
      </c>
      <c r="Q349" s="88"/>
      <c r="R349" s="88"/>
      <c r="S349" s="88"/>
      <c r="T349" s="88"/>
      <c r="U349" s="88"/>
      <c r="V349" s="88"/>
      <c r="W349" s="88"/>
      <c r="X349" s="88"/>
      <c r="Y349" s="88"/>
      <c r="Z349" s="84">
        <v>26539</v>
      </c>
      <c r="AA349" s="84"/>
      <c r="AB349" s="84"/>
      <c r="AC349" s="84"/>
      <c r="AD349" s="84"/>
      <c r="AE349" s="84"/>
      <c r="AF349" s="84"/>
      <c r="AG349" s="84"/>
      <c r="AH349" s="84"/>
      <c r="AI349" s="88">
        <v>0.20246105491219199</v>
      </c>
      <c r="AJ349" s="88"/>
      <c r="AK349" s="88"/>
      <c r="AL349" s="88"/>
      <c r="AM349" s="88"/>
      <c r="AN349" s="88"/>
      <c r="AO349" s="88"/>
      <c r="AP349" s="88"/>
      <c r="AQ349" s="88"/>
    </row>
    <row r="350" spans="2:44" s="53" customFormat="1" ht="7.65" customHeight="1" x14ac:dyDescent="0.15">
      <c r="B350" s="104"/>
      <c r="C350" s="104"/>
      <c r="D350" s="104"/>
      <c r="E350" s="100">
        <v>48919922493.160301</v>
      </c>
      <c r="F350" s="100"/>
      <c r="G350" s="100"/>
      <c r="H350" s="100"/>
      <c r="I350" s="100"/>
      <c r="J350" s="100"/>
      <c r="K350" s="100"/>
      <c r="L350" s="100"/>
      <c r="M350" s="100"/>
      <c r="N350" s="100"/>
      <c r="O350" s="100"/>
      <c r="P350" s="101">
        <v>1</v>
      </c>
      <c r="Q350" s="101"/>
      <c r="R350" s="101"/>
      <c r="S350" s="101"/>
      <c r="T350" s="101"/>
      <c r="U350" s="101"/>
      <c r="V350" s="101"/>
      <c r="W350" s="101"/>
      <c r="X350" s="101"/>
      <c r="Y350" s="101"/>
      <c r="Z350" s="102">
        <v>131082</v>
      </c>
      <c r="AA350" s="102"/>
      <c r="AB350" s="102"/>
      <c r="AC350" s="102"/>
      <c r="AD350" s="102"/>
      <c r="AE350" s="102"/>
      <c r="AF350" s="102"/>
      <c r="AG350" s="102"/>
      <c r="AH350" s="102"/>
      <c r="AI350" s="101">
        <v>1</v>
      </c>
      <c r="AJ350" s="101"/>
      <c r="AK350" s="101"/>
      <c r="AL350" s="101"/>
      <c r="AM350" s="101"/>
      <c r="AN350" s="101"/>
      <c r="AO350" s="101"/>
      <c r="AP350" s="101"/>
      <c r="AQ350" s="101"/>
    </row>
    <row r="351" spans="2:44" s="53" customFormat="1" ht="7.2" customHeight="1" x14ac:dyDescent="0.15"/>
    <row r="352" spans="2:44" s="53" customFormat="1" ht="15.3" customHeight="1" x14ac:dyDescent="0.15">
      <c r="B352" s="59" t="s">
        <v>1193</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row>
    <row r="353" spans="2:43" s="53" customFormat="1" ht="7.2" customHeight="1" x14ac:dyDescent="0.15"/>
    <row r="354" spans="2:43" s="53" customFormat="1" ht="11.85" customHeight="1" x14ac:dyDescent="0.15">
      <c r="B354" s="95"/>
      <c r="C354" s="95"/>
      <c r="D354" s="95"/>
      <c r="E354" s="96" t="s">
        <v>1055</v>
      </c>
      <c r="F354" s="96"/>
      <c r="G354" s="96"/>
      <c r="H354" s="96"/>
      <c r="I354" s="96"/>
      <c r="J354" s="96"/>
      <c r="K354" s="96"/>
      <c r="L354" s="96"/>
      <c r="M354" s="96"/>
      <c r="N354" s="96"/>
      <c r="O354" s="96"/>
      <c r="P354" s="96" t="s">
        <v>1056</v>
      </c>
      <c r="Q354" s="96"/>
      <c r="R354" s="96"/>
      <c r="S354" s="96"/>
      <c r="T354" s="96"/>
      <c r="U354" s="96"/>
      <c r="V354" s="96"/>
      <c r="W354" s="96"/>
      <c r="X354" s="96"/>
      <c r="Y354" s="96"/>
      <c r="Z354" s="96" t="s">
        <v>1057</v>
      </c>
      <c r="AA354" s="96"/>
      <c r="AB354" s="96"/>
      <c r="AC354" s="96"/>
      <c r="AD354" s="96"/>
      <c r="AE354" s="96"/>
      <c r="AF354" s="96"/>
      <c r="AG354" s="96"/>
      <c r="AH354" s="96"/>
      <c r="AI354" s="96" t="s">
        <v>1056</v>
      </c>
      <c r="AJ354" s="96"/>
      <c r="AK354" s="96"/>
      <c r="AL354" s="96"/>
      <c r="AM354" s="96"/>
      <c r="AN354" s="96"/>
      <c r="AO354" s="96"/>
      <c r="AP354" s="96"/>
      <c r="AQ354" s="96"/>
    </row>
    <row r="355" spans="2:43" s="53" customFormat="1" ht="9.75" customHeight="1" x14ac:dyDescent="0.15">
      <c r="B355" s="98" t="s">
        <v>1194</v>
      </c>
      <c r="C355" s="98"/>
      <c r="D355" s="98"/>
      <c r="E355" s="99">
        <v>13862903893.4804</v>
      </c>
      <c r="F355" s="99"/>
      <c r="G355" s="99"/>
      <c r="H355" s="99"/>
      <c r="I355" s="99"/>
      <c r="J355" s="99"/>
      <c r="K355" s="99"/>
      <c r="L355" s="99"/>
      <c r="M355" s="99"/>
      <c r="N355" s="99"/>
      <c r="O355" s="99"/>
      <c r="P355" s="88">
        <v>0.90837977437143103</v>
      </c>
      <c r="Q355" s="88"/>
      <c r="R355" s="88"/>
      <c r="S355" s="88"/>
      <c r="T355" s="88"/>
      <c r="U355" s="88"/>
      <c r="V355" s="88"/>
      <c r="W355" s="88"/>
      <c r="X355" s="88"/>
      <c r="Y355" s="88"/>
      <c r="Z355" s="84">
        <v>212301</v>
      </c>
      <c r="AA355" s="84"/>
      <c r="AB355" s="84"/>
      <c r="AC355" s="84"/>
      <c r="AD355" s="84"/>
      <c r="AE355" s="84"/>
      <c r="AF355" s="84"/>
      <c r="AG355" s="84"/>
      <c r="AH355" s="84"/>
      <c r="AI355" s="88">
        <v>0.92066610290769502</v>
      </c>
      <c r="AJ355" s="88"/>
      <c r="AK355" s="88"/>
      <c r="AL355" s="88"/>
      <c r="AM355" s="88"/>
      <c r="AN355" s="88"/>
      <c r="AO355" s="88"/>
      <c r="AP355" s="88"/>
      <c r="AQ355" s="88"/>
    </row>
    <row r="356" spans="2:43" s="53" customFormat="1" ht="9.75" customHeight="1" x14ac:dyDescent="0.15">
      <c r="B356" s="98" t="s">
        <v>1195</v>
      </c>
      <c r="C356" s="98"/>
      <c r="D356" s="98"/>
      <c r="E356" s="99">
        <v>1398159788.97001</v>
      </c>
      <c r="F356" s="99"/>
      <c r="G356" s="99"/>
      <c r="H356" s="99"/>
      <c r="I356" s="99"/>
      <c r="J356" s="99"/>
      <c r="K356" s="99"/>
      <c r="L356" s="99"/>
      <c r="M356" s="99"/>
      <c r="N356" s="99"/>
      <c r="O356" s="99"/>
      <c r="P356" s="88">
        <v>9.1615730975173698E-2</v>
      </c>
      <c r="Q356" s="88"/>
      <c r="R356" s="88"/>
      <c r="S356" s="88"/>
      <c r="T356" s="88"/>
      <c r="U356" s="88"/>
      <c r="V356" s="88"/>
      <c r="W356" s="88"/>
      <c r="X356" s="88"/>
      <c r="Y356" s="88"/>
      <c r="Z356" s="84">
        <v>17395</v>
      </c>
      <c r="AA356" s="84"/>
      <c r="AB356" s="84"/>
      <c r="AC356" s="84"/>
      <c r="AD356" s="84"/>
      <c r="AE356" s="84"/>
      <c r="AF356" s="84"/>
      <c r="AG356" s="84"/>
      <c r="AH356" s="84"/>
      <c r="AI356" s="88">
        <v>7.5435286974999502E-2</v>
      </c>
      <c r="AJ356" s="88"/>
      <c r="AK356" s="88"/>
      <c r="AL356" s="88"/>
      <c r="AM356" s="88"/>
      <c r="AN356" s="88"/>
      <c r="AO356" s="88"/>
      <c r="AP356" s="88"/>
      <c r="AQ356" s="88"/>
    </row>
    <row r="357" spans="2:43" s="53" customFormat="1" ht="9.75" customHeight="1" x14ac:dyDescent="0.15">
      <c r="B357" s="98" t="s">
        <v>1196</v>
      </c>
      <c r="C357" s="98"/>
      <c r="D357" s="98"/>
      <c r="E357" s="99">
        <v>68593.5</v>
      </c>
      <c r="F357" s="99"/>
      <c r="G357" s="99"/>
      <c r="H357" s="99"/>
      <c r="I357" s="99"/>
      <c r="J357" s="99"/>
      <c r="K357" s="99"/>
      <c r="L357" s="99"/>
      <c r="M357" s="99"/>
      <c r="N357" s="99"/>
      <c r="O357" s="99"/>
      <c r="P357" s="88">
        <v>4.4946533952854001E-6</v>
      </c>
      <c r="Q357" s="88"/>
      <c r="R357" s="88"/>
      <c r="S357" s="88"/>
      <c r="T357" s="88"/>
      <c r="U357" s="88"/>
      <c r="V357" s="88"/>
      <c r="W357" s="88"/>
      <c r="X357" s="88"/>
      <c r="Y357" s="88"/>
      <c r="Z357" s="84">
        <v>1</v>
      </c>
      <c r="AA357" s="84"/>
      <c r="AB357" s="84"/>
      <c r="AC357" s="84"/>
      <c r="AD357" s="84"/>
      <c r="AE357" s="84"/>
      <c r="AF357" s="84"/>
      <c r="AG357" s="84"/>
      <c r="AH357" s="84"/>
      <c r="AI357" s="88">
        <v>4.3366074719746696E-6</v>
      </c>
      <c r="AJ357" s="88"/>
      <c r="AK357" s="88"/>
      <c r="AL357" s="88"/>
      <c r="AM357" s="88"/>
      <c r="AN357" s="88"/>
      <c r="AO357" s="88"/>
      <c r="AP357" s="88"/>
      <c r="AQ357" s="88"/>
    </row>
    <row r="358" spans="2:43" s="53" customFormat="1" ht="9.75" customHeight="1" x14ac:dyDescent="0.15">
      <c r="B358" s="98" t="s">
        <v>725</v>
      </c>
      <c r="C358" s="98"/>
      <c r="D358" s="98"/>
      <c r="E358" s="99">
        <v>0</v>
      </c>
      <c r="F358" s="99"/>
      <c r="G358" s="99"/>
      <c r="H358" s="99"/>
      <c r="I358" s="99"/>
      <c r="J358" s="99"/>
      <c r="K358" s="99"/>
      <c r="L358" s="99"/>
      <c r="M358" s="99"/>
      <c r="N358" s="99"/>
      <c r="O358" s="99"/>
      <c r="P358" s="88">
        <v>0</v>
      </c>
      <c r="Q358" s="88"/>
      <c r="R358" s="88"/>
      <c r="S358" s="88"/>
      <c r="T358" s="88"/>
      <c r="U358" s="88"/>
      <c r="V358" s="88"/>
      <c r="W358" s="88"/>
      <c r="X358" s="88"/>
      <c r="Y358" s="88"/>
      <c r="Z358" s="84">
        <v>898</v>
      </c>
      <c r="AA358" s="84"/>
      <c r="AB358" s="84"/>
      <c r="AC358" s="84"/>
      <c r="AD358" s="84"/>
      <c r="AE358" s="84"/>
      <c r="AF358" s="84"/>
      <c r="AG358" s="84"/>
      <c r="AH358" s="84"/>
      <c r="AI358" s="88">
        <v>3.89427350983326E-3</v>
      </c>
      <c r="AJ358" s="88"/>
      <c r="AK358" s="88"/>
      <c r="AL358" s="88"/>
      <c r="AM358" s="88"/>
      <c r="AN358" s="88"/>
      <c r="AO358" s="88"/>
      <c r="AP358" s="88"/>
      <c r="AQ358" s="88"/>
    </row>
    <row r="359" spans="2:43" s="53" customFormat="1" ht="10.65" customHeight="1" x14ac:dyDescent="0.15">
      <c r="B359" s="95"/>
      <c r="C359" s="95"/>
      <c r="D359" s="95"/>
      <c r="E359" s="100">
        <v>15261132275.950399</v>
      </c>
      <c r="F359" s="100"/>
      <c r="G359" s="100"/>
      <c r="H359" s="100"/>
      <c r="I359" s="100"/>
      <c r="J359" s="100"/>
      <c r="K359" s="100"/>
      <c r="L359" s="100"/>
      <c r="M359" s="100"/>
      <c r="N359" s="100"/>
      <c r="O359" s="100"/>
      <c r="P359" s="101">
        <v>1</v>
      </c>
      <c r="Q359" s="101"/>
      <c r="R359" s="101"/>
      <c r="S359" s="101"/>
      <c r="T359" s="101"/>
      <c r="U359" s="101"/>
      <c r="V359" s="101"/>
      <c r="W359" s="101"/>
      <c r="X359" s="101"/>
      <c r="Y359" s="101"/>
      <c r="Z359" s="102">
        <v>230595</v>
      </c>
      <c r="AA359" s="102"/>
      <c r="AB359" s="102"/>
      <c r="AC359" s="102"/>
      <c r="AD359" s="102"/>
      <c r="AE359" s="102"/>
      <c r="AF359" s="102"/>
      <c r="AG359" s="102"/>
      <c r="AH359" s="102"/>
      <c r="AI359" s="101">
        <v>1</v>
      </c>
      <c r="AJ359" s="101"/>
      <c r="AK359" s="101"/>
      <c r="AL359" s="101"/>
      <c r="AM359" s="101"/>
      <c r="AN359" s="101"/>
      <c r="AO359" s="101"/>
      <c r="AP359" s="101"/>
      <c r="AQ359" s="101"/>
    </row>
    <row r="360" spans="2:43" s="53" customFormat="1" ht="22.95" customHeight="1" x14ac:dyDescent="0.15"/>
  </sheetData>
  <mergeCells count="1459">
    <mergeCell ref="B358:D358"/>
    <mergeCell ref="E358:O358"/>
    <mergeCell ref="P358:Y358"/>
    <mergeCell ref="Z358:AH358"/>
    <mergeCell ref="AI358:AQ358"/>
    <mergeCell ref="B359:D359"/>
    <mergeCell ref="E359:O359"/>
    <mergeCell ref="P359:Y359"/>
    <mergeCell ref="Z359:AH359"/>
    <mergeCell ref="AI359:AQ359"/>
    <mergeCell ref="B356:D356"/>
    <mergeCell ref="E356:O356"/>
    <mergeCell ref="P356:Y356"/>
    <mergeCell ref="Z356:AH356"/>
    <mergeCell ref="AI356:AQ356"/>
    <mergeCell ref="B357:D357"/>
    <mergeCell ref="E357:O357"/>
    <mergeCell ref="P357:Y357"/>
    <mergeCell ref="Z357:AH357"/>
    <mergeCell ref="AI357:AQ357"/>
    <mergeCell ref="B354:D354"/>
    <mergeCell ref="E354:O354"/>
    <mergeCell ref="P354:Y354"/>
    <mergeCell ref="Z354:AH354"/>
    <mergeCell ref="AI354:AQ354"/>
    <mergeCell ref="B355:D355"/>
    <mergeCell ref="E355:O355"/>
    <mergeCell ref="P355:Y355"/>
    <mergeCell ref="Z355:AH355"/>
    <mergeCell ref="AI355:AQ355"/>
    <mergeCell ref="B350:D350"/>
    <mergeCell ref="E350:O350"/>
    <mergeCell ref="P350:Y350"/>
    <mergeCell ref="Z350:AH350"/>
    <mergeCell ref="AI350:AQ350"/>
    <mergeCell ref="B352:AR352"/>
    <mergeCell ref="B348:D348"/>
    <mergeCell ref="E348:O348"/>
    <mergeCell ref="P348:Y348"/>
    <mergeCell ref="Z348:AH348"/>
    <mergeCell ref="AI348:AQ348"/>
    <mergeCell ref="B349:D349"/>
    <mergeCell ref="E349:O349"/>
    <mergeCell ref="P349:Y349"/>
    <mergeCell ref="Z349:AH349"/>
    <mergeCell ref="AI349:AQ349"/>
    <mergeCell ref="B345:AR345"/>
    <mergeCell ref="B347:D347"/>
    <mergeCell ref="E347:O347"/>
    <mergeCell ref="P347:Y347"/>
    <mergeCell ref="Z347:AH347"/>
    <mergeCell ref="AI347:AQ347"/>
    <mergeCell ref="B342:C342"/>
    <mergeCell ref="D342:N342"/>
    <mergeCell ref="O342:X342"/>
    <mergeCell ref="Y342:AG342"/>
    <mergeCell ref="AH342:AP342"/>
    <mergeCell ref="B343:C343"/>
    <mergeCell ref="D343:N343"/>
    <mergeCell ref="O343:X343"/>
    <mergeCell ref="Y343:AG343"/>
    <mergeCell ref="AH343:AP343"/>
    <mergeCell ref="B340:C340"/>
    <mergeCell ref="D340:N340"/>
    <mergeCell ref="O340:X340"/>
    <mergeCell ref="Y340:AG340"/>
    <mergeCell ref="AH340:AP340"/>
    <mergeCell ref="B341:C341"/>
    <mergeCell ref="D341:N341"/>
    <mergeCell ref="O341:X341"/>
    <mergeCell ref="Y341:AG341"/>
    <mergeCell ref="AH341:AP341"/>
    <mergeCell ref="B338:C338"/>
    <mergeCell ref="D338:N338"/>
    <mergeCell ref="O338:X338"/>
    <mergeCell ref="Y338:AG338"/>
    <mergeCell ref="AH338:AP338"/>
    <mergeCell ref="B339:C339"/>
    <mergeCell ref="D339:N339"/>
    <mergeCell ref="O339:X339"/>
    <mergeCell ref="Y339:AG339"/>
    <mergeCell ref="AH339:AP339"/>
    <mergeCell ref="B336:C336"/>
    <mergeCell ref="D336:N336"/>
    <mergeCell ref="O336:X336"/>
    <mergeCell ref="Y336:AG336"/>
    <mergeCell ref="AH336:AP336"/>
    <mergeCell ref="B337:C337"/>
    <mergeCell ref="D337:N337"/>
    <mergeCell ref="O337:X337"/>
    <mergeCell ref="Y337:AG337"/>
    <mergeCell ref="AH337:AP337"/>
    <mergeCell ref="B334:C334"/>
    <mergeCell ref="D334:N334"/>
    <mergeCell ref="O334:X334"/>
    <mergeCell ref="Y334:AG334"/>
    <mergeCell ref="AH334:AP334"/>
    <mergeCell ref="B335:C335"/>
    <mergeCell ref="D335:N335"/>
    <mergeCell ref="O335:X335"/>
    <mergeCell ref="Y335:AG335"/>
    <mergeCell ref="AH335:AP335"/>
    <mergeCell ref="B331:AR331"/>
    <mergeCell ref="B333:C333"/>
    <mergeCell ref="D333:N333"/>
    <mergeCell ref="O333:X333"/>
    <mergeCell ref="Y333:AG333"/>
    <mergeCell ref="AH333:AP333"/>
    <mergeCell ref="B328:C328"/>
    <mergeCell ref="D328:N328"/>
    <mergeCell ref="O328:X328"/>
    <mergeCell ref="Y328:AG328"/>
    <mergeCell ref="AH328:AO328"/>
    <mergeCell ref="B329:C329"/>
    <mergeCell ref="D329:N329"/>
    <mergeCell ref="O329:X329"/>
    <mergeCell ref="Y329:AG329"/>
    <mergeCell ref="AH329:AO329"/>
    <mergeCell ref="B326:C326"/>
    <mergeCell ref="D326:N326"/>
    <mergeCell ref="O326:X326"/>
    <mergeCell ref="Y326:AG326"/>
    <mergeCell ref="AH326:AO326"/>
    <mergeCell ref="B327:C327"/>
    <mergeCell ref="D327:N327"/>
    <mergeCell ref="O327:X327"/>
    <mergeCell ref="Y327:AG327"/>
    <mergeCell ref="AH327:AO327"/>
    <mergeCell ref="B324:C324"/>
    <mergeCell ref="D324:N324"/>
    <mergeCell ref="O324:X324"/>
    <mergeCell ref="Y324:AG324"/>
    <mergeCell ref="AH324:AO324"/>
    <mergeCell ref="B325:C325"/>
    <mergeCell ref="D325:N325"/>
    <mergeCell ref="O325:X325"/>
    <mergeCell ref="Y325:AG325"/>
    <mergeCell ref="AH325:AO325"/>
    <mergeCell ref="B322:C322"/>
    <mergeCell ref="D322:N322"/>
    <mergeCell ref="O322:X322"/>
    <mergeCell ref="Y322:AG322"/>
    <mergeCell ref="AH322:AO322"/>
    <mergeCell ref="B323:C323"/>
    <mergeCell ref="D323:N323"/>
    <mergeCell ref="O323:X323"/>
    <mergeCell ref="Y323:AG323"/>
    <mergeCell ref="AH323:AO323"/>
    <mergeCell ref="B320:C320"/>
    <mergeCell ref="D320:N320"/>
    <mergeCell ref="O320:X320"/>
    <mergeCell ref="Y320:AG320"/>
    <mergeCell ref="AH320:AO320"/>
    <mergeCell ref="B321:C321"/>
    <mergeCell ref="D321:N321"/>
    <mergeCell ref="O321:X321"/>
    <mergeCell ref="Y321:AG321"/>
    <mergeCell ref="AH321:AO321"/>
    <mergeCell ref="B318:C318"/>
    <mergeCell ref="D318:N318"/>
    <mergeCell ref="O318:X318"/>
    <mergeCell ref="Y318:AG318"/>
    <mergeCell ref="AH318:AO318"/>
    <mergeCell ref="B319:C319"/>
    <mergeCell ref="D319:N319"/>
    <mergeCell ref="O319:X319"/>
    <mergeCell ref="Y319:AG319"/>
    <mergeCell ref="AH319:AO319"/>
    <mergeCell ref="B316:C316"/>
    <mergeCell ref="D316:N316"/>
    <mergeCell ref="O316:X316"/>
    <mergeCell ref="Y316:AG316"/>
    <mergeCell ref="AH316:AO316"/>
    <mergeCell ref="B317:C317"/>
    <mergeCell ref="D317:N317"/>
    <mergeCell ref="O317:X317"/>
    <mergeCell ref="Y317:AG317"/>
    <mergeCell ref="AH317:AO317"/>
    <mergeCell ref="B314:C314"/>
    <mergeCell ref="D314:N314"/>
    <mergeCell ref="O314:X314"/>
    <mergeCell ref="Y314:AG314"/>
    <mergeCell ref="AH314:AO314"/>
    <mergeCell ref="B315:C315"/>
    <mergeCell ref="D315:N315"/>
    <mergeCell ref="O315:X315"/>
    <mergeCell ref="Y315:AG315"/>
    <mergeCell ref="AH315:AO315"/>
    <mergeCell ref="B312:C312"/>
    <mergeCell ref="D312:N312"/>
    <mergeCell ref="O312:X312"/>
    <mergeCell ref="Y312:AG312"/>
    <mergeCell ref="AH312:AO312"/>
    <mergeCell ref="B313:C313"/>
    <mergeCell ref="D313:N313"/>
    <mergeCell ref="O313:X313"/>
    <mergeCell ref="Y313:AG313"/>
    <mergeCell ref="AH313:AO313"/>
    <mergeCell ref="B310:C310"/>
    <mergeCell ref="D310:N310"/>
    <mergeCell ref="O310:X310"/>
    <mergeCell ref="Y310:AG310"/>
    <mergeCell ref="AH310:AO310"/>
    <mergeCell ref="B311:C311"/>
    <mergeCell ref="D311:N311"/>
    <mergeCell ref="O311:X311"/>
    <mergeCell ref="Y311:AG311"/>
    <mergeCell ref="AH311:AO311"/>
    <mergeCell ref="B306:C306"/>
    <mergeCell ref="D306:N306"/>
    <mergeCell ref="O306:X306"/>
    <mergeCell ref="Y306:AG306"/>
    <mergeCell ref="AH306:AO306"/>
    <mergeCell ref="B308:AR308"/>
    <mergeCell ref="B304:C304"/>
    <mergeCell ref="D304:N304"/>
    <mergeCell ref="O304:X304"/>
    <mergeCell ref="Y304:AG304"/>
    <mergeCell ref="AH304:AO304"/>
    <mergeCell ref="B305:C305"/>
    <mergeCell ref="D305:N305"/>
    <mergeCell ref="O305:X305"/>
    <mergeCell ref="Y305:AG305"/>
    <mergeCell ref="AH305:AO305"/>
    <mergeCell ref="B302:C302"/>
    <mergeCell ref="D302:N302"/>
    <mergeCell ref="O302:X302"/>
    <mergeCell ref="Y302:AG302"/>
    <mergeCell ref="AH302:AO302"/>
    <mergeCell ref="B303:C303"/>
    <mergeCell ref="D303:N303"/>
    <mergeCell ref="O303:X303"/>
    <mergeCell ref="Y303:AG303"/>
    <mergeCell ref="AH303:AO303"/>
    <mergeCell ref="B300:C300"/>
    <mergeCell ref="D300:N300"/>
    <mergeCell ref="O300:X300"/>
    <mergeCell ref="Y300:AG300"/>
    <mergeCell ref="AH300:AO300"/>
    <mergeCell ref="B301:C301"/>
    <mergeCell ref="D301:N301"/>
    <mergeCell ref="O301:X301"/>
    <mergeCell ref="Y301:AG301"/>
    <mergeCell ref="AH301:AO301"/>
    <mergeCell ref="B298:C298"/>
    <mergeCell ref="D298:N298"/>
    <mergeCell ref="O298:X298"/>
    <mergeCell ref="Y298:AG298"/>
    <mergeCell ref="AH298:AO298"/>
    <mergeCell ref="B299:C299"/>
    <mergeCell ref="D299:N299"/>
    <mergeCell ref="O299:X299"/>
    <mergeCell ref="Y299:AG299"/>
    <mergeCell ref="AH299:AO299"/>
    <mergeCell ref="B296:C296"/>
    <mergeCell ref="D296:N296"/>
    <mergeCell ref="O296:X296"/>
    <mergeCell ref="Y296:AG296"/>
    <mergeCell ref="AH296:AO296"/>
    <mergeCell ref="B297:C297"/>
    <mergeCell ref="D297:N297"/>
    <mergeCell ref="O297:X297"/>
    <mergeCell ref="Y297:AG297"/>
    <mergeCell ref="AH297:AO297"/>
    <mergeCell ref="B294:C294"/>
    <mergeCell ref="D294:N294"/>
    <mergeCell ref="O294:X294"/>
    <mergeCell ref="Y294:AG294"/>
    <mergeCell ref="AH294:AO294"/>
    <mergeCell ref="B295:C295"/>
    <mergeCell ref="D295:N295"/>
    <mergeCell ref="O295:X295"/>
    <mergeCell ref="Y295:AG295"/>
    <mergeCell ref="AH295:AO295"/>
    <mergeCell ref="B292:C292"/>
    <mergeCell ref="D292:N292"/>
    <mergeCell ref="O292:X292"/>
    <mergeCell ref="Y292:AG292"/>
    <mergeCell ref="AH292:AO292"/>
    <mergeCell ref="B293:C293"/>
    <mergeCell ref="D293:N293"/>
    <mergeCell ref="O293:X293"/>
    <mergeCell ref="Y293:AG293"/>
    <mergeCell ref="AH293:AO293"/>
    <mergeCell ref="B289:AR289"/>
    <mergeCell ref="B291:C291"/>
    <mergeCell ref="D291:N291"/>
    <mergeCell ref="O291:X291"/>
    <mergeCell ref="Y291:AG291"/>
    <mergeCell ref="AH291:AO291"/>
    <mergeCell ref="C286:M286"/>
    <mergeCell ref="N286:W286"/>
    <mergeCell ref="X286:AF286"/>
    <mergeCell ref="AG286:AO286"/>
    <mergeCell ref="C287:M287"/>
    <mergeCell ref="N287:W287"/>
    <mergeCell ref="X287:AF287"/>
    <mergeCell ref="AG287:AO287"/>
    <mergeCell ref="C284:M284"/>
    <mergeCell ref="N284:W284"/>
    <mergeCell ref="X284:AF284"/>
    <mergeCell ref="AG284:AO284"/>
    <mergeCell ref="C285:M285"/>
    <mergeCell ref="N285:W285"/>
    <mergeCell ref="X285:AF285"/>
    <mergeCell ref="AG285:AO285"/>
    <mergeCell ref="C282:M282"/>
    <mergeCell ref="N282:W282"/>
    <mergeCell ref="X282:AF282"/>
    <mergeCell ref="AG282:AO282"/>
    <mergeCell ref="C283:M283"/>
    <mergeCell ref="N283:W283"/>
    <mergeCell ref="X283:AF283"/>
    <mergeCell ref="AG283:AO283"/>
    <mergeCell ref="C280:M280"/>
    <mergeCell ref="N280:W280"/>
    <mergeCell ref="X280:AF280"/>
    <mergeCell ref="AG280:AO280"/>
    <mergeCell ref="C281:M281"/>
    <mergeCell ref="N281:W281"/>
    <mergeCell ref="X281:AF281"/>
    <mergeCell ref="AG281:AO281"/>
    <mergeCell ref="C278:M278"/>
    <mergeCell ref="N278:W278"/>
    <mergeCell ref="X278:AF278"/>
    <mergeCell ref="AG278:AO278"/>
    <mergeCell ref="C279:M279"/>
    <mergeCell ref="N279:W279"/>
    <mergeCell ref="X279:AF279"/>
    <mergeCell ref="AG279:AO279"/>
    <mergeCell ref="C276:M276"/>
    <mergeCell ref="N276:W276"/>
    <mergeCell ref="X276:AF276"/>
    <mergeCell ref="AG276:AO276"/>
    <mergeCell ref="C277:M277"/>
    <mergeCell ref="N277:W277"/>
    <mergeCell ref="X277:AF277"/>
    <mergeCell ref="AG277:AO277"/>
    <mergeCell ref="C274:M274"/>
    <mergeCell ref="N274:W274"/>
    <mergeCell ref="X274:AF274"/>
    <mergeCell ref="AG274:AO274"/>
    <mergeCell ref="C275:M275"/>
    <mergeCell ref="N275:W275"/>
    <mergeCell ref="X275:AF275"/>
    <mergeCell ref="AG275:AO275"/>
    <mergeCell ref="C269:M269"/>
    <mergeCell ref="N269:W269"/>
    <mergeCell ref="X269:AF269"/>
    <mergeCell ref="AG269:AO269"/>
    <mergeCell ref="B271:AR271"/>
    <mergeCell ref="C273:M273"/>
    <mergeCell ref="N273:W273"/>
    <mergeCell ref="X273:AF273"/>
    <mergeCell ref="AG273:AO273"/>
    <mergeCell ref="C267:M267"/>
    <mergeCell ref="N267:W267"/>
    <mergeCell ref="X267:AF267"/>
    <mergeCell ref="AG267:AO267"/>
    <mergeCell ref="C268:M268"/>
    <mergeCell ref="N268:W268"/>
    <mergeCell ref="X268:AF268"/>
    <mergeCell ref="AG268:AO268"/>
    <mergeCell ref="C265:M265"/>
    <mergeCell ref="N265:W265"/>
    <mergeCell ref="X265:AF265"/>
    <mergeCell ref="AG265:AO265"/>
    <mergeCell ref="C266:M266"/>
    <mergeCell ref="N266:W266"/>
    <mergeCell ref="X266:AF266"/>
    <mergeCell ref="AG266:AO266"/>
    <mergeCell ref="C263:M263"/>
    <mergeCell ref="N263:W263"/>
    <mergeCell ref="X263:AF263"/>
    <mergeCell ref="AG263:AO263"/>
    <mergeCell ref="C264:M264"/>
    <mergeCell ref="N264:W264"/>
    <mergeCell ref="X264:AF264"/>
    <mergeCell ref="AG264:AO264"/>
    <mergeCell ref="C261:M261"/>
    <mergeCell ref="N261:W261"/>
    <mergeCell ref="X261:AF261"/>
    <mergeCell ref="AG261:AO261"/>
    <mergeCell ref="C262:M262"/>
    <mergeCell ref="N262:W262"/>
    <mergeCell ref="X262:AF262"/>
    <mergeCell ref="AG262:AO262"/>
    <mergeCell ref="C259:M259"/>
    <mergeCell ref="N259:W259"/>
    <mergeCell ref="X259:AF259"/>
    <mergeCell ref="AG259:AO259"/>
    <mergeCell ref="C260:M260"/>
    <mergeCell ref="N260:W260"/>
    <mergeCell ref="X260:AF260"/>
    <mergeCell ref="AG260:AO260"/>
    <mergeCell ref="C257:M257"/>
    <mergeCell ref="N257:W257"/>
    <mergeCell ref="X257:AF257"/>
    <mergeCell ref="AG257:AO257"/>
    <mergeCell ref="C258:M258"/>
    <mergeCell ref="N258:W258"/>
    <mergeCell ref="X258:AF258"/>
    <mergeCell ref="AG258:AO258"/>
    <mergeCell ref="C255:M255"/>
    <mergeCell ref="N255:W255"/>
    <mergeCell ref="X255:AF255"/>
    <mergeCell ref="AG255:AO255"/>
    <mergeCell ref="C256:M256"/>
    <mergeCell ref="N256:W256"/>
    <mergeCell ref="X256:AF256"/>
    <mergeCell ref="AG256:AO256"/>
    <mergeCell ref="B251:C251"/>
    <mergeCell ref="D251:N251"/>
    <mergeCell ref="O251:X251"/>
    <mergeCell ref="Y251:AG251"/>
    <mergeCell ref="AH251:AO251"/>
    <mergeCell ref="B253:AR253"/>
    <mergeCell ref="B249:C249"/>
    <mergeCell ref="D249:N249"/>
    <mergeCell ref="O249:X249"/>
    <mergeCell ref="Y249:AG249"/>
    <mergeCell ref="AH249:AO249"/>
    <mergeCell ref="B250:C250"/>
    <mergeCell ref="D250:N250"/>
    <mergeCell ref="O250:X250"/>
    <mergeCell ref="Y250:AG250"/>
    <mergeCell ref="AH250:AO250"/>
    <mergeCell ref="B247:C247"/>
    <mergeCell ref="D247:N247"/>
    <mergeCell ref="O247:X247"/>
    <mergeCell ref="Y247:AG247"/>
    <mergeCell ref="AH247:AO247"/>
    <mergeCell ref="B248:C248"/>
    <mergeCell ref="D248:N248"/>
    <mergeCell ref="O248:X248"/>
    <mergeCell ref="Y248:AG248"/>
    <mergeCell ref="AH248:AO248"/>
    <mergeCell ref="B243:E243"/>
    <mergeCell ref="F243:P243"/>
    <mergeCell ref="Q243:Z243"/>
    <mergeCell ref="AA243:AI243"/>
    <mergeCell ref="AJ243:AP243"/>
    <mergeCell ref="B245:AR245"/>
    <mergeCell ref="B241:E241"/>
    <mergeCell ref="F241:P241"/>
    <mergeCell ref="Q241:Z241"/>
    <mergeCell ref="AA241:AI241"/>
    <mergeCell ref="AJ241:AP241"/>
    <mergeCell ref="B242:E242"/>
    <mergeCell ref="F242:P242"/>
    <mergeCell ref="Q242:Z242"/>
    <mergeCell ref="AA242:AI242"/>
    <mergeCell ref="AJ242:AP242"/>
    <mergeCell ref="B238:AR238"/>
    <mergeCell ref="B240:E240"/>
    <mergeCell ref="F240:P240"/>
    <mergeCell ref="Q240:Z240"/>
    <mergeCell ref="AA240:AI240"/>
    <mergeCell ref="AJ240:AP240"/>
    <mergeCell ref="B235:F235"/>
    <mergeCell ref="G235:Q235"/>
    <mergeCell ref="R235:AA235"/>
    <mergeCell ref="AB235:AJ235"/>
    <mergeCell ref="AK235:AP235"/>
    <mergeCell ref="B236:F236"/>
    <mergeCell ref="G236:Q236"/>
    <mergeCell ref="R236:AA236"/>
    <mergeCell ref="AB236:AJ236"/>
    <mergeCell ref="AK236:AP236"/>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1:F221"/>
    <mergeCell ref="G221:Q221"/>
    <mergeCell ref="R221:AA221"/>
    <mergeCell ref="AB221:AJ221"/>
    <mergeCell ref="AK221:AP221"/>
    <mergeCell ref="B222:F222"/>
    <mergeCell ref="G222:Q222"/>
    <mergeCell ref="R222:AA222"/>
    <mergeCell ref="AB222:AJ222"/>
    <mergeCell ref="AK222:AP222"/>
    <mergeCell ref="B219:F219"/>
    <mergeCell ref="G219:Q219"/>
    <mergeCell ref="R219:AA219"/>
    <mergeCell ref="AB219:AJ219"/>
    <mergeCell ref="AK219:AP219"/>
    <mergeCell ref="B220:F220"/>
    <mergeCell ref="G220:Q220"/>
    <mergeCell ref="R220:AA220"/>
    <mergeCell ref="AB220:AJ220"/>
    <mergeCell ref="AK220:AP220"/>
    <mergeCell ref="B215:G215"/>
    <mergeCell ref="H215:R215"/>
    <mergeCell ref="S215:AB215"/>
    <mergeCell ref="AC215:AJ215"/>
    <mergeCell ref="AK215:AP215"/>
    <mergeCell ref="B217:AR217"/>
    <mergeCell ref="B213:G213"/>
    <mergeCell ref="H213:R213"/>
    <mergeCell ref="S213:AB213"/>
    <mergeCell ref="AC213:AJ213"/>
    <mergeCell ref="AK213:AP213"/>
    <mergeCell ref="B214:G214"/>
    <mergeCell ref="H214:R214"/>
    <mergeCell ref="S214:AB214"/>
    <mergeCell ref="AC214:AJ214"/>
    <mergeCell ref="AK214:AP214"/>
    <mergeCell ref="B211:G211"/>
    <mergeCell ref="H211:R211"/>
    <mergeCell ref="S211:AB211"/>
    <mergeCell ref="AC211:AJ211"/>
    <mergeCell ref="AK211:AP211"/>
    <mergeCell ref="B212:G212"/>
    <mergeCell ref="H212:R212"/>
    <mergeCell ref="S212:AB212"/>
    <mergeCell ref="AC212:AJ212"/>
    <mergeCell ref="AK212:AP212"/>
    <mergeCell ref="B207:H207"/>
    <mergeCell ref="I207:S207"/>
    <mergeCell ref="T207:AC207"/>
    <mergeCell ref="AD207:AL207"/>
    <mergeCell ref="AM207:AP207"/>
    <mergeCell ref="B209:AR209"/>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89:H189"/>
    <mergeCell ref="I189:S189"/>
    <mergeCell ref="T189:AC189"/>
    <mergeCell ref="AD189:AL189"/>
    <mergeCell ref="AM189:AP189"/>
    <mergeCell ref="B190:H190"/>
    <mergeCell ref="I190:S190"/>
    <mergeCell ref="T190:AC190"/>
    <mergeCell ref="AD190:AL190"/>
    <mergeCell ref="AM190:AP190"/>
    <mergeCell ref="B186:AR186"/>
    <mergeCell ref="B188:H188"/>
    <mergeCell ref="I188:S188"/>
    <mergeCell ref="T188:AC188"/>
    <mergeCell ref="AD188:AL188"/>
    <mergeCell ref="AM188:AP188"/>
    <mergeCell ref="B183:I183"/>
    <mergeCell ref="J183:T183"/>
    <mergeCell ref="U183:AD183"/>
    <mergeCell ref="AE183:AI183"/>
    <mergeCell ref="AJ183:AP183"/>
    <mergeCell ref="B184:I184"/>
    <mergeCell ref="J184:T184"/>
    <mergeCell ref="U184:AD184"/>
    <mergeCell ref="AE184:AI184"/>
    <mergeCell ref="AJ184:AP184"/>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76:AR176"/>
    <mergeCell ref="B178:I178"/>
    <mergeCell ref="J178:T178"/>
    <mergeCell ref="U178:AD178"/>
    <mergeCell ref="AE178:AI178"/>
    <mergeCell ref="AJ178:AP178"/>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45:J145"/>
    <mergeCell ref="K145:S145"/>
    <mergeCell ref="T145:AD145"/>
    <mergeCell ref="AE145:AH145"/>
    <mergeCell ref="AI145:AP145"/>
    <mergeCell ref="B146:J146"/>
    <mergeCell ref="K146:S146"/>
    <mergeCell ref="T146:AD146"/>
    <mergeCell ref="AE146:AH146"/>
    <mergeCell ref="AI146:AP146"/>
    <mergeCell ref="B142:AR142"/>
    <mergeCell ref="B144:J144"/>
    <mergeCell ref="K144:S144"/>
    <mergeCell ref="T144:AD144"/>
    <mergeCell ref="AE144:AH144"/>
    <mergeCell ref="AI144:AP144"/>
    <mergeCell ref="B139:J139"/>
    <mergeCell ref="K139:U139"/>
    <mergeCell ref="V139:AE139"/>
    <mergeCell ref="AF139:AJ139"/>
    <mergeCell ref="AK139:AO139"/>
    <mergeCell ref="B140:J140"/>
    <mergeCell ref="K140:U140"/>
    <mergeCell ref="V140:AE140"/>
    <mergeCell ref="AF140:AJ140"/>
    <mergeCell ref="AK140:AO140"/>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1:J101"/>
    <mergeCell ref="K101:U101"/>
    <mergeCell ref="V101:AE101"/>
    <mergeCell ref="AF101:AJ101"/>
    <mergeCell ref="AK101:AO101"/>
    <mergeCell ref="B102:J102"/>
    <mergeCell ref="K102:U102"/>
    <mergeCell ref="V102:AE102"/>
    <mergeCell ref="AF102:AJ102"/>
    <mergeCell ref="AK102:AO102"/>
    <mergeCell ref="B98:AR98"/>
    <mergeCell ref="B100:J100"/>
    <mergeCell ref="K100:U100"/>
    <mergeCell ref="V100:AE100"/>
    <mergeCell ref="AF100:AJ100"/>
    <mergeCell ref="AK100:AO100"/>
    <mergeCell ref="B95:K95"/>
    <mergeCell ref="L95:U95"/>
    <mergeCell ref="V95:AE95"/>
    <mergeCell ref="AF95:AJ95"/>
    <mergeCell ref="AK95:AQ95"/>
    <mergeCell ref="B96:K96"/>
    <mergeCell ref="L96:U96"/>
    <mergeCell ref="V96:AE96"/>
    <mergeCell ref="AF96:AJ96"/>
    <mergeCell ref="AK96:AQ96"/>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65:K65"/>
    <mergeCell ref="L65:U65"/>
    <mergeCell ref="V65:AE65"/>
    <mergeCell ref="AF65:AJ65"/>
    <mergeCell ref="AK65:AQ65"/>
    <mergeCell ref="B66:K66"/>
    <mergeCell ref="L66:U66"/>
    <mergeCell ref="V66:AE66"/>
    <mergeCell ref="AF66:AJ66"/>
    <mergeCell ref="AK66:AQ66"/>
    <mergeCell ref="B62:AR62"/>
    <mergeCell ref="B64:K64"/>
    <mergeCell ref="L64:U64"/>
    <mergeCell ref="V64:AE64"/>
    <mergeCell ref="AF64:AJ64"/>
    <mergeCell ref="AK64:AQ64"/>
    <mergeCell ref="B59:J59"/>
    <mergeCell ref="K59:U59"/>
    <mergeCell ref="V59:AE59"/>
    <mergeCell ref="AF59:AM59"/>
    <mergeCell ref="AN59:AO59"/>
    <mergeCell ref="B60:J60"/>
    <mergeCell ref="K60:U60"/>
    <mergeCell ref="V60:AE60"/>
    <mergeCell ref="AF60:AM60"/>
    <mergeCell ref="AN60:AO60"/>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s>
  <pageMargins left="0.7" right="0.7" top="0.75" bottom="0.75" header="0.3" footer="0.3"/>
  <pageSetup paperSize="9" scale="90" orientation="portrait" r:id="rId1"/>
  <headerFooter alignWithMargins="0">
    <oddFooter>&amp;R&amp;1#&amp;"Calibri"&amp;10&amp;K0078D7Classification : Internal</oddFooter>
  </headerFooter>
  <rowBreaks count="3" manualBreakCount="3">
    <brk id="97" max="16383" man="1"/>
    <brk id="185" max="16383" man="1"/>
    <brk id="2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8885-4FF1-49DD-89A8-F6F234CC13DD}">
  <dimension ref="B1:E46"/>
  <sheetViews>
    <sheetView view="pageBreakPreview" zoomScale="60" zoomScaleNormal="100" workbookViewId="0"/>
  </sheetViews>
  <sheetFormatPr defaultRowHeight="13.2" x14ac:dyDescent="0.25"/>
  <cols>
    <col min="1" max="1" width="0.6640625" style="92" customWidth="1"/>
    <col min="2" max="2" width="21.77734375" style="92" customWidth="1"/>
    <col min="3" max="3" width="0.88671875" style="92" customWidth="1"/>
    <col min="4" max="4" width="14.5546875" style="92" customWidth="1"/>
    <col min="5" max="5" width="48.88671875" style="92" customWidth="1"/>
    <col min="6" max="6" width="0.21875" style="92" customWidth="1"/>
    <col min="7" max="7" width="4.6640625" style="92" customWidth="1"/>
    <col min="8" max="16384" width="8.88671875" style="92"/>
  </cols>
  <sheetData>
    <row r="1" spans="2:5" s="53" customFormat="1" ht="7.2" customHeight="1" x14ac:dyDescent="0.15">
      <c r="B1" s="52"/>
      <c r="C1" s="52"/>
    </row>
    <row r="2" spans="2:5" s="53" customFormat="1" ht="18.3" customHeight="1" x14ac:dyDescent="0.15">
      <c r="B2" s="52"/>
      <c r="C2" s="52"/>
      <c r="D2" s="54" t="s">
        <v>888</v>
      </c>
      <c r="E2" s="54"/>
    </row>
    <row r="3" spans="2:5" s="53" customFormat="1" ht="5.0999999999999996" customHeight="1" x14ac:dyDescent="0.15">
      <c r="B3" s="52"/>
      <c r="C3" s="52"/>
    </row>
    <row r="4" spans="2:5" s="53" customFormat="1" ht="7.65" customHeight="1" x14ac:dyDescent="0.15"/>
    <row r="5" spans="2:5" s="53" customFormat="1" ht="26.4" customHeight="1" x14ac:dyDescent="0.15">
      <c r="B5" s="55" t="s">
        <v>1053</v>
      </c>
      <c r="C5" s="55"/>
      <c r="D5" s="55"/>
      <c r="E5" s="55"/>
    </row>
    <row r="6" spans="2:5" s="53" customFormat="1" ht="5.55" customHeight="1" x14ac:dyDescent="0.15"/>
    <row r="7" spans="2:5" s="53" customFormat="1" ht="4.2" customHeight="1" x14ac:dyDescent="0.15">
      <c r="B7" s="93" t="s">
        <v>1011</v>
      </c>
    </row>
    <row r="8" spans="2:5" s="53" customFormat="1" ht="17.100000000000001" customHeight="1" x14ac:dyDescent="0.15">
      <c r="B8" s="93"/>
      <c r="D8" s="57">
        <v>45291</v>
      </c>
    </row>
    <row r="9" spans="2:5" s="53" customFormat="1" ht="2.1" customHeight="1" x14ac:dyDescent="0.15">
      <c r="B9" s="93"/>
    </row>
    <row r="10" spans="2:5" s="53" customFormat="1" ht="1.65" customHeight="1" x14ac:dyDescent="0.15"/>
    <row r="11" spans="2:5" s="53" customFormat="1" ht="15.3" customHeight="1" x14ac:dyDescent="0.15">
      <c r="B11" s="59" t="s">
        <v>1054</v>
      </c>
      <c r="C11" s="59"/>
      <c r="D11" s="59"/>
      <c r="E11" s="59"/>
    </row>
    <row r="12" spans="2:5" s="53" customFormat="1" ht="190.65" customHeight="1" x14ac:dyDescent="0.15"/>
    <row r="13" spans="2:5" s="53" customFormat="1" ht="15.3" customHeight="1" x14ac:dyDescent="0.15">
      <c r="B13" s="59" t="s">
        <v>1058</v>
      </c>
      <c r="C13" s="59"/>
      <c r="D13" s="59"/>
      <c r="E13" s="59"/>
    </row>
    <row r="14" spans="2:5" s="53" customFormat="1" ht="296.85000000000002" customHeight="1" x14ac:dyDescent="0.15"/>
    <row r="15" spans="2:5" s="53" customFormat="1" ht="15.3" customHeight="1" x14ac:dyDescent="0.15">
      <c r="B15" s="59" t="s">
        <v>1089</v>
      </c>
      <c r="C15" s="59"/>
      <c r="D15" s="59"/>
      <c r="E15" s="59"/>
    </row>
    <row r="16" spans="2:5" s="53" customFormat="1" ht="283.64999999999998" customHeight="1" x14ac:dyDescent="0.15"/>
    <row r="17" spans="2:5" s="53" customFormat="1" ht="15.3" customHeight="1" x14ac:dyDescent="0.15">
      <c r="B17" s="59" t="s">
        <v>1093</v>
      </c>
      <c r="C17" s="59"/>
      <c r="D17" s="59"/>
      <c r="E17" s="59"/>
    </row>
    <row r="18" spans="2:5" s="53" customFormat="1" ht="292.2" customHeight="1" x14ac:dyDescent="0.15"/>
    <row r="19" spans="2:5" s="53" customFormat="1" ht="15.3" customHeight="1" x14ac:dyDescent="0.15">
      <c r="B19" s="59" t="s">
        <v>1102</v>
      </c>
      <c r="C19" s="59"/>
      <c r="D19" s="59"/>
      <c r="E19" s="59"/>
    </row>
    <row r="20" spans="2:5" s="53" customFormat="1" ht="282" customHeight="1" x14ac:dyDescent="0.15"/>
    <row r="21" spans="2:5" s="53" customFormat="1" ht="15.3" customHeight="1" x14ac:dyDescent="0.15">
      <c r="B21" s="59" t="s">
        <v>1104</v>
      </c>
      <c r="C21" s="59"/>
      <c r="D21" s="59"/>
      <c r="E21" s="59"/>
    </row>
    <row r="22" spans="2:5" s="53" customFormat="1" ht="299.85000000000002" customHeight="1" x14ac:dyDescent="0.15"/>
    <row r="23" spans="2:5" s="53" customFormat="1" ht="15.75" customHeight="1" x14ac:dyDescent="0.15">
      <c r="B23" s="59" t="s">
        <v>1112</v>
      </c>
      <c r="C23" s="59"/>
      <c r="D23" s="59"/>
      <c r="E23" s="59"/>
    </row>
    <row r="24" spans="2:5" s="53" customFormat="1" ht="210.75" customHeight="1" x14ac:dyDescent="0.15"/>
    <row r="25" spans="2:5" s="53" customFormat="1" ht="15.3" customHeight="1" x14ac:dyDescent="0.15">
      <c r="B25" s="59" t="s">
        <v>1131</v>
      </c>
      <c r="C25" s="59"/>
      <c r="D25" s="59"/>
      <c r="E25" s="59"/>
    </row>
    <row r="26" spans="2:5" s="53" customFormat="1" ht="140.69999999999999" customHeight="1" x14ac:dyDescent="0.15"/>
    <row r="27" spans="2:5" s="53" customFormat="1" ht="15.3" customHeight="1" x14ac:dyDescent="0.15">
      <c r="B27" s="59" t="s">
        <v>1134</v>
      </c>
      <c r="C27" s="59"/>
      <c r="D27" s="59"/>
      <c r="E27" s="59"/>
    </row>
    <row r="28" spans="2:5" s="53" customFormat="1" ht="205.2" customHeight="1" x14ac:dyDescent="0.15"/>
    <row r="29" spans="2:5" s="53" customFormat="1" ht="15.3" customHeight="1" x14ac:dyDescent="0.15">
      <c r="B29" s="59" t="s">
        <v>1151</v>
      </c>
      <c r="C29" s="59"/>
      <c r="D29" s="59"/>
      <c r="E29" s="59"/>
    </row>
    <row r="30" spans="2:5" s="53" customFormat="1" ht="156.15" customHeight="1" x14ac:dyDescent="0.15"/>
    <row r="31" spans="2:5" s="53" customFormat="1" ht="15.3" customHeight="1" x14ac:dyDescent="0.15">
      <c r="B31" s="59" t="s">
        <v>1154</v>
      </c>
      <c r="C31" s="59"/>
      <c r="D31" s="59"/>
      <c r="E31" s="59"/>
    </row>
    <row r="32" spans="2:5" s="53" customFormat="1" ht="154.5" customHeight="1" x14ac:dyDescent="0.15"/>
    <row r="33" spans="2:5" s="53" customFormat="1" ht="15.3" customHeight="1" x14ac:dyDescent="0.15">
      <c r="B33" s="59" t="s">
        <v>1158</v>
      </c>
      <c r="C33" s="59"/>
      <c r="D33" s="59"/>
      <c r="E33" s="59"/>
    </row>
    <row r="34" spans="2:5" s="53" customFormat="1" ht="250.35" customHeight="1" x14ac:dyDescent="0.15"/>
    <row r="35" spans="2:5" s="53" customFormat="1" ht="15.3" customHeight="1" x14ac:dyDescent="0.15">
      <c r="B35" s="59" t="s">
        <v>1172</v>
      </c>
      <c r="C35" s="59"/>
      <c r="D35" s="59"/>
      <c r="E35" s="59"/>
    </row>
    <row r="36" spans="2:5" s="53" customFormat="1" ht="255.15" customHeight="1" x14ac:dyDescent="0.15"/>
    <row r="37" spans="2:5" s="53" customFormat="1" ht="15.3" customHeight="1" x14ac:dyDescent="0.15">
      <c r="B37" s="59" t="s">
        <v>1173</v>
      </c>
      <c r="C37" s="59"/>
      <c r="D37" s="59"/>
      <c r="E37" s="59"/>
    </row>
    <row r="38" spans="2:5" s="53" customFormat="1" ht="223.05" customHeight="1" x14ac:dyDescent="0.15"/>
    <row r="39" spans="2:5" s="53" customFormat="1" ht="15.3" customHeight="1" x14ac:dyDescent="0.15">
      <c r="B39" s="59" t="s">
        <v>1188</v>
      </c>
      <c r="C39" s="59"/>
      <c r="D39" s="59"/>
      <c r="E39" s="59"/>
    </row>
    <row r="40" spans="2:5" s="53" customFormat="1" ht="291.75" customHeight="1" x14ac:dyDescent="0.15"/>
    <row r="41" spans="2:5" s="53" customFormat="1" ht="15.3" customHeight="1" x14ac:dyDescent="0.15">
      <c r="B41" s="59" t="s">
        <v>1190</v>
      </c>
      <c r="C41" s="59"/>
      <c r="D41" s="59"/>
      <c r="E41" s="59"/>
    </row>
    <row r="42" spans="2:5" s="53" customFormat="1" ht="321.3" customHeight="1" x14ac:dyDescent="0.15"/>
    <row r="43" spans="2:5" s="53" customFormat="1" ht="15.3" customHeight="1" x14ac:dyDescent="0.15">
      <c r="B43" s="59" t="s">
        <v>1191</v>
      </c>
      <c r="C43" s="59"/>
      <c r="D43" s="59"/>
      <c r="E43" s="59"/>
    </row>
    <row r="44" spans="2:5" s="53" customFormat="1" ht="145.05000000000001" customHeight="1" x14ac:dyDescent="0.15"/>
    <row r="45" spans="2:5" s="53" customFormat="1" ht="15.3" customHeight="1" x14ac:dyDescent="0.15">
      <c r="B45" s="59" t="s">
        <v>1193</v>
      </c>
      <c r="C45" s="59"/>
      <c r="D45" s="59"/>
      <c r="E45" s="59"/>
    </row>
    <row r="46" spans="2:5" s="53" customFormat="1" ht="161.25" customHeight="1" x14ac:dyDescent="0.15"/>
  </sheetData>
  <mergeCells count="22">
    <mergeCell ref="B39:E39"/>
    <mergeCell ref="B41:E41"/>
    <mergeCell ref="B43:E43"/>
    <mergeCell ref="B45:E45"/>
    <mergeCell ref="B27:E27"/>
    <mergeCell ref="B29:E29"/>
    <mergeCell ref="B31:E31"/>
    <mergeCell ref="B33:E33"/>
    <mergeCell ref="B35:E35"/>
    <mergeCell ref="B37:E37"/>
    <mergeCell ref="B15:E15"/>
    <mergeCell ref="B17:E17"/>
    <mergeCell ref="B19:E19"/>
    <mergeCell ref="B21:E21"/>
    <mergeCell ref="B23:E23"/>
    <mergeCell ref="B25:E25"/>
    <mergeCell ref="B1:C3"/>
    <mergeCell ref="D2:E2"/>
    <mergeCell ref="B5:E5"/>
    <mergeCell ref="B7:B9"/>
    <mergeCell ref="B11:E11"/>
    <mergeCell ref="B13:E13"/>
  </mergeCells>
  <pageMargins left="0.7" right="0.7" top="0.75" bottom="0.75" header="0.3" footer="0.3"/>
  <pageSetup paperSize="9" scale="97" orientation="portrait" r:id="rId1"/>
  <headerFooter alignWithMargins="0">
    <oddFooter>&amp;R&amp;1#&amp;"Calibri"&amp;10&amp;K0078D7Classification : Internal</oddFooter>
  </headerFooter>
  <rowBreaks count="6" manualBreakCount="6">
    <brk id="14" max="6" man="1"/>
    <brk id="18" max="6" man="1"/>
    <brk id="22" max="6" man="1"/>
    <brk id="30" max="6" man="1"/>
    <brk id="36"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36A3-A4B7-48B3-848A-97DEA8FB87FB}">
  <dimension ref="B1:H18"/>
  <sheetViews>
    <sheetView zoomScaleNormal="100" workbookViewId="0"/>
  </sheetViews>
  <sheetFormatPr defaultRowHeight="13.2" x14ac:dyDescent="0.25"/>
  <cols>
    <col min="1" max="1" width="0.6640625" style="92" customWidth="1"/>
    <col min="2" max="2" width="13.6640625" style="92" customWidth="1"/>
    <col min="3" max="3" width="6.6640625" style="92" customWidth="1"/>
    <col min="4" max="4" width="13.5546875" style="92" customWidth="1"/>
    <col min="5" max="5" width="14.5546875" style="92" customWidth="1"/>
    <col min="6" max="6" width="21.21875" style="92" customWidth="1"/>
    <col min="7" max="7" width="14.5546875" style="92" customWidth="1"/>
    <col min="8" max="9" width="0.21875" style="92" customWidth="1"/>
    <col min="10" max="10" width="4.6640625" style="92" customWidth="1"/>
    <col min="11" max="16384" width="8.88671875" style="92"/>
  </cols>
  <sheetData>
    <row r="1" spans="2:8" s="53" customFormat="1" ht="7.2" customHeight="1" x14ac:dyDescent="0.15">
      <c r="B1" s="52"/>
      <c r="C1" s="52"/>
    </row>
    <row r="2" spans="2:8" s="53" customFormat="1" ht="18.3" customHeight="1" x14ac:dyDescent="0.15">
      <c r="B2" s="52"/>
      <c r="C2" s="52"/>
      <c r="D2" s="54" t="s">
        <v>888</v>
      </c>
      <c r="E2" s="54"/>
      <c r="F2" s="54"/>
      <c r="G2" s="54"/>
      <c r="H2" s="54"/>
    </row>
    <row r="3" spans="2:8" s="53" customFormat="1" ht="5.0999999999999996" customHeight="1" x14ac:dyDescent="0.15">
      <c r="B3" s="52"/>
      <c r="C3" s="52"/>
    </row>
    <row r="4" spans="2:8" s="53" customFormat="1" ht="7.2" customHeight="1" x14ac:dyDescent="0.15"/>
    <row r="5" spans="2:8" s="53" customFormat="1" ht="26.4" customHeight="1" x14ac:dyDescent="0.15">
      <c r="B5" s="55" t="s">
        <v>1197</v>
      </c>
      <c r="C5" s="55"/>
      <c r="D5" s="55"/>
      <c r="E5" s="55"/>
      <c r="F5" s="55"/>
      <c r="G5" s="55"/>
      <c r="H5" s="55"/>
    </row>
    <row r="6" spans="2:8" s="53" customFormat="1" ht="11.55" customHeight="1" x14ac:dyDescent="0.15"/>
    <row r="7" spans="2:8" s="53" customFormat="1" ht="18.3" customHeight="1" x14ac:dyDescent="0.15">
      <c r="B7" s="56" t="s">
        <v>1011</v>
      </c>
      <c r="D7" s="57">
        <v>45291</v>
      </c>
    </row>
    <row r="8" spans="2:8" s="53" customFormat="1" ht="10.199999999999999" customHeight="1" x14ac:dyDescent="0.15"/>
    <row r="9" spans="2:8" s="53" customFormat="1" ht="15.3" customHeight="1" x14ac:dyDescent="0.15">
      <c r="B9" s="111" t="s">
        <v>1198</v>
      </c>
      <c r="C9" s="111"/>
      <c r="D9" s="111"/>
      <c r="E9" s="111"/>
      <c r="F9" s="111"/>
      <c r="G9" s="111"/>
    </row>
    <row r="10" spans="2:8" s="53" customFormat="1" ht="11.85" customHeight="1" x14ac:dyDescent="0.15"/>
    <row r="11" spans="2:8" s="53" customFormat="1" ht="11.85" customHeight="1" x14ac:dyDescent="0.15">
      <c r="B11" s="112"/>
      <c r="C11" s="113" t="s">
        <v>1055</v>
      </c>
      <c r="D11" s="113"/>
      <c r="E11" s="114" t="s">
        <v>1056</v>
      </c>
      <c r="F11" s="114" t="s">
        <v>1057</v>
      </c>
      <c r="G11" s="114" t="s">
        <v>1056</v>
      </c>
    </row>
    <row r="12" spans="2:8" s="53" customFormat="1" ht="11.85" customHeight="1" x14ac:dyDescent="0.15">
      <c r="B12" s="89" t="s">
        <v>1199</v>
      </c>
      <c r="C12" s="115">
        <v>15233326560.470301</v>
      </c>
      <c r="D12" s="115"/>
      <c r="E12" s="116">
        <v>0.998178004424777</v>
      </c>
      <c r="F12" s="117">
        <v>230319</v>
      </c>
      <c r="G12" s="116">
        <v>0.99880309633773501</v>
      </c>
    </row>
    <row r="13" spans="2:8" s="53" customFormat="1" ht="2.1" customHeight="1" x14ac:dyDescent="0.15"/>
    <row r="14" spans="2:8" s="53" customFormat="1" ht="11.85" customHeight="1" x14ac:dyDescent="0.15">
      <c r="B14" s="89" t="s">
        <v>1200</v>
      </c>
      <c r="C14" s="115">
        <v>18686605.059999999</v>
      </c>
      <c r="D14" s="115"/>
      <c r="E14" s="116">
        <v>1.2244573156244801E-3</v>
      </c>
      <c r="F14" s="117">
        <v>177</v>
      </c>
      <c r="G14" s="116">
        <v>7.6757952253951698E-4</v>
      </c>
    </row>
    <row r="15" spans="2:8" s="53" customFormat="1" ht="13.2" customHeight="1" x14ac:dyDescent="0.15">
      <c r="B15" s="89" t="s">
        <v>1201</v>
      </c>
      <c r="C15" s="115">
        <v>5726751.5700000003</v>
      </c>
      <c r="D15" s="115"/>
      <c r="E15" s="116">
        <v>3.7525076556899799E-4</v>
      </c>
      <c r="F15" s="117">
        <v>59</v>
      </c>
      <c r="G15" s="116">
        <v>2.5585984084650602E-4</v>
      </c>
    </row>
    <row r="16" spans="2:8" s="53" customFormat="1" ht="14.1" customHeight="1" x14ac:dyDescent="0.15">
      <c r="B16" s="89" t="s">
        <v>1202</v>
      </c>
      <c r="C16" s="115">
        <v>3305320.98</v>
      </c>
      <c r="D16" s="115"/>
      <c r="E16" s="116">
        <v>2.1658425601938001E-4</v>
      </c>
      <c r="F16" s="117">
        <v>37</v>
      </c>
      <c r="G16" s="116">
        <v>1.6045447646306299E-4</v>
      </c>
    </row>
    <row r="17" spans="2:7" s="53" customFormat="1" ht="14.1" customHeight="1" x14ac:dyDescent="0.15">
      <c r="B17" s="89" t="s">
        <v>1203</v>
      </c>
      <c r="C17" s="115">
        <v>87037.87</v>
      </c>
      <c r="D17" s="115"/>
      <c r="E17" s="116">
        <v>5.7032380315032404E-6</v>
      </c>
      <c r="F17" s="117">
        <v>3</v>
      </c>
      <c r="G17" s="116">
        <v>1.3009822415923999E-5</v>
      </c>
    </row>
    <row r="18" spans="2:7" s="53" customFormat="1" ht="13.2" customHeight="1" x14ac:dyDescent="0.15">
      <c r="B18" s="118" t="s">
        <v>68</v>
      </c>
      <c r="C18" s="119">
        <v>15261132275.950001</v>
      </c>
      <c r="D18" s="119"/>
      <c r="E18" s="120">
        <v>1</v>
      </c>
      <c r="F18" s="121">
        <v>230595</v>
      </c>
      <c r="G18" s="120">
        <v>1</v>
      </c>
    </row>
  </sheetData>
  <mergeCells count="11">
    <mergeCell ref="C14:D14"/>
    <mergeCell ref="C15:D15"/>
    <mergeCell ref="C16:D16"/>
    <mergeCell ref="C17:D17"/>
    <mergeCell ref="C18:D18"/>
    <mergeCell ref="B1:C3"/>
    <mergeCell ref="D2:H2"/>
    <mergeCell ref="B5:H5"/>
    <mergeCell ref="B9:G9"/>
    <mergeCell ref="C11:D11"/>
    <mergeCell ref="C12:D1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4B6E-5742-4D61-BF7B-24A9CD6B4798}">
  <dimension ref="B1:L377"/>
  <sheetViews>
    <sheetView zoomScaleNormal="100" workbookViewId="0"/>
  </sheetViews>
  <sheetFormatPr defaultRowHeight="13.2" x14ac:dyDescent="0.25"/>
  <cols>
    <col min="1" max="1" width="0.44140625" style="92" customWidth="1"/>
    <col min="2" max="2" width="0.5546875" style="92" customWidth="1"/>
    <col min="3" max="3" width="9.21875" style="92" customWidth="1"/>
    <col min="4" max="4" width="5.21875" style="92" customWidth="1"/>
    <col min="5" max="5" width="0.6640625" style="92" customWidth="1"/>
    <col min="6" max="6" width="6.33203125" style="92" customWidth="1"/>
    <col min="7" max="7" width="5.44140625" style="92" customWidth="1"/>
    <col min="8" max="8" width="8.44140625" style="92" customWidth="1"/>
    <col min="9" max="9" width="3.109375" style="92" customWidth="1"/>
    <col min="10" max="10" width="12.21875" style="92" customWidth="1"/>
    <col min="11" max="11" width="12" style="92" customWidth="1"/>
    <col min="12" max="12" width="12.33203125" style="92" customWidth="1"/>
    <col min="13" max="13" width="6.21875" style="92" customWidth="1"/>
    <col min="14" max="14" width="4.6640625" style="92" customWidth="1"/>
    <col min="15" max="16384" width="8.88671875" style="92"/>
  </cols>
  <sheetData>
    <row r="1" spans="2:12" s="53" customFormat="1" ht="7.2" customHeight="1" x14ac:dyDescent="0.15">
      <c r="B1" s="52"/>
      <c r="C1" s="52"/>
      <c r="D1" s="52"/>
      <c r="E1" s="52"/>
      <c r="F1" s="52"/>
    </row>
    <row r="2" spans="2:12" s="53" customFormat="1" ht="18.3" customHeight="1" x14ac:dyDescent="0.15">
      <c r="B2" s="52"/>
      <c r="C2" s="52"/>
      <c r="D2" s="52"/>
      <c r="E2" s="52"/>
      <c r="F2" s="52"/>
      <c r="H2" s="54" t="s">
        <v>888</v>
      </c>
      <c r="I2" s="54"/>
      <c r="J2" s="54"/>
      <c r="K2" s="54"/>
      <c r="L2" s="54"/>
    </row>
    <row r="3" spans="2:12" s="53" customFormat="1" ht="4.6500000000000004" customHeight="1" x14ac:dyDescent="0.15">
      <c r="B3" s="52"/>
      <c r="C3" s="52"/>
      <c r="D3" s="52"/>
      <c r="E3" s="52"/>
      <c r="F3" s="52"/>
    </row>
    <row r="4" spans="2:12" s="53" customFormat="1" ht="1.65" customHeight="1" x14ac:dyDescent="0.15"/>
    <row r="5" spans="2:12" s="53" customFormat="1" ht="25.5" customHeight="1" x14ac:dyDescent="0.15">
      <c r="B5" s="55" t="s">
        <v>1204</v>
      </c>
      <c r="C5" s="55"/>
      <c r="D5" s="55"/>
      <c r="E5" s="55"/>
      <c r="F5" s="55"/>
      <c r="G5" s="55"/>
      <c r="H5" s="55"/>
      <c r="I5" s="55"/>
      <c r="J5" s="55"/>
      <c r="K5" s="55"/>
      <c r="L5" s="55"/>
    </row>
    <row r="6" spans="2:12" s="53" customFormat="1" ht="1.65" customHeight="1" x14ac:dyDescent="0.15"/>
    <row r="7" spans="2:12" s="53" customFormat="1" ht="1.65" customHeight="1" x14ac:dyDescent="0.15">
      <c r="B7" s="93" t="s">
        <v>1011</v>
      </c>
      <c r="C7" s="93"/>
      <c r="D7" s="93"/>
    </row>
    <row r="8" spans="2:12" s="53" customFormat="1" ht="16.2" customHeight="1" x14ac:dyDescent="0.15">
      <c r="B8" s="93"/>
      <c r="C8" s="93"/>
      <c r="D8" s="93"/>
      <c r="G8" s="122">
        <v>45261</v>
      </c>
      <c r="H8" s="122"/>
    </row>
    <row r="9" spans="2:12" s="53" customFormat="1" ht="4.2" customHeight="1" x14ac:dyDescent="0.15"/>
    <row r="10" spans="2:12" s="53" customFormat="1" ht="14.1" customHeight="1" x14ac:dyDescent="0.15">
      <c r="B10" s="123" t="s">
        <v>1205</v>
      </c>
      <c r="C10" s="123"/>
      <c r="D10" s="123"/>
      <c r="E10" s="123"/>
      <c r="F10" s="124" t="s">
        <v>1206</v>
      </c>
      <c r="G10" s="124"/>
      <c r="H10" s="125" t="s">
        <v>1207</v>
      </c>
      <c r="I10" s="125"/>
      <c r="J10" s="125"/>
      <c r="K10" s="125"/>
      <c r="L10" s="125"/>
    </row>
    <row r="11" spans="2:12" s="53" customFormat="1" ht="21.75" customHeight="1" x14ac:dyDescent="0.15">
      <c r="B11" s="126" t="s">
        <v>1208</v>
      </c>
      <c r="C11" s="114" t="s">
        <v>1209</v>
      </c>
      <c r="D11" s="114" t="s">
        <v>1210</v>
      </c>
      <c r="E11" s="126" t="s">
        <v>1211</v>
      </c>
      <c r="F11" s="127" t="s">
        <v>1212</v>
      </c>
      <c r="G11" s="127"/>
      <c r="H11" s="113" t="s">
        <v>1213</v>
      </c>
      <c r="I11" s="113"/>
      <c r="J11" s="114" t="s">
        <v>1214</v>
      </c>
      <c r="K11" s="114" t="s">
        <v>1215</v>
      </c>
      <c r="L11" s="114" t="s">
        <v>1216</v>
      </c>
    </row>
    <row r="12" spans="2:12" s="53" customFormat="1" ht="10.199999999999999" customHeight="1" x14ac:dyDescent="0.15">
      <c r="B12" s="128">
        <v>45261</v>
      </c>
      <c r="C12" s="129">
        <v>45292</v>
      </c>
      <c r="D12" s="83">
        <v>1</v>
      </c>
      <c r="E12" s="130">
        <v>31</v>
      </c>
      <c r="F12" s="131">
        <v>11500000000</v>
      </c>
      <c r="G12" s="131"/>
      <c r="H12" s="84">
        <v>15160608033.786699</v>
      </c>
      <c r="I12" s="84"/>
      <c r="J12" s="83">
        <v>15134894520.647301</v>
      </c>
      <c r="K12" s="83">
        <v>15096403369.0506</v>
      </c>
      <c r="L12" s="83">
        <v>15032461873.757799</v>
      </c>
    </row>
    <row r="13" spans="2:12" s="53" customFormat="1" ht="10.199999999999999" customHeight="1" x14ac:dyDescent="0.15">
      <c r="B13" s="128">
        <v>45261</v>
      </c>
      <c r="C13" s="129">
        <v>45323</v>
      </c>
      <c r="D13" s="83">
        <v>2</v>
      </c>
      <c r="E13" s="130">
        <v>62</v>
      </c>
      <c r="F13" s="131">
        <v>11500000000</v>
      </c>
      <c r="G13" s="131"/>
      <c r="H13" s="84">
        <v>15058022837.447901</v>
      </c>
      <c r="I13" s="84"/>
      <c r="J13" s="83">
        <v>15006987112.255899</v>
      </c>
      <c r="K13" s="83">
        <v>14930752462.417801</v>
      </c>
      <c r="L13" s="83">
        <v>14804540570.886999</v>
      </c>
    </row>
    <row r="14" spans="2:12" s="53" customFormat="1" ht="10.199999999999999" customHeight="1" x14ac:dyDescent="0.15">
      <c r="B14" s="128">
        <v>45261</v>
      </c>
      <c r="C14" s="129">
        <v>45352</v>
      </c>
      <c r="D14" s="83">
        <v>3</v>
      </c>
      <c r="E14" s="130">
        <v>91</v>
      </c>
      <c r="F14" s="131">
        <v>11500000000</v>
      </c>
      <c r="G14" s="131"/>
      <c r="H14" s="84">
        <v>14957264514.6425</v>
      </c>
      <c r="I14" s="84"/>
      <c r="J14" s="83">
        <v>14882917484.094801</v>
      </c>
      <c r="K14" s="83">
        <v>14772081714.903601</v>
      </c>
      <c r="L14" s="83">
        <v>14589166739.3745</v>
      </c>
    </row>
    <row r="15" spans="2:12" s="53" customFormat="1" ht="10.199999999999999" customHeight="1" x14ac:dyDescent="0.15">
      <c r="B15" s="128">
        <v>45261</v>
      </c>
      <c r="C15" s="129">
        <v>45383</v>
      </c>
      <c r="D15" s="83">
        <v>4</v>
      </c>
      <c r="E15" s="130">
        <v>122</v>
      </c>
      <c r="F15" s="131">
        <v>11500000000</v>
      </c>
      <c r="G15" s="131"/>
      <c r="H15" s="84">
        <v>14854837165.131901</v>
      </c>
      <c r="I15" s="84"/>
      <c r="J15" s="83">
        <v>14755929594.487499</v>
      </c>
      <c r="K15" s="83">
        <v>14608791634.2609</v>
      </c>
      <c r="L15" s="83">
        <v>14366788581.287901</v>
      </c>
    </row>
    <row r="16" spans="2:12" s="53" customFormat="1" ht="10.199999999999999" customHeight="1" x14ac:dyDescent="0.15">
      <c r="B16" s="128">
        <v>45261</v>
      </c>
      <c r="C16" s="129">
        <v>45413</v>
      </c>
      <c r="D16" s="83">
        <v>5</v>
      </c>
      <c r="E16" s="130">
        <v>152</v>
      </c>
      <c r="F16" s="131">
        <v>11500000000</v>
      </c>
      <c r="G16" s="131"/>
      <c r="H16" s="84">
        <v>14752567396.898001</v>
      </c>
      <c r="I16" s="84"/>
      <c r="J16" s="83">
        <v>14630287030.8232</v>
      </c>
      <c r="K16" s="83">
        <v>14448751914.4596</v>
      </c>
      <c r="L16" s="83">
        <v>14151152911.4734</v>
      </c>
    </row>
    <row r="17" spans="2:12" s="53" customFormat="1" ht="10.199999999999999" customHeight="1" x14ac:dyDescent="0.15">
      <c r="B17" s="128">
        <v>45261</v>
      </c>
      <c r="C17" s="129">
        <v>45444</v>
      </c>
      <c r="D17" s="83">
        <v>6</v>
      </c>
      <c r="E17" s="130">
        <v>183</v>
      </c>
      <c r="F17" s="131">
        <v>11500000000</v>
      </c>
      <c r="G17" s="131"/>
      <c r="H17" s="84">
        <v>14646667868.529699</v>
      </c>
      <c r="I17" s="84"/>
      <c r="J17" s="83">
        <v>14500629352.5284</v>
      </c>
      <c r="K17" s="83">
        <v>14284282555.799801</v>
      </c>
      <c r="L17" s="83">
        <v>13930815530.8629</v>
      </c>
    </row>
    <row r="18" spans="2:12" s="53" customFormat="1" ht="10.199999999999999" customHeight="1" x14ac:dyDescent="0.15">
      <c r="B18" s="128">
        <v>45261</v>
      </c>
      <c r="C18" s="129">
        <v>45474</v>
      </c>
      <c r="D18" s="83">
        <v>7</v>
      </c>
      <c r="E18" s="130">
        <v>213</v>
      </c>
      <c r="F18" s="131">
        <v>11500000000</v>
      </c>
      <c r="G18" s="131"/>
      <c r="H18" s="84">
        <v>14542652218.774099</v>
      </c>
      <c r="I18" s="84"/>
      <c r="J18" s="83">
        <v>14374018415.7153</v>
      </c>
      <c r="K18" s="83">
        <v>14124710158.7271</v>
      </c>
      <c r="L18" s="83">
        <v>13718724584.1243</v>
      </c>
    </row>
    <row r="19" spans="2:12" s="53" customFormat="1" ht="10.199999999999999" customHeight="1" x14ac:dyDescent="0.15">
      <c r="B19" s="128">
        <v>45261</v>
      </c>
      <c r="C19" s="129">
        <v>45505</v>
      </c>
      <c r="D19" s="83">
        <v>8</v>
      </c>
      <c r="E19" s="130">
        <v>244</v>
      </c>
      <c r="F19" s="131">
        <v>11500000000</v>
      </c>
      <c r="G19" s="131"/>
      <c r="H19" s="84">
        <v>14442445904.271299</v>
      </c>
      <c r="I19" s="84"/>
      <c r="J19" s="83">
        <v>14250762661.9911</v>
      </c>
      <c r="K19" s="83">
        <v>13967978181.1213</v>
      </c>
      <c r="L19" s="83">
        <v>13509036032.620199</v>
      </c>
    </row>
    <row r="20" spans="2:12" s="53" customFormat="1" ht="10.199999999999999" customHeight="1" x14ac:dyDescent="0.15">
      <c r="B20" s="128">
        <v>45261</v>
      </c>
      <c r="C20" s="129">
        <v>45536</v>
      </c>
      <c r="D20" s="83">
        <v>9</v>
      </c>
      <c r="E20" s="130">
        <v>275</v>
      </c>
      <c r="F20" s="131">
        <v>11500000000</v>
      </c>
      <c r="G20" s="131"/>
      <c r="H20" s="84">
        <v>14340325032.4576</v>
      </c>
      <c r="I20" s="84"/>
      <c r="J20" s="83">
        <v>14125997717.998699</v>
      </c>
      <c r="K20" s="83">
        <v>13810476569.024599</v>
      </c>
      <c r="L20" s="83">
        <v>13300136465.853001</v>
      </c>
    </row>
    <row r="21" spans="2:12" s="53" customFormat="1" ht="10.199999999999999" customHeight="1" x14ac:dyDescent="0.15">
      <c r="B21" s="128">
        <v>45261</v>
      </c>
      <c r="C21" s="129">
        <v>45566</v>
      </c>
      <c r="D21" s="83">
        <v>10</v>
      </c>
      <c r="E21" s="130">
        <v>305</v>
      </c>
      <c r="F21" s="131">
        <v>11500000000</v>
      </c>
      <c r="G21" s="131"/>
      <c r="H21" s="84">
        <v>14231084219.108299</v>
      </c>
      <c r="I21" s="84"/>
      <c r="J21" s="83">
        <v>13995379712.683599</v>
      </c>
      <c r="K21" s="83">
        <v>13649099095.7152</v>
      </c>
      <c r="L21" s="83">
        <v>13090839613.4424</v>
      </c>
    </row>
    <row r="22" spans="2:12" s="53" customFormat="1" ht="10.199999999999999" customHeight="1" x14ac:dyDescent="0.15">
      <c r="B22" s="128">
        <v>45261</v>
      </c>
      <c r="C22" s="129">
        <v>45597</v>
      </c>
      <c r="D22" s="83">
        <v>11</v>
      </c>
      <c r="E22" s="130">
        <v>336</v>
      </c>
      <c r="F22" s="131">
        <v>11500000000</v>
      </c>
      <c r="G22" s="131"/>
      <c r="H22" s="84">
        <v>14123512058.911301</v>
      </c>
      <c r="I22" s="84"/>
      <c r="J22" s="83">
        <v>13866031461.6283</v>
      </c>
      <c r="K22" s="83">
        <v>13488559595.0588</v>
      </c>
      <c r="L22" s="83">
        <v>12882071632.636101</v>
      </c>
    </row>
    <row r="23" spans="2:12" s="53" customFormat="1" ht="10.199999999999999" customHeight="1" x14ac:dyDescent="0.15">
      <c r="B23" s="128">
        <v>45261</v>
      </c>
      <c r="C23" s="129">
        <v>45627</v>
      </c>
      <c r="D23" s="83">
        <v>12</v>
      </c>
      <c r="E23" s="130">
        <v>366</v>
      </c>
      <c r="F23" s="131">
        <v>11500000000</v>
      </c>
      <c r="G23" s="131"/>
      <c r="H23" s="84">
        <v>14014062064.958099</v>
      </c>
      <c r="I23" s="84"/>
      <c r="J23" s="83">
        <v>13735993388.171101</v>
      </c>
      <c r="K23" s="83">
        <v>13329173905.141899</v>
      </c>
      <c r="L23" s="83">
        <v>12677670277.177299</v>
      </c>
    </row>
    <row r="24" spans="2:12" s="53" customFormat="1" ht="10.199999999999999" customHeight="1" x14ac:dyDescent="0.15">
      <c r="B24" s="128">
        <v>45261</v>
      </c>
      <c r="C24" s="129">
        <v>45658</v>
      </c>
      <c r="D24" s="83">
        <v>13</v>
      </c>
      <c r="E24" s="130">
        <v>397</v>
      </c>
      <c r="F24" s="131">
        <v>11500000000</v>
      </c>
      <c r="G24" s="131"/>
      <c r="H24" s="84">
        <v>13910134094.6728</v>
      </c>
      <c r="I24" s="84"/>
      <c r="J24" s="83">
        <v>13611003079.6541</v>
      </c>
      <c r="K24" s="83">
        <v>13174295068.833599</v>
      </c>
      <c r="L24" s="83">
        <v>12477288701.673599</v>
      </c>
    </row>
    <row r="25" spans="2:12" s="53" customFormat="1" ht="10.199999999999999" customHeight="1" x14ac:dyDescent="0.15">
      <c r="B25" s="128">
        <v>45261</v>
      </c>
      <c r="C25" s="129">
        <v>45689</v>
      </c>
      <c r="D25" s="83">
        <v>14</v>
      </c>
      <c r="E25" s="130">
        <v>428</v>
      </c>
      <c r="F25" s="131">
        <v>11500000000</v>
      </c>
      <c r="G25" s="131"/>
      <c r="H25" s="84">
        <v>13804878285.5186</v>
      </c>
      <c r="I25" s="84"/>
      <c r="J25" s="83">
        <v>13485100162.2591</v>
      </c>
      <c r="K25" s="83">
        <v>13019236716.922701</v>
      </c>
      <c r="L25" s="83">
        <v>12278207843.191601</v>
      </c>
    </row>
    <row r="26" spans="2:12" s="53" customFormat="1" ht="10.199999999999999" customHeight="1" x14ac:dyDescent="0.15">
      <c r="B26" s="128">
        <v>45261</v>
      </c>
      <c r="C26" s="129">
        <v>45717</v>
      </c>
      <c r="D26" s="83">
        <v>15</v>
      </c>
      <c r="E26" s="130">
        <v>456</v>
      </c>
      <c r="F26" s="131">
        <v>11500000000</v>
      </c>
      <c r="G26" s="131"/>
      <c r="H26" s="84">
        <v>13703443868.1819</v>
      </c>
      <c r="I26" s="84"/>
      <c r="J26" s="83">
        <v>13365507158.8447</v>
      </c>
      <c r="K26" s="83">
        <v>12874130464.4296</v>
      </c>
      <c r="L26" s="83">
        <v>12094902574.235901</v>
      </c>
    </row>
    <row r="27" spans="2:12" s="53" customFormat="1" ht="10.199999999999999" customHeight="1" x14ac:dyDescent="0.15">
      <c r="B27" s="128">
        <v>45261</v>
      </c>
      <c r="C27" s="129">
        <v>45748</v>
      </c>
      <c r="D27" s="83">
        <v>16</v>
      </c>
      <c r="E27" s="130">
        <v>487</v>
      </c>
      <c r="F27" s="131">
        <v>11500000000</v>
      </c>
      <c r="G27" s="131"/>
      <c r="H27" s="84">
        <v>13603691014.795099</v>
      </c>
      <c r="I27" s="84"/>
      <c r="J27" s="83">
        <v>13245710408.7451</v>
      </c>
      <c r="K27" s="83">
        <v>12726289889.982201</v>
      </c>
      <c r="L27" s="83">
        <v>11905370074.1528</v>
      </c>
    </row>
    <row r="28" spans="2:12" s="53" customFormat="1" ht="10.199999999999999" customHeight="1" x14ac:dyDescent="0.15">
      <c r="B28" s="128">
        <v>45261</v>
      </c>
      <c r="C28" s="129">
        <v>45778</v>
      </c>
      <c r="D28" s="83">
        <v>17</v>
      </c>
      <c r="E28" s="130">
        <v>517</v>
      </c>
      <c r="F28" s="131">
        <v>11500000000</v>
      </c>
      <c r="G28" s="131"/>
      <c r="H28" s="84">
        <v>13501405561.287001</v>
      </c>
      <c r="I28" s="84"/>
      <c r="J28" s="83">
        <v>13124538466.9935</v>
      </c>
      <c r="K28" s="83">
        <v>12578833346.351299</v>
      </c>
      <c r="L28" s="83">
        <v>11719188366.325399</v>
      </c>
    </row>
    <row r="29" spans="2:12" s="53" customFormat="1" ht="10.199999999999999" customHeight="1" x14ac:dyDescent="0.15">
      <c r="B29" s="128">
        <v>45261</v>
      </c>
      <c r="C29" s="129">
        <v>45809</v>
      </c>
      <c r="D29" s="83">
        <v>18</v>
      </c>
      <c r="E29" s="130">
        <v>548</v>
      </c>
      <c r="F29" s="131">
        <v>11500000000</v>
      </c>
      <c r="G29" s="131"/>
      <c r="H29" s="84">
        <v>13396721073.6436</v>
      </c>
      <c r="I29" s="84"/>
      <c r="J29" s="83">
        <v>13000688463.858</v>
      </c>
      <c r="K29" s="83">
        <v>12428444219.567499</v>
      </c>
      <c r="L29" s="83">
        <v>11530033221.2756</v>
      </c>
    </row>
    <row r="30" spans="2:12" s="53" customFormat="1" ht="10.199999999999999" customHeight="1" x14ac:dyDescent="0.15">
      <c r="B30" s="128">
        <v>45261</v>
      </c>
      <c r="C30" s="129">
        <v>45839</v>
      </c>
      <c r="D30" s="83">
        <v>19</v>
      </c>
      <c r="E30" s="130">
        <v>578</v>
      </c>
      <c r="F30" s="131">
        <v>11500000000</v>
      </c>
      <c r="G30" s="131"/>
      <c r="H30" s="84">
        <v>13291952871.437599</v>
      </c>
      <c r="I30" s="84"/>
      <c r="J30" s="83">
        <v>12877844873.6789</v>
      </c>
      <c r="K30" s="83">
        <v>12280707080.112499</v>
      </c>
      <c r="L30" s="83">
        <v>11346273482.2554</v>
      </c>
    </row>
    <row r="31" spans="2:12" s="53" customFormat="1" ht="10.199999999999999" customHeight="1" x14ac:dyDescent="0.15">
      <c r="B31" s="128">
        <v>45261</v>
      </c>
      <c r="C31" s="129">
        <v>45870</v>
      </c>
      <c r="D31" s="83">
        <v>20</v>
      </c>
      <c r="E31" s="130">
        <v>609</v>
      </c>
      <c r="F31" s="131">
        <v>11500000000</v>
      </c>
      <c r="G31" s="131"/>
      <c r="H31" s="84">
        <v>13193810980.2155</v>
      </c>
      <c r="I31" s="84"/>
      <c r="J31" s="83">
        <v>12761080064.568899</v>
      </c>
      <c r="K31" s="83">
        <v>12138407405.511499</v>
      </c>
      <c r="L31" s="83">
        <v>11167300531.9736</v>
      </c>
    </row>
    <row r="32" spans="2:12" s="53" customFormat="1" ht="10.199999999999999" customHeight="1" x14ac:dyDescent="0.15">
      <c r="B32" s="128">
        <v>45261</v>
      </c>
      <c r="C32" s="129">
        <v>45901</v>
      </c>
      <c r="D32" s="83">
        <v>21</v>
      </c>
      <c r="E32" s="130">
        <v>640</v>
      </c>
      <c r="F32" s="131">
        <v>11500000000</v>
      </c>
      <c r="G32" s="131"/>
      <c r="H32" s="84">
        <v>13087449449.228201</v>
      </c>
      <c r="I32" s="84"/>
      <c r="J32" s="83">
        <v>12636737725.746201</v>
      </c>
      <c r="K32" s="83">
        <v>11989562639.5093</v>
      </c>
      <c r="L32" s="83">
        <v>10983644165.8887</v>
      </c>
    </row>
    <row r="33" spans="2:12" s="53" customFormat="1" ht="10.199999999999999" customHeight="1" x14ac:dyDescent="0.15">
      <c r="B33" s="128">
        <v>45261</v>
      </c>
      <c r="C33" s="129">
        <v>45931</v>
      </c>
      <c r="D33" s="83">
        <v>22</v>
      </c>
      <c r="E33" s="130">
        <v>670</v>
      </c>
      <c r="F33" s="131">
        <v>11500000000</v>
      </c>
      <c r="G33" s="131"/>
      <c r="H33" s="84">
        <v>12989776739.724501</v>
      </c>
      <c r="I33" s="84"/>
      <c r="J33" s="83">
        <v>12521841486.2381</v>
      </c>
      <c r="K33" s="83">
        <v>11851309451.940701</v>
      </c>
      <c r="L33" s="83">
        <v>10812485433.909901</v>
      </c>
    </row>
    <row r="34" spans="2:12" s="53" customFormat="1" ht="10.199999999999999" customHeight="1" x14ac:dyDescent="0.15">
      <c r="B34" s="128">
        <v>45261</v>
      </c>
      <c r="C34" s="129">
        <v>45962</v>
      </c>
      <c r="D34" s="83">
        <v>23</v>
      </c>
      <c r="E34" s="130">
        <v>701</v>
      </c>
      <c r="F34" s="131">
        <v>11500000000</v>
      </c>
      <c r="G34" s="131"/>
      <c r="H34" s="84">
        <v>12892322790.318501</v>
      </c>
      <c r="I34" s="84"/>
      <c r="J34" s="83">
        <v>12406819519.4491</v>
      </c>
      <c r="K34" s="83">
        <v>11712583337.090401</v>
      </c>
      <c r="L34" s="83">
        <v>10640658635.440201</v>
      </c>
    </row>
    <row r="35" spans="2:12" s="53" customFormat="1" ht="10.199999999999999" customHeight="1" x14ac:dyDescent="0.15">
      <c r="B35" s="128">
        <v>45261</v>
      </c>
      <c r="C35" s="129">
        <v>45992</v>
      </c>
      <c r="D35" s="83">
        <v>24</v>
      </c>
      <c r="E35" s="130">
        <v>731</v>
      </c>
      <c r="F35" s="131">
        <v>11500000000</v>
      </c>
      <c r="G35" s="131"/>
      <c r="H35" s="84">
        <v>12783639753.742701</v>
      </c>
      <c r="I35" s="84"/>
      <c r="J35" s="83">
        <v>12282036340.2651</v>
      </c>
      <c r="K35" s="83">
        <v>11566244660.741899</v>
      </c>
      <c r="L35" s="83">
        <v>10464639575.6712</v>
      </c>
    </row>
    <row r="36" spans="2:12" s="53" customFormat="1" ht="10.199999999999999" customHeight="1" x14ac:dyDescent="0.15">
      <c r="B36" s="128">
        <v>45261</v>
      </c>
      <c r="C36" s="129">
        <v>46023</v>
      </c>
      <c r="D36" s="83">
        <v>25</v>
      </c>
      <c r="E36" s="130">
        <v>762</v>
      </c>
      <c r="F36" s="131">
        <v>11500000000</v>
      </c>
      <c r="G36" s="131"/>
      <c r="H36" s="84">
        <v>12685838348.470501</v>
      </c>
      <c r="I36" s="84"/>
      <c r="J36" s="83">
        <v>12167400585.7216</v>
      </c>
      <c r="K36" s="83">
        <v>11429149038.3867</v>
      </c>
      <c r="L36" s="83">
        <v>10296803284.3694</v>
      </c>
    </row>
    <row r="37" spans="2:12" s="53" customFormat="1" ht="10.199999999999999" customHeight="1" x14ac:dyDescent="0.15">
      <c r="B37" s="128">
        <v>45261</v>
      </c>
      <c r="C37" s="129">
        <v>46054</v>
      </c>
      <c r="D37" s="83">
        <v>26</v>
      </c>
      <c r="E37" s="130">
        <v>793</v>
      </c>
      <c r="F37" s="131">
        <v>9000000000</v>
      </c>
      <c r="G37" s="131"/>
      <c r="H37" s="84">
        <v>12588078059.8578</v>
      </c>
      <c r="I37" s="84"/>
      <c r="J37" s="83">
        <v>12053157730.735201</v>
      </c>
      <c r="K37" s="83">
        <v>11293044053.488199</v>
      </c>
      <c r="L37" s="83">
        <v>10131089725.0394</v>
      </c>
    </row>
    <row r="38" spans="2:12" s="53" customFormat="1" ht="10.199999999999999" customHeight="1" x14ac:dyDescent="0.15">
      <c r="B38" s="128">
        <v>45261</v>
      </c>
      <c r="C38" s="129">
        <v>46082</v>
      </c>
      <c r="D38" s="83">
        <v>27</v>
      </c>
      <c r="E38" s="130">
        <v>821</v>
      </c>
      <c r="F38" s="131">
        <v>9000000000</v>
      </c>
      <c r="G38" s="131"/>
      <c r="H38" s="84">
        <v>12485401225.483</v>
      </c>
      <c r="I38" s="84"/>
      <c r="J38" s="83">
        <v>11936528484.9279</v>
      </c>
      <c r="K38" s="83">
        <v>11158076569.676201</v>
      </c>
      <c r="L38" s="83">
        <v>9971706513.8598995</v>
      </c>
    </row>
    <row r="39" spans="2:12" s="53" customFormat="1" ht="10.199999999999999" customHeight="1" x14ac:dyDescent="0.15">
      <c r="B39" s="128">
        <v>45261</v>
      </c>
      <c r="C39" s="129">
        <v>46113</v>
      </c>
      <c r="D39" s="83">
        <v>28</v>
      </c>
      <c r="E39" s="130">
        <v>852</v>
      </c>
      <c r="F39" s="131">
        <v>9000000000</v>
      </c>
      <c r="G39" s="131"/>
      <c r="H39" s="84">
        <v>12386283835.311001</v>
      </c>
      <c r="I39" s="84"/>
      <c r="J39" s="83">
        <v>11821683894.8223</v>
      </c>
      <c r="K39" s="83">
        <v>11022617417.855</v>
      </c>
      <c r="L39" s="83">
        <v>9808927034.7720509</v>
      </c>
    </row>
    <row r="40" spans="2:12" s="53" customFormat="1" ht="10.199999999999999" customHeight="1" x14ac:dyDescent="0.15">
      <c r="B40" s="128">
        <v>45261</v>
      </c>
      <c r="C40" s="129">
        <v>46143</v>
      </c>
      <c r="D40" s="83">
        <v>29</v>
      </c>
      <c r="E40" s="130">
        <v>882</v>
      </c>
      <c r="F40" s="131">
        <v>9000000000</v>
      </c>
      <c r="G40" s="131"/>
      <c r="H40" s="84">
        <v>12286258104.6168</v>
      </c>
      <c r="I40" s="84"/>
      <c r="J40" s="83">
        <v>11706970110.3479</v>
      </c>
      <c r="K40" s="83">
        <v>10888791157.1672</v>
      </c>
      <c r="L40" s="83">
        <v>9650115734.4974499</v>
      </c>
    </row>
    <row r="41" spans="2:12" s="53" customFormat="1" ht="10.199999999999999" customHeight="1" x14ac:dyDescent="0.15">
      <c r="B41" s="128">
        <v>45261</v>
      </c>
      <c r="C41" s="129">
        <v>46174</v>
      </c>
      <c r="D41" s="83">
        <v>30</v>
      </c>
      <c r="E41" s="130">
        <v>913</v>
      </c>
      <c r="F41" s="131">
        <v>9000000000</v>
      </c>
      <c r="G41" s="131"/>
      <c r="H41" s="84">
        <v>12187348093.205999</v>
      </c>
      <c r="I41" s="84"/>
      <c r="J41" s="83">
        <v>11593027594.268999</v>
      </c>
      <c r="K41" s="83">
        <v>10755388967.5623</v>
      </c>
      <c r="L41" s="83">
        <v>9491516223.7261295</v>
      </c>
    </row>
    <row r="42" spans="2:12" s="53" customFormat="1" ht="10.199999999999999" customHeight="1" x14ac:dyDescent="0.15">
      <c r="B42" s="128">
        <v>45261</v>
      </c>
      <c r="C42" s="129">
        <v>46204</v>
      </c>
      <c r="D42" s="83">
        <v>31</v>
      </c>
      <c r="E42" s="130">
        <v>943</v>
      </c>
      <c r="F42" s="131">
        <v>9000000000</v>
      </c>
      <c r="G42" s="131"/>
      <c r="H42" s="84">
        <v>12089815619.837</v>
      </c>
      <c r="I42" s="84"/>
      <c r="J42" s="83">
        <v>11481374736.254299</v>
      </c>
      <c r="K42" s="83">
        <v>10625586494.303499</v>
      </c>
      <c r="L42" s="83">
        <v>9338528908.3266201</v>
      </c>
    </row>
    <row r="43" spans="2:12" s="53" customFormat="1" ht="10.199999999999999" customHeight="1" x14ac:dyDescent="0.15">
      <c r="B43" s="128">
        <v>45261</v>
      </c>
      <c r="C43" s="129">
        <v>46235</v>
      </c>
      <c r="D43" s="83">
        <v>32</v>
      </c>
      <c r="E43" s="130">
        <v>974</v>
      </c>
      <c r="F43" s="131">
        <v>9000000000</v>
      </c>
      <c r="G43" s="131"/>
      <c r="H43" s="84">
        <v>11992226121.1141</v>
      </c>
      <c r="I43" s="84"/>
      <c r="J43" s="83">
        <v>11369380525.646</v>
      </c>
      <c r="K43" s="83">
        <v>10495180547.155899</v>
      </c>
      <c r="L43" s="83">
        <v>9184850468.9037704</v>
      </c>
    </row>
    <row r="44" spans="2:12" s="53" customFormat="1" ht="10.199999999999999" customHeight="1" x14ac:dyDescent="0.15">
      <c r="B44" s="128">
        <v>45261</v>
      </c>
      <c r="C44" s="129">
        <v>46266</v>
      </c>
      <c r="D44" s="83">
        <v>33</v>
      </c>
      <c r="E44" s="130">
        <v>1005</v>
      </c>
      <c r="F44" s="131">
        <v>9000000000</v>
      </c>
      <c r="G44" s="131"/>
      <c r="H44" s="84">
        <v>11892032652.674601</v>
      </c>
      <c r="I44" s="84"/>
      <c r="J44" s="83">
        <v>11255268648.845501</v>
      </c>
      <c r="K44" s="83">
        <v>10363419307.4086</v>
      </c>
      <c r="L44" s="83">
        <v>9031125261.9041805</v>
      </c>
    </row>
    <row r="45" spans="2:12" s="53" customFormat="1" ht="10.199999999999999" customHeight="1" x14ac:dyDescent="0.15">
      <c r="B45" s="128">
        <v>45261</v>
      </c>
      <c r="C45" s="129">
        <v>46296</v>
      </c>
      <c r="D45" s="83">
        <v>34</v>
      </c>
      <c r="E45" s="130">
        <v>1035</v>
      </c>
      <c r="F45" s="131">
        <v>9000000000</v>
      </c>
      <c r="G45" s="131"/>
      <c r="H45" s="84">
        <v>11793584323.209101</v>
      </c>
      <c r="I45" s="84"/>
      <c r="J45" s="83">
        <v>11143770243.4613</v>
      </c>
      <c r="K45" s="83">
        <v>10235501386.354099</v>
      </c>
      <c r="L45" s="83">
        <v>8883088741.1479397</v>
      </c>
    </row>
    <row r="46" spans="2:12" s="53" customFormat="1" ht="10.199999999999999" customHeight="1" x14ac:dyDescent="0.15">
      <c r="B46" s="128">
        <v>45261</v>
      </c>
      <c r="C46" s="129">
        <v>46327</v>
      </c>
      <c r="D46" s="83">
        <v>35</v>
      </c>
      <c r="E46" s="130">
        <v>1066</v>
      </c>
      <c r="F46" s="131">
        <v>9000000000</v>
      </c>
      <c r="G46" s="131"/>
      <c r="H46" s="84">
        <v>11695673535.158899</v>
      </c>
      <c r="I46" s="84"/>
      <c r="J46" s="83">
        <v>11032510491.7512</v>
      </c>
      <c r="K46" s="83">
        <v>10107538727.054899</v>
      </c>
      <c r="L46" s="83">
        <v>8734879392.7705402</v>
      </c>
    </row>
    <row r="47" spans="2:12" s="53" customFormat="1" ht="10.199999999999999" customHeight="1" x14ac:dyDescent="0.15">
      <c r="B47" s="128">
        <v>45261</v>
      </c>
      <c r="C47" s="129">
        <v>46357</v>
      </c>
      <c r="D47" s="83">
        <v>36</v>
      </c>
      <c r="E47" s="130">
        <v>1096</v>
      </c>
      <c r="F47" s="131">
        <v>9000000000</v>
      </c>
      <c r="G47" s="131"/>
      <c r="H47" s="84">
        <v>11594405838.5273</v>
      </c>
      <c r="I47" s="84"/>
      <c r="J47" s="83">
        <v>10919032790.454201</v>
      </c>
      <c r="K47" s="83">
        <v>9978953580.1281796</v>
      </c>
      <c r="L47" s="83">
        <v>8588406355.75914</v>
      </c>
    </row>
    <row r="48" spans="2:12" s="53" customFormat="1" ht="10.199999999999999" customHeight="1" x14ac:dyDescent="0.15">
      <c r="B48" s="128">
        <v>45261</v>
      </c>
      <c r="C48" s="129">
        <v>46388</v>
      </c>
      <c r="D48" s="83">
        <v>37</v>
      </c>
      <c r="E48" s="130">
        <v>1127</v>
      </c>
      <c r="F48" s="131">
        <v>9000000000</v>
      </c>
      <c r="G48" s="131"/>
      <c r="H48" s="84">
        <v>11493129699.955999</v>
      </c>
      <c r="I48" s="84"/>
      <c r="J48" s="83">
        <v>10805298255.907</v>
      </c>
      <c r="K48" s="83">
        <v>9849896887.7883205</v>
      </c>
      <c r="L48" s="83">
        <v>8441427328.3537397</v>
      </c>
    </row>
    <row r="49" spans="2:12" s="53" customFormat="1" ht="10.199999999999999" customHeight="1" x14ac:dyDescent="0.15">
      <c r="B49" s="128">
        <v>45261</v>
      </c>
      <c r="C49" s="129">
        <v>46419</v>
      </c>
      <c r="D49" s="83">
        <v>38</v>
      </c>
      <c r="E49" s="130">
        <v>1158</v>
      </c>
      <c r="F49" s="131">
        <v>9000000000</v>
      </c>
      <c r="G49" s="131"/>
      <c r="H49" s="84">
        <v>11398704128.209101</v>
      </c>
      <c r="I49" s="84"/>
      <c r="J49" s="83">
        <v>10698347771.3062</v>
      </c>
      <c r="K49" s="83">
        <v>9727600566.5646992</v>
      </c>
      <c r="L49" s="83">
        <v>8301308442.59235</v>
      </c>
    </row>
    <row r="50" spans="2:12" s="53" customFormat="1" ht="10.199999999999999" customHeight="1" x14ac:dyDescent="0.15">
      <c r="B50" s="128">
        <v>45261</v>
      </c>
      <c r="C50" s="129">
        <v>46447</v>
      </c>
      <c r="D50" s="83">
        <v>39</v>
      </c>
      <c r="E50" s="130">
        <v>1186</v>
      </c>
      <c r="F50" s="131">
        <v>9000000000</v>
      </c>
      <c r="G50" s="131"/>
      <c r="H50" s="84">
        <v>11302536137.5259</v>
      </c>
      <c r="I50" s="84"/>
      <c r="J50" s="83">
        <v>10591836244.124399</v>
      </c>
      <c r="K50" s="83">
        <v>9608628263.1888409</v>
      </c>
      <c r="L50" s="83">
        <v>8168404284.3517303</v>
      </c>
    </row>
    <row r="51" spans="2:12" s="53" customFormat="1" ht="10.199999999999999" customHeight="1" x14ac:dyDescent="0.15">
      <c r="B51" s="128">
        <v>45261</v>
      </c>
      <c r="C51" s="129">
        <v>46478</v>
      </c>
      <c r="D51" s="83">
        <v>40</v>
      </c>
      <c r="E51" s="130">
        <v>1217</v>
      </c>
      <c r="F51" s="131">
        <v>9000000000</v>
      </c>
      <c r="G51" s="131"/>
      <c r="H51" s="84">
        <v>11206798112.5527</v>
      </c>
      <c r="I51" s="84"/>
      <c r="J51" s="83">
        <v>10484305826.2092</v>
      </c>
      <c r="K51" s="83">
        <v>9486890934.5319195</v>
      </c>
      <c r="L51" s="83">
        <v>8030754689.3627701</v>
      </c>
    </row>
    <row r="52" spans="2:12" s="53" customFormat="1" ht="10.199999999999999" customHeight="1" x14ac:dyDescent="0.15">
      <c r="B52" s="128">
        <v>45261</v>
      </c>
      <c r="C52" s="129">
        <v>46508</v>
      </c>
      <c r="D52" s="83">
        <v>41</v>
      </c>
      <c r="E52" s="130">
        <v>1247</v>
      </c>
      <c r="F52" s="131">
        <v>6500000000</v>
      </c>
      <c r="G52" s="131"/>
      <c r="H52" s="84">
        <v>11101591589.190599</v>
      </c>
      <c r="I52" s="84"/>
      <c r="J52" s="83">
        <v>10368834415.8402</v>
      </c>
      <c r="K52" s="83">
        <v>9359312179.4582195</v>
      </c>
      <c r="L52" s="83">
        <v>7890280979.1592503</v>
      </c>
    </row>
    <row r="53" spans="2:12" s="53" customFormat="1" ht="10.199999999999999" customHeight="1" x14ac:dyDescent="0.15">
      <c r="B53" s="128">
        <v>45261</v>
      </c>
      <c r="C53" s="129">
        <v>46539</v>
      </c>
      <c r="D53" s="83">
        <v>42</v>
      </c>
      <c r="E53" s="130">
        <v>1278</v>
      </c>
      <c r="F53" s="131">
        <v>6500000000</v>
      </c>
      <c r="G53" s="131"/>
      <c r="H53" s="84">
        <v>11008003922.3148</v>
      </c>
      <c r="I53" s="84"/>
      <c r="J53" s="83">
        <v>10263985918.5214</v>
      </c>
      <c r="K53" s="83">
        <v>9241109891.1675797</v>
      </c>
      <c r="L53" s="83">
        <v>7757634070.0863104</v>
      </c>
    </row>
    <row r="54" spans="2:12" s="53" customFormat="1" ht="10.199999999999999" customHeight="1" x14ac:dyDescent="0.15">
      <c r="B54" s="128">
        <v>45261</v>
      </c>
      <c r="C54" s="129">
        <v>46569</v>
      </c>
      <c r="D54" s="83">
        <v>43</v>
      </c>
      <c r="E54" s="130">
        <v>1308</v>
      </c>
      <c r="F54" s="131">
        <v>6500000000</v>
      </c>
      <c r="G54" s="131"/>
      <c r="H54" s="84">
        <v>10912370552.147699</v>
      </c>
      <c r="I54" s="84"/>
      <c r="J54" s="83">
        <v>10158115281.753099</v>
      </c>
      <c r="K54" s="83">
        <v>9123279743.8585491</v>
      </c>
      <c r="L54" s="83">
        <v>7627324619.2923002</v>
      </c>
    </row>
    <row r="55" spans="2:12" s="53" customFormat="1" ht="10.199999999999999" customHeight="1" x14ac:dyDescent="0.15">
      <c r="B55" s="128">
        <v>45261</v>
      </c>
      <c r="C55" s="129">
        <v>46600</v>
      </c>
      <c r="D55" s="83">
        <v>44</v>
      </c>
      <c r="E55" s="130">
        <v>1339</v>
      </c>
      <c r="F55" s="131">
        <v>6500000000</v>
      </c>
      <c r="G55" s="131"/>
      <c r="H55" s="84">
        <v>10821674457.5105</v>
      </c>
      <c r="I55" s="84"/>
      <c r="J55" s="83">
        <v>10056602316.115101</v>
      </c>
      <c r="K55" s="83">
        <v>9009137677.2120304</v>
      </c>
      <c r="L55" s="83">
        <v>7499996869.1997499</v>
      </c>
    </row>
    <row r="56" spans="2:12" s="53" customFormat="1" ht="10.199999999999999" customHeight="1" x14ac:dyDescent="0.15">
      <c r="B56" s="128">
        <v>45261</v>
      </c>
      <c r="C56" s="129">
        <v>46631</v>
      </c>
      <c r="D56" s="83">
        <v>45</v>
      </c>
      <c r="E56" s="130">
        <v>1370</v>
      </c>
      <c r="F56" s="131">
        <v>6500000000</v>
      </c>
      <c r="G56" s="131"/>
      <c r="H56" s="84">
        <v>10729370042.18</v>
      </c>
      <c r="I56" s="84"/>
      <c r="J56" s="83">
        <v>9953912395.5151596</v>
      </c>
      <c r="K56" s="83">
        <v>8894465490.1802006</v>
      </c>
      <c r="L56" s="83">
        <v>7373171441.4287004</v>
      </c>
    </row>
    <row r="57" spans="2:12" s="53" customFormat="1" ht="10.199999999999999" customHeight="1" x14ac:dyDescent="0.15">
      <c r="B57" s="128">
        <v>45261</v>
      </c>
      <c r="C57" s="129">
        <v>46661</v>
      </c>
      <c r="D57" s="83">
        <v>46</v>
      </c>
      <c r="E57" s="130">
        <v>1400</v>
      </c>
      <c r="F57" s="131">
        <v>6500000000</v>
      </c>
      <c r="G57" s="131"/>
      <c r="H57" s="84">
        <v>10633463206.8025</v>
      </c>
      <c r="I57" s="84"/>
      <c r="J57" s="83">
        <v>9848744783.3977203</v>
      </c>
      <c r="K57" s="83">
        <v>8778831049.03615</v>
      </c>
      <c r="L57" s="83">
        <v>7247483783.5494804</v>
      </c>
    </row>
    <row r="58" spans="2:12" s="53" customFormat="1" ht="10.199999999999999" customHeight="1" x14ac:dyDescent="0.15">
      <c r="B58" s="128">
        <v>45261</v>
      </c>
      <c r="C58" s="129">
        <v>46692</v>
      </c>
      <c r="D58" s="83">
        <v>47</v>
      </c>
      <c r="E58" s="130">
        <v>1431</v>
      </c>
      <c r="F58" s="131">
        <v>6500000000</v>
      </c>
      <c r="G58" s="131"/>
      <c r="H58" s="84">
        <v>10542673582.1555</v>
      </c>
      <c r="I58" s="84"/>
      <c r="J58" s="83">
        <v>9748093589.2252102</v>
      </c>
      <c r="K58" s="83">
        <v>8667015844.4799194</v>
      </c>
      <c r="L58" s="83">
        <v>7124867157.5130396</v>
      </c>
    </row>
    <row r="59" spans="2:12" s="53" customFormat="1" ht="10.199999999999999" customHeight="1" x14ac:dyDescent="0.15">
      <c r="B59" s="128">
        <v>45261</v>
      </c>
      <c r="C59" s="129">
        <v>46722</v>
      </c>
      <c r="D59" s="83">
        <v>48</v>
      </c>
      <c r="E59" s="130">
        <v>1461</v>
      </c>
      <c r="F59" s="131">
        <v>5000000000</v>
      </c>
      <c r="G59" s="131"/>
      <c r="H59" s="84">
        <v>10449115693.757601</v>
      </c>
      <c r="I59" s="84"/>
      <c r="J59" s="83">
        <v>9645728374.54632</v>
      </c>
      <c r="K59" s="83">
        <v>8554895239.3259001</v>
      </c>
      <c r="L59" s="83">
        <v>7003868121.43608</v>
      </c>
    </row>
    <row r="60" spans="2:12" s="53" customFormat="1" ht="10.199999999999999" customHeight="1" x14ac:dyDescent="0.15">
      <c r="B60" s="128">
        <v>45261</v>
      </c>
      <c r="C60" s="129">
        <v>46753</v>
      </c>
      <c r="D60" s="83">
        <v>49</v>
      </c>
      <c r="E60" s="130">
        <v>1492</v>
      </c>
      <c r="F60" s="131">
        <v>5000000000</v>
      </c>
      <c r="G60" s="131"/>
      <c r="H60" s="84">
        <v>10356310743.4758</v>
      </c>
      <c r="I60" s="84"/>
      <c r="J60" s="83">
        <v>9543844228.3831196</v>
      </c>
      <c r="K60" s="83">
        <v>8443006097.2663898</v>
      </c>
      <c r="L60" s="83">
        <v>6882987594.3302298</v>
      </c>
    </row>
    <row r="61" spans="2:12" s="53" customFormat="1" ht="10.199999999999999" customHeight="1" x14ac:dyDescent="0.15">
      <c r="B61" s="128">
        <v>45261</v>
      </c>
      <c r="C61" s="129">
        <v>46784</v>
      </c>
      <c r="D61" s="83">
        <v>50</v>
      </c>
      <c r="E61" s="130">
        <v>1523</v>
      </c>
      <c r="F61" s="131">
        <v>5000000000</v>
      </c>
      <c r="G61" s="131"/>
      <c r="H61" s="84">
        <v>10266509456.265699</v>
      </c>
      <c r="I61" s="84"/>
      <c r="J61" s="83">
        <v>9445041267.6661205</v>
      </c>
      <c r="K61" s="83">
        <v>8334349590.0422802</v>
      </c>
      <c r="L61" s="83">
        <v>6765629585.9243298</v>
      </c>
    </row>
    <row r="62" spans="2:12" s="53" customFormat="1" ht="10.199999999999999" customHeight="1" x14ac:dyDescent="0.15">
      <c r="B62" s="128">
        <v>45261</v>
      </c>
      <c r="C62" s="129">
        <v>46813</v>
      </c>
      <c r="D62" s="83">
        <v>51</v>
      </c>
      <c r="E62" s="130">
        <v>1552</v>
      </c>
      <c r="F62" s="131">
        <v>5000000000</v>
      </c>
      <c r="G62" s="131"/>
      <c r="H62" s="84">
        <v>10177374741.9107</v>
      </c>
      <c r="I62" s="84"/>
      <c r="J62" s="83">
        <v>9348181933.1730804</v>
      </c>
      <c r="K62" s="83">
        <v>8229253695.9934902</v>
      </c>
      <c r="L62" s="83">
        <v>6653842275.2571497</v>
      </c>
    </row>
    <row r="63" spans="2:12" s="53" customFormat="1" ht="10.199999999999999" customHeight="1" x14ac:dyDescent="0.15">
      <c r="B63" s="128">
        <v>45261</v>
      </c>
      <c r="C63" s="129">
        <v>46844</v>
      </c>
      <c r="D63" s="83">
        <v>52</v>
      </c>
      <c r="E63" s="130">
        <v>1583</v>
      </c>
      <c r="F63" s="131">
        <v>5000000000</v>
      </c>
      <c r="G63" s="131"/>
      <c r="H63" s="84">
        <v>10087216703.926201</v>
      </c>
      <c r="I63" s="84"/>
      <c r="J63" s="83">
        <v>9249654691.1604595</v>
      </c>
      <c r="K63" s="83">
        <v>8121811543.6954603</v>
      </c>
      <c r="L63" s="83">
        <v>6539154196.9610701</v>
      </c>
    </row>
    <row r="64" spans="2:12" s="53" customFormat="1" ht="10.199999999999999" customHeight="1" x14ac:dyDescent="0.15">
      <c r="B64" s="128">
        <v>45261</v>
      </c>
      <c r="C64" s="129">
        <v>46874</v>
      </c>
      <c r="D64" s="83">
        <v>53</v>
      </c>
      <c r="E64" s="130">
        <v>1613</v>
      </c>
      <c r="F64" s="131">
        <v>5000000000</v>
      </c>
      <c r="G64" s="131"/>
      <c r="H64" s="84">
        <v>9997463816.8996696</v>
      </c>
      <c r="I64" s="84"/>
      <c r="J64" s="83">
        <v>9152306809.8815193</v>
      </c>
      <c r="K64" s="83">
        <v>8016554063.8438196</v>
      </c>
      <c r="L64" s="83">
        <v>6427949847.6349401</v>
      </c>
    </row>
    <row r="65" spans="2:12" s="53" customFormat="1" ht="10.199999999999999" customHeight="1" x14ac:dyDescent="0.15">
      <c r="B65" s="128">
        <v>45261</v>
      </c>
      <c r="C65" s="129">
        <v>46905</v>
      </c>
      <c r="D65" s="83">
        <v>54</v>
      </c>
      <c r="E65" s="130">
        <v>1644</v>
      </c>
      <c r="F65" s="131">
        <v>5000000000</v>
      </c>
      <c r="G65" s="131"/>
      <c r="H65" s="84">
        <v>9909654853.5341301</v>
      </c>
      <c r="I65" s="84"/>
      <c r="J65" s="83">
        <v>9056534315.9249897</v>
      </c>
      <c r="K65" s="83">
        <v>7912492025.2575302</v>
      </c>
      <c r="L65" s="83">
        <v>6317636857.5173397</v>
      </c>
    </row>
    <row r="66" spans="2:12" s="53" customFormat="1" ht="10.199999999999999" customHeight="1" x14ac:dyDescent="0.15">
      <c r="B66" s="128">
        <v>45261</v>
      </c>
      <c r="C66" s="129">
        <v>46935</v>
      </c>
      <c r="D66" s="83">
        <v>55</v>
      </c>
      <c r="E66" s="130">
        <v>1674</v>
      </c>
      <c r="F66" s="131">
        <v>5000000000</v>
      </c>
      <c r="G66" s="131"/>
      <c r="H66" s="84">
        <v>9822173263.6989803</v>
      </c>
      <c r="I66" s="84"/>
      <c r="J66" s="83">
        <v>8961849775.0019493</v>
      </c>
      <c r="K66" s="83">
        <v>7810497096.1243496</v>
      </c>
      <c r="L66" s="83">
        <v>6210636797.3118601</v>
      </c>
    </row>
    <row r="67" spans="2:12" s="53" customFormat="1" ht="10.199999999999999" customHeight="1" x14ac:dyDescent="0.15">
      <c r="B67" s="128">
        <v>45261</v>
      </c>
      <c r="C67" s="129">
        <v>46966</v>
      </c>
      <c r="D67" s="83">
        <v>56</v>
      </c>
      <c r="E67" s="130">
        <v>1705</v>
      </c>
      <c r="F67" s="131">
        <v>5000000000</v>
      </c>
      <c r="G67" s="131"/>
      <c r="H67" s="84">
        <v>9734839875.3344193</v>
      </c>
      <c r="I67" s="84"/>
      <c r="J67" s="83">
        <v>8867101101.5050697</v>
      </c>
      <c r="K67" s="83">
        <v>7708267343.1025496</v>
      </c>
      <c r="L67" s="83">
        <v>6103386112.2961798</v>
      </c>
    </row>
    <row r="68" spans="2:12" s="53" customFormat="1" ht="10.199999999999999" customHeight="1" x14ac:dyDescent="0.15">
      <c r="B68" s="128">
        <v>45261</v>
      </c>
      <c r="C68" s="129">
        <v>46997</v>
      </c>
      <c r="D68" s="83">
        <v>57</v>
      </c>
      <c r="E68" s="130">
        <v>1736</v>
      </c>
      <c r="F68" s="131">
        <v>5000000000</v>
      </c>
      <c r="G68" s="131"/>
      <c r="H68" s="84">
        <v>9647122905.8903408</v>
      </c>
      <c r="I68" s="84"/>
      <c r="J68" s="83">
        <v>8772299252.2235203</v>
      </c>
      <c r="K68" s="83">
        <v>7606460946.4777403</v>
      </c>
      <c r="L68" s="83">
        <v>5997266332.3316002</v>
      </c>
    </row>
    <row r="69" spans="2:12" s="53" customFormat="1" ht="10.199999999999999" customHeight="1" x14ac:dyDescent="0.15">
      <c r="B69" s="128">
        <v>45261</v>
      </c>
      <c r="C69" s="129">
        <v>47027</v>
      </c>
      <c r="D69" s="83">
        <v>58</v>
      </c>
      <c r="E69" s="130">
        <v>1766</v>
      </c>
      <c r="F69" s="131">
        <v>5000000000</v>
      </c>
      <c r="G69" s="131"/>
      <c r="H69" s="84">
        <v>9561561006.04632</v>
      </c>
      <c r="I69" s="84"/>
      <c r="J69" s="83">
        <v>8680225099.5231991</v>
      </c>
      <c r="K69" s="83">
        <v>7508098408.8182802</v>
      </c>
      <c r="L69" s="83">
        <v>5895446950.2168503</v>
      </c>
    </row>
    <row r="70" spans="2:12" s="53" customFormat="1" ht="10.199999999999999" customHeight="1" x14ac:dyDescent="0.15">
      <c r="B70" s="128">
        <v>45261</v>
      </c>
      <c r="C70" s="129">
        <v>47058</v>
      </c>
      <c r="D70" s="83">
        <v>59</v>
      </c>
      <c r="E70" s="130">
        <v>1797</v>
      </c>
      <c r="F70" s="131">
        <v>5000000000</v>
      </c>
      <c r="G70" s="131"/>
      <c r="H70" s="84">
        <v>9477014299.4126701</v>
      </c>
      <c r="I70" s="84"/>
      <c r="J70" s="83">
        <v>8588879352.6167603</v>
      </c>
      <c r="K70" s="83">
        <v>7410193757.5200701</v>
      </c>
      <c r="L70" s="83">
        <v>5793926250.0685396</v>
      </c>
    </row>
    <row r="71" spans="2:12" s="53" customFormat="1" ht="10.199999999999999" customHeight="1" x14ac:dyDescent="0.15">
      <c r="B71" s="128">
        <v>45261</v>
      </c>
      <c r="C71" s="129">
        <v>47088</v>
      </c>
      <c r="D71" s="83">
        <v>60</v>
      </c>
      <c r="E71" s="130">
        <v>1827</v>
      </c>
      <c r="F71" s="131">
        <v>5000000000</v>
      </c>
      <c r="G71" s="131"/>
      <c r="H71" s="84">
        <v>9392788758.7520599</v>
      </c>
      <c r="I71" s="84"/>
      <c r="J71" s="83">
        <v>8498574424.8074703</v>
      </c>
      <c r="K71" s="83">
        <v>7314235019.0538101</v>
      </c>
      <c r="L71" s="83">
        <v>5695454587.0682001</v>
      </c>
    </row>
    <row r="72" spans="2:12" s="53" customFormat="1" ht="10.199999999999999" customHeight="1" x14ac:dyDescent="0.15">
      <c r="B72" s="128">
        <v>45261</v>
      </c>
      <c r="C72" s="129">
        <v>47119</v>
      </c>
      <c r="D72" s="83">
        <v>61</v>
      </c>
      <c r="E72" s="130">
        <v>1858</v>
      </c>
      <c r="F72" s="131">
        <v>5000000000</v>
      </c>
      <c r="G72" s="131"/>
      <c r="H72" s="84">
        <v>9309556214.7273293</v>
      </c>
      <c r="I72" s="84"/>
      <c r="J72" s="83">
        <v>8408979321.5394697</v>
      </c>
      <c r="K72" s="83">
        <v>7218720158.2418098</v>
      </c>
      <c r="L72" s="83">
        <v>5597270663.2385397</v>
      </c>
    </row>
    <row r="73" spans="2:12" s="53" customFormat="1" ht="10.199999999999999" customHeight="1" x14ac:dyDescent="0.15">
      <c r="B73" s="128">
        <v>45261</v>
      </c>
      <c r="C73" s="129">
        <v>47150</v>
      </c>
      <c r="D73" s="83">
        <v>62</v>
      </c>
      <c r="E73" s="130">
        <v>1889</v>
      </c>
      <c r="F73" s="131">
        <v>2500000000</v>
      </c>
      <c r="G73" s="131"/>
      <c r="H73" s="84">
        <v>9223899429.5453091</v>
      </c>
      <c r="I73" s="84"/>
      <c r="J73" s="83">
        <v>8317477676.7245598</v>
      </c>
      <c r="K73" s="83">
        <v>7122011302.2111397</v>
      </c>
      <c r="L73" s="83">
        <v>5498894406.7621403</v>
      </c>
    </row>
    <row r="74" spans="2:12" s="53" customFormat="1" ht="10.199999999999999" customHeight="1" x14ac:dyDescent="0.15">
      <c r="B74" s="128">
        <v>45261</v>
      </c>
      <c r="C74" s="129">
        <v>47178</v>
      </c>
      <c r="D74" s="83">
        <v>63</v>
      </c>
      <c r="E74" s="130">
        <v>1917</v>
      </c>
      <c r="F74" s="131">
        <v>2500000000</v>
      </c>
      <c r="G74" s="131"/>
      <c r="H74" s="84">
        <v>9139489764.2230091</v>
      </c>
      <c r="I74" s="84"/>
      <c r="J74" s="83">
        <v>8228736557.8622999</v>
      </c>
      <c r="K74" s="83">
        <v>7029837553.6265297</v>
      </c>
      <c r="L74" s="83">
        <v>5406958325.7823696</v>
      </c>
    </row>
    <row r="75" spans="2:12" s="53" customFormat="1" ht="10.199999999999999" customHeight="1" x14ac:dyDescent="0.15">
      <c r="B75" s="128">
        <v>45261</v>
      </c>
      <c r="C75" s="129">
        <v>47209</v>
      </c>
      <c r="D75" s="83">
        <v>64</v>
      </c>
      <c r="E75" s="130">
        <v>1948</v>
      </c>
      <c r="F75" s="131">
        <v>2500000000</v>
      </c>
      <c r="G75" s="131"/>
      <c r="H75" s="84">
        <v>9056999495.7801208</v>
      </c>
      <c r="I75" s="84"/>
      <c r="J75" s="83">
        <v>8140635893.6273298</v>
      </c>
      <c r="K75" s="83">
        <v>6936885947.26999</v>
      </c>
      <c r="L75" s="83">
        <v>5312866540.3691301</v>
      </c>
    </row>
    <row r="76" spans="2:12" s="53" customFormat="1" ht="10.199999999999999" customHeight="1" x14ac:dyDescent="0.15">
      <c r="B76" s="128">
        <v>45261</v>
      </c>
      <c r="C76" s="129">
        <v>47239</v>
      </c>
      <c r="D76" s="83">
        <v>65</v>
      </c>
      <c r="E76" s="130">
        <v>1978</v>
      </c>
      <c r="F76" s="131">
        <v>2500000000</v>
      </c>
      <c r="G76" s="131"/>
      <c r="H76" s="84">
        <v>8970471001.4629002</v>
      </c>
      <c r="I76" s="84"/>
      <c r="J76" s="83">
        <v>8049627689.5866499</v>
      </c>
      <c r="K76" s="83">
        <v>6842452399.03372</v>
      </c>
      <c r="L76" s="83">
        <v>5219059171.2601604</v>
      </c>
    </row>
    <row r="77" spans="2:12" s="53" customFormat="1" ht="10.199999999999999" customHeight="1" x14ac:dyDescent="0.15">
      <c r="B77" s="128">
        <v>45261</v>
      </c>
      <c r="C77" s="129">
        <v>47270</v>
      </c>
      <c r="D77" s="83">
        <v>66</v>
      </c>
      <c r="E77" s="130">
        <v>2009</v>
      </c>
      <c r="F77" s="131">
        <v>2500000000</v>
      </c>
      <c r="G77" s="131"/>
      <c r="H77" s="84">
        <v>8885192498.1153297</v>
      </c>
      <c r="I77" s="84"/>
      <c r="J77" s="83">
        <v>7959580284.0235701</v>
      </c>
      <c r="K77" s="83">
        <v>6748701997.3743</v>
      </c>
      <c r="L77" s="83">
        <v>5125748660.3602896</v>
      </c>
    </row>
    <row r="78" spans="2:12" s="53" customFormat="1" ht="10.199999999999999" customHeight="1" x14ac:dyDescent="0.15">
      <c r="B78" s="128">
        <v>45261</v>
      </c>
      <c r="C78" s="129">
        <v>47300</v>
      </c>
      <c r="D78" s="83">
        <v>67</v>
      </c>
      <c r="E78" s="130">
        <v>2039</v>
      </c>
      <c r="F78" s="131">
        <v>2500000000</v>
      </c>
      <c r="G78" s="131"/>
      <c r="H78" s="84">
        <v>8802222406.9283104</v>
      </c>
      <c r="I78" s="84"/>
      <c r="J78" s="83">
        <v>7872310667.3879604</v>
      </c>
      <c r="K78" s="83">
        <v>6658280322.4025602</v>
      </c>
      <c r="L78" s="83">
        <v>5036342007.6636801</v>
      </c>
    </row>
    <row r="79" spans="2:12" s="53" customFormat="1" ht="10.199999999999999" customHeight="1" x14ac:dyDescent="0.15">
      <c r="B79" s="128">
        <v>45261</v>
      </c>
      <c r="C79" s="129">
        <v>47331</v>
      </c>
      <c r="D79" s="83">
        <v>68</v>
      </c>
      <c r="E79" s="130">
        <v>2070</v>
      </c>
      <c r="F79" s="131">
        <v>2500000000</v>
      </c>
      <c r="G79" s="131"/>
      <c r="H79" s="84">
        <v>8720740366.6284809</v>
      </c>
      <c r="I79" s="84"/>
      <c r="J79" s="83">
        <v>7786208384.0644903</v>
      </c>
      <c r="K79" s="83">
        <v>6568708153.3396101</v>
      </c>
      <c r="L79" s="83">
        <v>4947544682.7735395</v>
      </c>
    </row>
    <row r="80" spans="2:12" s="53" customFormat="1" ht="10.199999999999999" customHeight="1" x14ac:dyDescent="0.15">
      <c r="B80" s="128">
        <v>45261</v>
      </c>
      <c r="C80" s="129">
        <v>47362</v>
      </c>
      <c r="D80" s="83">
        <v>69</v>
      </c>
      <c r="E80" s="130">
        <v>2101</v>
      </c>
      <c r="F80" s="131">
        <v>2500000000</v>
      </c>
      <c r="G80" s="131"/>
      <c r="H80" s="84">
        <v>8634914486.6177692</v>
      </c>
      <c r="I80" s="84"/>
      <c r="J80" s="83">
        <v>7696503759.2153502</v>
      </c>
      <c r="K80" s="83">
        <v>6476517192.20226</v>
      </c>
      <c r="L80" s="83">
        <v>4857445099.6456604</v>
      </c>
    </row>
    <row r="81" spans="2:12" s="53" customFormat="1" ht="10.199999999999999" customHeight="1" x14ac:dyDescent="0.15">
      <c r="B81" s="128">
        <v>45261</v>
      </c>
      <c r="C81" s="129">
        <v>47392</v>
      </c>
      <c r="D81" s="83">
        <v>70</v>
      </c>
      <c r="E81" s="130">
        <v>2131</v>
      </c>
      <c r="F81" s="131">
        <v>2500000000</v>
      </c>
      <c r="G81" s="131"/>
      <c r="H81" s="84">
        <v>8553737803.27635</v>
      </c>
      <c r="I81" s="84"/>
      <c r="J81" s="83">
        <v>7611634728.46245</v>
      </c>
      <c r="K81" s="83">
        <v>6389336233.6210699</v>
      </c>
      <c r="L81" s="83">
        <v>4772415028.3943701</v>
      </c>
    </row>
    <row r="82" spans="2:12" s="53" customFormat="1" ht="10.199999999999999" customHeight="1" x14ac:dyDescent="0.15">
      <c r="B82" s="128">
        <v>45261</v>
      </c>
      <c r="C82" s="129">
        <v>47423</v>
      </c>
      <c r="D82" s="83">
        <v>71</v>
      </c>
      <c r="E82" s="130">
        <v>2162</v>
      </c>
      <c r="F82" s="131">
        <v>2500000000</v>
      </c>
      <c r="G82" s="131"/>
      <c r="H82" s="84">
        <v>8469732809.4089203</v>
      </c>
      <c r="I82" s="84"/>
      <c r="J82" s="83">
        <v>7524098879.9576397</v>
      </c>
      <c r="K82" s="83">
        <v>6299794622.3049698</v>
      </c>
      <c r="L82" s="83">
        <v>4685602820.6786203</v>
      </c>
    </row>
    <row r="83" spans="2:12" s="53" customFormat="1" ht="10.199999999999999" customHeight="1" x14ac:dyDescent="0.15">
      <c r="B83" s="128">
        <v>45261</v>
      </c>
      <c r="C83" s="129">
        <v>47453</v>
      </c>
      <c r="D83" s="83">
        <v>72</v>
      </c>
      <c r="E83" s="130">
        <v>2192</v>
      </c>
      <c r="F83" s="131">
        <v>2500000000</v>
      </c>
      <c r="G83" s="131"/>
      <c r="H83" s="84">
        <v>8387706715.7807999</v>
      </c>
      <c r="I83" s="84"/>
      <c r="J83" s="83">
        <v>7439000384.4712696</v>
      </c>
      <c r="K83" s="83">
        <v>6213213046.7967701</v>
      </c>
      <c r="L83" s="83">
        <v>4602262755.3629503</v>
      </c>
    </row>
    <row r="84" spans="2:12" s="53" customFormat="1" ht="10.199999999999999" customHeight="1" x14ac:dyDescent="0.15">
      <c r="B84" s="128">
        <v>45261</v>
      </c>
      <c r="C84" s="129">
        <v>47484</v>
      </c>
      <c r="D84" s="83">
        <v>73</v>
      </c>
      <c r="E84" s="130">
        <v>2223</v>
      </c>
      <c r="F84" s="131">
        <v>2500000000</v>
      </c>
      <c r="G84" s="131"/>
      <c r="H84" s="84">
        <v>8308953513.6882</v>
      </c>
      <c r="I84" s="84"/>
      <c r="J84" s="83">
        <v>7356656070.2090101</v>
      </c>
      <c r="K84" s="83">
        <v>6128810736.6434298</v>
      </c>
      <c r="L84" s="83">
        <v>4520515828.4312601</v>
      </c>
    </row>
    <row r="85" spans="2:12" s="53" customFormat="1" ht="10.199999999999999" customHeight="1" x14ac:dyDescent="0.15">
      <c r="B85" s="128">
        <v>45261</v>
      </c>
      <c r="C85" s="129">
        <v>47515</v>
      </c>
      <c r="D85" s="83">
        <v>74</v>
      </c>
      <c r="E85" s="130">
        <v>2254</v>
      </c>
      <c r="F85" s="131">
        <v>2500000000</v>
      </c>
      <c r="G85" s="131"/>
      <c r="H85" s="84">
        <v>8230521359.7620802</v>
      </c>
      <c r="I85" s="84"/>
      <c r="J85" s="83">
        <v>7274853450.9237804</v>
      </c>
      <c r="K85" s="83">
        <v>6045247681.91047</v>
      </c>
      <c r="L85" s="83">
        <v>4439995223.1049204</v>
      </c>
    </row>
    <row r="86" spans="2:12" s="53" customFormat="1" ht="10.199999999999999" customHeight="1" x14ac:dyDescent="0.15">
      <c r="B86" s="128">
        <v>45261</v>
      </c>
      <c r="C86" s="129">
        <v>47543</v>
      </c>
      <c r="D86" s="83">
        <v>75</v>
      </c>
      <c r="E86" s="130">
        <v>2282</v>
      </c>
      <c r="F86" s="131">
        <v>2500000000</v>
      </c>
      <c r="G86" s="131"/>
      <c r="H86" s="84">
        <v>8151036016.8548899</v>
      </c>
      <c r="I86" s="84"/>
      <c r="J86" s="83">
        <v>7193559462.9138498</v>
      </c>
      <c r="K86" s="83">
        <v>5963961128.5302095</v>
      </c>
      <c r="L86" s="83">
        <v>4363532541.1944904</v>
      </c>
    </row>
    <row r="87" spans="2:12" s="53" customFormat="1" ht="10.199999999999999" customHeight="1" x14ac:dyDescent="0.15">
      <c r="B87" s="128">
        <v>45261</v>
      </c>
      <c r="C87" s="129">
        <v>47574</v>
      </c>
      <c r="D87" s="83">
        <v>76</v>
      </c>
      <c r="E87" s="130">
        <v>2313</v>
      </c>
      <c r="F87" s="131">
        <v>2500000000</v>
      </c>
      <c r="G87" s="131"/>
      <c r="H87" s="84">
        <v>8073594666.9897299</v>
      </c>
      <c r="I87" s="84"/>
      <c r="J87" s="83">
        <v>7113130012.9927502</v>
      </c>
      <c r="K87" s="83">
        <v>5882281524.9269505</v>
      </c>
      <c r="L87" s="83">
        <v>4285542835.6298399</v>
      </c>
    </row>
    <row r="88" spans="2:12" s="53" customFormat="1" ht="10.199999999999999" customHeight="1" x14ac:dyDescent="0.15">
      <c r="B88" s="128">
        <v>45261</v>
      </c>
      <c r="C88" s="129">
        <v>47604</v>
      </c>
      <c r="D88" s="83">
        <v>77</v>
      </c>
      <c r="E88" s="130">
        <v>2343</v>
      </c>
      <c r="F88" s="131">
        <v>0</v>
      </c>
      <c r="G88" s="131"/>
      <c r="H88" s="84">
        <v>7993602203.6481304</v>
      </c>
      <c r="I88" s="84"/>
      <c r="J88" s="83">
        <v>7031093888.4582901</v>
      </c>
      <c r="K88" s="83">
        <v>5800129947.6366501</v>
      </c>
      <c r="L88" s="83">
        <v>4208369279.4850402</v>
      </c>
    </row>
    <row r="89" spans="2:12" s="53" customFormat="1" ht="8.85" customHeight="1" x14ac:dyDescent="0.15">
      <c r="B89" s="128">
        <v>45261</v>
      </c>
      <c r="C89" s="129">
        <v>47635</v>
      </c>
      <c r="D89" s="83">
        <v>78</v>
      </c>
      <c r="E89" s="130">
        <v>2374</v>
      </c>
      <c r="F89" s="131"/>
      <c r="G89" s="131"/>
      <c r="H89" s="84">
        <v>7916664481.5068302</v>
      </c>
      <c r="I89" s="84"/>
      <c r="J89" s="83">
        <v>6951609748.6684399</v>
      </c>
      <c r="K89" s="83">
        <v>5719977269.1740999</v>
      </c>
      <c r="L89" s="83">
        <v>4132634913.8838701</v>
      </c>
    </row>
    <row r="90" spans="2:12" s="53" customFormat="1" ht="8.85" customHeight="1" x14ac:dyDescent="0.15">
      <c r="B90" s="128">
        <v>45261</v>
      </c>
      <c r="C90" s="129">
        <v>47665</v>
      </c>
      <c r="D90" s="83">
        <v>79</v>
      </c>
      <c r="E90" s="130">
        <v>2404</v>
      </c>
      <c r="F90" s="131"/>
      <c r="G90" s="131"/>
      <c r="H90" s="84">
        <v>7838682351.0690203</v>
      </c>
      <c r="I90" s="84"/>
      <c r="J90" s="83">
        <v>6871835748.2386599</v>
      </c>
      <c r="K90" s="83">
        <v>5640420171.0190601</v>
      </c>
      <c r="L90" s="83">
        <v>4058450730.26159</v>
      </c>
    </row>
    <row r="91" spans="2:12" s="53" customFormat="1" ht="8.85" customHeight="1" x14ac:dyDescent="0.15">
      <c r="B91" s="128">
        <v>45261</v>
      </c>
      <c r="C91" s="129">
        <v>47696</v>
      </c>
      <c r="D91" s="83">
        <v>80</v>
      </c>
      <c r="E91" s="130">
        <v>2435</v>
      </c>
      <c r="F91" s="131"/>
      <c r="G91" s="131"/>
      <c r="H91" s="84">
        <v>7761943753.97365</v>
      </c>
      <c r="I91" s="84"/>
      <c r="J91" s="83">
        <v>6793021278.7343302</v>
      </c>
      <c r="K91" s="83">
        <v>5561548828.5159998</v>
      </c>
      <c r="L91" s="83">
        <v>3984751062.1406102</v>
      </c>
    </row>
    <row r="92" spans="2:12" s="53" customFormat="1" ht="8.85" customHeight="1" x14ac:dyDescent="0.15">
      <c r="B92" s="128">
        <v>45261</v>
      </c>
      <c r="C92" s="129">
        <v>47727</v>
      </c>
      <c r="D92" s="83">
        <v>81</v>
      </c>
      <c r="E92" s="130">
        <v>2466</v>
      </c>
      <c r="F92" s="131"/>
      <c r="G92" s="131"/>
      <c r="H92" s="84">
        <v>7686149811.3413696</v>
      </c>
      <c r="I92" s="84"/>
      <c r="J92" s="83">
        <v>6715279722.7549</v>
      </c>
      <c r="K92" s="83">
        <v>5483918352.9584103</v>
      </c>
      <c r="L92" s="83">
        <v>3912488196.0756202</v>
      </c>
    </row>
    <row r="93" spans="2:12" s="53" customFormat="1" ht="8.85" customHeight="1" x14ac:dyDescent="0.15">
      <c r="B93" s="128">
        <v>45261</v>
      </c>
      <c r="C93" s="129">
        <v>47757</v>
      </c>
      <c r="D93" s="83">
        <v>82</v>
      </c>
      <c r="E93" s="130">
        <v>2496</v>
      </c>
      <c r="F93" s="131"/>
      <c r="G93" s="131"/>
      <c r="H93" s="84">
        <v>7611203724.2492599</v>
      </c>
      <c r="I93" s="84"/>
      <c r="J93" s="83">
        <v>6638885364.8681097</v>
      </c>
      <c r="K93" s="83">
        <v>5408188363.4782104</v>
      </c>
      <c r="L93" s="83">
        <v>3842642244.7217202</v>
      </c>
    </row>
    <row r="94" spans="2:12" s="53" customFormat="1" ht="8.85" customHeight="1" x14ac:dyDescent="0.15">
      <c r="B94" s="128">
        <v>45261</v>
      </c>
      <c r="C94" s="129">
        <v>47788</v>
      </c>
      <c r="D94" s="83">
        <v>83</v>
      </c>
      <c r="E94" s="130">
        <v>2527</v>
      </c>
      <c r="F94" s="131"/>
      <c r="G94" s="131"/>
      <c r="H94" s="84">
        <v>7536665407.0068197</v>
      </c>
      <c r="I94" s="84"/>
      <c r="J94" s="83">
        <v>6562719422.5329905</v>
      </c>
      <c r="K94" s="83">
        <v>5332545500.0833502</v>
      </c>
      <c r="L94" s="83">
        <v>3772848209.7175798</v>
      </c>
    </row>
    <row r="95" spans="2:12" s="53" customFormat="1" ht="8.85" customHeight="1" x14ac:dyDescent="0.15">
      <c r="B95" s="128">
        <v>45261</v>
      </c>
      <c r="C95" s="129">
        <v>47818</v>
      </c>
      <c r="D95" s="83">
        <v>84</v>
      </c>
      <c r="E95" s="130">
        <v>2557</v>
      </c>
      <c r="F95" s="131"/>
      <c r="G95" s="131"/>
      <c r="H95" s="84">
        <v>7460845543.1761799</v>
      </c>
      <c r="I95" s="84"/>
      <c r="J95" s="83">
        <v>6486033861.7896404</v>
      </c>
      <c r="K95" s="83">
        <v>5257263096.7572203</v>
      </c>
      <c r="L95" s="83">
        <v>3704337585.6661201</v>
      </c>
    </row>
    <row r="96" spans="2:12" s="53" customFormat="1" ht="8.85" customHeight="1" x14ac:dyDescent="0.15">
      <c r="B96" s="128">
        <v>45261</v>
      </c>
      <c r="C96" s="129">
        <v>47849</v>
      </c>
      <c r="D96" s="83">
        <v>85</v>
      </c>
      <c r="E96" s="130">
        <v>2588</v>
      </c>
      <c r="F96" s="131"/>
      <c r="G96" s="131"/>
      <c r="H96" s="84">
        <v>7385584303.2622404</v>
      </c>
      <c r="I96" s="84"/>
      <c r="J96" s="83">
        <v>6409716206.58708</v>
      </c>
      <c r="K96" s="83">
        <v>5182190742.1761503</v>
      </c>
      <c r="L96" s="83">
        <v>3635974764.0641398</v>
      </c>
    </row>
    <row r="97" spans="2:12" s="53" customFormat="1" ht="8.85" customHeight="1" x14ac:dyDescent="0.15">
      <c r="B97" s="128">
        <v>45261</v>
      </c>
      <c r="C97" s="129">
        <v>47880</v>
      </c>
      <c r="D97" s="83">
        <v>86</v>
      </c>
      <c r="E97" s="130">
        <v>2619</v>
      </c>
      <c r="F97" s="131"/>
      <c r="G97" s="131"/>
      <c r="H97" s="84">
        <v>7311503275.00383</v>
      </c>
      <c r="I97" s="84"/>
      <c r="J97" s="83">
        <v>6334661305.3281498</v>
      </c>
      <c r="K97" s="83">
        <v>5108484560.4371901</v>
      </c>
      <c r="L97" s="83">
        <v>3569079081.2194901</v>
      </c>
    </row>
    <row r="98" spans="2:12" s="53" customFormat="1" ht="8.85" customHeight="1" x14ac:dyDescent="0.15">
      <c r="B98" s="128">
        <v>45261</v>
      </c>
      <c r="C98" s="129">
        <v>47908</v>
      </c>
      <c r="D98" s="83">
        <v>87</v>
      </c>
      <c r="E98" s="130">
        <v>2647</v>
      </c>
      <c r="F98" s="131"/>
      <c r="G98" s="131"/>
      <c r="H98" s="84">
        <v>7236320003.4107704</v>
      </c>
      <c r="I98" s="84"/>
      <c r="J98" s="83">
        <v>6259917469.5550003</v>
      </c>
      <c r="K98" s="83">
        <v>5036610996.5967798</v>
      </c>
      <c r="L98" s="83">
        <v>3505399386.4242902</v>
      </c>
    </row>
    <row r="99" spans="2:12" s="53" customFormat="1" ht="8.85" customHeight="1" x14ac:dyDescent="0.15">
      <c r="B99" s="128">
        <v>45261</v>
      </c>
      <c r="C99" s="129">
        <v>47939</v>
      </c>
      <c r="D99" s="83">
        <v>88</v>
      </c>
      <c r="E99" s="130">
        <v>2678</v>
      </c>
      <c r="F99" s="131"/>
      <c r="G99" s="131"/>
      <c r="H99" s="84">
        <v>7162673823.1111898</v>
      </c>
      <c r="I99" s="84"/>
      <c r="J99" s="83">
        <v>6185699200.1374903</v>
      </c>
      <c r="K99" s="83">
        <v>4964239111.3806</v>
      </c>
      <c r="L99" s="83">
        <v>3440395796.89432</v>
      </c>
    </row>
    <row r="100" spans="2:12" s="53" customFormat="1" ht="8.85" customHeight="1" x14ac:dyDescent="0.15">
      <c r="B100" s="128">
        <v>45261</v>
      </c>
      <c r="C100" s="129">
        <v>47969</v>
      </c>
      <c r="D100" s="83">
        <v>89</v>
      </c>
      <c r="E100" s="130">
        <v>2708</v>
      </c>
      <c r="F100" s="131"/>
      <c r="G100" s="131"/>
      <c r="H100" s="84">
        <v>7086354829.9010897</v>
      </c>
      <c r="I100" s="84"/>
      <c r="J100" s="83">
        <v>6109744902.2449303</v>
      </c>
      <c r="K100" s="83">
        <v>4891214847.4996901</v>
      </c>
      <c r="L100" s="83">
        <v>3375891963.1672702</v>
      </c>
    </row>
    <row r="101" spans="2:12" s="53" customFormat="1" ht="8.85" customHeight="1" x14ac:dyDescent="0.15">
      <c r="B101" s="128">
        <v>45261</v>
      </c>
      <c r="C101" s="129">
        <v>48000</v>
      </c>
      <c r="D101" s="83">
        <v>90</v>
      </c>
      <c r="E101" s="130">
        <v>2739</v>
      </c>
      <c r="F101" s="131"/>
      <c r="G101" s="131"/>
      <c r="H101" s="84">
        <v>7012374690.2828197</v>
      </c>
      <c r="I101" s="84"/>
      <c r="J101" s="83">
        <v>6035705980.4558001</v>
      </c>
      <c r="K101" s="83">
        <v>4819653655.29737</v>
      </c>
      <c r="L101" s="83">
        <v>3312411243.4545298</v>
      </c>
    </row>
    <row r="102" spans="2:12" s="53" customFormat="1" ht="8.85" customHeight="1" x14ac:dyDescent="0.15">
      <c r="B102" s="128">
        <v>45261</v>
      </c>
      <c r="C102" s="129">
        <v>48030</v>
      </c>
      <c r="D102" s="83">
        <v>91</v>
      </c>
      <c r="E102" s="130">
        <v>2769</v>
      </c>
      <c r="F102" s="131"/>
      <c r="G102" s="131"/>
      <c r="H102" s="84">
        <v>6938602564.4109802</v>
      </c>
      <c r="I102" s="84"/>
      <c r="J102" s="83">
        <v>5962405855.8604898</v>
      </c>
      <c r="K102" s="83">
        <v>4749403379.6377697</v>
      </c>
      <c r="L102" s="83">
        <v>3250749915.7144499</v>
      </c>
    </row>
    <row r="103" spans="2:12" s="53" customFormat="1" ht="8.85" customHeight="1" x14ac:dyDescent="0.15">
      <c r="B103" s="128">
        <v>45261</v>
      </c>
      <c r="C103" s="129">
        <v>48061</v>
      </c>
      <c r="D103" s="83">
        <v>92</v>
      </c>
      <c r="E103" s="130">
        <v>2800</v>
      </c>
      <c r="F103" s="131"/>
      <c r="G103" s="131"/>
      <c r="H103" s="84">
        <v>6864942145.3692598</v>
      </c>
      <c r="I103" s="84"/>
      <c r="J103" s="83">
        <v>5889103446.1938601</v>
      </c>
      <c r="K103" s="83">
        <v>4679083529.48629</v>
      </c>
      <c r="L103" s="83">
        <v>3189054349.1455498</v>
      </c>
    </row>
    <row r="104" spans="2:12" s="53" customFormat="1" ht="8.85" customHeight="1" x14ac:dyDescent="0.15">
      <c r="B104" s="128">
        <v>45261</v>
      </c>
      <c r="C104" s="129">
        <v>48092</v>
      </c>
      <c r="D104" s="83">
        <v>93</v>
      </c>
      <c r="E104" s="130">
        <v>2831</v>
      </c>
      <c r="F104" s="131"/>
      <c r="G104" s="131"/>
      <c r="H104" s="84">
        <v>6791470791.4538403</v>
      </c>
      <c r="I104" s="84"/>
      <c r="J104" s="83">
        <v>5816194452.0794096</v>
      </c>
      <c r="K104" s="83">
        <v>4609402422.8373203</v>
      </c>
      <c r="L104" s="83">
        <v>3128256588.4769602</v>
      </c>
    </row>
    <row r="105" spans="2:12" s="53" customFormat="1" ht="8.85" customHeight="1" x14ac:dyDescent="0.15">
      <c r="B105" s="128">
        <v>45261</v>
      </c>
      <c r="C105" s="129">
        <v>48122</v>
      </c>
      <c r="D105" s="83">
        <v>94</v>
      </c>
      <c r="E105" s="130">
        <v>2861</v>
      </c>
      <c r="F105" s="131"/>
      <c r="G105" s="131"/>
      <c r="H105" s="84">
        <v>6716556971.7396202</v>
      </c>
      <c r="I105" s="84"/>
      <c r="J105" s="83">
        <v>5742597054.5296402</v>
      </c>
      <c r="K105" s="83">
        <v>4539874204.2001305</v>
      </c>
      <c r="L105" s="83">
        <v>3068440064.8478298</v>
      </c>
    </row>
    <row r="106" spans="2:12" s="53" customFormat="1" ht="8.85" customHeight="1" x14ac:dyDescent="0.15">
      <c r="B106" s="128">
        <v>45261</v>
      </c>
      <c r="C106" s="129">
        <v>48153</v>
      </c>
      <c r="D106" s="83">
        <v>95</v>
      </c>
      <c r="E106" s="130">
        <v>2892</v>
      </c>
      <c r="F106" s="131"/>
      <c r="G106" s="131"/>
      <c r="H106" s="84">
        <v>6643200229.6364202</v>
      </c>
      <c r="I106" s="84"/>
      <c r="J106" s="83">
        <v>5670244193.2459497</v>
      </c>
      <c r="K106" s="83">
        <v>4471274477.3824596</v>
      </c>
      <c r="L106" s="83">
        <v>3009274297.73033</v>
      </c>
    </row>
    <row r="107" spans="2:12" s="53" customFormat="1" ht="8.85" customHeight="1" x14ac:dyDescent="0.15">
      <c r="B107" s="128">
        <v>45261</v>
      </c>
      <c r="C107" s="129">
        <v>48183</v>
      </c>
      <c r="D107" s="83">
        <v>96</v>
      </c>
      <c r="E107" s="130">
        <v>2922</v>
      </c>
      <c r="F107" s="131"/>
      <c r="G107" s="131"/>
      <c r="H107" s="84">
        <v>6570954039.1153202</v>
      </c>
      <c r="I107" s="84"/>
      <c r="J107" s="83">
        <v>5599373142.6682596</v>
      </c>
      <c r="K107" s="83">
        <v>4404521612.1114101</v>
      </c>
      <c r="L107" s="83">
        <v>2952196587.97368</v>
      </c>
    </row>
    <row r="108" spans="2:12" s="53" customFormat="1" ht="8.85" customHeight="1" x14ac:dyDescent="0.15">
      <c r="B108" s="128">
        <v>45261</v>
      </c>
      <c r="C108" s="129">
        <v>48214</v>
      </c>
      <c r="D108" s="83">
        <v>97</v>
      </c>
      <c r="E108" s="130">
        <v>2953</v>
      </c>
      <c r="F108" s="131"/>
      <c r="G108" s="131"/>
      <c r="H108" s="84">
        <v>6495183666.1811399</v>
      </c>
      <c r="I108" s="84"/>
      <c r="J108" s="83">
        <v>5525418731.9798698</v>
      </c>
      <c r="K108" s="83">
        <v>4335294691.8791103</v>
      </c>
      <c r="L108" s="83">
        <v>2893488577.20507</v>
      </c>
    </row>
    <row r="109" spans="2:12" s="53" customFormat="1" ht="8.85" customHeight="1" x14ac:dyDescent="0.15">
      <c r="B109" s="128">
        <v>45261</v>
      </c>
      <c r="C109" s="129">
        <v>48245</v>
      </c>
      <c r="D109" s="83">
        <v>98</v>
      </c>
      <c r="E109" s="130">
        <v>2984</v>
      </c>
      <c r="F109" s="131"/>
      <c r="G109" s="131"/>
      <c r="H109" s="84">
        <v>6424564343.60888</v>
      </c>
      <c r="I109" s="84"/>
      <c r="J109" s="83">
        <v>5456073617.4867201</v>
      </c>
      <c r="K109" s="83">
        <v>4269998699.2440801</v>
      </c>
      <c r="L109" s="83">
        <v>2837837416.3948898</v>
      </c>
    </row>
    <row r="110" spans="2:12" s="53" customFormat="1" ht="8.85" customHeight="1" x14ac:dyDescent="0.15">
      <c r="B110" s="128">
        <v>45261</v>
      </c>
      <c r="C110" s="129">
        <v>48274</v>
      </c>
      <c r="D110" s="83">
        <v>99</v>
      </c>
      <c r="E110" s="130">
        <v>3013</v>
      </c>
      <c r="F110" s="131"/>
      <c r="G110" s="131"/>
      <c r="H110" s="84">
        <v>6352530447.5443602</v>
      </c>
      <c r="I110" s="84"/>
      <c r="J110" s="83">
        <v>5386338408.8655701</v>
      </c>
      <c r="K110" s="83">
        <v>4205393105.8166299</v>
      </c>
      <c r="L110" s="83">
        <v>2783824890.01162</v>
      </c>
    </row>
    <row r="111" spans="2:12" s="53" customFormat="1" ht="8.85" customHeight="1" x14ac:dyDescent="0.15">
      <c r="B111" s="128">
        <v>45261</v>
      </c>
      <c r="C111" s="129">
        <v>48305</v>
      </c>
      <c r="D111" s="83">
        <v>100</v>
      </c>
      <c r="E111" s="130">
        <v>3044</v>
      </c>
      <c r="F111" s="131"/>
      <c r="G111" s="131"/>
      <c r="H111" s="84">
        <v>6282483747.4163799</v>
      </c>
      <c r="I111" s="84"/>
      <c r="J111" s="83">
        <v>5317910611.0402699</v>
      </c>
      <c r="K111" s="83">
        <v>4141408674.2593999</v>
      </c>
      <c r="L111" s="83">
        <v>2729857790.79004</v>
      </c>
    </row>
    <row r="112" spans="2:12" s="53" customFormat="1" ht="8.85" customHeight="1" x14ac:dyDescent="0.15">
      <c r="B112" s="128">
        <v>45261</v>
      </c>
      <c r="C112" s="129">
        <v>48335</v>
      </c>
      <c r="D112" s="83">
        <v>101</v>
      </c>
      <c r="E112" s="130">
        <v>3074</v>
      </c>
      <c r="F112" s="131"/>
      <c r="G112" s="131"/>
      <c r="H112" s="84">
        <v>6211788942.9225197</v>
      </c>
      <c r="I112" s="84"/>
      <c r="J112" s="83">
        <v>5249439211.3319197</v>
      </c>
      <c r="K112" s="83">
        <v>4078023593.4449201</v>
      </c>
      <c r="L112" s="83">
        <v>2677057825.4546599</v>
      </c>
    </row>
    <row r="113" spans="2:12" s="53" customFormat="1" ht="8.85" customHeight="1" x14ac:dyDescent="0.15">
      <c r="B113" s="128">
        <v>45261</v>
      </c>
      <c r="C113" s="129">
        <v>48366</v>
      </c>
      <c r="D113" s="83">
        <v>102</v>
      </c>
      <c r="E113" s="130">
        <v>3105</v>
      </c>
      <c r="F113" s="131"/>
      <c r="G113" s="131"/>
      <c r="H113" s="84">
        <v>6138367684.14468</v>
      </c>
      <c r="I113" s="84"/>
      <c r="J113" s="83">
        <v>5178594401.3982296</v>
      </c>
      <c r="K113" s="83">
        <v>4012756560.77145</v>
      </c>
      <c r="L113" s="83">
        <v>2623055327.7308602</v>
      </c>
    </row>
    <row r="114" spans="2:12" s="53" customFormat="1" ht="8.85" customHeight="1" x14ac:dyDescent="0.15">
      <c r="B114" s="128">
        <v>45261</v>
      </c>
      <c r="C114" s="129">
        <v>48396</v>
      </c>
      <c r="D114" s="83">
        <v>103</v>
      </c>
      <c r="E114" s="130">
        <v>3135</v>
      </c>
      <c r="F114" s="131"/>
      <c r="G114" s="131"/>
      <c r="H114" s="84">
        <v>6068967838.1497498</v>
      </c>
      <c r="I114" s="84"/>
      <c r="J114" s="83">
        <v>5111641589.7484598</v>
      </c>
      <c r="K114" s="83">
        <v>3951127809.8414602</v>
      </c>
      <c r="L114" s="83">
        <v>2572182620.52808</v>
      </c>
    </row>
    <row r="115" spans="2:12" s="53" customFormat="1" ht="8.85" customHeight="1" x14ac:dyDescent="0.15">
      <c r="B115" s="128">
        <v>45261</v>
      </c>
      <c r="C115" s="129">
        <v>48427</v>
      </c>
      <c r="D115" s="83">
        <v>104</v>
      </c>
      <c r="E115" s="130">
        <v>3166</v>
      </c>
      <c r="F115" s="131"/>
      <c r="G115" s="131"/>
      <c r="H115" s="84">
        <v>5999782310.4826097</v>
      </c>
      <c r="I115" s="84"/>
      <c r="J115" s="83">
        <v>5044798581.4169197</v>
      </c>
      <c r="K115" s="83">
        <v>3889543271.9918098</v>
      </c>
      <c r="L115" s="83">
        <v>2521366325.3133998</v>
      </c>
    </row>
    <row r="116" spans="2:12" s="53" customFormat="1" ht="8.85" customHeight="1" x14ac:dyDescent="0.15">
      <c r="B116" s="128">
        <v>45261</v>
      </c>
      <c r="C116" s="129">
        <v>48458</v>
      </c>
      <c r="D116" s="83">
        <v>105</v>
      </c>
      <c r="E116" s="130">
        <v>3197</v>
      </c>
      <c r="F116" s="131"/>
      <c r="G116" s="131"/>
      <c r="H116" s="84">
        <v>5930191983.9964895</v>
      </c>
      <c r="I116" s="84"/>
      <c r="J116" s="83">
        <v>4977827820.1593199</v>
      </c>
      <c r="K116" s="83">
        <v>3828148175.8709698</v>
      </c>
      <c r="L116" s="83">
        <v>2471056638.9500499</v>
      </c>
    </row>
    <row r="117" spans="2:12" s="53" customFormat="1" ht="8.85" customHeight="1" x14ac:dyDescent="0.15">
      <c r="B117" s="128">
        <v>45261</v>
      </c>
      <c r="C117" s="129">
        <v>48488</v>
      </c>
      <c r="D117" s="83">
        <v>106</v>
      </c>
      <c r="E117" s="130">
        <v>3227</v>
      </c>
      <c r="F117" s="131"/>
      <c r="G117" s="131"/>
      <c r="H117" s="84">
        <v>5861401694.7313204</v>
      </c>
      <c r="I117" s="84"/>
      <c r="J117" s="83">
        <v>4912009103.9550304</v>
      </c>
      <c r="K117" s="83">
        <v>3768233441.4991102</v>
      </c>
      <c r="L117" s="83">
        <v>2422411074.0826201</v>
      </c>
    </row>
    <row r="118" spans="2:12" s="53" customFormat="1" ht="8.85" customHeight="1" x14ac:dyDescent="0.15">
      <c r="B118" s="128">
        <v>45261</v>
      </c>
      <c r="C118" s="129">
        <v>48519</v>
      </c>
      <c r="D118" s="83">
        <v>107</v>
      </c>
      <c r="E118" s="130">
        <v>3258</v>
      </c>
      <c r="F118" s="131"/>
      <c r="G118" s="131"/>
      <c r="H118" s="84">
        <v>5794122622.0613003</v>
      </c>
      <c r="I118" s="84"/>
      <c r="J118" s="83">
        <v>4847391964.3314505</v>
      </c>
      <c r="K118" s="83">
        <v>3709205267.2247601</v>
      </c>
      <c r="L118" s="83">
        <v>2374365269.90522</v>
      </c>
    </row>
    <row r="119" spans="2:12" s="53" customFormat="1" ht="8.85" customHeight="1" x14ac:dyDescent="0.15">
      <c r="B119" s="128">
        <v>45261</v>
      </c>
      <c r="C119" s="129">
        <v>48549</v>
      </c>
      <c r="D119" s="83">
        <v>108</v>
      </c>
      <c r="E119" s="130">
        <v>3288</v>
      </c>
      <c r="F119" s="131"/>
      <c r="G119" s="131"/>
      <c r="H119" s="84">
        <v>5725741882.8305798</v>
      </c>
      <c r="I119" s="84"/>
      <c r="J119" s="83">
        <v>4782321654.5051804</v>
      </c>
      <c r="K119" s="83">
        <v>3650406924.3384099</v>
      </c>
      <c r="L119" s="83">
        <v>2327148119.5299301</v>
      </c>
    </row>
    <row r="120" spans="2:12" s="53" customFormat="1" ht="8.85" customHeight="1" x14ac:dyDescent="0.15">
      <c r="B120" s="128">
        <v>45261</v>
      </c>
      <c r="C120" s="129">
        <v>48580</v>
      </c>
      <c r="D120" s="83">
        <v>109</v>
      </c>
      <c r="E120" s="130">
        <v>3319</v>
      </c>
      <c r="F120" s="131"/>
      <c r="G120" s="131"/>
      <c r="H120" s="84">
        <v>5658728104.7178297</v>
      </c>
      <c r="I120" s="84"/>
      <c r="J120" s="83">
        <v>4718333377.8010502</v>
      </c>
      <c r="K120" s="83">
        <v>3592404341.0306602</v>
      </c>
      <c r="L120" s="83">
        <v>2280471131.5738101</v>
      </c>
    </row>
    <row r="121" spans="2:12" s="53" customFormat="1" ht="8.85" customHeight="1" x14ac:dyDescent="0.15">
      <c r="B121" s="128">
        <v>45261</v>
      </c>
      <c r="C121" s="129">
        <v>48611</v>
      </c>
      <c r="D121" s="83">
        <v>110</v>
      </c>
      <c r="E121" s="130">
        <v>3350</v>
      </c>
      <c r="F121" s="131"/>
      <c r="G121" s="131"/>
      <c r="H121" s="84">
        <v>5591245878.3138199</v>
      </c>
      <c r="I121" s="84"/>
      <c r="J121" s="83">
        <v>4654158464.8453102</v>
      </c>
      <c r="K121" s="83">
        <v>3534531434.15871</v>
      </c>
      <c r="L121" s="83">
        <v>2234229770.3122001</v>
      </c>
    </row>
    <row r="122" spans="2:12" s="53" customFormat="1" ht="8.85" customHeight="1" x14ac:dyDescent="0.15">
      <c r="B122" s="128">
        <v>45261</v>
      </c>
      <c r="C122" s="129">
        <v>48639</v>
      </c>
      <c r="D122" s="83">
        <v>111</v>
      </c>
      <c r="E122" s="130">
        <v>3378</v>
      </c>
      <c r="F122" s="131"/>
      <c r="G122" s="131"/>
      <c r="H122" s="84">
        <v>5524620740.7589703</v>
      </c>
      <c r="I122" s="84"/>
      <c r="J122" s="83">
        <v>4591654135.6861</v>
      </c>
      <c r="K122" s="83">
        <v>3479052368.7613001</v>
      </c>
      <c r="L122" s="83">
        <v>2190745676.2615099</v>
      </c>
    </row>
    <row r="123" spans="2:12" s="53" customFormat="1" ht="8.85" customHeight="1" x14ac:dyDescent="0.15">
      <c r="B123" s="128">
        <v>45261</v>
      </c>
      <c r="C123" s="129">
        <v>48670</v>
      </c>
      <c r="D123" s="83">
        <v>112</v>
      </c>
      <c r="E123" s="130">
        <v>3409</v>
      </c>
      <c r="F123" s="131"/>
      <c r="G123" s="131"/>
      <c r="H123" s="84">
        <v>5457852574.1707497</v>
      </c>
      <c r="I123" s="84"/>
      <c r="J123" s="83">
        <v>4528467732.8256102</v>
      </c>
      <c r="K123" s="83">
        <v>3422450448.0509901</v>
      </c>
      <c r="L123" s="83">
        <v>2145975629.5668199</v>
      </c>
    </row>
    <row r="124" spans="2:12" s="53" customFormat="1" ht="8.85" customHeight="1" x14ac:dyDescent="0.15">
      <c r="B124" s="128">
        <v>45261</v>
      </c>
      <c r="C124" s="129">
        <v>48700</v>
      </c>
      <c r="D124" s="83">
        <v>113</v>
      </c>
      <c r="E124" s="130">
        <v>3439</v>
      </c>
      <c r="F124" s="131"/>
      <c r="G124" s="131"/>
      <c r="H124" s="84">
        <v>5392882899.7235699</v>
      </c>
      <c r="I124" s="84"/>
      <c r="J124" s="83">
        <v>4467216777.1961298</v>
      </c>
      <c r="K124" s="83">
        <v>3367849581.3445501</v>
      </c>
      <c r="L124" s="83">
        <v>2103082872.5478301</v>
      </c>
    </row>
    <row r="125" spans="2:12" s="53" customFormat="1" ht="8.85" customHeight="1" x14ac:dyDescent="0.15">
      <c r="B125" s="128">
        <v>45261</v>
      </c>
      <c r="C125" s="129">
        <v>48731</v>
      </c>
      <c r="D125" s="83">
        <v>114</v>
      </c>
      <c r="E125" s="130">
        <v>3470</v>
      </c>
      <c r="F125" s="131"/>
      <c r="G125" s="131"/>
      <c r="H125" s="84">
        <v>5326864748.4180698</v>
      </c>
      <c r="I125" s="84"/>
      <c r="J125" s="83">
        <v>4405046391.4206696</v>
      </c>
      <c r="K125" s="83">
        <v>3312533187.4216399</v>
      </c>
      <c r="L125" s="83">
        <v>2059778676.2497201</v>
      </c>
    </row>
    <row r="126" spans="2:12" s="53" customFormat="1" ht="8.85" customHeight="1" x14ac:dyDescent="0.15">
      <c r="B126" s="128">
        <v>45261</v>
      </c>
      <c r="C126" s="129">
        <v>48761</v>
      </c>
      <c r="D126" s="83">
        <v>115</v>
      </c>
      <c r="E126" s="130">
        <v>3500</v>
      </c>
      <c r="F126" s="131"/>
      <c r="G126" s="131"/>
      <c r="H126" s="84">
        <v>5262165100.8296299</v>
      </c>
      <c r="I126" s="84"/>
      <c r="J126" s="83">
        <v>4344400418.7690697</v>
      </c>
      <c r="K126" s="83">
        <v>3258887479.5799398</v>
      </c>
      <c r="L126" s="83">
        <v>2018114342.7952499</v>
      </c>
    </row>
    <row r="127" spans="2:12" s="53" customFormat="1" ht="8.85" customHeight="1" x14ac:dyDescent="0.15">
      <c r="B127" s="128">
        <v>45261</v>
      </c>
      <c r="C127" s="129">
        <v>48792</v>
      </c>
      <c r="D127" s="83">
        <v>116</v>
      </c>
      <c r="E127" s="130">
        <v>3531</v>
      </c>
      <c r="F127" s="131"/>
      <c r="G127" s="131"/>
      <c r="H127" s="84">
        <v>5198162768.6587696</v>
      </c>
      <c r="I127" s="84"/>
      <c r="J127" s="83">
        <v>4284281813.0117898</v>
      </c>
      <c r="K127" s="83">
        <v>3205617069.5587001</v>
      </c>
      <c r="L127" s="83">
        <v>1976717762.5308101</v>
      </c>
    </row>
    <row r="128" spans="2:12" s="53" customFormat="1" ht="8.85" customHeight="1" x14ac:dyDescent="0.15">
      <c r="B128" s="128">
        <v>45261</v>
      </c>
      <c r="C128" s="129">
        <v>48823</v>
      </c>
      <c r="D128" s="83">
        <v>117</v>
      </c>
      <c r="E128" s="130">
        <v>3562</v>
      </c>
      <c r="F128" s="131"/>
      <c r="G128" s="131"/>
      <c r="H128" s="84">
        <v>5134513417.5675497</v>
      </c>
      <c r="I128" s="84"/>
      <c r="J128" s="83">
        <v>4224645071.6629901</v>
      </c>
      <c r="K128" s="83">
        <v>3152956163.8435302</v>
      </c>
      <c r="L128" s="83">
        <v>1936009905.7439101</v>
      </c>
    </row>
    <row r="129" spans="2:12" s="53" customFormat="1" ht="8.85" customHeight="1" x14ac:dyDescent="0.15">
      <c r="B129" s="128">
        <v>45261</v>
      </c>
      <c r="C129" s="129">
        <v>48853</v>
      </c>
      <c r="D129" s="83">
        <v>118</v>
      </c>
      <c r="E129" s="130">
        <v>3592</v>
      </c>
      <c r="F129" s="131"/>
      <c r="G129" s="131"/>
      <c r="H129" s="84">
        <v>5070213804.1104002</v>
      </c>
      <c r="I129" s="84"/>
      <c r="J129" s="83">
        <v>4164892235.2881799</v>
      </c>
      <c r="K129" s="83">
        <v>3100710647.8038402</v>
      </c>
      <c r="L129" s="83">
        <v>1896125009.2025101</v>
      </c>
    </row>
    <row r="130" spans="2:12" s="53" customFormat="1" ht="8.85" customHeight="1" x14ac:dyDescent="0.15">
      <c r="B130" s="128">
        <v>45261</v>
      </c>
      <c r="C130" s="129">
        <v>48884</v>
      </c>
      <c r="D130" s="83">
        <v>119</v>
      </c>
      <c r="E130" s="130">
        <v>3623</v>
      </c>
      <c r="F130" s="131"/>
      <c r="G130" s="131"/>
      <c r="H130" s="84">
        <v>5007143565.6258602</v>
      </c>
      <c r="I130" s="84"/>
      <c r="J130" s="83">
        <v>4106107527.7465701</v>
      </c>
      <c r="K130" s="83">
        <v>3049171718.4180899</v>
      </c>
      <c r="L130" s="83">
        <v>1856710649.3490701</v>
      </c>
    </row>
    <row r="131" spans="2:12" s="53" customFormat="1" ht="8.85" customHeight="1" x14ac:dyDescent="0.15">
      <c r="B131" s="128">
        <v>45261</v>
      </c>
      <c r="C131" s="129">
        <v>48914</v>
      </c>
      <c r="D131" s="83">
        <v>120</v>
      </c>
      <c r="E131" s="130">
        <v>3653</v>
      </c>
      <c r="F131" s="131"/>
      <c r="G131" s="131"/>
      <c r="H131" s="84">
        <v>4944449750.3957996</v>
      </c>
      <c r="I131" s="84"/>
      <c r="J131" s="83">
        <v>4048040066.5130301</v>
      </c>
      <c r="K131" s="83">
        <v>2998652459.9380798</v>
      </c>
      <c r="L131" s="83">
        <v>1818463395.22047</v>
      </c>
    </row>
    <row r="132" spans="2:12" s="53" customFormat="1" ht="8.85" customHeight="1" x14ac:dyDescent="0.15">
      <c r="B132" s="128">
        <v>45261</v>
      </c>
      <c r="C132" s="129">
        <v>48945</v>
      </c>
      <c r="D132" s="83">
        <v>121</v>
      </c>
      <c r="E132" s="130">
        <v>3684</v>
      </c>
      <c r="F132" s="131"/>
      <c r="G132" s="131"/>
      <c r="H132" s="84">
        <v>4882201031.0657101</v>
      </c>
      <c r="I132" s="84"/>
      <c r="J132" s="83">
        <v>3990297462.0471902</v>
      </c>
      <c r="K132" s="83">
        <v>2948361265.2990298</v>
      </c>
      <c r="L132" s="83">
        <v>1780392455.85462</v>
      </c>
    </row>
    <row r="133" spans="2:12" s="53" customFormat="1" ht="8.85" customHeight="1" x14ac:dyDescent="0.15">
      <c r="B133" s="128">
        <v>45261</v>
      </c>
      <c r="C133" s="129">
        <v>48976</v>
      </c>
      <c r="D133" s="83">
        <v>122</v>
      </c>
      <c r="E133" s="130">
        <v>3715</v>
      </c>
      <c r="F133" s="131"/>
      <c r="G133" s="131"/>
      <c r="H133" s="84">
        <v>4820047669.2000799</v>
      </c>
      <c r="I133" s="84"/>
      <c r="J133" s="83">
        <v>3932816889.1033301</v>
      </c>
      <c r="K133" s="83">
        <v>2898499595.5390601</v>
      </c>
      <c r="L133" s="83">
        <v>1742869669.4812801</v>
      </c>
    </row>
    <row r="134" spans="2:12" s="53" customFormat="1" ht="8.85" customHeight="1" x14ac:dyDescent="0.15">
      <c r="B134" s="128">
        <v>45261</v>
      </c>
      <c r="C134" s="129">
        <v>49004</v>
      </c>
      <c r="D134" s="83">
        <v>123</v>
      </c>
      <c r="E134" s="130">
        <v>3743</v>
      </c>
      <c r="F134" s="131"/>
      <c r="G134" s="131"/>
      <c r="H134" s="84">
        <v>4757755793.1250696</v>
      </c>
      <c r="I134" s="84"/>
      <c r="J134" s="83">
        <v>3876043680.8233199</v>
      </c>
      <c r="K134" s="83">
        <v>2850094740.24722</v>
      </c>
      <c r="L134" s="83">
        <v>1707206186.61795</v>
      </c>
    </row>
    <row r="135" spans="2:12" s="53" customFormat="1" ht="8.85" customHeight="1" x14ac:dyDescent="0.15">
      <c r="B135" s="128">
        <v>45261</v>
      </c>
      <c r="C135" s="129">
        <v>49035</v>
      </c>
      <c r="D135" s="83">
        <v>124</v>
      </c>
      <c r="E135" s="130">
        <v>3774</v>
      </c>
      <c r="F135" s="131"/>
      <c r="G135" s="131"/>
      <c r="H135" s="84">
        <v>4696168413.0342703</v>
      </c>
      <c r="I135" s="84"/>
      <c r="J135" s="83">
        <v>3819380778.0636501</v>
      </c>
      <c r="K135" s="83">
        <v>2801287510.4152899</v>
      </c>
      <c r="L135" s="83">
        <v>1670863545.3807499</v>
      </c>
    </row>
    <row r="136" spans="2:12" s="53" customFormat="1" ht="8.85" customHeight="1" x14ac:dyDescent="0.15">
      <c r="B136" s="128">
        <v>45261</v>
      </c>
      <c r="C136" s="129">
        <v>49065</v>
      </c>
      <c r="D136" s="83">
        <v>125</v>
      </c>
      <c r="E136" s="130">
        <v>3804</v>
      </c>
      <c r="F136" s="131"/>
      <c r="G136" s="131"/>
      <c r="H136" s="84">
        <v>4634710800.0858402</v>
      </c>
      <c r="I136" s="84"/>
      <c r="J136" s="83">
        <v>3763210356.5936799</v>
      </c>
      <c r="K136" s="83">
        <v>2753296542.9343901</v>
      </c>
      <c r="L136" s="83">
        <v>1635506866.15448</v>
      </c>
    </row>
    <row r="137" spans="2:12" s="53" customFormat="1" ht="8.85" customHeight="1" x14ac:dyDescent="0.15">
      <c r="B137" s="128">
        <v>45261</v>
      </c>
      <c r="C137" s="129">
        <v>49096</v>
      </c>
      <c r="D137" s="83">
        <v>126</v>
      </c>
      <c r="E137" s="130">
        <v>3835</v>
      </c>
      <c r="F137" s="131"/>
      <c r="G137" s="131"/>
      <c r="H137" s="84">
        <v>4573826167.1398897</v>
      </c>
      <c r="I137" s="84"/>
      <c r="J137" s="83">
        <v>3707475495.0100198</v>
      </c>
      <c r="K137" s="83">
        <v>2705620471.5215502</v>
      </c>
      <c r="L137" s="83">
        <v>1600379125.6872699</v>
      </c>
    </row>
    <row r="138" spans="2:12" s="53" customFormat="1" ht="8.85" customHeight="1" x14ac:dyDescent="0.15">
      <c r="B138" s="128">
        <v>45261</v>
      </c>
      <c r="C138" s="129">
        <v>49126</v>
      </c>
      <c r="D138" s="83">
        <v>127</v>
      </c>
      <c r="E138" s="130">
        <v>3865</v>
      </c>
      <c r="F138" s="131"/>
      <c r="G138" s="131"/>
      <c r="H138" s="84">
        <v>4513622316.0881596</v>
      </c>
      <c r="I138" s="84"/>
      <c r="J138" s="83">
        <v>3652669773.8543701</v>
      </c>
      <c r="K138" s="83">
        <v>2659063846.1444001</v>
      </c>
      <c r="L138" s="83">
        <v>1566393421.32215</v>
      </c>
    </row>
    <row r="139" spans="2:12" s="53" customFormat="1" ht="8.85" customHeight="1" x14ac:dyDescent="0.15">
      <c r="B139" s="128">
        <v>45261</v>
      </c>
      <c r="C139" s="129">
        <v>49157</v>
      </c>
      <c r="D139" s="83">
        <v>128</v>
      </c>
      <c r="E139" s="130">
        <v>3896</v>
      </c>
      <c r="F139" s="131"/>
      <c r="G139" s="131"/>
      <c r="H139" s="84">
        <v>4453798428.5879002</v>
      </c>
      <c r="I139" s="84"/>
      <c r="J139" s="83">
        <v>3598143929.0711098</v>
      </c>
      <c r="K139" s="83">
        <v>2612708624.0601902</v>
      </c>
      <c r="L139" s="83">
        <v>1532567754.37005</v>
      </c>
    </row>
    <row r="140" spans="2:12" s="53" customFormat="1" ht="8.85" customHeight="1" x14ac:dyDescent="0.15">
      <c r="B140" s="128">
        <v>45261</v>
      </c>
      <c r="C140" s="129">
        <v>49188</v>
      </c>
      <c r="D140" s="83">
        <v>129</v>
      </c>
      <c r="E140" s="130">
        <v>3927</v>
      </c>
      <c r="F140" s="131"/>
      <c r="G140" s="131"/>
      <c r="H140" s="84">
        <v>4394277650.2590103</v>
      </c>
      <c r="I140" s="84"/>
      <c r="J140" s="83">
        <v>3544036997.6472902</v>
      </c>
      <c r="K140" s="83">
        <v>2566875395.7689199</v>
      </c>
      <c r="L140" s="83">
        <v>1499305422.08887</v>
      </c>
    </row>
    <row r="141" spans="2:12" s="53" customFormat="1" ht="8.85" customHeight="1" x14ac:dyDescent="0.15">
      <c r="B141" s="128">
        <v>45261</v>
      </c>
      <c r="C141" s="129">
        <v>49218</v>
      </c>
      <c r="D141" s="83">
        <v>130</v>
      </c>
      <c r="E141" s="130">
        <v>3957</v>
      </c>
      <c r="F141" s="131"/>
      <c r="G141" s="131"/>
      <c r="H141" s="84">
        <v>4335773433.6513596</v>
      </c>
      <c r="I141" s="84"/>
      <c r="J141" s="83">
        <v>3491112895.7206502</v>
      </c>
      <c r="K141" s="83">
        <v>2522320099.9193101</v>
      </c>
      <c r="L141" s="83">
        <v>1467241521.4475501</v>
      </c>
    </row>
    <row r="142" spans="2:12" s="53" customFormat="1" ht="8.85" customHeight="1" x14ac:dyDescent="0.15">
      <c r="B142" s="128">
        <v>45261</v>
      </c>
      <c r="C142" s="129">
        <v>49249</v>
      </c>
      <c r="D142" s="83">
        <v>131</v>
      </c>
      <c r="E142" s="130">
        <v>3988</v>
      </c>
      <c r="F142" s="131"/>
      <c r="G142" s="131"/>
      <c r="H142" s="84">
        <v>4277440966.7803998</v>
      </c>
      <c r="I142" s="84"/>
      <c r="J142" s="83">
        <v>3438302767.6926298</v>
      </c>
      <c r="K142" s="83">
        <v>2477847175.4274702</v>
      </c>
      <c r="L142" s="83">
        <v>1435266487.9160399</v>
      </c>
    </row>
    <row r="143" spans="2:12" s="53" customFormat="1" ht="8.85" customHeight="1" x14ac:dyDescent="0.15">
      <c r="B143" s="128">
        <v>45261</v>
      </c>
      <c r="C143" s="129">
        <v>49279</v>
      </c>
      <c r="D143" s="83">
        <v>132</v>
      </c>
      <c r="E143" s="130">
        <v>4018</v>
      </c>
      <c r="F143" s="131"/>
      <c r="G143" s="131"/>
      <c r="H143" s="84">
        <v>4220030672.47438</v>
      </c>
      <c r="I143" s="84"/>
      <c r="J143" s="83">
        <v>3386587181.7801299</v>
      </c>
      <c r="K143" s="83">
        <v>2434570906.7657399</v>
      </c>
      <c r="L143" s="83">
        <v>1404418490.65343</v>
      </c>
    </row>
    <row r="144" spans="2:12" s="53" customFormat="1" ht="8.85" customHeight="1" x14ac:dyDescent="0.15">
      <c r="B144" s="128">
        <v>45261</v>
      </c>
      <c r="C144" s="129">
        <v>49310</v>
      </c>
      <c r="D144" s="83">
        <v>133</v>
      </c>
      <c r="E144" s="130">
        <v>4049</v>
      </c>
      <c r="F144" s="131"/>
      <c r="G144" s="131"/>
      <c r="H144" s="84">
        <v>4162679910.6054401</v>
      </c>
      <c r="I144" s="84"/>
      <c r="J144" s="83">
        <v>3334897182.4937501</v>
      </c>
      <c r="K144" s="83">
        <v>2391314566.5247302</v>
      </c>
      <c r="L144" s="83">
        <v>1373622638.63677</v>
      </c>
    </row>
    <row r="145" spans="2:12" s="53" customFormat="1" ht="8.85" customHeight="1" x14ac:dyDescent="0.15">
      <c r="B145" s="128">
        <v>45261</v>
      </c>
      <c r="C145" s="129">
        <v>49341</v>
      </c>
      <c r="D145" s="83">
        <v>134</v>
      </c>
      <c r="E145" s="130">
        <v>4080</v>
      </c>
      <c r="F145" s="131"/>
      <c r="G145" s="131"/>
      <c r="H145" s="84">
        <v>4106651451.7873302</v>
      </c>
      <c r="I145" s="84"/>
      <c r="J145" s="83">
        <v>3284430336.8551698</v>
      </c>
      <c r="K145" s="83">
        <v>2349137340.7672801</v>
      </c>
      <c r="L145" s="83">
        <v>1343679707.1572299</v>
      </c>
    </row>
    <row r="146" spans="2:12" s="53" customFormat="1" ht="8.85" customHeight="1" x14ac:dyDescent="0.15">
      <c r="B146" s="128">
        <v>45261</v>
      </c>
      <c r="C146" s="129">
        <v>49369</v>
      </c>
      <c r="D146" s="83">
        <v>135</v>
      </c>
      <c r="E146" s="130">
        <v>4108</v>
      </c>
      <c r="F146" s="131"/>
      <c r="G146" s="131"/>
      <c r="H146" s="84">
        <v>4051003629.2962599</v>
      </c>
      <c r="I146" s="84"/>
      <c r="J146" s="83">
        <v>3234960380.2322602</v>
      </c>
      <c r="K146" s="83">
        <v>2308439173.8934002</v>
      </c>
      <c r="L146" s="83">
        <v>1315348387.99108</v>
      </c>
    </row>
    <row r="147" spans="2:12" s="53" customFormat="1" ht="8.85" customHeight="1" x14ac:dyDescent="0.15">
      <c r="B147" s="128">
        <v>45261</v>
      </c>
      <c r="C147" s="129">
        <v>49400</v>
      </c>
      <c r="D147" s="83">
        <v>136</v>
      </c>
      <c r="E147" s="130">
        <v>4139</v>
      </c>
      <c r="F147" s="131"/>
      <c r="G147" s="131"/>
      <c r="H147" s="84">
        <v>3995681900.2527099</v>
      </c>
      <c r="I147" s="84"/>
      <c r="J147" s="83">
        <v>3185370980.5327101</v>
      </c>
      <c r="K147" s="83">
        <v>2267271775.3625302</v>
      </c>
      <c r="L147" s="83">
        <v>1286419345.5192699</v>
      </c>
    </row>
    <row r="148" spans="2:12" s="53" customFormat="1" ht="8.85" customHeight="1" x14ac:dyDescent="0.15">
      <c r="B148" s="128">
        <v>45261</v>
      </c>
      <c r="C148" s="129">
        <v>49430</v>
      </c>
      <c r="D148" s="83">
        <v>137</v>
      </c>
      <c r="E148" s="130">
        <v>4169</v>
      </c>
      <c r="F148" s="131"/>
      <c r="G148" s="131"/>
      <c r="H148" s="84">
        <v>3940895348.1259599</v>
      </c>
      <c r="I148" s="84"/>
      <c r="J148" s="83">
        <v>3136538158.1894202</v>
      </c>
      <c r="K148" s="83">
        <v>2227018912.1308198</v>
      </c>
      <c r="L148" s="83">
        <v>1258400752.84516</v>
      </c>
    </row>
    <row r="149" spans="2:12" s="53" customFormat="1" ht="8.85" customHeight="1" x14ac:dyDescent="0.15">
      <c r="B149" s="128">
        <v>45261</v>
      </c>
      <c r="C149" s="129">
        <v>49461</v>
      </c>
      <c r="D149" s="83">
        <v>138</v>
      </c>
      <c r="E149" s="130">
        <v>4200</v>
      </c>
      <c r="F149" s="131"/>
      <c r="G149" s="131"/>
      <c r="H149" s="84">
        <v>3886344779.5440698</v>
      </c>
      <c r="I149" s="84"/>
      <c r="J149" s="83">
        <v>3087875480.51439</v>
      </c>
      <c r="K149" s="83">
        <v>2186891323.7814498</v>
      </c>
      <c r="L149" s="83">
        <v>1230492257.6913199</v>
      </c>
    </row>
    <row r="150" spans="2:12" s="53" customFormat="1" ht="8.85" customHeight="1" x14ac:dyDescent="0.15">
      <c r="B150" s="128">
        <v>45261</v>
      </c>
      <c r="C150" s="129">
        <v>49491</v>
      </c>
      <c r="D150" s="83">
        <v>139</v>
      </c>
      <c r="E150" s="130">
        <v>4230</v>
      </c>
      <c r="F150" s="131"/>
      <c r="G150" s="131"/>
      <c r="H150" s="84">
        <v>3832094696.9809699</v>
      </c>
      <c r="I150" s="84"/>
      <c r="J150" s="83">
        <v>3039773644.7027998</v>
      </c>
      <c r="K150" s="83">
        <v>2147526023.1378598</v>
      </c>
      <c r="L150" s="83">
        <v>1203389457.67944</v>
      </c>
    </row>
    <row r="151" spans="2:12" s="53" customFormat="1" ht="8.85" customHeight="1" x14ac:dyDescent="0.15">
      <c r="B151" s="128">
        <v>45261</v>
      </c>
      <c r="C151" s="129">
        <v>49522</v>
      </c>
      <c r="D151" s="83">
        <v>140</v>
      </c>
      <c r="E151" s="130">
        <v>4261</v>
      </c>
      <c r="F151" s="131"/>
      <c r="G151" s="131"/>
      <c r="H151" s="84">
        <v>3778227523.27736</v>
      </c>
      <c r="I151" s="84"/>
      <c r="J151" s="83">
        <v>2991960799.38626</v>
      </c>
      <c r="K151" s="83">
        <v>2108371718.0782399</v>
      </c>
      <c r="L151" s="83">
        <v>1176444838.90645</v>
      </c>
    </row>
    <row r="152" spans="2:12" s="53" customFormat="1" ht="8.85" customHeight="1" x14ac:dyDescent="0.15">
      <c r="B152" s="128">
        <v>45261</v>
      </c>
      <c r="C152" s="129">
        <v>49553</v>
      </c>
      <c r="D152" s="83">
        <v>141</v>
      </c>
      <c r="E152" s="130">
        <v>4292</v>
      </c>
      <c r="F152" s="131"/>
      <c r="G152" s="131"/>
      <c r="H152" s="84">
        <v>3724346934.5047498</v>
      </c>
      <c r="I152" s="84"/>
      <c r="J152" s="83">
        <v>2944290792.58815</v>
      </c>
      <c r="K152" s="83">
        <v>2069503077.2623601</v>
      </c>
      <c r="L152" s="83">
        <v>1149865603.7198901</v>
      </c>
    </row>
    <row r="153" spans="2:12" s="53" customFormat="1" ht="8.85" customHeight="1" x14ac:dyDescent="0.15">
      <c r="B153" s="128">
        <v>45261</v>
      </c>
      <c r="C153" s="129">
        <v>49583</v>
      </c>
      <c r="D153" s="83">
        <v>142</v>
      </c>
      <c r="E153" s="130">
        <v>4322</v>
      </c>
      <c r="F153" s="131"/>
      <c r="G153" s="131"/>
      <c r="H153" s="84">
        <v>3670764396.6152401</v>
      </c>
      <c r="I153" s="84"/>
      <c r="J153" s="83">
        <v>2897167748.04814</v>
      </c>
      <c r="K153" s="83">
        <v>2031368833.1021199</v>
      </c>
      <c r="L153" s="83">
        <v>1124050633.7132699</v>
      </c>
    </row>
    <row r="154" spans="2:12" s="53" customFormat="1" ht="8.85" customHeight="1" x14ac:dyDescent="0.15">
      <c r="B154" s="128">
        <v>45261</v>
      </c>
      <c r="C154" s="129">
        <v>49614</v>
      </c>
      <c r="D154" s="83">
        <v>143</v>
      </c>
      <c r="E154" s="130">
        <v>4353</v>
      </c>
      <c r="F154" s="131"/>
      <c r="G154" s="131"/>
      <c r="H154" s="84">
        <v>3617182814.3532</v>
      </c>
      <c r="I154" s="84"/>
      <c r="J154" s="83">
        <v>2850036152.1040101</v>
      </c>
      <c r="K154" s="83">
        <v>1993240050.0622201</v>
      </c>
      <c r="L154" s="83">
        <v>1098280605.1526599</v>
      </c>
    </row>
    <row r="155" spans="2:12" s="53" customFormat="1" ht="8.85" customHeight="1" x14ac:dyDescent="0.15">
      <c r="B155" s="128">
        <v>45261</v>
      </c>
      <c r="C155" s="129">
        <v>49644</v>
      </c>
      <c r="D155" s="83">
        <v>144</v>
      </c>
      <c r="E155" s="130">
        <v>4383</v>
      </c>
      <c r="F155" s="131"/>
      <c r="G155" s="131"/>
      <c r="H155" s="84">
        <v>3564723924.0830598</v>
      </c>
      <c r="I155" s="84"/>
      <c r="J155" s="83">
        <v>2804092729.71104</v>
      </c>
      <c r="K155" s="83">
        <v>1956281619.9096</v>
      </c>
      <c r="L155" s="83">
        <v>1073497821.70345</v>
      </c>
    </row>
    <row r="156" spans="2:12" s="53" customFormat="1" ht="8.85" customHeight="1" x14ac:dyDescent="0.15">
      <c r="B156" s="128">
        <v>45261</v>
      </c>
      <c r="C156" s="129">
        <v>49675</v>
      </c>
      <c r="D156" s="83">
        <v>145</v>
      </c>
      <c r="E156" s="130">
        <v>4414</v>
      </c>
      <c r="F156" s="131"/>
      <c r="G156" s="131"/>
      <c r="H156" s="84">
        <v>3512031143.1669202</v>
      </c>
      <c r="I156" s="84"/>
      <c r="J156" s="83">
        <v>2757957744.89856</v>
      </c>
      <c r="K156" s="83">
        <v>1919202072.9574101</v>
      </c>
      <c r="L156" s="83">
        <v>1048689975.50102</v>
      </c>
    </row>
    <row r="157" spans="2:12" s="53" customFormat="1" ht="8.85" customHeight="1" x14ac:dyDescent="0.15">
      <c r="B157" s="128">
        <v>45261</v>
      </c>
      <c r="C157" s="129">
        <v>49706</v>
      </c>
      <c r="D157" s="83">
        <v>146</v>
      </c>
      <c r="E157" s="130">
        <v>4445</v>
      </c>
      <c r="F157" s="131"/>
      <c r="G157" s="131"/>
      <c r="H157" s="84">
        <v>3460121728.3460598</v>
      </c>
      <c r="I157" s="84"/>
      <c r="J157" s="83">
        <v>2712585315.3734899</v>
      </c>
      <c r="K157" s="83">
        <v>1882827770.7125399</v>
      </c>
      <c r="L157" s="83">
        <v>1024456747.86441</v>
      </c>
    </row>
    <row r="158" spans="2:12" s="53" customFormat="1" ht="8.85" customHeight="1" x14ac:dyDescent="0.15">
      <c r="B158" s="128">
        <v>45261</v>
      </c>
      <c r="C158" s="129">
        <v>49735</v>
      </c>
      <c r="D158" s="83">
        <v>147</v>
      </c>
      <c r="E158" s="130">
        <v>4474</v>
      </c>
      <c r="F158" s="131"/>
      <c r="G158" s="131"/>
      <c r="H158" s="84">
        <v>3407693045.4728599</v>
      </c>
      <c r="I158" s="84"/>
      <c r="J158" s="83">
        <v>2667244561.6458998</v>
      </c>
      <c r="K158" s="83">
        <v>1846951405.25178</v>
      </c>
      <c r="L158" s="83">
        <v>1000953836.28317</v>
      </c>
    </row>
    <row r="159" spans="2:12" s="53" customFormat="1" ht="8.85" customHeight="1" x14ac:dyDescent="0.15">
      <c r="B159" s="128">
        <v>45261</v>
      </c>
      <c r="C159" s="129">
        <v>49766</v>
      </c>
      <c r="D159" s="83">
        <v>148</v>
      </c>
      <c r="E159" s="130">
        <v>4505</v>
      </c>
      <c r="F159" s="131"/>
      <c r="G159" s="131"/>
      <c r="H159" s="84">
        <v>3356289460.5928102</v>
      </c>
      <c r="I159" s="84"/>
      <c r="J159" s="83">
        <v>2622554719.9681802</v>
      </c>
      <c r="K159" s="83">
        <v>1811387148.27844</v>
      </c>
      <c r="L159" s="83">
        <v>977521866.67095196</v>
      </c>
    </row>
    <row r="160" spans="2:12" s="53" customFormat="1" ht="8.85" customHeight="1" x14ac:dyDescent="0.15">
      <c r="B160" s="128">
        <v>45261</v>
      </c>
      <c r="C160" s="129">
        <v>49796</v>
      </c>
      <c r="D160" s="83">
        <v>149</v>
      </c>
      <c r="E160" s="130">
        <v>4535</v>
      </c>
      <c r="F160" s="131"/>
      <c r="G160" s="131"/>
      <c r="H160" s="84">
        <v>3304136637.07095</v>
      </c>
      <c r="I160" s="84"/>
      <c r="J160" s="83">
        <v>2577565488.88029</v>
      </c>
      <c r="K160" s="83">
        <v>1775931453.85027</v>
      </c>
      <c r="L160" s="83">
        <v>954459448.73418605</v>
      </c>
    </row>
    <row r="161" spans="2:12" s="53" customFormat="1" ht="8.85" customHeight="1" x14ac:dyDescent="0.15">
      <c r="B161" s="128">
        <v>45261</v>
      </c>
      <c r="C161" s="129">
        <v>49827</v>
      </c>
      <c r="D161" s="83">
        <v>150</v>
      </c>
      <c r="E161" s="130">
        <v>4566</v>
      </c>
      <c r="F161" s="131"/>
      <c r="G161" s="131"/>
      <c r="H161" s="84">
        <v>3252402377.8740902</v>
      </c>
      <c r="I161" s="84"/>
      <c r="J161" s="83">
        <v>2532904168.6085901</v>
      </c>
      <c r="K161" s="83">
        <v>1740721696.6540699</v>
      </c>
      <c r="L161" s="83">
        <v>931573754.46050894</v>
      </c>
    </row>
    <row r="162" spans="2:12" s="53" customFormat="1" ht="8.85" customHeight="1" x14ac:dyDescent="0.15">
      <c r="B162" s="128">
        <v>45261</v>
      </c>
      <c r="C162" s="129">
        <v>49857</v>
      </c>
      <c r="D162" s="83">
        <v>151</v>
      </c>
      <c r="E162" s="130">
        <v>4596</v>
      </c>
      <c r="F162" s="131"/>
      <c r="G162" s="131"/>
      <c r="H162" s="84">
        <v>3201886908.3217101</v>
      </c>
      <c r="I162" s="84"/>
      <c r="J162" s="83">
        <v>2489470805.8216</v>
      </c>
      <c r="K162" s="83">
        <v>1706661488.9098499</v>
      </c>
      <c r="L162" s="83">
        <v>909601932.08867502</v>
      </c>
    </row>
    <row r="163" spans="2:12" s="53" customFormat="1" ht="8.85" customHeight="1" x14ac:dyDescent="0.15">
      <c r="B163" s="128">
        <v>45261</v>
      </c>
      <c r="C163" s="129">
        <v>49888</v>
      </c>
      <c r="D163" s="83">
        <v>152</v>
      </c>
      <c r="E163" s="130">
        <v>4627</v>
      </c>
      <c r="F163" s="131"/>
      <c r="G163" s="131"/>
      <c r="H163" s="84">
        <v>3152087853.9924998</v>
      </c>
      <c r="I163" s="84"/>
      <c r="J163" s="83">
        <v>2446595326.2727499</v>
      </c>
      <c r="K163" s="83">
        <v>1673002483.5925601</v>
      </c>
      <c r="L163" s="83">
        <v>887885964.35594499</v>
      </c>
    </row>
    <row r="164" spans="2:12" s="53" customFormat="1" ht="8.85" customHeight="1" x14ac:dyDescent="0.15">
      <c r="B164" s="128">
        <v>45261</v>
      </c>
      <c r="C164" s="129">
        <v>49919</v>
      </c>
      <c r="D164" s="83">
        <v>153</v>
      </c>
      <c r="E164" s="130">
        <v>4658</v>
      </c>
      <c r="F164" s="131"/>
      <c r="G164" s="131"/>
      <c r="H164" s="84">
        <v>3102322422.7649102</v>
      </c>
      <c r="I164" s="84"/>
      <c r="J164" s="83">
        <v>2403884178.7160902</v>
      </c>
      <c r="K164" s="83">
        <v>1639615729.13783</v>
      </c>
      <c r="L164" s="83">
        <v>866481511.80641997</v>
      </c>
    </row>
    <row r="165" spans="2:12" s="53" customFormat="1" ht="8.85" customHeight="1" x14ac:dyDescent="0.15">
      <c r="B165" s="128">
        <v>45261</v>
      </c>
      <c r="C165" s="129">
        <v>49949</v>
      </c>
      <c r="D165" s="83">
        <v>154</v>
      </c>
      <c r="E165" s="130">
        <v>4688</v>
      </c>
      <c r="F165" s="131"/>
      <c r="G165" s="131"/>
      <c r="H165" s="84">
        <v>3052934272.4479399</v>
      </c>
      <c r="I165" s="84"/>
      <c r="J165" s="83">
        <v>2361732043.3696098</v>
      </c>
      <c r="K165" s="83">
        <v>1606900278.88677</v>
      </c>
      <c r="L165" s="83">
        <v>845711496.19118094</v>
      </c>
    </row>
    <row r="166" spans="2:12" s="53" customFormat="1" ht="8.85" customHeight="1" x14ac:dyDescent="0.15">
      <c r="B166" s="128">
        <v>45261</v>
      </c>
      <c r="C166" s="129">
        <v>49980</v>
      </c>
      <c r="D166" s="83">
        <v>155</v>
      </c>
      <c r="E166" s="130">
        <v>4719</v>
      </c>
      <c r="F166" s="131"/>
      <c r="G166" s="131"/>
      <c r="H166" s="84">
        <v>3004308691.6266899</v>
      </c>
      <c r="I166" s="84"/>
      <c r="J166" s="83">
        <v>2320173707.2928901</v>
      </c>
      <c r="K166" s="83">
        <v>1574609611.0431001</v>
      </c>
      <c r="L166" s="83">
        <v>825206852.34905803</v>
      </c>
    </row>
    <row r="167" spans="2:12" s="53" customFormat="1" ht="8.85" customHeight="1" x14ac:dyDescent="0.15">
      <c r="B167" s="128">
        <v>45261</v>
      </c>
      <c r="C167" s="129">
        <v>50010</v>
      </c>
      <c r="D167" s="83">
        <v>156</v>
      </c>
      <c r="E167" s="130">
        <v>4749</v>
      </c>
      <c r="F167" s="131"/>
      <c r="G167" s="131"/>
      <c r="H167" s="84">
        <v>2955875795.5004101</v>
      </c>
      <c r="I167" s="84"/>
      <c r="J167" s="83">
        <v>2279022896.3645902</v>
      </c>
      <c r="K167" s="83">
        <v>1542875393.11327</v>
      </c>
      <c r="L167" s="83">
        <v>805261366.58684397</v>
      </c>
    </row>
    <row r="168" spans="2:12" s="53" customFormat="1" ht="8.85" customHeight="1" x14ac:dyDescent="0.15">
      <c r="B168" s="128">
        <v>45261</v>
      </c>
      <c r="C168" s="129">
        <v>50041</v>
      </c>
      <c r="D168" s="83">
        <v>157</v>
      </c>
      <c r="E168" s="130">
        <v>4780</v>
      </c>
      <c r="F168" s="131"/>
      <c r="G168" s="131"/>
      <c r="H168" s="84">
        <v>2908228329.4844499</v>
      </c>
      <c r="I168" s="84"/>
      <c r="J168" s="83">
        <v>2238482929.42629</v>
      </c>
      <c r="K168" s="83">
        <v>1511576195.5439799</v>
      </c>
      <c r="L168" s="83">
        <v>785584081.56141496</v>
      </c>
    </row>
    <row r="169" spans="2:12" s="53" customFormat="1" ht="8.85" customHeight="1" x14ac:dyDescent="0.15">
      <c r="B169" s="128">
        <v>45261</v>
      </c>
      <c r="C169" s="129">
        <v>50072</v>
      </c>
      <c r="D169" s="83">
        <v>158</v>
      </c>
      <c r="E169" s="130">
        <v>4811</v>
      </c>
      <c r="F169" s="131"/>
      <c r="G169" s="131"/>
      <c r="H169" s="84">
        <v>2860396672.0018702</v>
      </c>
      <c r="I169" s="84"/>
      <c r="J169" s="83">
        <v>2197932391.1118898</v>
      </c>
      <c r="K169" s="83">
        <v>1480419099.0606201</v>
      </c>
      <c r="L169" s="83">
        <v>766132577.14437103</v>
      </c>
    </row>
    <row r="170" spans="2:12" s="53" customFormat="1" ht="8.85" customHeight="1" x14ac:dyDescent="0.15">
      <c r="B170" s="128">
        <v>45261</v>
      </c>
      <c r="C170" s="129">
        <v>50100</v>
      </c>
      <c r="D170" s="83">
        <v>159</v>
      </c>
      <c r="E170" s="130">
        <v>4839</v>
      </c>
      <c r="F170" s="131"/>
      <c r="G170" s="131"/>
      <c r="H170" s="84">
        <v>2813204792.7234802</v>
      </c>
      <c r="I170" s="84"/>
      <c r="J170" s="83">
        <v>2158358275.7891698</v>
      </c>
      <c r="K170" s="83">
        <v>1450424085.8025801</v>
      </c>
      <c r="L170" s="83">
        <v>747737677.21318698</v>
      </c>
    </row>
    <row r="171" spans="2:12" s="53" customFormat="1" ht="8.85" customHeight="1" x14ac:dyDescent="0.15">
      <c r="B171" s="128">
        <v>45261</v>
      </c>
      <c r="C171" s="129">
        <v>50131</v>
      </c>
      <c r="D171" s="83">
        <v>160</v>
      </c>
      <c r="E171" s="130">
        <v>4870</v>
      </c>
      <c r="F171" s="131"/>
      <c r="G171" s="131"/>
      <c r="H171" s="84">
        <v>2766368569.91535</v>
      </c>
      <c r="I171" s="84"/>
      <c r="J171" s="83">
        <v>2118824612.03653</v>
      </c>
      <c r="K171" s="83">
        <v>1420236167.37624</v>
      </c>
      <c r="L171" s="83">
        <v>729073728.55391002</v>
      </c>
    </row>
    <row r="172" spans="2:12" s="53" customFormat="1" ht="8.85" customHeight="1" x14ac:dyDescent="0.15">
      <c r="B172" s="128">
        <v>45261</v>
      </c>
      <c r="C172" s="129">
        <v>50161</v>
      </c>
      <c r="D172" s="83">
        <v>161</v>
      </c>
      <c r="E172" s="130">
        <v>4900</v>
      </c>
      <c r="F172" s="131"/>
      <c r="G172" s="131"/>
      <c r="H172" s="84">
        <v>2720040492.4110699</v>
      </c>
      <c r="I172" s="84"/>
      <c r="J172" s="83">
        <v>2079921273.66083</v>
      </c>
      <c r="K172" s="83">
        <v>1390728079.39674</v>
      </c>
      <c r="L172" s="83">
        <v>710999324.05991805</v>
      </c>
    </row>
    <row r="173" spans="2:12" s="53" customFormat="1" ht="8.85" customHeight="1" x14ac:dyDescent="0.15">
      <c r="B173" s="128">
        <v>45261</v>
      </c>
      <c r="C173" s="129">
        <v>50192</v>
      </c>
      <c r="D173" s="83">
        <v>162</v>
      </c>
      <c r="E173" s="130">
        <v>4931</v>
      </c>
      <c r="F173" s="131"/>
      <c r="G173" s="131"/>
      <c r="H173" s="84">
        <v>2673792047.73176</v>
      </c>
      <c r="I173" s="84"/>
      <c r="J173" s="83">
        <v>2041088961.59464</v>
      </c>
      <c r="K173" s="83">
        <v>1361292191.18908</v>
      </c>
      <c r="L173" s="83">
        <v>693002717.06635296</v>
      </c>
    </row>
    <row r="174" spans="2:12" s="53" customFormat="1" ht="8.85" customHeight="1" x14ac:dyDescent="0.15">
      <c r="B174" s="128">
        <v>45261</v>
      </c>
      <c r="C174" s="129">
        <v>50222</v>
      </c>
      <c r="D174" s="83">
        <v>163</v>
      </c>
      <c r="E174" s="130">
        <v>4961</v>
      </c>
      <c r="F174" s="131"/>
      <c r="G174" s="131"/>
      <c r="H174" s="84">
        <v>2627985780.77707</v>
      </c>
      <c r="I174" s="84"/>
      <c r="J174" s="83">
        <v>2002829032.2797</v>
      </c>
      <c r="K174" s="83">
        <v>1332487257.8956201</v>
      </c>
      <c r="L174" s="83">
        <v>675558141.50272095</v>
      </c>
    </row>
    <row r="175" spans="2:12" s="53" customFormat="1" ht="8.85" customHeight="1" x14ac:dyDescent="0.15">
      <c r="B175" s="128">
        <v>45261</v>
      </c>
      <c r="C175" s="129">
        <v>50253</v>
      </c>
      <c r="D175" s="83">
        <v>164</v>
      </c>
      <c r="E175" s="130">
        <v>4992</v>
      </c>
      <c r="F175" s="131"/>
      <c r="G175" s="131"/>
      <c r="H175" s="84">
        <v>2581902935.07231</v>
      </c>
      <c r="I175" s="84"/>
      <c r="J175" s="83">
        <v>1964371196.0520501</v>
      </c>
      <c r="K175" s="83">
        <v>1303577442.8522999</v>
      </c>
      <c r="L175" s="83">
        <v>658101868.59970295</v>
      </c>
    </row>
    <row r="176" spans="2:12" s="53" customFormat="1" ht="8.85" customHeight="1" x14ac:dyDescent="0.15">
      <c r="B176" s="128">
        <v>45261</v>
      </c>
      <c r="C176" s="129">
        <v>50284</v>
      </c>
      <c r="D176" s="83">
        <v>165</v>
      </c>
      <c r="E176" s="130">
        <v>5023</v>
      </c>
      <c r="F176" s="131"/>
      <c r="G176" s="131"/>
      <c r="H176" s="84">
        <v>2536698981.9493399</v>
      </c>
      <c r="I176" s="84"/>
      <c r="J176" s="83">
        <v>1926705600.60184</v>
      </c>
      <c r="K176" s="83">
        <v>1275330458.9110501</v>
      </c>
      <c r="L176" s="83">
        <v>641114558.22899401</v>
      </c>
    </row>
    <row r="177" spans="2:12" s="53" customFormat="1" ht="8.85" customHeight="1" x14ac:dyDescent="0.15">
      <c r="B177" s="128">
        <v>45261</v>
      </c>
      <c r="C177" s="129">
        <v>50314</v>
      </c>
      <c r="D177" s="83">
        <v>166</v>
      </c>
      <c r="E177" s="130">
        <v>5053</v>
      </c>
      <c r="F177" s="131"/>
      <c r="G177" s="131"/>
      <c r="H177" s="84">
        <v>2491583865.9225101</v>
      </c>
      <c r="I177" s="84"/>
      <c r="J177" s="83">
        <v>1889332936.04707</v>
      </c>
      <c r="K177" s="83">
        <v>1247514594.7602999</v>
      </c>
      <c r="L177" s="83">
        <v>624560660.02257597</v>
      </c>
    </row>
    <row r="178" spans="2:12" s="53" customFormat="1" ht="8.85" customHeight="1" x14ac:dyDescent="0.15">
      <c r="B178" s="128">
        <v>45261</v>
      </c>
      <c r="C178" s="129">
        <v>50345</v>
      </c>
      <c r="D178" s="83">
        <v>167</v>
      </c>
      <c r="E178" s="130">
        <v>5084</v>
      </c>
      <c r="F178" s="131"/>
      <c r="G178" s="131"/>
      <c r="H178" s="84">
        <v>2446668705.1139398</v>
      </c>
      <c r="I178" s="84"/>
      <c r="J178" s="83">
        <v>1852127719.8352699</v>
      </c>
      <c r="K178" s="83">
        <v>1219838016.6522</v>
      </c>
      <c r="L178" s="83">
        <v>608117881.49346697</v>
      </c>
    </row>
    <row r="179" spans="2:12" s="53" customFormat="1" ht="8.85" customHeight="1" x14ac:dyDescent="0.15">
      <c r="B179" s="128">
        <v>45261</v>
      </c>
      <c r="C179" s="129">
        <v>50375</v>
      </c>
      <c r="D179" s="83">
        <v>168</v>
      </c>
      <c r="E179" s="130">
        <v>5114</v>
      </c>
      <c r="F179" s="131"/>
      <c r="G179" s="131"/>
      <c r="H179" s="84">
        <v>2402126105.36763</v>
      </c>
      <c r="I179" s="84"/>
      <c r="J179" s="83">
        <v>1815424231.7629399</v>
      </c>
      <c r="K179" s="83">
        <v>1192721719.4003899</v>
      </c>
      <c r="L179" s="83">
        <v>592162390.52620196</v>
      </c>
    </row>
    <row r="180" spans="2:12" s="53" customFormat="1" ht="8.85" customHeight="1" x14ac:dyDescent="0.15">
      <c r="B180" s="128">
        <v>45261</v>
      </c>
      <c r="C180" s="129">
        <v>50406</v>
      </c>
      <c r="D180" s="83">
        <v>169</v>
      </c>
      <c r="E180" s="130">
        <v>5145</v>
      </c>
      <c r="F180" s="131"/>
      <c r="G180" s="131"/>
      <c r="H180" s="84">
        <v>2357431993.31675</v>
      </c>
      <c r="I180" s="84"/>
      <c r="J180" s="83">
        <v>1778624528.296</v>
      </c>
      <c r="K180" s="83">
        <v>1165572708.1856501</v>
      </c>
      <c r="L180" s="83">
        <v>576232411.67814898</v>
      </c>
    </row>
    <row r="181" spans="2:12" s="53" customFormat="1" ht="8.85" customHeight="1" x14ac:dyDescent="0.15">
      <c r="B181" s="128">
        <v>45261</v>
      </c>
      <c r="C181" s="129">
        <v>50437</v>
      </c>
      <c r="D181" s="83">
        <v>170</v>
      </c>
      <c r="E181" s="130">
        <v>5176</v>
      </c>
      <c r="F181" s="131"/>
      <c r="G181" s="131"/>
      <c r="H181" s="84">
        <v>2313735050.5240798</v>
      </c>
      <c r="I181" s="84"/>
      <c r="J181" s="83">
        <v>1742695496.1846001</v>
      </c>
      <c r="K181" s="83">
        <v>1139123193.0855401</v>
      </c>
      <c r="L181" s="83">
        <v>560771103.93444204</v>
      </c>
    </row>
    <row r="182" spans="2:12" s="53" customFormat="1" ht="8.85" customHeight="1" x14ac:dyDescent="0.15">
      <c r="B182" s="128">
        <v>45261</v>
      </c>
      <c r="C182" s="129">
        <v>50465</v>
      </c>
      <c r="D182" s="83">
        <v>171</v>
      </c>
      <c r="E182" s="130">
        <v>5204</v>
      </c>
      <c r="F182" s="131"/>
      <c r="G182" s="131"/>
      <c r="H182" s="84">
        <v>2270666751.8040199</v>
      </c>
      <c r="I182" s="84"/>
      <c r="J182" s="83">
        <v>1707636413.00966</v>
      </c>
      <c r="K182" s="83">
        <v>1113642274.63147</v>
      </c>
      <c r="L182" s="83">
        <v>546129520.12599802</v>
      </c>
    </row>
    <row r="183" spans="2:12" s="53" customFormat="1" ht="8.85" customHeight="1" x14ac:dyDescent="0.15">
      <c r="B183" s="128">
        <v>45261</v>
      </c>
      <c r="C183" s="129">
        <v>50496</v>
      </c>
      <c r="D183" s="83">
        <v>172</v>
      </c>
      <c r="E183" s="130">
        <v>5235</v>
      </c>
      <c r="F183" s="131"/>
      <c r="G183" s="131"/>
      <c r="H183" s="84">
        <v>2227940583.5033798</v>
      </c>
      <c r="I183" s="84"/>
      <c r="J183" s="83">
        <v>1672662766.8770001</v>
      </c>
      <c r="K183" s="83">
        <v>1088059848.5692101</v>
      </c>
      <c r="L183" s="83">
        <v>531323894.68979698</v>
      </c>
    </row>
    <row r="184" spans="2:12" s="53" customFormat="1" ht="8.85" customHeight="1" x14ac:dyDescent="0.15">
      <c r="B184" s="128">
        <v>45261</v>
      </c>
      <c r="C184" s="129">
        <v>50526</v>
      </c>
      <c r="D184" s="83">
        <v>173</v>
      </c>
      <c r="E184" s="130">
        <v>5265</v>
      </c>
      <c r="F184" s="131"/>
      <c r="G184" s="131"/>
      <c r="H184" s="84">
        <v>2185428844.3511801</v>
      </c>
      <c r="I184" s="84"/>
      <c r="J184" s="83">
        <v>1638053252.2741399</v>
      </c>
      <c r="K184" s="83">
        <v>1062923914.50287</v>
      </c>
      <c r="L184" s="83">
        <v>516921772.50048399</v>
      </c>
    </row>
    <row r="185" spans="2:12" s="53" customFormat="1" ht="8.85" customHeight="1" x14ac:dyDescent="0.15">
      <c r="B185" s="128">
        <v>45261</v>
      </c>
      <c r="C185" s="129">
        <v>50557</v>
      </c>
      <c r="D185" s="83">
        <v>174</v>
      </c>
      <c r="E185" s="130">
        <v>5296</v>
      </c>
      <c r="F185" s="131"/>
      <c r="G185" s="131"/>
      <c r="H185" s="84">
        <v>2142788233.75774</v>
      </c>
      <c r="I185" s="84"/>
      <c r="J185" s="83">
        <v>1603368612.27808</v>
      </c>
      <c r="K185" s="83">
        <v>1037771243.64836</v>
      </c>
      <c r="L185" s="83">
        <v>502551875.95362401</v>
      </c>
    </row>
    <row r="186" spans="2:12" s="53" customFormat="1" ht="8.85" customHeight="1" x14ac:dyDescent="0.15">
      <c r="B186" s="128">
        <v>45261</v>
      </c>
      <c r="C186" s="129">
        <v>50587</v>
      </c>
      <c r="D186" s="83">
        <v>175</v>
      </c>
      <c r="E186" s="130">
        <v>5326</v>
      </c>
      <c r="F186" s="131"/>
      <c r="G186" s="131"/>
      <c r="H186" s="84">
        <v>2100553674.48191</v>
      </c>
      <c r="I186" s="84"/>
      <c r="J186" s="83">
        <v>1569186157.2830801</v>
      </c>
      <c r="K186" s="83">
        <v>1013147064.43156</v>
      </c>
      <c r="L186" s="83">
        <v>488616175.425843</v>
      </c>
    </row>
    <row r="187" spans="2:12" s="53" customFormat="1" ht="8.85" customHeight="1" x14ac:dyDescent="0.15">
      <c r="B187" s="128">
        <v>45261</v>
      </c>
      <c r="C187" s="129">
        <v>50618</v>
      </c>
      <c r="D187" s="83">
        <v>176</v>
      </c>
      <c r="E187" s="130">
        <v>5357</v>
      </c>
      <c r="F187" s="131"/>
      <c r="G187" s="131"/>
      <c r="H187" s="84">
        <v>2059487272.2927599</v>
      </c>
      <c r="I187" s="84"/>
      <c r="J187" s="83">
        <v>1535898712.58041</v>
      </c>
      <c r="K187" s="83">
        <v>989133000.15802705</v>
      </c>
      <c r="L187" s="83">
        <v>475014274.3344</v>
      </c>
    </row>
    <row r="188" spans="2:12" s="53" customFormat="1" ht="8.85" customHeight="1" x14ac:dyDescent="0.15">
      <c r="B188" s="128">
        <v>45261</v>
      </c>
      <c r="C188" s="129">
        <v>50649</v>
      </c>
      <c r="D188" s="83">
        <v>177</v>
      </c>
      <c r="E188" s="130">
        <v>5388</v>
      </c>
      <c r="F188" s="131"/>
      <c r="G188" s="131"/>
      <c r="H188" s="84">
        <v>2018425441.97663</v>
      </c>
      <c r="I188" s="84"/>
      <c r="J188" s="83">
        <v>1502723073.56233</v>
      </c>
      <c r="K188" s="83">
        <v>965306349.14614999</v>
      </c>
      <c r="L188" s="83">
        <v>461608451.29263502</v>
      </c>
    </row>
    <row r="189" spans="2:12" s="53" customFormat="1" ht="8.85" customHeight="1" x14ac:dyDescent="0.15">
      <c r="B189" s="128">
        <v>45261</v>
      </c>
      <c r="C189" s="129">
        <v>50679</v>
      </c>
      <c r="D189" s="83">
        <v>178</v>
      </c>
      <c r="E189" s="130">
        <v>5418</v>
      </c>
      <c r="F189" s="131"/>
      <c r="G189" s="131"/>
      <c r="H189" s="84">
        <v>1978214876.26162</v>
      </c>
      <c r="I189" s="84"/>
      <c r="J189" s="83">
        <v>1470368759.7836699</v>
      </c>
      <c r="K189" s="83">
        <v>942198138.92718899</v>
      </c>
      <c r="L189" s="83">
        <v>448711204.58468801</v>
      </c>
    </row>
    <row r="190" spans="2:12" s="53" customFormat="1" ht="8.85" customHeight="1" x14ac:dyDescent="0.15">
      <c r="B190" s="128">
        <v>45261</v>
      </c>
      <c r="C190" s="129">
        <v>50710</v>
      </c>
      <c r="D190" s="83">
        <v>179</v>
      </c>
      <c r="E190" s="130">
        <v>5449</v>
      </c>
      <c r="F190" s="131"/>
      <c r="G190" s="131"/>
      <c r="H190" s="84">
        <v>1938422739.4797699</v>
      </c>
      <c r="I190" s="84"/>
      <c r="J190" s="83">
        <v>1438348346.1718099</v>
      </c>
      <c r="K190" s="83">
        <v>919335744.96826696</v>
      </c>
      <c r="L190" s="83">
        <v>435968828.04936099</v>
      </c>
    </row>
    <row r="191" spans="2:12" s="53" customFormat="1" ht="8.85" customHeight="1" x14ac:dyDescent="0.15">
      <c r="B191" s="128">
        <v>45261</v>
      </c>
      <c r="C191" s="129">
        <v>50740</v>
      </c>
      <c r="D191" s="83">
        <v>180</v>
      </c>
      <c r="E191" s="130">
        <v>5479</v>
      </c>
      <c r="F191" s="131"/>
      <c r="G191" s="131"/>
      <c r="H191" s="84">
        <v>1898728902.0197899</v>
      </c>
      <c r="I191" s="84"/>
      <c r="J191" s="83">
        <v>1406582157.36832</v>
      </c>
      <c r="K191" s="83">
        <v>896819286.53269005</v>
      </c>
      <c r="L191" s="83">
        <v>423547687.22137803</v>
      </c>
    </row>
    <row r="192" spans="2:12" s="53" customFormat="1" ht="8.85" customHeight="1" x14ac:dyDescent="0.15">
      <c r="B192" s="128">
        <v>45261</v>
      </c>
      <c r="C192" s="129">
        <v>50771</v>
      </c>
      <c r="D192" s="83">
        <v>181</v>
      </c>
      <c r="E192" s="130">
        <v>5510</v>
      </c>
      <c r="F192" s="131"/>
      <c r="G192" s="131"/>
      <c r="H192" s="84">
        <v>1859143669.2939301</v>
      </c>
      <c r="I192" s="84"/>
      <c r="J192" s="83">
        <v>1374921407.6527801</v>
      </c>
      <c r="K192" s="83">
        <v>874403328.76330495</v>
      </c>
      <c r="L192" s="83">
        <v>411212016.36793798</v>
      </c>
    </row>
    <row r="193" spans="2:12" s="53" customFormat="1" ht="8.85" customHeight="1" x14ac:dyDescent="0.15">
      <c r="B193" s="128">
        <v>45261</v>
      </c>
      <c r="C193" s="129">
        <v>50802</v>
      </c>
      <c r="D193" s="83">
        <v>182</v>
      </c>
      <c r="E193" s="130">
        <v>5541</v>
      </c>
      <c r="F193" s="131"/>
      <c r="G193" s="131"/>
      <c r="H193" s="84">
        <v>1820068254.9165699</v>
      </c>
      <c r="I193" s="84"/>
      <c r="J193" s="83">
        <v>1343740404.02582</v>
      </c>
      <c r="K193" s="83">
        <v>852399913.53253806</v>
      </c>
      <c r="L193" s="83">
        <v>399166431.359644</v>
      </c>
    </row>
    <row r="194" spans="2:12" s="53" customFormat="1" ht="8.85" customHeight="1" x14ac:dyDescent="0.15">
      <c r="B194" s="128">
        <v>45261</v>
      </c>
      <c r="C194" s="129">
        <v>50830</v>
      </c>
      <c r="D194" s="83">
        <v>183</v>
      </c>
      <c r="E194" s="130">
        <v>5569</v>
      </c>
      <c r="F194" s="131"/>
      <c r="G194" s="131"/>
      <c r="H194" s="84">
        <v>1781211036.15499</v>
      </c>
      <c r="I194" s="84"/>
      <c r="J194" s="83">
        <v>1313037716.73981</v>
      </c>
      <c r="K194" s="83">
        <v>831010169.60629702</v>
      </c>
      <c r="L194" s="83">
        <v>387660868.27448499</v>
      </c>
    </row>
    <row r="195" spans="2:12" s="53" customFormat="1" ht="8.85" customHeight="1" x14ac:dyDescent="0.15">
      <c r="B195" s="128">
        <v>45261</v>
      </c>
      <c r="C195" s="129">
        <v>50861</v>
      </c>
      <c r="D195" s="83">
        <v>184</v>
      </c>
      <c r="E195" s="130">
        <v>5600</v>
      </c>
      <c r="F195" s="131"/>
      <c r="G195" s="131"/>
      <c r="H195" s="84">
        <v>1742698271.76191</v>
      </c>
      <c r="I195" s="84"/>
      <c r="J195" s="83">
        <v>1282468785.77688</v>
      </c>
      <c r="K195" s="83">
        <v>809599131.66977</v>
      </c>
      <c r="L195" s="83">
        <v>376073107.639036</v>
      </c>
    </row>
    <row r="196" spans="2:12" s="53" customFormat="1" ht="8.85" customHeight="1" x14ac:dyDescent="0.15">
      <c r="B196" s="128">
        <v>45261</v>
      </c>
      <c r="C196" s="129">
        <v>50891</v>
      </c>
      <c r="D196" s="83">
        <v>185</v>
      </c>
      <c r="E196" s="130">
        <v>5630</v>
      </c>
      <c r="F196" s="131"/>
      <c r="G196" s="131"/>
      <c r="H196" s="84">
        <v>1703943286.2599599</v>
      </c>
      <c r="I196" s="84"/>
      <c r="J196" s="83">
        <v>1251890371.1960599</v>
      </c>
      <c r="K196" s="83">
        <v>788350407.70824397</v>
      </c>
      <c r="L196" s="83">
        <v>364701563.51021701</v>
      </c>
    </row>
    <row r="197" spans="2:12" s="53" customFormat="1" ht="8.85" customHeight="1" x14ac:dyDescent="0.15">
      <c r="B197" s="128">
        <v>45261</v>
      </c>
      <c r="C197" s="129">
        <v>50922</v>
      </c>
      <c r="D197" s="83">
        <v>186</v>
      </c>
      <c r="E197" s="130">
        <v>5661</v>
      </c>
      <c r="F197" s="131"/>
      <c r="G197" s="131"/>
      <c r="H197" s="84">
        <v>1666139680.49119</v>
      </c>
      <c r="I197" s="84"/>
      <c r="J197" s="83">
        <v>1222039798.87603</v>
      </c>
      <c r="K197" s="83">
        <v>767595535.97846699</v>
      </c>
      <c r="L197" s="83">
        <v>353596036.72117698</v>
      </c>
    </row>
    <row r="198" spans="2:12" s="53" customFormat="1" ht="8.85" customHeight="1" x14ac:dyDescent="0.15">
      <c r="B198" s="128">
        <v>45261</v>
      </c>
      <c r="C198" s="129">
        <v>50952</v>
      </c>
      <c r="D198" s="83">
        <v>187</v>
      </c>
      <c r="E198" s="130">
        <v>5691</v>
      </c>
      <c r="F198" s="131"/>
      <c r="G198" s="131"/>
      <c r="H198" s="84">
        <v>1628012686.4683499</v>
      </c>
      <c r="I198" s="84"/>
      <c r="J198" s="83">
        <v>1192115370.82915</v>
      </c>
      <c r="K198" s="83">
        <v>746956215.34516799</v>
      </c>
      <c r="L198" s="83">
        <v>342677963.27232802</v>
      </c>
    </row>
    <row r="199" spans="2:12" s="53" customFormat="1" ht="8.85" customHeight="1" x14ac:dyDescent="0.15">
      <c r="B199" s="128">
        <v>45261</v>
      </c>
      <c r="C199" s="129">
        <v>50983</v>
      </c>
      <c r="D199" s="83">
        <v>188</v>
      </c>
      <c r="E199" s="130">
        <v>5722</v>
      </c>
      <c r="F199" s="131"/>
      <c r="G199" s="131"/>
      <c r="H199" s="84">
        <v>1590483242.0712299</v>
      </c>
      <c r="I199" s="84"/>
      <c r="J199" s="83">
        <v>1162659058.0747001</v>
      </c>
      <c r="K199" s="83">
        <v>726646740.83905196</v>
      </c>
      <c r="L199" s="83">
        <v>331948706.90693903</v>
      </c>
    </row>
    <row r="200" spans="2:12" s="53" customFormat="1" ht="8.85" customHeight="1" x14ac:dyDescent="0.15">
      <c r="B200" s="128">
        <v>45261</v>
      </c>
      <c r="C200" s="129">
        <v>51014</v>
      </c>
      <c r="D200" s="83">
        <v>189</v>
      </c>
      <c r="E200" s="130">
        <v>5753</v>
      </c>
      <c r="F200" s="131"/>
      <c r="G200" s="131"/>
      <c r="H200" s="84">
        <v>1553105254.5576</v>
      </c>
      <c r="I200" s="84"/>
      <c r="J200" s="83">
        <v>1133409764.87762</v>
      </c>
      <c r="K200" s="83">
        <v>706564792.91557896</v>
      </c>
      <c r="L200" s="83">
        <v>321407690.51110202</v>
      </c>
    </row>
    <row r="201" spans="2:12" s="53" customFormat="1" ht="8.85" customHeight="1" x14ac:dyDescent="0.15">
      <c r="B201" s="128">
        <v>45261</v>
      </c>
      <c r="C201" s="129">
        <v>51044</v>
      </c>
      <c r="D201" s="83">
        <v>190</v>
      </c>
      <c r="E201" s="130">
        <v>5783</v>
      </c>
      <c r="F201" s="131"/>
      <c r="G201" s="131"/>
      <c r="H201" s="84">
        <v>1517405058.41155</v>
      </c>
      <c r="I201" s="84"/>
      <c r="J201" s="83">
        <v>1105539206.3415799</v>
      </c>
      <c r="K201" s="83">
        <v>687494074.77843201</v>
      </c>
      <c r="L201" s="83">
        <v>311450701.759893</v>
      </c>
    </row>
    <row r="202" spans="2:12" s="53" customFormat="1" ht="8.85" customHeight="1" x14ac:dyDescent="0.15">
      <c r="B202" s="128">
        <v>45261</v>
      </c>
      <c r="C202" s="129">
        <v>51075</v>
      </c>
      <c r="D202" s="83">
        <v>191</v>
      </c>
      <c r="E202" s="130">
        <v>5814</v>
      </c>
      <c r="F202" s="131"/>
      <c r="G202" s="131"/>
      <c r="H202" s="84">
        <v>1482691262.3392999</v>
      </c>
      <c r="I202" s="84"/>
      <c r="J202" s="83">
        <v>1078415518.05165</v>
      </c>
      <c r="K202" s="83">
        <v>668921310.88811195</v>
      </c>
      <c r="L202" s="83">
        <v>301753284.52037501</v>
      </c>
    </row>
    <row r="203" spans="2:12" s="53" customFormat="1" ht="8.85" customHeight="1" x14ac:dyDescent="0.15">
      <c r="B203" s="128">
        <v>45261</v>
      </c>
      <c r="C203" s="129">
        <v>51105</v>
      </c>
      <c r="D203" s="83">
        <v>192</v>
      </c>
      <c r="E203" s="130">
        <v>5844</v>
      </c>
      <c r="F203" s="131"/>
      <c r="G203" s="131"/>
      <c r="H203" s="84">
        <v>1448488838.22666</v>
      </c>
      <c r="I203" s="84"/>
      <c r="J203" s="83">
        <v>1051809559.68106</v>
      </c>
      <c r="K203" s="83">
        <v>650812348.44545305</v>
      </c>
      <c r="L203" s="83">
        <v>292380794.48555499</v>
      </c>
    </row>
    <row r="204" spans="2:12" s="53" customFormat="1" ht="8.85" customHeight="1" x14ac:dyDescent="0.15">
      <c r="B204" s="128">
        <v>45261</v>
      </c>
      <c r="C204" s="129">
        <v>51136</v>
      </c>
      <c r="D204" s="83">
        <v>193</v>
      </c>
      <c r="E204" s="130">
        <v>5875</v>
      </c>
      <c r="F204" s="131"/>
      <c r="G204" s="131"/>
      <c r="H204" s="84">
        <v>1415907986.3928399</v>
      </c>
      <c r="I204" s="84"/>
      <c r="J204" s="83">
        <v>1026407392.23501</v>
      </c>
      <c r="K204" s="83">
        <v>633479455.79955196</v>
      </c>
      <c r="L204" s="83">
        <v>283388493.05159497</v>
      </c>
    </row>
    <row r="205" spans="2:12" s="53" customFormat="1" ht="8.85" customHeight="1" x14ac:dyDescent="0.15">
      <c r="B205" s="128">
        <v>45261</v>
      </c>
      <c r="C205" s="129">
        <v>51167</v>
      </c>
      <c r="D205" s="83">
        <v>194</v>
      </c>
      <c r="E205" s="130">
        <v>5906</v>
      </c>
      <c r="F205" s="131"/>
      <c r="G205" s="131"/>
      <c r="H205" s="84">
        <v>1383993299.37131</v>
      </c>
      <c r="I205" s="84"/>
      <c r="J205" s="83">
        <v>1001570458.1988699</v>
      </c>
      <c r="K205" s="83">
        <v>616578480.28710902</v>
      </c>
      <c r="L205" s="83">
        <v>274659521.682558</v>
      </c>
    </row>
    <row r="206" spans="2:12" s="53" customFormat="1" ht="8.85" customHeight="1" x14ac:dyDescent="0.15">
      <c r="B206" s="128">
        <v>45261</v>
      </c>
      <c r="C206" s="129">
        <v>51196</v>
      </c>
      <c r="D206" s="83">
        <v>195</v>
      </c>
      <c r="E206" s="130">
        <v>5935</v>
      </c>
      <c r="F206" s="131"/>
      <c r="G206" s="131"/>
      <c r="H206" s="84">
        <v>1352397306.81054</v>
      </c>
      <c r="I206" s="84"/>
      <c r="J206" s="83">
        <v>977152073.15961301</v>
      </c>
      <c r="K206" s="83">
        <v>600114964.03930795</v>
      </c>
      <c r="L206" s="83">
        <v>266266359.15746799</v>
      </c>
    </row>
    <row r="207" spans="2:12" s="53" customFormat="1" ht="8.85" customHeight="1" x14ac:dyDescent="0.15">
      <c r="B207" s="128">
        <v>45261</v>
      </c>
      <c r="C207" s="129">
        <v>51227</v>
      </c>
      <c r="D207" s="83">
        <v>196</v>
      </c>
      <c r="E207" s="130">
        <v>5966</v>
      </c>
      <c r="F207" s="131"/>
      <c r="G207" s="131"/>
      <c r="H207" s="84">
        <v>1321737143.7356501</v>
      </c>
      <c r="I207" s="84"/>
      <c r="J207" s="83">
        <v>953379335.59427297</v>
      </c>
      <c r="K207" s="83">
        <v>584025924.63231897</v>
      </c>
      <c r="L207" s="83">
        <v>258030229.697523</v>
      </c>
    </row>
    <row r="208" spans="2:12" s="53" customFormat="1" ht="8.85" customHeight="1" x14ac:dyDescent="0.15">
      <c r="B208" s="128">
        <v>45261</v>
      </c>
      <c r="C208" s="129">
        <v>51257</v>
      </c>
      <c r="D208" s="83">
        <v>197</v>
      </c>
      <c r="E208" s="130">
        <v>5996</v>
      </c>
      <c r="F208" s="131"/>
      <c r="G208" s="131"/>
      <c r="H208" s="84">
        <v>1291377875.9081299</v>
      </c>
      <c r="I208" s="84"/>
      <c r="J208" s="83">
        <v>929952019.11118996</v>
      </c>
      <c r="K208" s="83">
        <v>568272578.79079902</v>
      </c>
      <c r="L208" s="83">
        <v>250041011.47235101</v>
      </c>
    </row>
    <row r="209" spans="2:12" s="53" customFormat="1" ht="8.85" customHeight="1" x14ac:dyDescent="0.15">
      <c r="B209" s="128">
        <v>45261</v>
      </c>
      <c r="C209" s="129">
        <v>51288</v>
      </c>
      <c r="D209" s="83">
        <v>198</v>
      </c>
      <c r="E209" s="130">
        <v>6027</v>
      </c>
      <c r="F209" s="131"/>
      <c r="G209" s="131"/>
      <c r="H209" s="84">
        <v>1261535728.5048499</v>
      </c>
      <c r="I209" s="84"/>
      <c r="J209" s="83">
        <v>906921158.02903605</v>
      </c>
      <c r="K209" s="83">
        <v>552789500.17422497</v>
      </c>
      <c r="L209" s="83">
        <v>242198222.60075101</v>
      </c>
    </row>
    <row r="210" spans="2:12" s="53" customFormat="1" ht="8.85" customHeight="1" x14ac:dyDescent="0.15">
      <c r="B210" s="128">
        <v>45261</v>
      </c>
      <c r="C210" s="129">
        <v>51318</v>
      </c>
      <c r="D210" s="83">
        <v>199</v>
      </c>
      <c r="E210" s="130">
        <v>6057</v>
      </c>
      <c r="F210" s="131"/>
      <c r="G210" s="131"/>
      <c r="H210" s="84">
        <v>1232394762.6616199</v>
      </c>
      <c r="I210" s="84"/>
      <c r="J210" s="83">
        <v>884517405.607813</v>
      </c>
      <c r="K210" s="83">
        <v>537806939.99340606</v>
      </c>
      <c r="L210" s="83">
        <v>234667881.11414799</v>
      </c>
    </row>
    <row r="211" spans="2:12" s="53" customFormat="1" ht="8.85" customHeight="1" x14ac:dyDescent="0.15">
      <c r="B211" s="128">
        <v>45261</v>
      </c>
      <c r="C211" s="129">
        <v>51349</v>
      </c>
      <c r="D211" s="83">
        <v>200</v>
      </c>
      <c r="E211" s="130">
        <v>6088</v>
      </c>
      <c r="F211" s="131"/>
      <c r="G211" s="131"/>
      <c r="H211" s="84">
        <v>1203756272.9021201</v>
      </c>
      <c r="I211" s="84"/>
      <c r="J211" s="83">
        <v>862497573.12988901</v>
      </c>
      <c r="K211" s="83">
        <v>523084671.19954002</v>
      </c>
      <c r="L211" s="83">
        <v>227277196.030536</v>
      </c>
    </row>
    <row r="212" spans="2:12" s="53" customFormat="1" ht="8.85" customHeight="1" x14ac:dyDescent="0.15">
      <c r="B212" s="128">
        <v>45261</v>
      </c>
      <c r="C212" s="129">
        <v>51380</v>
      </c>
      <c r="D212" s="83">
        <v>201</v>
      </c>
      <c r="E212" s="130">
        <v>6119</v>
      </c>
      <c r="F212" s="131"/>
      <c r="G212" s="131"/>
      <c r="H212" s="84">
        <v>1175245089.09951</v>
      </c>
      <c r="I212" s="84"/>
      <c r="J212" s="83">
        <v>840640951.38685596</v>
      </c>
      <c r="K212" s="83">
        <v>508532539.21579999</v>
      </c>
      <c r="L212" s="83">
        <v>220018518.53215101</v>
      </c>
    </row>
    <row r="213" spans="2:12" s="53" customFormat="1" ht="8.85" customHeight="1" x14ac:dyDescent="0.15">
      <c r="B213" s="128">
        <v>45261</v>
      </c>
      <c r="C213" s="129">
        <v>51410</v>
      </c>
      <c r="D213" s="83">
        <v>202</v>
      </c>
      <c r="E213" s="130">
        <v>6149</v>
      </c>
      <c r="F213" s="131"/>
      <c r="G213" s="131"/>
      <c r="H213" s="84">
        <v>1147470064.3854301</v>
      </c>
      <c r="I213" s="84"/>
      <c r="J213" s="83">
        <v>819426532.84253395</v>
      </c>
      <c r="K213" s="83">
        <v>494479161.36265099</v>
      </c>
      <c r="L213" s="83">
        <v>213061296.99610701</v>
      </c>
    </row>
    <row r="214" spans="2:12" s="53" customFormat="1" ht="8.85" customHeight="1" x14ac:dyDescent="0.15">
      <c r="B214" s="128">
        <v>45261</v>
      </c>
      <c r="C214" s="129">
        <v>51441</v>
      </c>
      <c r="D214" s="83">
        <v>203</v>
      </c>
      <c r="E214" s="130">
        <v>6180</v>
      </c>
      <c r="F214" s="131"/>
      <c r="G214" s="131"/>
      <c r="H214" s="84">
        <v>1120112230.6821799</v>
      </c>
      <c r="I214" s="84"/>
      <c r="J214" s="83">
        <v>798533198.41556799</v>
      </c>
      <c r="K214" s="83">
        <v>480645677.51072103</v>
      </c>
      <c r="L214" s="83">
        <v>206223537.80876201</v>
      </c>
    </row>
    <row r="215" spans="2:12" s="53" customFormat="1" ht="8.85" customHeight="1" x14ac:dyDescent="0.15">
      <c r="B215" s="128">
        <v>45261</v>
      </c>
      <c r="C215" s="129">
        <v>51471</v>
      </c>
      <c r="D215" s="83">
        <v>204</v>
      </c>
      <c r="E215" s="130">
        <v>6210</v>
      </c>
      <c r="F215" s="131"/>
      <c r="G215" s="131"/>
      <c r="H215" s="84">
        <v>1093136185.6433499</v>
      </c>
      <c r="I215" s="84"/>
      <c r="J215" s="83">
        <v>778022699.52721405</v>
      </c>
      <c r="K215" s="83">
        <v>467147576.49338198</v>
      </c>
      <c r="L215" s="83">
        <v>199610496.808608</v>
      </c>
    </row>
    <row r="216" spans="2:12" s="53" customFormat="1" ht="8.85" customHeight="1" x14ac:dyDescent="0.15">
      <c r="B216" s="128">
        <v>45261</v>
      </c>
      <c r="C216" s="129">
        <v>51502</v>
      </c>
      <c r="D216" s="83">
        <v>205</v>
      </c>
      <c r="E216" s="130">
        <v>6241</v>
      </c>
      <c r="F216" s="131"/>
      <c r="G216" s="131"/>
      <c r="H216" s="84">
        <v>1066554400.67351</v>
      </c>
      <c r="I216" s="84"/>
      <c r="J216" s="83">
        <v>757816031.23527098</v>
      </c>
      <c r="K216" s="83">
        <v>453857705.511648</v>
      </c>
      <c r="L216" s="83">
        <v>193110375.45416799</v>
      </c>
    </row>
    <row r="217" spans="2:12" s="53" customFormat="1" ht="8.85" customHeight="1" x14ac:dyDescent="0.15">
      <c r="B217" s="128">
        <v>45261</v>
      </c>
      <c r="C217" s="129">
        <v>51533</v>
      </c>
      <c r="D217" s="83">
        <v>206</v>
      </c>
      <c r="E217" s="130">
        <v>6272</v>
      </c>
      <c r="F217" s="131"/>
      <c r="G217" s="131"/>
      <c r="H217" s="84">
        <v>1040052081.9214799</v>
      </c>
      <c r="I217" s="84"/>
      <c r="J217" s="83">
        <v>737732035.99344206</v>
      </c>
      <c r="K217" s="83">
        <v>440705693.13730901</v>
      </c>
      <c r="L217" s="83">
        <v>186720144.778548</v>
      </c>
    </row>
    <row r="218" spans="2:12" s="53" customFormat="1" ht="8.85" customHeight="1" x14ac:dyDescent="0.15">
      <c r="B218" s="128">
        <v>45261</v>
      </c>
      <c r="C218" s="129">
        <v>51561</v>
      </c>
      <c r="D218" s="83">
        <v>207</v>
      </c>
      <c r="E218" s="130">
        <v>6300</v>
      </c>
      <c r="F218" s="131"/>
      <c r="G218" s="131"/>
      <c r="H218" s="84">
        <v>1013688720.37508</v>
      </c>
      <c r="I218" s="84"/>
      <c r="J218" s="83">
        <v>717930315.61593604</v>
      </c>
      <c r="K218" s="83">
        <v>427891270.39419198</v>
      </c>
      <c r="L218" s="83">
        <v>180597174.82646301</v>
      </c>
    </row>
    <row r="219" spans="2:12" s="53" customFormat="1" ht="8.85" customHeight="1" x14ac:dyDescent="0.15">
      <c r="B219" s="128">
        <v>45261</v>
      </c>
      <c r="C219" s="129">
        <v>51592</v>
      </c>
      <c r="D219" s="83">
        <v>208</v>
      </c>
      <c r="E219" s="130">
        <v>6331</v>
      </c>
      <c r="F219" s="131"/>
      <c r="G219" s="131"/>
      <c r="H219" s="84">
        <v>987899329.06762099</v>
      </c>
      <c r="I219" s="84"/>
      <c r="J219" s="83">
        <v>698478669.51442802</v>
      </c>
      <c r="K219" s="83">
        <v>415239227.817958</v>
      </c>
      <c r="L219" s="83">
        <v>174514902.97203401</v>
      </c>
    </row>
    <row r="220" spans="2:12" s="53" customFormat="1" ht="8.85" customHeight="1" x14ac:dyDescent="0.15">
      <c r="B220" s="128">
        <v>45261</v>
      </c>
      <c r="C220" s="129">
        <v>51622</v>
      </c>
      <c r="D220" s="83">
        <v>209</v>
      </c>
      <c r="E220" s="130">
        <v>6361</v>
      </c>
      <c r="F220" s="131"/>
      <c r="G220" s="131"/>
      <c r="H220" s="84">
        <v>962350097.74961197</v>
      </c>
      <c r="I220" s="84"/>
      <c r="J220" s="83">
        <v>679297650.68551004</v>
      </c>
      <c r="K220" s="83">
        <v>402842336.951801</v>
      </c>
      <c r="L220" s="83">
        <v>168610779.258423</v>
      </c>
    </row>
    <row r="221" spans="2:12" s="53" customFormat="1" ht="8.85" customHeight="1" x14ac:dyDescent="0.15">
      <c r="B221" s="128">
        <v>45261</v>
      </c>
      <c r="C221" s="129">
        <v>51653</v>
      </c>
      <c r="D221" s="83">
        <v>210</v>
      </c>
      <c r="E221" s="130">
        <v>6392</v>
      </c>
      <c r="F221" s="131"/>
      <c r="G221" s="131"/>
      <c r="H221" s="84">
        <v>937291875.12742901</v>
      </c>
      <c r="I221" s="84"/>
      <c r="J221" s="83">
        <v>660487570.64996099</v>
      </c>
      <c r="K221" s="83">
        <v>390691296.31018698</v>
      </c>
      <c r="L221" s="83">
        <v>162832310.258122</v>
      </c>
    </row>
    <row r="222" spans="2:12" s="53" customFormat="1" ht="8.85" customHeight="1" x14ac:dyDescent="0.15">
      <c r="B222" s="128">
        <v>45261</v>
      </c>
      <c r="C222" s="129">
        <v>51683</v>
      </c>
      <c r="D222" s="83">
        <v>211</v>
      </c>
      <c r="E222" s="130">
        <v>6422</v>
      </c>
      <c r="F222" s="131"/>
      <c r="G222" s="131"/>
      <c r="H222" s="84">
        <v>912850271.25444305</v>
      </c>
      <c r="I222" s="84"/>
      <c r="J222" s="83">
        <v>642208288.26380706</v>
      </c>
      <c r="K222" s="83">
        <v>378943760.435763</v>
      </c>
      <c r="L222" s="83">
        <v>157288761.34898499</v>
      </c>
    </row>
    <row r="223" spans="2:12" s="53" customFormat="1" ht="8.85" customHeight="1" x14ac:dyDescent="0.15">
      <c r="B223" s="128">
        <v>45261</v>
      </c>
      <c r="C223" s="129">
        <v>51714</v>
      </c>
      <c r="D223" s="83">
        <v>212</v>
      </c>
      <c r="E223" s="130">
        <v>6453</v>
      </c>
      <c r="F223" s="131"/>
      <c r="G223" s="131"/>
      <c r="H223" s="84">
        <v>888871255.30880105</v>
      </c>
      <c r="I223" s="84"/>
      <c r="J223" s="83">
        <v>624277954.00202298</v>
      </c>
      <c r="K223" s="83">
        <v>367426897.37224901</v>
      </c>
      <c r="L223" s="83">
        <v>151862483.17746401</v>
      </c>
    </row>
    <row r="224" spans="2:12" s="53" customFormat="1" ht="8.85" customHeight="1" x14ac:dyDescent="0.15">
      <c r="B224" s="128">
        <v>45261</v>
      </c>
      <c r="C224" s="129">
        <v>51745</v>
      </c>
      <c r="D224" s="83">
        <v>213</v>
      </c>
      <c r="E224" s="130">
        <v>6484</v>
      </c>
      <c r="F224" s="131"/>
      <c r="G224" s="131"/>
      <c r="H224" s="84">
        <v>865432789.87944102</v>
      </c>
      <c r="I224" s="84"/>
      <c r="J224" s="83">
        <v>606785593.78865504</v>
      </c>
      <c r="K224" s="83">
        <v>356223282.58450103</v>
      </c>
      <c r="L224" s="83">
        <v>146608271.11556</v>
      </c>
    </row>
    <row r="225" spans="2:12" s="53" customFormat="1" ht="8.85" customHeight="1" x14ac:dyDescent="0.15">
      <c r="B225" s="128">
        <v>45261</v>
      </c>
      <c r="C225" s="129">
        <v>51775</v>
      </c>
      <c r="D225" s="83">
        <v>214</v>
      </c>
      <c r="E225" s="130">
        <v>6514</v>
      </c>
      <c r="F225" s="131"/>
      <c r="G225" s="131"/>
      <c r="H225" s="84">
        <v>842272320.70453799</v>
      </c>
      <c r="I225" s="84"/>
      <c r="J225" s="83">
        <v>589577640.35970402</v>
      </c>
      <c r="K225" s="83">
        <v>345269178.90009499</v>
      </c>
      <c r="L225" s="83">
        <v>141517473.462356</v>
      </c>
    </row>
    <row r="226" spans="2:12" s="53" customFormat="1" ht="8.85" customHeight="1" x14ac:dyDescent="0.15">
      <c r="B226" s="128">
        <v>45261</v>
      </c>
      <c r="C226" s="129">
        <v>51806</v>
      </c>
      <c r="D226" s="83">
        <v>215</v>
      </c>
      <c r="E226" s="130">
        <v>6545</v>
      </c>
      <c r="F226" s="131"/>
      <c r="G226" s="131"/>
      <c r="H226" s="84">
        <v>819393969.15219295</v>
      </c>
      <c r="I226" s="84"/>
      <c r="J226" s="83">
        <v>572590341.41457498</v>
      </c>
      <c r="K226" s="83">
        <v>334468265.65721601</v>
      </c>
      <c r="L226" s="83">
        <v>136509788.01325601</v>
      </c>
    </row>
    <row r="227" spans="2:12" s="53" customFormat="1" ht="8.85" customHeight="1" x14ac:dyDescent="0.15">
      <c r="B227" s="128">
        <v>45261</v>
      </c>
      <c r="C227" s="129">
        <v>51836</v>
      </c>
      <c r="D227" s="83">
        <v>216</v>
      </c>
      <c r="E227" s="130">
        <v>6575</v>
      </c>
      <c r="F227" s="131"/>
      <c r="G227" s="131"/>
      <c r="H227" s="84">
        <v>797166228.15315104</v>
      </c>
      <c r="I227" s="84"/>
      <c r="J227" s="83">
        <v>556143296.45510197</v>
      </c>
      <c r="K227" s="83">
        <v>324061452.54039198</v>
      </c>
      <c r="L227" s="83">
        <v>131720184.93715499</v>
      </c>
    </row>
    <row r="228" spans="2:12" s="53" customFormat="1" ht="8.85" customHeight="1" x14ac:dyDescent="0.15">
      <c r="B228" s="128">
        <v>45261</v>
      </c>
      <c r="C228" s="129">
        <v>51867</v>
      </c>
      <c r="D228" s="83">
        <v>217</v>
      </c>
      <c r="E228" s="130">
        <v>6606</v>
      </c>
      <c r="F228" s="131"/>
      <c r="G228" s="131"/>
      <c r="H228" s="84">
        <v>775572094.732934</v>
      </c>
      <c r="I228" s="84"/>
      <c r="J228" s="83">
        <v>540160433.19129097</v>
      </c>
      <c r="K228" s="83">
        <v>313947861.627859</v>
      </c>
      <c r="L228" s="83">
        <v>127068852.01927</v>
      </c>
    </row>
    <row r="229" spans="2:12" s="53" customFormat="1" ht="8.85" customHeight="1" x14ac:dyDescent="0.15">
      <c r="B229" s="128">
        <v>45261</v>
      </c>
      <c r="C229" s="129">
        <v>51898</v>
      </c>
      <c r="D229" s="83">
        <v>218</v>
      </c>
      <c r="E229" s="130">
        <v>6637</v>
      </c>
      <c r="F229" s="131"/>
      <c r="G229" s="131"/>
      <c r="H229" s="84">
        <v>754443154.90724099</v>
      </c>
      <c r="I229" s="84"/>
      <c r="J229" s="83">
        <v>524553628.83670402</v>
      </c>
      <c r="K229" s="83">
        <v>304101630.78263402</v>
      </c>
      <c r="L229" s="83">
        <v>122562312.253535</v>
      </c>
    </row>
    <row r="230" spans="2:12" s="53" customFormat="1" ht="8.85" customHeight="1" x14ac:dyDescent="0.15">
      <c r="B230" s="128">
        <v>45261</v>
      </c>
      <c r="C230" s="129">
        <v>51926</v>
      </c>
      <c r="D230" s="83">
        <v>219</v>
      </c>
      <c r="E230" s="130">
        <v>6665</v>
      </c>
      <c r="F230" s="131"/>
      <c r="G230" s="131"/>
      <c r="H230" s="84">
        <v>733643098.43117094</v>
      </c>
      <c r="I230" s="84"/>
      <c r="J230" s="83">
        <v>509310151.63370001</v>
      </c>
      <c r="K230" s="83">
        <v>294586134.76907498</v>
      </c>
      <c r="L230" s="83">
        <v>118272971.987229</v>
      </c>
    </row>
    <row r="231" spans="2:12" s="53" customFormat="1" ht="8.85" customHeight="1" x14ac:dyDescent="0.15">
      <c r="B231" s="128">
        <v>45261</v>
      </c>
      <c r="C231" s="129">
        <v>51957</v>
      </c>
      <c r="D231" s="83">
        <v>220</v>
      </c>
      <c r="E231" s="130">
        <v>6696</v>
      </c>
      <c r="F231" s="131"/>
      <c r="G231" s="131"/>
      <c r="H231" s="84">
        <v>712780641.49034905</v>
      </c>
      <c r="I231" s="84"/>
      <c r="J231" s="83">
        <v>493987741.05119401</v>
      </c>
      <c r="K231" s="83">
        <v>284996964.13542598</v>
      </c>
      <c r="L231" s="83">
        <v>113938385.50072899</v>
      </c>
    </row>
    <row r="232" spans="2:12" s="53" customFormat="1" ht="8.85" customHeight="1" x14ac:dyDescent="0.15">
      <c r="B232" s="128">
        <v>45261</v>
      </c>
      <c r="C232" s="129">
        <v>51987</v>
      </c>
      <c r="D232" s="83">
        <v>221</v>
      </c>
      <c r="E232" s="130">
        <v>6726</v>
      </c>
      <c r="F232" s="131"/>
      <c r="G232" s="131"/>
      <c r="H232" s="84">
        <v>692437290.77892303</v>
      </c>
      <c r="I232" s="84"/>
      <c r="J232" s="83">
        <v>479101228.222655</v>
      </c>
      <c r="K232" s="83">
        <v>275728154.39694101</v>
      </c>
      <c r="L232" s="83">
        <v>109780960.1293</v>
      </c>
    </row>
    <row r="233" spans="2:12" s="53" customFormat="1" ht="8.85" customHeight="1" x14ac:dyDescent="0.15">
      <c r="B233" s="128">
        <v>45261</v>
      </c>
      <c r="C233" s="129">
        <v>52018</v>
      </c>
      <c r="D233" s="83">
        <v>222</v>
      </c>
      <c r="E233" s="130">
        <v>6757</v>
      </c>
      <c r="F233" s="131"/>
      <c r="G233" s="131"/>
      <c r="H233" s="84">
        <v>672424586.72968102</v>
      </c>
      <c r="I233" s="84"/>
      <c r="J233" s="83">
        <v>464465220.76782101</v>
      </c>
      <c r="K233" s="83">
        <v>266625155.67319101</v>
      </c>
      <c r="L233" s="83">
        <v>105706976.853973</v>
      </c>
    </row>
    <row r="234" spans="2:12" s="53" customFormat="1" ht="8.85" customHeight="1" x14ac:dyDescent="0.15">
      <c r="B234" s="128">
        <v>45261</v>
      </c>
      <c r="C234" s="129">
        <v>52048</v>
      </c>
      <c r="D234" s="83">
        <v>223</v>
      </c>
      <c r="E234" s="130">
        <v>6787</v>
      </c>
      <c r="F234" s="131"/>
      <c r="G234" s="131"/>
      <c r="H234" s="84">
        <v>652837447.33167195</v>
      </c>
      <c r="I234" s="84"/>
      <c r="J234" s="83">
        <v>450195586.55438</v>
      </c>
      <c r="K234" s="83">
        <v>257797631.481877</v>
      </c>
      <c r="L234" s="83">
        <v>101788223.99994799</v>
      </c>
    </row>
    <row r="235" spans="2:12" s="53" customFormat="1" ht="8.85" customHeight="1" x14ac:dyDescent="0.15">
      <c r="B235" s="128">
        <v>45261</v>
      </c>
      <c r="C235" s="129">
        <v>52079</v>
      </c>
      <c r="D235" s="83">
        <v>224</v>
      </c>
      <c r="E235" s="130">
        <v>6818</v>
      </c>
      <c r="F235" s="131"/>
      <c r="G235" s="131"/>
      <c r="H235" s="84">
        <v>633330647.20789003</v>
      </c>
      <c r="I235" s="84"/>
      <c r="J235" s="83">
        <v>436002980.88184297</v>
      </c>
      <c r="K235" s="83">
        <v>249035489.115738</v>
      </c>
      <c r="L235" s="83">
        <v>97912124.650816798</v>
      </c>
    </row>
    <row r="236" spans="2:12" s="53" customFormat="1" ht="8.85" customHeight="1" x14ac:dyDescent="0.15">
      <c r="B236" s="128">
        <v>45261</v>
      </c>
      <c r="C236" s="129">
        <v>52110</v>
      </c>
      <c r="D236" s="83">
        <v>225</v>
      </c>
      <c r="E236" s="130">
        <v>6849</v>
      </c>
      <c r="F236" s="131"/>
      <c r="G236" s="131"/>
      <c r="H236" s="84">
        <v>614275362.17337501</v>
      </c>
      <c r="I236" s="84"/>
      <c r="J236" s="83">
        <v>422167532.30125099</v>
      </c>
      <c r="K236" s="83">
        <v>240519728.80867499</v>
      </c>
      <c r="L236" s="83">
        <v>94163492.618662804</v>
      </c>
    </row>
    <row r="237" spans="2:12" s="53" customFormat="1" ht="8.85" customHeight="1" x14ac:dyDescent="0.15">
      <c r="B237" s="128">
        <v>45261</v>
      </c>
      <c r="C237" s="129">
        <v>52140</v>
      </c>
      <c r="D237" s="83">
        <v>226</v>
      </c>
      <c r="E237" s="130">
        <v>6879</v>
      </c>
      <c r="F237" s="131"/>
      <c r="G237" s="131"/>
      <c r="H237" s="84">
        <v>595180291.34106398</v>
      </c>
      <c r="I237" s="84"/>
      <c r="J237" s="83">
        <v>408372825.79864699</v>
      </c>
      <c r="K237" s="83">
        <v>232087888.91222101</v>
      </c>
      <c r="L237" s="83">
        <v>90489963.843648702</v>
      </c>
    </row>
    <row r="238" spans="2:12" s="53" customFormat="1" ht="8.85" customHeight="1" x14ac:dyDescent="0.15">
      <c r="B238" s="128">
        <v>45261</v>
      </c>
      <c r="C238" s="129">
        <v>52171</v>
      </c>
      <c r="D238" s="83">
        <v>227</v>
      </c>
      <c r="E238" s="130">
        <v>6910</v>
      </c>
      <c r="F238" s="131"/>
      <c r="G238" s="131"/>
      <c r="H238" s="84">
        <v>576648207.69138896</v>
      </c>
      <c r="I238" s="84"/>
      <c r="J238" s="83">
        <v>394986287.90538698</v>
      </c>
      <c r="K238" s="83">
        <v>223909105.4939</v>
      </c>
      <c r="L238" s="83">
        <v>86931327.381510302</v>
      </c>
    </row>
    <row r="239" spans="2:12" s="53" customFormat="1" ht="8.85" customHeight="1" x14ac:dyDescent="0.15">
      <c r="B239" s="128">
        <v>45261</v>
      </c>
      <c r="C239" s="129">
        <v>52201</v>
      </c>
      <c r="D239" s="83">
        <v>228</v>
      </c>
      <c r="E239" s="130">
        <v>6940</v>
      </c>
      <c r="F239" s="131"/>
      <c r="G239" s="131"/>
      <c r="H239" s="84">
        <v>558323096.25721097</v>
      </c>
      <c r="I239" s="84"/>
      <c r="J239" s="83">
        <v>381806420.108046</v>
      </c>
      <c r="K239" s="83">
        <v>215905014.86951399</v>
      </c>
      <c r="L239" s="83">
        <v>83480178.580845296</v>
      </c>
    </row>
    <row r="240" spans="2:12" s="53" customFormat="1" ht="8.85" customHeight="1" x14ac:dyDescent="0.15">
      <c r="B240" s="128">
        <v>45261</v>
      </c>
      <c r="C240" s="129">
        <v>52232</v>
      </c>
      <c r="D240" s="83">
        <v>229</v>
      </c>
      <c r="E240" s="130">
        <v>6971</v>
      </c>
      <c r="F240" s="131"/>
      <c r="G240" s="131"/>
      <c r="H240" s="84">
        <v>540143100.30825806</v>
      </c>
      <c r="I240" s="84"/>
      <c r="J240" s="83">
        <v>368747636.15903699</v>
      </c>
      <c r="K240" s="83">
        <v>207990184.86620599</v>
      </c>
      <c r="L240" s="83">
        <v>80079268.997938007</v>
      </c>
    </row>
    <row r="241" spans="2:12" s="53" customFormat="1" ht="8.85" customHeight="1" x14ac:dyDescent="0.15">
      <c r="B241" s="128">
        <v>45261</v>
      </c>
      <c r="C241" s="129">
        <v>52263</v>
      </c>
      <c r="D241" s="83">
        <v>230</v>
      </c>
      <c r="E241" s="130">
        <v>7002</v>
      </c>
      <c r="F241" s="131"/>
      <c r="G241" s="131"/>
      <c r="H241" s="84">
        <v>522098554.77271301</v>
      </c>
      <c r="I241" s="84"/>
      <c r="J241" s="83">
        <v>355824364.34851497</v>
      </c>
      <c r="K241" s="83">
        <v>200190457.02163899</v>
      </c>
      <c r="L241" s="83">
        <v>76749799.520114705</v>
      </c>
    </row>
    <row r="242" spans="2:12" s="53" customFormat="1" ht="8.85" customHeight="1" x14ac:dyDescent="0.15">
      <c r="B242" s="128">
        <v>45261</v>
      </c>
      <c r="C242" s="129">
        <v>52291</v>
      </c>
      <c r="D242" s="83">
        <v>231</v>
      </c>
      <c r="E242" s="130">
        <v>7030</v>
      </c>
      <c r="F242" s="131"/>
      <c r="G242" s="131"/>
      <c r="H242" s="84">
        <v>504405474.93533802</v>
      </c>
      <c r="I242" s="84"/>
      <c r="J242" s="83">
        <v>343239377.79469103</v>
      </c>
      <c r="K242" s="83">
        <v>192666368.247848</v>
      </c>
      <c r="L242" s="83">
        <v>73582544.362108007</v>
      </c>
    </row>
    <row r="243" spans="2:12" s="53" customFormat="1" ht="8.85" customHeight="1" x14ac:dyDescent="0.15">
      <c r="B243" s="128">
        <v>45261</v>
      </c>
      <c r="C243" s="129">
        <v>52322</v>
      </c>
      <c r="D243" s="83">
        <v>232</v>
      </c>
      <c r="E243" s="130">
        <v>7061</v>
      </c>
      <c r="F243" s="131"/>
      <c r="G243" s="131"/>
      <c r="H243" s="84">
        <v>486879511.62714398</v>
      </c>
      <c r="I243" s="84"/>
      <c r="J243" s="83">
        <v>330751324.96561199</v>
      </c>
      <c r="K243" s="83">
        <v>185184439.11121699</v>
      </c>
      <c r="L243" s="83">
        <v>70425509.8818492</v>
      </c>
    </row>
    <row r="244" spans="2:12" s="53" customFormat="1" ht="8.85" customHeight="1" x14ac:dyDescent="0.15">
      <c r="B244" s="128">
        <v>45261</v>
      </c>
      <c r="C244" s="129">
        <v>52352</v>
      </c>
      <c r="D244" s="83">
        <v>233</v>
      </c>
      <c r="E244" s="130">
        <v>7091</v>
      </c>
      <c r="F244" s="131"/>
      <c r="G244" s="131"/>
      <c r="H244" s="84">
        <v>469574924.093871</v>
      </c>
      <c r="I244" s="84"/>
      <c r="J244" s="83">
        <v>318472216.557895</v>
      </c>
      <c r="K244" s="83">
        <v>177870618.719385</v>
      </c>
      <c r="L244" s="83">
        <v>67366782.988239497</v>
      </c>
    </row>
    <row r="245" spans="2:12" s="53" customFormat="1" ht="8.85" customHeight="1" x14ac:dyDescent="0.15">
      <c r="B245" s="128">
        <v>45261</v>
      </c>
      <c r="C245" s="129">
        <v>52383</v>
      </c>
      <c r="D245" s="83">
        <v>234</v>
      </c>
      <c r="E245" s="130">
        <v>7122</v>
      </c>
      <c r="F245" s="131"/>
      <c r="G245" s="131"/>
      <c r="H245" s="84">
        <v>452477057.38157803</v>
      </c>
      <c r="I245" s="84"/>
      <c r="J245" s="83">
        <v>306355721.81334198</v>
      </c>
      <c r="K245" s="83">
        <v>170668257.38583499</v>
      </c>
      <c r="L245" s="83">
        <v>64365176.817387797</v>
      </c>
    </row>
    <row r="246" spans="2:12" s="53" customFormat="1" ht="8.85" customHeight="1" x14ac:dyDescent="0.15">
      <c r="B246" s="128">
        <v>45261</v>
      </c>
      <c r="C246" s="129">
        <v>52413</v>
      </c>
      <c r="D246" s="83">
        <v>235</v>
      </c>
      <c r="E246" s="130">
        <v>7152</v>
      </c>
      <c r="F246" s="131"/>
      <c r="G246" s="131"/>
      <c r="H246" s="84">
        <v>435669686.637088</v>
      </c>
      <c r="I246" s="84"/>
      <c r="J246" s="83">
        <v>294491888.01027602</v>
      </c>
      <c r="K246" s="83">
        <v>163655219.787534</v>
      </c>
      <c r="L246" s="83">
        <v>61467302.951455601</v>
      </c>
    </row>
    <row r="247" spans="2:12" s="53" customFormat="1" ht="8.85" customHeight="1" x14ac:dyDescent="0.15">
      <c r="B247" s="128">
        <v>45261</v>
      </c>
      <c r="C247" s="129">
        <v>52444</v>
      </c>
      <c r="D247" s="83">
        <v>236</v>
      </c>
      <c r="E247" s="130">
        <v>7183</v>
      </c>
      <c r="F247" s="131"/>
      <c r="G247" s="131"/>
      <c r="H247" s="84">
        <v>419126928.11215198</v>
      </c>
      <c r="I247" s="84"/>
      <c r="J247" s="83">
        <v>282829259.46509898</v>
      </c>
      <c r="K247" s="83">
        <v>156774330.443138</v>
      </c>
      <c r="L247" s="83">
        <v>58633506.879962698</v>
      </c>
    </row>
    <row r="248" spans="2:12" s="53" customFormat="1" ht="8.85" customHeight="1" x14ac:dyDescent="0.15">
      <c r="B248" s="128">
        <v>45261</v>
      </c>
      <c r="C248" s="129">
        <v>52475</v>
      </c>
      <c r="D248" s="83">
        <v>237</v>
      </c>
      <c r="E248" s="130">
        <v>7214</v>
      </c>
      <c r="F248" s="131"/>
      <c r="G248" s="131"/>
      <c r="H248" s="84">
        <v>402894809.58008099</v>
      </c>
      <c r="I248" s="84"/>
      <c r="J248" s="83">
        <v>271414611.24530101</v>
      </c>
      <c r="K248" s="83">
        <v>150064489.35803601</v>
      </c>
      <c r="L248" s="83">
        <v>55886314.4279567</v>
      </c>
    </row>
    <row r="249" spans="2:12" s="53" customFormat="1" ht="8.85" customHeight="1" x14ac:dyDescent="0.15">
      <c r="B249" s="128">
        <v>45261</v>
      </c>
      <c r="C249" s="129">
        <v>52505</v>
      </c>
      <c r="D249" s="83">
        <v>238</v>
      </c>
      <c r="E249" s="130">
        <v>7244</v>
      </c>
      <c r="F249" s="131"/>
      <c r="G249" s="131"/>
      <c r="H249" s="84">
        <v>386598364.002204</v>
      </c>
      <c r="I249" s="84"/>
      <c r="J249" s="83">
        <v>260008845.76676199</v>
      </c>
      <c r="K249" s="83">
        <v>143404441.28645301</v>
      </c>
      <c r="L249" s="83">
        <v>53187088.865303703</v>
      </c>
    </row>
    <row r="250" spans="2:12" s="53" customFormat="1" ht="8.85" customHeight="1" x14ac:dyDescent="0.15">
      <c r="B250" s="128">
        <v>45261</v>
      </c>
      <c r="C250" s="129">
        <v>52536</v>
      </c>
      <c r="D250" s="83">
        <v>239</v>
      </c>
      <c r="E250" s="130">
        <v>7275</v>
      </c>
      <c r="F250" s="131"/>
      <c r="G250" s="131"/>
      <c r="H250" s="84">
        <v>370792053.50145203</v>
      </c>
      <c r="I250" s="84"/>
      <c r="J250" s="83">
        <v>248955261.19891801</v>
      </c>
      <c r="K250" s="83">
        <v>136958780.399297</v>
      </c>
      <c r="L250" s="83">
        <v>50581315.269738697</v>
      </c>
    </row>
    <row r="251" spans="2:12" s="53" customFormat="1" ht="8.85" customHeight="1" x14ac:dyDescent="0.15">
      <c r="B251" s="128">
        <v>45261</v>
      </c>
      <c r="C251" s="129">
        <v>52566</v>
      </c>
      <c r="D251" s="83">
        <v>240</v>
      </c>
      <c r="E251" s="130">
        <v>7305</v>
      </c>
      <c r="F251" s="131"/>
      <c r="G251" s="131"/>
      <c r="H251" s="84">
        <v>355328705.040326</v>
      </c>
      <c r="I251" s="84"/>
      <c r="J251" s="83">
        <v>238181345.390966</v>
      </c>
      <c r="K251" s="83">
        <v>130709177.764017</v>
      </c>
      <c r="L251" s="83">
        <v>48075344.421200201</v>
      </c>
    </row>
    <row r="252" spans="2:12" s="53" customFormat="1" ht="8.85" customHeight="1" x14ac:dyDescent="0.15">
      <c r="B252" s="128">
        <v>45261</v>
      </c>
      <c r="C252" s="129">
        <v>52597</v>
      </c>
      <c r="D252" s="83">
        <v>241</v>
      </c>
      <c r="E252" s="130">
        <v>7336</v>
      </c>
      <c r="F252" s="131"/>
      <c r="G252" s="131"/>
      <c r="H252" s="84">
        <v>340054578.453197</v>
      </c>
      <c r="I252" s="84"/>
      <c r="J252" s="83">
        <v>227556296.25005299</v>
      </c>
      <c r="K252" s="83">
        <v>124560771.070851</v>
      </c>
      <c r="L252" s="83">
        <v>45619889.516107097</v>
      </c>
    </row>
    <row r="253" spans="2:12" s="53" customFormat="1" ht="8.85" customHeight="1" x14ac:dyDescent="0.15">
      <c r="B253" s="128">
        <v>45261</v>
      </c>
      <c r="C253" s="129">
        <v>52628</v>
      </c>
      <c r="D253" s="83">
        <v>242</v>
      </c>
      <c r="E253" s="130">
        <v>7367</v>
      </c>
      <c r="F253" s="131"/>
      <c r="G253" s="131"/>
      <c r="H253" s="84">
        <v>324911684.46984601</v>
      </c>
      <c r="I253" s="84"/>
      <c r="J253" s="83">
        <v>217054272.41792801</v>
      </c>
      <c r="K253" s="83">
        <v>118509963.163821</v>
      </c>
      <c r="L253" s="83">
        <v>43219966.295246497</v>
      </c>
    </row>
    <row r="254" spans="2:12" s="53" customFormat="1" ht="8.85" customHeight="1" x14ac:dyDescent="0.15">
      <c r="B254" s="128">
        <v>45261</v>
      </c>
      <c r="C254" s="129">
        <v>52657</v>
      </c>
      <c r="D254" s="83">
        <v>243</v>
      </c>
      <c r="E254" s="130">
        <v>7396</v>
      </c>
      <c r="F254" s="131"/>
      <c r="G254" s="131"/>
      <c r="H254" s="84">
        <v>309921578.57729697</v>
      </c>
      <c r="I254" s="84"/>
      <c r="J254" s="83">
        <v>206711751.18617201</v>
      </c>
      <c r="K254" s="83">
        <v>112594488.490252</v>
      </c>
      <c r="L254" s="83">
        <v>40899899.453532703</v>
      </c>
    </row>
    <row r="255" spans="2:12" s="53" customFormat="1" ht="8.85" customHeight="1" x14ac:dyDescent="0.15">
      <c r="B255" s="128">
        <v>45261</v>
      </c>
      <c r="C255" s="129">
        <v>52688</v>
      </c>
      <c r="D255" s="83">
        <v>244</v>
      </c>
      <c r="E255" s="130">
        <v>7427</v>
      </c>
      <c r="F255" s="131"/>
      <c r="G255" s="131"/>
      <c r="H255" s="84">
        <v>295102292.18242699</v>
      </c>
      <c r="I255" s="84"/>
      <c r="J255" s="83">
        <v>196493737.14527699</v>
      </c>
      <c r="K255" s="83">
        <v>106756609.284005</v>
      </c>
      <c r="L255" s="83">
        <v>38615040.909559399</v>
      </c>
    </row>
    <row r="256" spans="2:12" s="53" customFormat="1" ht="8.85" customHeight="1" x14ac:dyDescent="0.15">
      <c r="B256" s="128">
        <v>45261</v>
      </c>
      <c r="C256" s="129">
        <v>52718</v>
      </c>
      <c r="D256" s="83">
        <v>245</v>
      </c>
      <c r="E256" s="130">
        <v>7457</v>
      </c>
      <c r="F256" s="131"/>
      <c r="G256" s="131"/>
      <c r="H256" s="84">
        <v>280461875.99681401</v>
      </c>
      <c r="I256" s="84"/>
      <c r="J256" s="83">
        <v>186438896.967141</v>
      </c>
      <c r="K256" s="83">
        <v>101044423.668212</v>
      </c>
      <c r="L256" s="83">
        <v>36399059.499442697</v>
      </c>
    </row>
    <row r="257" spans="2:12" s="53" customFormat="1" ht="8.85" customHeight="1" x14ac:dyDescent="0.15">
      <c r="B257" s="128">
        <v>45261</v>
      </c>
      <c r="C257" s="129">
        <v>52749</v>
      </c>
      <c r="D257" s="83">
        <v>246</v>
      </c>
      <c r="E257" s="130">
        <v>7488</v>
      </c>
      <c r="F257" s="131"/>
      <c r="G257" s="131"/>
      <c r="H257" s="84">
        <v>266015353.42405599</v>
      </c>
      <c r="I257" s="84"/>
      <c r="J257" s="83">
        <v>176535548.974639</v>
      </c>
      <c r="K257" s="83">
        <v>95433772.449227199</v>
      </c>
      <c r="L257" s="83">
        <v>34232334.901550703</v>
      </c>
    </row>
    <row r="258" spans="2:12" s="53" customFormat="1" ht="8.85" customHeight="1" x14ac:dyDescent="0.15">
      <c r="B258" s="128">
        <v>45261</v>
      </c>
      <c r="C258" s="129">
        <v>52779</v>
      </c>
      <c r="D258" s="83">
        <v>247</v>
      </c>
      <c r="E258" s="130">
        <v>7518</v>
      </c>
      <c r="F258" s="131"/>
      <c r="G258" s="131"/>
      <c r="H258" s="84">
        <v>251881267.322133</v>
      </c>
      <c r="I258" s="84"/>
      <c r="J258" s="83">
        <v>166881386.497767</v>
      </c>
      <c r="K258" s="83">
        <v>89992762.975554496</v>
      </c>
      <c r="L258" s="83">
        <v>32148306.480211899</v>
      </c>
    </row>
    <row r="259" spans="2:12" s="53" customFormat="1" ht="8.85" customHeight="1" x14ac:dyDescent="0.15">
      <c r="B259" s="128">
        <v>45261</v>
      </c>
      <c r="C259" s="129">
        <v>52810</v>
      </c>
      <c r="D259" s="83">
        <v>248</v>
      </c>
      <c r="E259" s="130">
        <v>7549</v>
      </c>
      <c r="F259" s="131"/>
      <c r="G259" s="131"/>
      <c r="H259" s="84">
        <v>238089140.03051999</v>
      </c>
      <c r="I259" s="84"/>
      <c r="J259" s="83">
        <v>157476007.29696199</v>
      </c>
      <c r="K259" s="83">
        <v>84704829.840083793</v>
      </c>
      <c r="L259" s="83">
        <v>30131122.2882303</v>
      </c>
    </row>
    <row r="260" spans="2:12" s="53" customFormat="1" ht="8.85" customHeight="1" x14ac:dyDescent="0.15">
      <c r="B260" s="128">
        <v>45261</v>
      </c>
      <c r="C260" s="129">
        <v>52841</v>
      </c>
      <c r="D260" s="83">
        <v>249</v>
      </c>
      <c r="E260" s="130">
        <v>7580</v>
      </c>
      <c r="F260" s="131"/>
      <c r="G260" s="131"/>
      <c r="H260" s="84">
        <v>224669024.51025999</v>
      </c>
      <c r="I260" s="84"/>
      <c r="J260" s="83">
        <v>148347689.746728</v>
      </c>
      <c r="K260" s="83">
        <v>79591861.031662598</v>
      </c>
      <c r="L260" s="83">
        <v>28192423.6425929</v>
      </c>
    </row>
    <row r="261" spans="2:12" s="53" customFormat="1" ht="8.85" customHeight="1" x14ac:dyDescent="0.15">
      <c r="B261" s="128">
        <v>45261</v>
      </c>
      <c r="C261" s="129">
        <v>52871</v>
      </c>
      <c r="D261" s="83">
        <v>250</v>
      </c>
      <c r="E261" s="130">
        <v>7610</v>
      </c>
      <c r="F261" s="131"/>
      <c r="G261" s="131"/>
      <c r="H261" s="84">
        <v>211659565.71662101</v>
      </c>
      <c r="I261" s="84"/>
      <c r="J261" s="83">
        <v>139528218.36614701</v>
      </c>
      <c r="K261" s="83">
        <v>74675766.370985597</v>
      </c>
      <c r="L261" s="83">
        <v>26342653.842836302</v>
      </c>
    </row>
    <row r="262" spans="2:12" s="53" customFormat="1" ht="8.85" customHeight="1" x14ac:dyDescent="0.15">
      <c r="B262" s="128">
        <v>45261</v>
      </c>
      <c r="C262" s="129">
        <v>52902</v>
      </c>
      <c r="D262" s="83">
        <v>251</v>
      </c>
      <c r="E262" s="130">
        <v>7641</v>
      </c>
      <c r="F262" s="131"/>
      <c r="G262" s="131"/>
      <c r="H262" s="84">
        <v>199231724.81982899</v>
      </c>
      <c r="I262" s="84"/>
      <c r="J262" s="83">
        <v>131112899.56534</v>
      </c>
      <c r="K262" s="83">
        <v>69993410.320432901</v>
      </c>
      <c r="L262" s="83">
        <v>24586324.5759716</v>
      </c>
    </row>
    <row r="263" spans="2:12" s="53" customFormat="1" ht="8.85" customHeight="1" x14ac:dyDescent="0.15">
      <c r="B263" s="128">
        <v>45261</v>
      </c>
      <c r="C263" s="129">
        <v>52932</v>
      </c>
      <c r="D263" s="83">
        <v>252</v>
      </c>
      <c r="E263" s="130">
        <v>7671</v>
      </c>
      <c r="F263" s="131"/>
      <c r="G263" s="131"/>
      <c r="H263" s="84">
        <v>187575327.859734</v>
      </c>
      <c r="I263" s="84"/>
      <c r="J263" s="83">
        <v>123239293.998088</v>
      </c>
      <c r="K263" s="83">
        <v>65628231.509012297</v>
      </c>
      <c r="L263" s="83">
        <v>22958485.794931501</v>
      </c>
    </row>
    <row r="264" spans="2:12" s="53" customFormat="1" ht="8.85" customHeight="1" x14ac:dyDescent="0.15">
      <c r="B264" s="128">
        <v>45261</v>
      </c>
      <c r="C264" s="129">
        <v>52963</v>
      </c>
      <c r="D264" s="83">
        <v>253</v>
      </c>
      <c r="E264" s="130">
        <v>7702</v>
      </c>
      <c r="F264" s="131"/>
      <c r="G264" s="131"/>
      <c r="H264" s="84">
        <v>177754956.59490699</v>
      </c>
      <c r="I264" s="84"/>
      <c r="J264" s="83">
        <v>116589109.75825401</v>
      </c>
      <c r="K264" s="83">
        <v>61928930.339620501</v>
      </c>
      <c r="L264" s="83">
        <v>21572612.282013401</v>
      </c>
    </row>
    <row r="265" spans="2:12" s="53" customFormat="1" ht="8.85" customHeight="1" x14ac:dyDescent="0.15">
      <c r="B265" s="128">
        <v>45261</v>
      </c>
      <c r="C265" s="129">
        <v>52994</v>
      </c>
      <c r="D265" s="83">
        <v>254</v>
      </c>
      <c r="E265" s="130">
        <v>7733</v>
      </c>
      <c r="F265" s="131"/>
      <c r="G265" s="131"/>
      <c r="H265" s="84">
        <v>168171334.37005699</v>
      </c>
      <c r="I265" s="84"/>
      <c r="J265" s="83">
        <v>110116149.24488001</v>
      </c>
      <c r="K265" s="83">
        <v>58341917.825940304</v>
      </c>
      <c r="L265" s="83">
        <v>20237016.236451</v>
      </c>
    </row>
    <row r="266" spans="2:12" s="53" customFormat="1" ht="8.85" customHeight="1" x14ac:dyDescent="0.15">
      <c r="B266" s="128">
        <v>45261</v>
      </c>
      <c r="C266" s="129">
        <v>53022</v>
      </c>
      <c r="D266" s="83">
        <v>255</v>
      </c>
      <c r="E266" s="130">
        <v>7761</v>
      </c>
      <c r="F266" s="131"/>
      <c r="G266" s="131"/>
      <c r="H266" s="84">
        <v>158863548.286787</v>
      </c>
      <c r="I266" s="84"/>
      <c r="J266" s="83">
        <v>103862178.36683699</v>
      </c>
      <c r="K266" s="83">
        <v>54902007.998819098</v>
      </c>
      <c r="L266" s="83">
        <v>18970947.354810301</v>
      </c>
    </row>
    <row r="267" spans="2:12" s="53" customFormat="1" ht="8.85" customHeight="1" x14ac:dyDescent="0.15">
      <c r="B267" s="128">
        <v>45261</v>
      </c>
      <c r="C267" s="129">
        <v>53053</v>
      </c>
      <c r="D267" s="83">
        <v>256</v>
      </c>
      <c r="E267" s="130">
        <v>7792</v>
      </c>
      <c r="F267" s="131"/>
      <c r="G267" s="131"/>
      <c r="H267" s="84">
        <v>149819756.156598</v>
      </c>
      <c r="I267" s="84"/>
      <c r="J267" s="83">
        <v>97783377.399309307</v>
      </c>
      <c r="K267" s="83">
        <v>51557271.784443602</v>
      </c>
      <c r="L267" s="83">
        <v>17739743.570079301</v>
      </c>
    </row>
    <row r="268" spans="2:12" s="53" customFormat="1" ht="8.85" customHeight="1" x14ac:dyDescent="0.15">
      <c r="B268" s="128">
        <v>45261</v>
      </c>
      <c r="C268" s="129">
        <v>53083</v>
      </c>
      <c r="D268" s="83">
        <v>257</v>
      </c>
      <c r="E268" s="130">
        <v>7822</v>
      </c>
      <c r="F268" s="131"/>
      <c r="G268" s="131"/>
      <c r="H268" s="84">
        <v>140941984.363942</v>
      </c>
      <c r="I268" s="84"/>
      <c r="J268" s="83">
        <v>91838099.912892401</v>
      </c>
      <c r="K268" s="83">
        <v>48303383.371763401</v>
      </c>
      <c r="L268" s="83">
        <v>16552021.614358</v>
      </c>
    </row>
    <row r="269" spans="2:12" s="53" customFormat="1" ht="8.85" customHeight="1" x14ac:dyDescent="0.15">
      <c r="B269" s="128">
        <v>45261</v>
      </c>
      <c r="C269" s="129">
        <v>53114</v>
      </c>
      <c r="D269" s="83">
        <v>258</v>
      </c>
      <c r="E269" s="130">
        <v>7853</v>
      </c>
      <c r="F269" s="131"/>
      <c r="G269" s="131"/>
      <c r="H269" s="84">
        <v>132515488.676287</v>
      </c>
      <c r="I269" s="84"/>
      <c r="J269" s="83">
        <v>86200925.671634302</v>
      </c>
      <c r="K269" s="83">
        <v>45223136.939744599</v>
      </c>
      <c r="L269" s="83">
        <v>15430883.6609456</v>
      </c>
    </row>
    <row r="270" spans="2:12" s="53" customFormat="1" ht="8.85" customHeight="1" x14ac:dyDescent="0.15">
      <c r="B270" s="128">
        <v>45261</v>
      </c>
      <c r="C270" s="129">
        <v>53144</v>
      </c>
      <c r="D270" s="83">
        <v>259</v>
      </c>
      <c r="E270" s="130">
        <v>7883</v>
      </c>
      <c r="F270" s="131"/>
      <c r="G270" s="131"/>
      <c r="H270" s="84">
        <v>124617617.02496099</v>
      </c>
      <c r="I270" s="84"/>
      <c r="J270" s="83">
        <v>80930325.990193605</v>
      </c>
      <c r="K270" s="83">
        <v>42353549.392558903</v>
      </c>
      <c r="L270" s="83">
        <v>14392492.3717217</v>
      </c>
    </row>
    <row r="271" spans="2:12" s="53" customFormat="1" ht="8.85" customHeight="1" x14ac:dyDescent="0.15">
      <c r="B271" s="128">
        <v>45261</v>
      </c>
      <c r="C271" s="129">
        <v>53175</v>
      </c>
      <c r="D271" s="83">
        <v>260</v>
      </c>
      <c r="E271" s="130">
        <v>7914</v>
      </c>
      <c r="F271" s="131"/>
      <c r="G271" s="131"/>
      <c r="H271" s="84">
        <v>117093068.973094</v>
      </c>
      <c r="I271" s="84"/>
      <c r="J271" s="83">
        <v>75914688.684241697</v>
      </c>
      <c r="K271" s="83">
        <v>39627660.194530599</v>
      </c>
      <c r="L271" s="83">
        <v>13409149.9086241</v>
      </c>
    </row>
    <row r="272" spans="2:12" s="53" customFormat="1" ht="8.85" customHeight="1" x14ac:dyDescent="0.15">
      <c r="B272" s="128">
        <v>45261</v>
      </c>
      <c r="C272" s="129">
        <v>53206</v>
      </c>
      <c r="D272" s="83">
        <v>261</v>
      </c>
      <c r="E272" s="130">
        <v>7945</v>
      </c>
      <c r="F272" s="131"/>
      <c r="G272" s="131"/>
      <c r="H272" s="84">
        <v>109941270.21010301</v>
      </c>
      <c r="I272" s="84"/>
      <c r="J272" s="83">
        <v>71157086.189700499</v>
      </c>
      <c r="K272" s="83">
        <v>37049714.322507299</v>
      </c>
      <c r="L272" s="83">
        <v>12483728.041030301</v>
      </c>
    </row>
    <row r="273" spans="2:12" s="53" customFormat="1" ht="8.85" customHeight="1" x14ac:dyDescent="0.15">
      <c r="B273" s="128">
        <v>45261</v>
      </c>
      <c r="C273" s="129">
        <v>53236</v>
      </c>
      <c r="D273" s="83">
        <v>262</v>
      </c>
      <c r="E273" s="130">
        <v>7975</v>
      </c>
      <c r="F273" s="131"/>
      <c r="G273" s="131"/>
      <c r="H273" s="84">
        <v>103153320.269987</v>
      </c>
      <c r="I273" s="84"/>
      <c r="J273" s="83">
        <v>66654147.378666997</v>
      </c>
      <c r="K273" s="83">
        <v>34619728.088381097</v>
      </c>
      <c r="L273" s="83">
        <v>11617138.6127604</v>
      </c>
    </row>
    <row r="274" spans="2:12" s="53" customFormat="1" ht="8.85" customHeight="1" x14ac:dyDescent="0.15">
      <c r="B274" s="128">
        <v>45261</v>
      </c>
      <c r="C274" s="129">
        <v>53267</v>
      </c>
      <c r="D274" s="83">
        <v>263</v>
      </c>
      <c r="E274" s="130">
        <v>8006</v>
      </c>
      <c r="F274" s="131"/>
      <c r="G274" s="131"/>
      <c r="H274" s="84">
        <v>96777649.837986007</v>
      </c>
      <c r="I274" s="84"/>
      <c r="J274" s="83">
        <v>62428344.231917903</v>
      </c>
      <c r="K274" s="83">
        <v>32342410.453012299</v>
      </c>
      <c r="L274" s="83">
        <v>10806984.3546068</v>
      </c>
    </row>
    <row r="275" spans="2:12" s="53" customFormat="1" ht="8.85" customHeight="1" x14ac:dyDescent="0.15">
      <c r="B275" s="128">
        <v>45261</v>
      </c>
      <c r="C275" s="129">
        <v>53297</v>
      </c>
      <c r="D275" s="83">
        <v>264</v>
      </c>
      <c r="E275" s="130">
        <v>8036</v>
      </c>
      <c r="F275" s="131"/>
      <c r="G275" s="131"/>
      <c r="H275" s="84">
        <v>90696903.066986993</v>
      </c>
      <c r="I275" s="84"/>
      <c r="J275" s="83">
        <v>58409805.930118702</v>
      </c>
      <c r="K275" s="83">
        <v>30186036.8958143</v>
      </c>
      <c r="L275" s="83">
        <v>10045101.2905269</v>
      </c>
    </row>
    <row r="276" spans="2:12" s="53" customFormat="1" ht="8.85" customHeight="1" x14ac:dyDescent="0.15">
      <c r="B276" s="128">
        <v>45261</v>
      </c>
      <c r="C276" s="129">
        <v>53328</v>
      </c>
      <c r="D276" s="83">
        <v>265</v>
      </c>
      <c r="E276" s="130">
        <v>8067</v>
      </c>
      <c r="F276" s="131"/>
      <c r="G276" s="131"/>
      <c r="H276" s="84">
        <v>84922927.642497003</v>
      </c>
      <c r="I276" s="84"/>
      <c r="J276" s="83">
        <v>54598541.576251604</v>
      </c>
      <c r="K276" s="83">
        <v>28144625.243152499</v>
      </c>
      <c r="L276" s="83">
        <v>9326105.2333102003</v>
      </c>
    </row>
    <row r="277" spans="2:12" s="53" customFormat="1" ht="8.85" customHeight="1" x14ac:dyDescent="0.15">
      <c r="B277" s="128">
        <v>45261</v>
      </c>
      <c r="C277" s="129">
        <v>53359</v>
      </c>
      <c r="D277" s="83">
        <v>266</v>
      </c>
      <c r="E277" s="130">
        <v>8098</v>
      </c>
      <c r="F277" s="131"/>
      <c r="G277" s="131"/>
      <c r="H277" s="84">
        <v>79475755.864216</v>
      </c>
      <c r="I277" s="84"/>
      <c r="J277" s="83">
        <v>51009789.398770802</v>
      </c>
      <c r="K277" s="83">
        <v>26227811.366913602</v>
      </c>
      <c r="L277" s="83">
        <v>8654131.9468578193</v>
      </c>
    </row>
    <row r="278" spans="2:12" s="53" customFormat="1" ht="8.85" customHeight="1" x14ac:dyDescent="0.15">
      <c r="B278" s="128">
        <v>45261</v>
      </c>
      <c r="C278" s="129">
        <v>53387</v>
      </c>
      <c r="D278" s="83">
        <v>267</v>
      </c>
      <c r="E278" s="130">
        <v>8126</v>
      </c>
      <c r="F278" s="131"/>
      <c r="G278" s="131"/>
      <c r="H278" s="84">
        <v>74251137.596192002</v>
      </c>
      <c r="I278" s="84"/>
      <c r="J278" s="83">
        <v>47583468.768581599</v>
      </c>
      <c r="K278" s="83">
        <v>24409885.119454801</v>
      </c>
      <c r="L278" s="83">
        <v>8023469.5299911499</v>
      </c>
    </row>
    <row r="279" spans="2:12" s="53" customFormat="1" ht="8.85" customHeight="1" x14ac:dyDescent="0.15">
      <c r="B279" s="128">
        <v>45261</v>
      </c>
      <c r="C279" s="129">
        <v>53418</v>
      </c>
      <c r="D279" s="83">
        <v>268</v>
      </c>
      <c r="E279" s="130">
        <v>8157</v>
      </c>
      <c r="F279" s="131"/>
      <c r="G279" s="131"/>
      <c r="H279" s="84">
        <v>69296880.933652997</v>
      </c>
      <c r="I279" s="84"/>
      <c r="J279" s="83">
        <v>44333238.0569207</v>
      </c>
      <c r="K279" s="83">
        <v>22684707.457533602</v>
      </c>
      <c r="L279" s="83">
        <v>7424825.9017142504</v>
      </c>
    </row>
    <row r="280" spans="2:12" s="53" customFormat="1" ht="8.85" customHeight="1" x14ac:dyDescent="0.15">
      <c r="B280" s="128">
        <v>45261</v>
      </c>
      <c r="C280" s="129">
        <v>53448</v>
      </c>
      <c r="D280" s="83">
        <v>269</v>
      </c>
      <c r="E280" s="130">
        <v>8187</v>
      </c>
      <c r="F280" s="131"/>
      <c r="G280" s="131"/>
      <c r="H280" s="84">
        <v>64605729.038200997</v>
      </c>
      <c r="I280" s="84"/>
      <c r="J280" s="83">
        <v>41264193.137390099</v>
      </c>
      <c r="K280" s="83">
        <v>21062351.434350401</v>
      </c>
      <c r="L280" s="83">
        <v>6865560.9985943204</v>
      </c>
    </row>
    <row r="281" spans="2:12" s="53" customFormat="1" ht="8.85" customHeight="1" x14ac:dyDescent="0.15">
      <c r="B281" s="128">
        <v>45261</v>
      </c>
      <c r="C281" s="129">
        <v>53479</v>
      </c>
      <c r="D281" s="83">
        <v>270</v>
      </c>
      <c r="E281" s="130">
        <v>8218</v>
      </c>
      <c r="F281" s="131"/>
      <c r="G281" s="131"/>
      <c r="H281" s="84">
        <v>60144010.561338998</v>
      </c>
      <c r="I281" s="84"/>
      <c r="J281" s="83">
        <v>38349304.285363503</v>
      </c>
      <c r="K281" s="83">
        <v>19524731.930514101</v>
      </c>
      <c r="L281" s="83">
        <v>6337396.4263361003</v>
      </c>
    </row>
    <row r="282" spans="2:12" s="53" customFormat="1" ht="8.85" customHeight="1" x14ac:dyDescent="0.15">
      <c r="B282" s="128">
        <v>45261</v>
      </c>
      <c r="C282" s="129">
        <v>53509</v>
      </c>
      <c r="D282" s="83">
        <v>271</v>
      </c>
      <c r="E282" s="130">
        <v>8248</v>
      </c>
      <c r="F282" s="131"/>
      <c r="G282" s="131"/>
      <c r="H282" s="84">
        <v>55993684.164935999</v>
      </c>
      <c r="I282" s="84"/>
      <c r="J282" s="83">
        <v>35644350.754453503</v>
      </c>
      <c r="K282" s="83">
        <v>18102896.407140799</v>
      </c>
      <c r="L282" s="83">
        <v>5851806.3305844404</v>
      </c>
    </row>
    <row r="283" spans="2:12" s="53" customFormat="1" ht="8.85" customHeight="1" x14ac:dyDescent="0.15">
      <c r="B283" s="128">
        <v>45261</v>
      </c>
      <c r="C283" s="129">
        <v>53540</v>
      </c>
      <c r="D283" s="83">
        <v>272</v>
      </c>
      <c r="E283" s="130">
        <v>8279</v>
      </c>
      <c r="F283" s="131"/>
      <c r="G283" s="131"/>
      <c r="H283" s="84">
        <v>52108794.818406001</v>
      </c>
      <c r="I283" s="84"/>
      <c r="J283" s="83">
        <v>33115054.430997498</v>
      </c>
      <c r="K283" s="83">
        <v>16775556.021599401</v>
      </c>
      <c r="L283" s="83">
        <v>5399771.9864051798</v>
      </c>
    </row>
    <row r="284" spans="2:12" s="53" customFormat="1" ht="8.85" customHeight="1" x14ac:dyDescent="0.15">
      <c r="B284" s="128">
        <v>45261</v>
      </c>
      <c r="C284" s="129">
        <v>53571</v>
      </c>
      <c r="D284" s="83">
        <v>273</v>
      </c>
      <c r="E284" s="130">
        <v>8310</v>
      </c>
      <c r="F284" s="131"/>
      <c r="G284" s="131"/>
      <c r="H284" s="84">
        <v>48589479.709739998</v>
      </c>
      <c r="I284" s="84"/>
      <c r="J284" s="83">
        <v>30826163.117174201</v>
      </c>
      <c r="K284" s="83">
        <v>15576325.549037701</v>
      </c>
      <c r="L284" s="83">
        <v>4992523.6730614798</v>
      </c>
    </row>
    <row r="285" spans="2:12" s="53" customFormat="1" ht="8.85" customHeight="1" x14ac:dyDescent="0.15">
      <c r="B285" s="128">
        <v>45261</v>
      </c>
      <c r="C285" s="129">
        <v>53601</v>
      </c>
      <c r="D285" s="83">
        <v>274</v>
      </c>
      <c r="E285" s="130">
        <v>8340</v>
      </c>
      <c r="F285" s="131"/>
      <c r="G285" s="131"/>
      <c r="H285" s="84">
        <v>45351549.297715001</v>
      </c>
      <c r="I285" s="84"/>
      <c r="J285" s="83">
        <v>28724727.130406901</v>
      </c>
      <c r="K285" s="83">
        <v>14478755.1034177</v>
      </c>
      <c r="L285" s="83">
        <v>4621707.1488880301</v>
      </c>
    </row>
    <row r="286" spans="2:12" s="53" customFormat="1" ht="8.85" customHeight="1" x14ac:dyDescent="0.15">
      <c r="B286" s="128">
        <v>45261</v>
      </c>
      <c r="C286" s="129">
        <v>53632</v>
      </c>
      <c r="D286" s="83">
        <v>275</v>
      </c>
      <c r="E286" s="130">
        <v>8371</v>
      </c>
      <c r="F286" s="131"/>
      <c r="G286" s="131"/>
      <c r="H286" s="84">
        <v>42362036.274497002</v>
      </c>
      <c r="I286" s="84"/>
      <c r="J286" s="83">
        <v>26785724.066815399</v>
      </c>
      <c r="K286" s="83">
        <v>13467059.9717812</v>
      </c>
      <c r="L286" s="83">
        <v>4280560.2529479796</v>
      </c>
    </row>
    <row r="287" spans="2:12" s="53" customFormat="1" ht="8.85" customHeight="1" x14ac:dyDescent="0.15">
      <c r="B287" s="128">
        <v>45261</v>
      </c>
      <c r="C287" s="129">
        <v>53662</v>
      </c>
      <c r="D287" s="83">
        <v>276</v>
      </c>
      <c r="E287" s="130">
        <v>8401</v>
      </c>
      <c r="F287" s="131"/>
      <c r="G287" s="131"/>
      <c r="H287" s="84">
        <v>39531883.729287997</v>
      </c>
      <c r="I287" s="84"/>
      <c r="J287" s="83">
        <v>24955175.7388766</v>
      </c>
      <c r="K287" s="83">
        <v>12515834.259868501</v>
      </c>
      <c r="L287" s="83">
        <v>3961901.8034113701</v>
      </c>
    </row>
    <row r="288" spans="2:12" s="53" customFormat="1" ht="8.85" customHeight="1" x14ac:dyDescent="0.15">
      <c r="B288" s="128">
        <v>45261</v>
      </c>
      <c r="C288" s="129">
        <v>53693</v>
      </c>
      <c r="D288" s="83">
        <v>277</v>
      </c>
      <c r="E288" s="130">
        <v>8432</v>
      </c>
      <c r="F288" s="131"/>
      <c r="G288" s="131"/>
      <c r="H288" s="84">
        <v>36885512.953061</v>
      </c>
      <c r="I288" s="84"/>
      <c r="J288" s="83">
        <v>23245116.637918402</v>
      </c>
      <c r="K288" s="83">
        <v>11628534.7058938</v>
      </c>
      <c r="L288" s="83">
        <v>3665434.9522885</v>
      </c>
    </row>
    <row r="289" spans="2:12" s="53" customFormat="1" ht="8.85" customHeight="1" x14ac:dyDescent="0.15">
      <c r="B289" s="128">
        <v>45261</v>
      </c>
      <c r="C289" s="129">
        <v>53724</v>
      </c>
      <c r="D289" s="83">
        <v>278</v>
      </c>
      <c r="E289" s="130">
        <v>8463</v>
      </c>
      <c r="F289" s="131"/>
      <c r="G289" s="131"/>
      <c r="H289" s="84">
        <v>34559243.197005004</v>
      </c>
      <c r="I289" s="84"/>
      <c r="J289" s="83">
        <v>21742170.882999402</v>
      </c>
      <c r="K289" s="83">
        <v>10849013.7926654</v>
      </c>
      <c r="L289" s="83">
        <v>3405237.4760022298</v>
      </c>
    </row>
    <row r="290" spans="2:12" s="53" customFormat="1" ht="8.85" customHeight="1" x14ac:dyDescent="0.15">
      <c r="B290" s="128">
        <v>45261</v>
      </c>
      <c r="C290" s="129">
        <v>53752</v>
      </c>
      <c r="D290" s="83">
        <v>279</v>
      </c>
      <c r="E290" s="130">
        <v>8491</v>
      </c>
      <c r="F290" s="131"/>
      <c r="G290" s="131"/>
      <c r="H290" s="84">
        <v>32403396.143056002</v>
      </c>
      <c r="I290" s="84"/>
      <c r="J290" s="83">
        <v>20354635.730820801</v>
      </c>
      <c r="K290" s="83">
        <v>10133321.1634112</v>
      </c>
      <c r="L290" s="83">
        <v>3168428.8678785702</v>
      </c>
    </row>
    <row r="291" spans="2:12" s="53" customFormat="1" ht="8.85" customHeight="1" x14ac:dyDescent="0.15">
      <c r="B291" s="128">
        <v>45261</v>
      </c>
      <c r="C291" s="129">
        <v>53783</v>
      </c>
      <c r="D291" s="83">
        <v>280</v>
      </c>
      <c r="E291" s="130">
        <v>8522</v>
      </c>
      <c r="F291" s="131"/>
      <c r="G291" s="131"/>
      <c r="H291" s="84">
        <v>30382237.472121</v>
      </c>
      <c r="I291" s="84"/>
      <c r="J291" s="83">
        <v>19052647.712606199</v>
      </c>
      <c r="K291" s="83">
        <v>9461018.7447443996</v>
      </c>
      <c r="L291" s="83">
        <v>2945687.5332804699</v>
      </c>
    </row>
    <row r="292" spans="2:12" s="53" customFormat="1" ht="8.85" customHeight="1" x14ac:dyDescent="0.15">
      <c r="B292" s="128">
        <v>45261</v>
      </c>
      <c r="C292" s="129">
        <v>53813</v>
      </c>
      <c r="D292" s="83">
        <v>281</v>
      </c>
      <c r="E292" s="130">
        <v>8552</v>
      </c>
      <c r="F292" s="131"/>
      <c r="G292" s="131"/>
      <c r="H292" s="84">
        <v>28460389.418618001</v>
      </c>
      <c r="I292" s="84"/>
      <c r="J292" s="83">
        <v>17818165.2328442</v>
      </c>
      <c r="K292" s="83">
        <v>8826231.51303518</v>
      </c>
      <c r="L292" s="83">
        <v>2736781.7939702701</v>
      </c>
    </row>
    <row r="293" spans="2:12" s="53" customFormat="1" ht="8.85" customHeight="1" x14ac:dyDescent="0.15">
      <c r="B293" s="128">
        <v>45261</v>
      </c>
      <c r="C293" s="129">
        <v>53844</v>
      </c>
      <c r="D293" s="83">
        <v>282</v>
      </c>
      <c r="E293" s="130">
        <v>8583</v>
      </c>
      <c r="F293" s="131"/>
      <c r="G293" s="131"/>
      <c r="H293" s="84">
        <v>26646099.673567999</v>
      </c>
      <c r="I293" s="84"/>
      <c r="J293" s="83">
        <v>16654000.4071874</v>
      </c>
      <c r="K293" s="83">
        <v>8228581.9122031601</v>
      </c>
      <c r="L293" s="83">
        <v>2540659.5519715799</v>
      </c>
    </row>
    <row r="294" spans="2:12" s="53" customFormat="1" ht="8.85" customHeight="1" x14ac:dyDescent="0.15">
      <c r="B294" s="128">
        <v>45261</v>
      </c>
      <c r="C294" s="129">
        <v>53874</v>
      </c>
      <c r="D294" s="83">
        <v>283</v>
      </c>
      <c r="E294" s="130">
        <v>8613</v>
      </c>
      <c r="F294" s="131"/>
      <c r="G294" s="131"/>
      <c r="H294" s="84">
        <v>25002657.555567998</v>
      </c>
      <c r="I294" s="84"/>
      <c r="J294" s="83">
        <v>15601187.4830529</v>
      </c>
      <c r="K294" s="83">
        <v>7689424.7105739396</v>
      </c>
      <c r="L294" s="83">
        <v>2364456.9396869</v>
      </c>
    </row>
    <row r="295" spans="2:12" s="53" customFormat="1" ht="8.85" customHeight="1" x14ac:dyDescent="0.15">
      <c r="B295" s="128">
        <v>45261</v>
      </c>
      <c r="C295" s="129">
        <v>53905</v>
      </c>
      <c r="D295" s="83">
        <v>284</v>
      </c>
      <c r="E295" s="130">
        <v>8644</v>
      </c>
      <c r="F295" s="131"/>
      <c r="G295" s="131"/>
      <c r="H295" s="84">
        <v>23493225.843968999</v>
      </c>
      <c r="I295" s="84"/>
      <c r="J295" s="83">
        <v>14634467.2101411</v>
      </c>
      <c r="K295" s="83">
        <v>7194609.0868158396</v>
      </c>
      <c r="L295" s="83">
        <v>2202933.4718019599</v>
      </c>
    </row>
    <row r="296" spans="2:12" s="53" customFormat="1" ht="8.85" customHeight="1" x14ac:dyDescent="0.15">
      <c r="B296" s="128">
        <v>45261</v>
      </c>
      <c r="C296" s="129">
        <v>53936</v>
      </c>
      <c r="D296" s="83">
        <v>285</v>
      </c>
      <c r="E296" s="130">
        <v>8675</v>
      </c>
      <c r="F296" s="131"/>
      <c r="G296" s="131"/>
      <c r="H296" s="84">
        <v>22146976.992968</v>
      </c>
      <c r="I296" s="84"/>
      <c r="J296" s="83">
        <v>13772459.2422415</v>
      </c>
      <c r="K296" s="83">
        <v>6753608.3950539101</v>
      </c>
      <c r="L296" s="83">
        <v>2059143.7882269099</v>
      </c>
    </row>
    <row r="297" spans="2:12" s="53" customFormat="1" ht="8.85" customHeight="1" x14ac:dyDescent="0.15">
      <c r="B297" s="128">
        <v>45261</v>
      </c>
      <c r="C297" s="129">
        <v>53966</v>
      </c>
      <c r="D297" s="83">
        <v>286</v>
      </c>
      <c r="E297" s="130">
        <v>8705</v>
      </c>
      <c r="F297" s="131"/>
      <c r="G297" s="131"/>
      <c r="H297" s="84">
        <v>20931153.809905</v>
      </c>
      <c r="I297" s="84"/>
      <c r="J297" s="83">
        <v>12995014.569741501</v>
      </c>
      <c r="K297" s="83">
        <v>6356688.3084196597</v>
      </c>
      <c r="L297" s="83">
        <v>1930179.9490048599</v>
      </c>
    </row>
    <row r="298" spans="2:12" s="53" customFormat="1" ht="8.85" customHeight="1" x14ac:dyDescent="0.15">
      <c r="B298" s="128">
        <v>45261</v>
      </c>
      <c r="C298" s="129">
        <v>53997</v>
      </c>
      <c r="D298" s="83">
        <v>287</v>
      </c>
      <c r="E298" s="130">
        <v>8736</v>
      </c>
      <c r="F298" s="131"/>
      <c r="G298" s="131"/>
      <c r="H298" s="84">
        <v>19818008.661832999</v>
      </c>
      <c r="I298" s="84"/>
      <c r="J298" s="83">
        <v>12283054.9473121</v>
      </c>
      <c r="K298" s="83">
        <v>5993142.9078428699</v>
      </c>
      <c r="L298" s="83">
        <v>1812083.2088633999</v>
      </c>
    </row>
    <row r="299" spans="2:12" s="53" customFormat="1" ht="8.85" customHeight="1" x14ac:dyDescent="0.15">
      <c r="B299" s="128">
        <v>45261</v>
      </c>
      <c r="C299" s="129">
        <v>54027</v>
      </c>
      <c r="D299" s="83">
        <v>288</v>
      </c>
      <c r="E299" s="130">
        <v>8766</v>
      </c>
      <c r="F299" s="131"/>
      <c r="G299" s="131"/>
      <c r="H299" s="84">
        <v>18759301.461486001</v>
      </c>
      <c r="I299" s="84"/>
      <c r="J299" s="83">
        <v>11607791.633753501</v>
      </c>
      <c r="K299" s="83">
        <v>5649728.9148603203</v>
      </c>
      <c r="L299" s="83">
        <v>1701246.30880063</v>
      </c>
    </row>
    <row r="300" spans="2:12" s="53" customFormat="1" ht="8.85" customHeight="1" x14ac:dyDescent="0.15">
      <c r="B300" s="128">
        <v>45261</v>
      </c>
      <c r="C300" s="129">
        <v>54058</v>
      </c>
      <c r="D300" s="83">
        <v>289</v>
      </c>
      <c r="E300" s="130">
        <v>8797</v>
      </c>
      <c r="F300" s="131"/>
      <c r="G300" s="131"/>
      <c r="H300" s="84">
        <v>17765928.663449001</v>
      </c>
      <c r="I300" s="84"/>
      <c r="J300" s="83">
        <v>10974471.9825105</v>
      </c>
      <c r="K300" s="83">
        <v>5327895.9320190595</v>
      </c>
      <c r="L300" s="83">
        <v>1597540.72742344</v>
      </c>
    </row>
    <row r="301" spans="2:12" s="53" customFormat="1" ht="8.85" customHeight="1" x14ac:dyDescent="0.15">
      <c r="B301" s="128">
        <v>45261</v>
      </c>
      <c r="C301" s="129">
        <v>54089</v>
      </c>
      <c r="D301" s="83">
        <v>290</v>
      </c>
      <c r="E301" s="130">
        <v>8828</v>
      </c>
      <c r="F301" s="131"/>
      <c r="G301" s="131"/>
      <c r="H301" s="84">
        <v>16814059.035349999</v>
      </c>
      <c r="I301" s="84"/>
      <c r="J301" s="83">
        <v>10368861.347929999</v>
      </c>
      <c r="K301" s="83">
        <v>5021081.3674599295</v>
      </c>
      <c r="L301" s="83">
        <v>1499167.2431431101</v>
      </c>
    </row>
    <row r="302" spans="2:12" s="53" customFormat="1" ht="8.85" customHeight="1" x14ac:dyDescent="0.15">
      <c r="B302" s="128">
        <v>45261</v>
      </c>
      <c r="C302" s="129">
        <v>54118</v>
      </c>
      <c r="D302" s="83">
        <v>291</v>
      </c>
      <c r="E302" s="130">
        <v>8857</v>
      </c>
      <c r="F302" s="131"/>
      <c r="G302" s="131"/>
      <c r="H302" s="84">
        <v>15911734.644436</v>
      </c>
      <c r="I302" s="84"/>
      <c r="J302" s="83">
        <v>9796847.9672360606</v>
      </c>
      <c r="K302" s="83">
        <v>4732798.3653181298</v>
      </c>
      <c r="L302" s="83">
        <v>1407493.4248472501</v>
      </c>
    </row>
    <row r="303" spans="2:12" s="53" customFormat="1" ht="8.85" customHeight="1" x14ac:dyDescent="0.15">
      <c r="B303" s="128">
        <v>45261</v>
      </c>
      <c r="C303" s="129">
        <v>54149</v>
      </c>
      <c r="D303" s="83">
        <v>292</v>
      </c>
      <c r="E303" s="130">
        <v>8888</v>
      </c>
      <c r="F303" s="131"/>
      <c r="G303" s="131"/>
      <c r="H303" s="84">
        <v>15045916.684483999</v>
      </c>
      <c r="I303" s="84"/>
      <c r="J303" s="83">
        <v>9248052.2034171801</v>
      </c>
      <c r="K303" s="83">
        <v>4456316.20484374</v>
      </c>
      <c r="L303" s="83">
        <v>1319656.77357799</v>
      </c>
    </row>
    <row r="304" spans="2:12" s="53" customFormat="1" ht="8.85" customHeight="1" x14ac:dyDescent="0.15">
      <c r="B304" s="128">
        <v>45261</v>
      </c>
      <c r="C304" s="129">
        <v>54179</v>
      </c>
      <c r="D304" s="83">
        <v>293</v>
      </c>
      <c r="E304" s="130">
        <v>8918</v>
      </c>
      <c r="F304" s="131"/>
      <c r="G304" s="131"/>
      <c r="H304" s="84">
        <v>14217213.707226001</v>
      </c>
      <c r="I304" s="84"/>
      <c r="J304" s="83">
        <v>8724341.8005587496</v>
      </c>
      <c r="K304" s="83">
        <v>4193611.2238637302</v>
      </c>
      <c r="L304" s="83">
        <v>1236770.8521731701</v>
      </c>
    </row>
    <row r="305" spans="2:12" s="53" customFormat="1" ht="8.85" customHeight="1" x14ac:dyDescent="0.15">
      <c r="B305" s="128">
        <v>45261</v>
      </c>
      <c r="C305" s="129">
        <v>54210</v>
      </c>
      <c r="D305" s="83">
        <v>294</v>
      </c>
      <c r="E305" s="130">
        <v>8949</v>
      </c>
      <c r="F305" s="131"/>
      <c r="G305" s="131"/>
      <c r="H305" s="84">
        <v>13435111.572070001</v>
      </c>
      <c r="I305" s="84"/>
      <c r="J305" s="83">
        <v>8230424.5268999403</v>
      </c>
      <c r="K305" s="83">
        <v>3946133.9550299998</v>
      </c>
      <c r="L305" s="83">
        <v>1158856.1200623601</v>
      </c>
    </row>
    <row r="306" spans="2:12" s="53" customFormat="1" ht="8.85" customHeight="1" x14ac:dyDescent="0.15">
      <c r="B306" s="128">
        <v>45261</v>
      </c>
      <c r="C306" s="129">
        <v>54240</v>
      </c>
      <c r="D306" s="83">
        <v>295</v>
      </c>
      <c r="E306" s="130">
        <v>8979</v>
      </c>
      <c r="F306" s="131"/>
      <c r="G306" s="131"/>
      <c r="H306" s="84">
        <v>12718883.959391</v>
      </c>
      <c r="I306" s="84"/>
      <c r="J306" s="83">
        <v>7778870.20026749</v>
      </c>
      <c r="K306" s="83">
        <v>3720453.4840589999</v>
      </c>
      <c r="L306" s="83">
        <v>1088102.1225519001</v>
      </c>
    </row>
    <row r="307" spans="2:12" s="53" customFormat="1" ht="8.85" customHeight="1" x14ac:dyDescent="0.15">
      <c r="B307" s="128">
        <v>45261</v>
      </c>
      <c r="C307" s="129">
        <v>54271</v>
      </c>
      <c r="D307" s="83">
        <v>296</v>
      </c>
      <c r="E307" s="130">
        <v>9010</v>
      </c>
      <c r="F307" s="131"/>
      <c r="G307" s="131"/>
      <c r="H307" s="84">
        <v>12117191.399110001</v>
      </c>
      <c r="I307" s="84"/>
      <c r="J307" s="83">
        <v>7398305.6015312402</v>
      </c>
      <c r="K307" s="83">
        <v>3529439.2723979498</v>
      </c>
      <c r="L307" s="83">
        <v>1027865.07989614</v>
      </c>
    </row>
    <row r="308" spans="2:12" s="53" customFormat="1" ht="8.85" customHeight="1" x14ac:dyDescent="0.15">
      <c r="B308" s="128">
        <v>45261</v>
      </c>
      <c r="C308" s="129">
        <v>54302</v>
      </c>
      <c r="D308" s="83">
        <v>297</v>
      </c>
      <c r="E308" s="130">
        <v>9041</v>
      </c>
      <c r="F308" s="131"/>
      <c r="G308" s="131"/>
      <c r="H308" s="84">
        <v>11649999.751347</v>
      </c>
      <c r="I308" s="84"/>
      <c r="J308" s="83">
        <v>7100991.5192085104</v>
      </c>
      <c r="K308" s="83">
        <v>3378987.1012577801</v>
      </c>
      <c r="L308" s="83">
        <v>979881.48461669497</v>
      </c>
    </row>
    <row r="309" spans="2:12" s="53" customFormat="1" ht="8.85" customHeight="1" x14ac:dyDescent="0.15">
      <c r="B309" s="128">
        <v>45261</v>
      </c>
      <c r="C309" s="129">
        <v>54332</v>
      </c>
      <c r="D309" s="83">
        <v>298</v>
      </c>
      <c r="E309" s="130">
        <v>9071</v>
      </c>
      <c r="F309" s="131"/>
      <c r="G309" s="131"/>
      <c r="H309" s="84">
        <v>11229873.057757</v>
      </c>
      <c r="I309" s="84"/>
      <c r="J309" s="83">
        <v>6833677.5925757904</v>
      </c>
      <c r="K309" s="83">
        <v>3243782.99343675</v>
      </c>
      <c r="L309" s="83">
        <v>936817.28152482305</v>
      </c>
    </row>
    <row r="310" spans="2:12" s="53" customFormat="1" ht="8.85" customHeight="1" x14ac:dyDescent="0.15">
      <c r="B310" s="128">
        <v>45261</v>
      </c>
      <c r="C310" s="129">
        <v>54363</v>
      </c>
      <c r="D310" s="83">
        <v>299</v>
      </c>
      <c r="E310" s="130">
        <v>9102</v>
      </c>
      <c r="F310" s="131"/>
      <c r="G310" s="131"/>
      <c r="H310" s="84">
        <v>10820858.702292001</v>
      </c>
      <c r="I310" s="84"/>
      <c r="J310" s="83">
        <v>6573613.1600138601</v>
      </c>
      <c r="K310" s="83">
        <v>3112400.9811353199</v>
      </c>
      <c r="L310" s="83">
        <v>895066.42012004904</v>
      </c>
    </row>
    <row r="311" spans="2:12" s="53" customFormat="1" ht="8.85" customHeight="1" x14ac:dyDescent="0.15">
      <c r="B311" s="128">
        <v>45261</v>
      </c>
      <c r="C311" s="129">
        <v>54393</v>
      </c>
      <c r="D311" s="83">
        <v>300</v>
      </c>
      <c r="E311" s="130">
        <v>9132</v>
      </c>
      <c r="F311" s="131"/>
      <c r="G311" s="131"/>
      <c r="H311" s="84">
        <v>10422383.174961001</v>
      </c>
      <c r="I311" s="84"/>
      <c r="J311" s="83">
        <v>6321148.7958988799</v>
      </c>
      <c r="K311" s="83">
        <v>2985500.7245815699</v>
      </c>
      <c r="L311" s="83">
        <v>855052.90140862705</v>
      </c>
    </row>
    <row r="312" spans="2:12" s="53" customFormat="1" ht="8.85" customHeight="1" x14ac:dyDescent="0.15">
      <c r="B312" s="128">
        <v>45261</v>
      </c>
      <c r="C312" s="129">
        <v>54424</v>
      </c>
      <c r="D312" s="83">
        <v>301</v>
      </c>
      <c r="E312" s="130">
        <v>9163</v>
      </c>
      <c r="F312" s="131"/>
      <c r="G312" s="131"/>
      <c r="H312" s="84">
        <v>10034641.277860999</v>
      </c>
      <c r="I312" s="84"/>
      <c r="J312" s="83">
        <v>6075662.0451022303</v>
      </c>
      <c r="K312" s="83">
        <v>2862258.59935835</v>
      </c>
      <c r="L312" s="83">
        <v>816284.01600628404</v>
      </c>
    </row>
    <row r="313" spans="2:12" s="53" customFormat="1" ht="8.85" customHeight="1" x14ac:dyDescent="0.15">
      <c r="B313" s="128">
        <v>45261</v>
      </c>
      <c r="C313" s="129">
        <v>54455</v>
      </c>
      <c r="D313" s="83">
        <v>302</v>
      </c>
      <c r="E313" s="130">
        <v>9194</v>
      </c>
      <c r="F313" s="131"/>
      <c r="G313" s="131"/>
      <c r="H313" s="84">
        <v>9654100.7718359996</v>
      </c>
      <c r="I313" s="84"/>
      <c r="J313" s="83">
        <v>5835342.6600975301</v>
      </c>
      <c r="K313" s="83">
        <v>2742052.1914405902</v>
      </c>
      <c r="L313" s="83">
        <v>778690.29136334604</v>
      </c>
    </row>
    <row r="314" spans="2:12" s="53" customFormat="1" ht="8.85" customHeight="1" x14ac:dyDescent="0.15">
      <c r="B314" s="128">
        <v>45261</v>
      </c>
      <c r="C314" s="129">
        <v>54483</v>
      </c>
      <c r="D314" s="83">
        <v>303</v>
      </c>
      <c r="E314" s="130">
        <v>9222</v>
      </c>
      <c r="F314" s="131"/>
      <c r="G314" s="131"/>
      <c r="H314" s="84">
        <v>9283896.7099970002</v>
      </c>
      <c r="I314" s="84"/>
      <c r="J314" s="83">
        <v>5602978.5360005302</v>
      </c>
      <c r="K314" s="83">
        <v>2626814.6403665598</v>
      </c>
      <c r="L314" s="83">
        <v>743110.64498673799</v>
      </c>
    </row>
    <row r="315" spans="2:12" s="53" customFormat="1" ht="8.85" customHeight="1" x14ac:dyDescent="0.15">
      <c r="B315" s="128">
        <v>45261</v>
      </c>
      <c r="C315" s="129">
        <v>54514</v>
      </c>
      <c r="D315" s="83">
        <v>304</v>
      </c>
      <c r="E315" s="130">
        <v>9253</v>
      </c>
      <c r="F315" s="131"/>
      <c r="G315" s="131"/>
      <c r="H315" s="84">
        <v>8922497.4033199996</v>
      </c>
      <c r="I315" s="84"/>
      <c r="J315" s="83">
        <v>5375735.2018831</v>
      </c>
      <c r="K315" s="83">
        <v>2513867.77210662</v>
      </c>
      <c r="L315" s="83">
        <v>708146.48588527995</v>
      </c>
    </row>
    <row r="316" spans="2:12" s="53" customFormat="1" ht="8.85" customHeight="1" x14ac:dyDescent="0.15">
      <c r="B316" s="128">
        <v>45261</v>
      </c>
      <c r="C316" s="129">
        <v>54544</v>
      </c>
      <c r="D316" s="83">
        <v>305</v>
      </c>
      <c r="E316" s="130">
        <v>9283</v>
      </c>
      <c r="F316" s="131"/>
      <c r="G316" s="131"/>
      <c r="H316" s="84">
        <v>8565438.94245</v>
      </c>
      <c r="I316" s="84"/>
      <c r="J316" s="83">
        <v>5152139.5986818904</v>
      </c>
      <c r="K316" s="83">
        <v>2403377.2804528801</v>
      </c>
      <c r="L316" s="83">
        <v>674246.51265025302</v>
      </c>
    </row>
    <row r="317" spans="2:12" s="53" customFormat="1" ht="8.85" customHeight="1" x14ac:dyDescent="0.15">
      <c r="B317" s="128">
        <v>45261</v>
      </c>
      <c r="C317" s="129">
        <v>54575</v>
      </c>
      <c r="D317" s="83">
        <v>306</v>
      </c>
      <c r="E317" s="130">
        <v>9314</v>
      </c>
      <c r="F317" s="131"/>
      <c r="G317" s="131"/>
      <c r="H317" s="84">
        <v>8216082.6377950003</v>
      </c>
      <c r="I317" s="84"/>
      <c r="J317" s="83">
        <v>4933618.6375557203</v>
      </c>
      <c r="K317" s="83">
        <v>2295588.2781924899</v>
      </c>
      <c r="L317" s="83">
        <v>641279.52748704702</v>
      </c>
    </row>
    <row r="318" spans="2:12" s="53" customFormat="1" ht="8.85" customHeight="1" x14ac:dyDescent="0.15">
      <c r="B318" s="128">
        <v>45261</v>
      </c>
      <c r="C318" s="129">
        <v>54605</v>
      </c>
      <c r="D318" s="83">
        <v>307</v>
      </c>
      <c r="E318" s="130">
        <v>9344</v>
      </c>
      <c r="F318" s="131"/>
      <c r="G318" s="131"/>
      <c r="H318" s="84">
        <v>7871361.3507209998</v>
      </c>
      <c r="I318" s="84"/>
      <c r="J318" s="83">
        <v>4718861.0306815803</v>
      </c>
      <c r="K318" s="83">
        <v>2190258.5149853099</v>
      </c>
      <c r="L318" s="83">
        <v>609347.22531858203</v>
      </c>
    </row>
    <row r="319" spans="2:12" s="53" customFormat="1" ht="8.85" customHeight="1" x14ac:dyDescent="0.15">
      <c r="B319" s="128">
        <v>45261</v>
      </c>
      <c r="C319" s="129">
        <v>54636</v>
      </c>
      <c r="D319" s="83">
        <v>308</v>
      </c>
      <c r="E319" s="130">
        <v>9375</v>
      </c>
      <c r="F319" s="131"/>
      <c r="G319" s="131"/>
      <c r="H319" s="84">
        <v>7532990.7153359996</v>
      </c>
      <c r="I319" s="84"/>
      <c r="J319" s="83">
        <v>4508349.2138320999</v>
      </c>
      <c r="K319" s="83">
        <v>2087227.7083135699</v>
      </c>
      <c r="L319" s="83">
        <v>578223.73082150298</v>
      </c>
    </row>
    <row r="320" spans="2:12" s="53" customFormat="1" ht="8.85" customHeight="1" x14ac:dyDescent="0.15">
      <c r="B320" s="128">
        <v>45261</v>
      </c>
      <c r="C320" s="129">
        <v>54667</v>
      </c>
      <c r="D320" s="83">
        <v>309</v>
      </c>
      <c r="E320" s="130">
        <v>9406</v>
      </c>
      <c r="F320" s="131"/>
      <c r="G320" s="131"/>
      <c r="H320" s="84">
        <v>7201710.0833320003</v>
      </c>
      <c r="I320" s="84"/>
      <c r="J320" s="83">
        <v>4302773.9426622204</v>
      </c>
      <c r="K320" s="83">
        <v>1986986.44951678</v>
      </c>
      <c r="L320" s="83">
        <v>548122.46864124096</v>
      </c>
    </row>
    <row r="321" spans="2:12" s="53" customFormat="1" ht="8.85" customHeight="1" x14ac:dyDescent="0.15">
      <c r="B321" s="128">
        <v>45261</v>
      </c>
      <c r="C321" s="129">
        <v>54697</v>
      </c>
      <c r="D321" s="83">
        <v>310</v>
      </c>
      <c r="E321" s="130">
        <v>9436</v>
      </c>
      <c r="F321" s="131"/>
      <c r="G321" s="131"/>
      <c r="H321" s="84">
        <v>6872632.7735400004</v>
      </c>
      <c r="I321" s="84"/>
      <c r="J321" s="83">
        <v>4099421.6927881599</v>
      </c>
      <c r="K321" s="83">
        <v>1888420.6365557199</v>
      </c>
      <c r="L321" s="83">
        <v>518797.077366465</v>
      </c>
    </row>
    <row r="322" spans="2:12" s="53" customFormat="1" ht="8.85" customHeight="1" x14ac:dyDescent="0.15">
      <c r="B322" s="128">
        <v>45261</v>
      </c>
      <c r="C322" s="129">
        <v>54728</v>
      </c>
      <c r="D322" s="83">
        <v>311</v>
      </c>
      <c r="E322" s="130">
        <v>9467</v>
      </c>
      <c r="F322" s="131"/>
      <c r="G322" s="131"/>
      <c r="H322" s="84">
        <v>6549803.8523800001</v>
      </c>
      <c r="I322" s="84"/>
      <c r="J322" s="83">
        <v>3900232.79291328</v>
      </c>
      <c r="K322" s="83">
        <v>1792093.91494094</v>
      </c>
      <c r="L322" s="83">
        <v>490248.38069790101</v>
      </c>
    </row>
    <row r="323" spans="2:12" s="53" customFormat="1" ht="8.85" customHeight="1" x14ac:dyDescent="0.15">
      <c r="B323" s="128">
        <v>45261</v>
      </c>
      <c r="C323" s="129">
        <v>54758</v>
      </c>
      <c r="D323" s="83">
        <v>312</v>
      </c>
      <c r="E323" s="130">
        <v>9497</v>
      </c>
      <c r="F323" s="131"/>
      <c r="G323" s="131"/>
      <c r="H323" s="84">
        <v>6232848.917262</v>
      </c>
      <c r="I323" s="84"/>
      <c r="J323" s="83">
        <v>3705402.5442367299</v>
      </c>
      <c r="K323" s="83">
        <v>1698382.07812082</v>
      </c>
      <c r="L323" s="83">
        <v>462707.86808211898</v>
      </c>
    </row>
    <row r="324" spans="2:12" s="53" customFormat="1" ht="8.85" customHeight="1" x14ac:dyDescent="0.15">
      <c r="B324" s="128">
        <v>45261</v>
      </c>
      <c r="C324" s="129">
        <v>54789</v>
      </c>
      <c r="D324" s="83">
        <v>313</v>
      </c>
      <c r="E324" s="130">
        <v>9528</v>
      </c>
      <c r="F324" s="131"/>
      <c r="G324" s="131"/>
      <c r="H324" s="84">
        <v>5925926.2729860004</v>
      </c>
      <c r="I324" s="84"/>
      <c r="J324" s="83">
        <v>3516963.1551825302</v>
      </c>
      <c r="K324" s="83">
        <v>1607910.65975525</v>
      </c>
      <c r="L324" s="83">
        <v>436204.37800567801</v>
      </c>
    </row>
    <row r="325" spans="2:12" s="53" customFormat="1" ht="8.85" customHeight="1" x14ac:dyDescent="0.15">
      <c r="B325" s="128">
        <v>45261</v>
      </c>
      <c r="C325" s="129">
        <v>54820</v>
      </c>
      <c r="D325" s="83">
        <v>314</v>
      </c>
      <c r="E325" s="130">
        <v>9559</v>
      </c>
      <c r="F325" s="131"/>
      <c r="G325" s="131"/>
      <c r="H325" s="84">
        <v>5622599.8763389997</v>
      </c>
      <c r="I325" s="84"/>
      <c r="J325" s="83">
        <v>3331283.0292445999</v>
      </c>
      <c r="K325" s="83">
        <v>1519146.72292447</v>
      </c>
      <c r="L325" s="83">
        <v>410378.355104168</v>
      </c>
    </row>
    <row r="326" spans="2:12" s="53" customFormat="1" ht="8.85" customHeight="1" x14ac:dyDescent="0.15">
      <c r="B326" s="128">
        <v>45261</v>
      </c>
      <c r="C326" s="129">
        <v>54848</v>
      </c>
      <c r="D326" s="83">
        <v>315</v>
      </c>
      <c r="E326" s="130">
        <v>9587</v>
      </c>
      <c r="F326" s="131"/>
      <c r="G326" s="131"/>
      <c r="H326" s="84">
        <v>5322502.7338840002</v>
      </c>
      <c r="I326" s="84"/>
      <c r="J326" s="83">
        <v>3148649.87071008</v>
      </c>
      <c r="K326" s="83">
        <v>1432562.81750383</v>
      </c>
      <c r="L326" s="83">
        <v>385508.01452290401</v>
      </c>
    </row>
    <row r="327" spans="2:12" s="53" customFormat="1" ht="8.85" customHeight="1" x14ac:dyDescent="0.15">
      <c r="B327" s="128">
        <v>45261</v>
      </c>
      <c r="C327" s="129">
        <v>54879</v>
      </c>
      <c r="D327" s="83">
        <v>316</v>
      </c>
      <c r="E327" s="130">
        <v>9618</v>
      </c>
      <c r="F327" s="131"/>
      <c r="G327" s="131"/>
      <c r="H327" s="84">
        <v>4910388.3705230001</v>
      </c>
      <c r="I327" s="84"/>
      <c r="J327" s="83">
        <v>2899927.2185701402</v>
      </c>
      <c r="K327" s="83">
        <v>1316044.26217441</v>
      </c>
      <c r="L327" s="83">
        <v>352652.40673266101</v>
      </c>
    </row>
    <row r="328" spans="2:12" s="53" customFormat="1" ht="8.85" customHeight="1" x14ac:dyDescent="0.15">
      <c r="B328" s="128">
        <v>45261</v>
      </c>
      <c r="C328" s="129">
        <v>54909</v>
      </c>
      <c r="D328" s="83">
        <v>317</v>
      </c>
      <c r="E328" s="130">
        <v>9648</v>
      </c>
      <c r="F328" s="131"/>
      <c r="G328" s="131"/>
      <c r="H328" s="84">
        <v>4617013.7744000005</v>
      </c>
      <c r="I328" s="84"/>
      <c r="J328" s="83">
        <v>2722193.46033881</v>
      </c>
      <c r="K328" s="83">
        <v>1232344.55748556</v>
      </c>
      <c r="L328" s="83">
        <v>328870.25187547802</v>
      </c>
    </row>
    <row r="329" spans="2:12" s="53" customFormat="1" ht="8.85" customHeight="1" x14ac:dyDescent="0.15">
      <c r="B329" s="128">
        <v>45261</v>
      </c>
      <c r="C329" s="129">
        <v>54940</v>
      </c>
      <c r="D329" s="83">
        <v>318</v>
      </c>
      <c r="E329" s="130">
        <v>9679</v>
      </c>
      <c r="F329" s="131"/>
      <c r="G329" s="131"/>
      <c r="H329" s="84">
        <v>4326413.4195360001</v>
      </c>
      <c r="I329" s="84"/>
      <c r="J329" s="83">
        <v>2546528.9170299899</v>
      </c>
      <c r="K329" s="83">
        <v>1149888.86934659</v>
      </c>
      <c r="L329" s="83">
        <v>305565.92971634603</v>
      </c>
    </row>
    <row r="330" spans="2:12" s="53" customFormat="1" ht="8.85" customHeight="1" x14ac:dyDescent="0.15">
      <c r="B330" s="128">
        <v>45261</v>
      </c>
      <c r="C330" s="129">
        <v>54970</v>
      </c>
      <c r="D330" s="83">
        <v>319</v>
      </c>
      <c r="E330" s="130">
        <v>9709</v>
      </c>
      <c r="F330" s="131"/>
      <c r="G330" s="131"/>
      <c r="H330" s="84">
        <v>4039166.745937</v>
      </c>
      <c r="I330" s="84"/>
      <c r="J330" s="83">
        <v>2373553.0219999002</v>
      </c>
      <c r="K330" s="83">
        <v>1069143.4090267301</v>
      </c>
      <c r="L330" s="83">
        <v>282944.40175154503</v>
      </c>
    </row>
    <row r="331" spans="2:12" s="53" customFormat="1" ht="8.85" customHeight="1" x14ac:dyDescent="0.15">
      <c r="B331" s="128">
        <v>45261</v>
      </c>
      <c r="C331" s="129">
        <v>55001</v>
      </c>
      <c r="D331" s="83">
        <v>320</v>
      </c>
      <c r="E331" s="130">
        <v>9740</v>
      </c>
      <c r="F331" s="131"/>
      <c r="G331" s="131"/>
      <c r="H331" s="84">
        <v>3753432.593471</v>
      </c>
      <c r="I331" s="84"/>
      <c r="J331" s="83">
        <v>2201904.8878060901</v>
      </c>
      <c r="K331" s="83">
        <v>989303.791849709</v>
      </c>
      <c r="L331" s="83">
        <v>260706.245799581</v>
      </c>
    </row>
    <row r="332" spans="2:12" s="53" customFormat="1" ht="8.85" customHeight="1" x14ac:dyDescent="0.15">
      <c r="B332" s="128">
        <v>45261</v>
      </c>
      <c r="C332" s="129">
        <v>55032</v>
      </c>
      <c r="D332" s="83">
        <v>321</v>
      </c>
      <c r="E332" s="130">
        <v>9771</v>
      </c>
      <c r="F332" s="131"/>
      <c r="G332" s="131"/>
      <c r="H332" s="84">
        <v>3469529.364451</v>
      </c>
      <c r="I332" s="84"/>
      <c r="J332" s="83">
        <v>2031904.4484659501</v>
      </c>
      <c r="K332" s="83">
        <v>910601.77424687205</v>
      </c>
      <c r="L332" s="83">
        <v>238949.911418826</v>
      </c>
    </row>
    <row r="333" spans="2:12" s="53" customFormat="1" ht="8.85" customHeight="1" x14ac:dyDescent="0.15">
      <c r="B333" s="128">
        <v>45261</v>
      </c>
      <c r="C333" s="129">
        <v>55062</v>
      </c>
      <c r="D333" s="83">
        <v>322</v>
      </c>
      <c r="E333" s="130">
        <v>9801</v>
      </c>
      <c r="F333" s="131"/>
      <c r="G333" s="131"/>
      <c r="H333" s="84">
        <v>3187610.889796</v>
      </c>
      <c r="I333" s="84"/>
      <c r="J333" s="83">
        <v>1863736.7797006399</v>
      </c>
      <c r="K333" s="83">
        <v>833181.376992726</v>
      </c>
      <c r="L333" s="83">
        <v>217737.89464647701</v>
      </c>
    </row>
    <row r="334" spans="2:12" s="53" customFormat="1" ht="8.85" customHeight="1" x14ac:dyDescent="0.15">
      <c r="B334" s="128">
        <v>45261</v>
      </c>
      <c r="C334" s="129">
        <v>55093</v>
      </c>
      <c r="D334" s="83">
        <v>323</v>
      </c>
      <c r="E334" s="130">
        <v>9832</v>
      </c>
      <c r="F334" s="131"/>
      <c r="G334" s="131"/>
      <c r="H334" s="84">
        <v>2906544.8732400001</v>
      </c>
      <c r="I334" s="84"/>
      <c r="J334" s="83">
        <v>1696520.39648152</v>
      </c>
      <c r="K334" s="83">
        <v>756498.64862398303</v>
      </c>
      <c r="L334" s="83">
        <v>196860.79801585199</v>
      </c>
    </row>
    <row r="335" spans="2:12" s="53" customFormat="1" ht="8.85" customHeight="1" x14ac:dyDescent="0.15">
      <c r="B335" s="128">
        <v>45261</v>
      </c>
      <c r="C335" s="129">
        <v>55123</v>
      </c>
      <c r="D335" s="83">
        <v>324</v>
      </c>
      <c r="E335" s="130">
        <v>9862</v>
      </c>
      <c r="F335" s="131"/>
      <c r="G335" s="131"/>
      <c r="H335" s="84">
        <v>2626089.8348420002</v>
      </c>
      <c r="I335" s="84"/>
      <c r="J335" s="83">
        <v>1530305.68642559</v>
      </c>
      <c r="K335" s="83">
        <v>680702.00617123698</v>
      </c>
      <c r="L335" s="83">
        <v>176410.40570113299</v>
      </c>
    </row>
    <row r="336" spans="2:12" s="53" customFormat="1" ht="8.85" customHeight="1" x14ac:dyDescent="0.15">
      <c r="B336" s="128">
        <v>45261</v>
      </c>
      <c r="C336" s="129">
        <v>55154</v>
      </c>
      <c r="D336" s="83">
        <v>325</v>
      </c>
      <c r="E336" s="130">
        <v>9893</v>
      </c>
      <c r="F336" s="131"/>
      <c r="G336" s="131"/>
      <c r="H336" s="84">
        <v>2349164.893261</v>
      </c>
      <c r="I336" s="84"/>
      <c r="J336" s="83">
        <v>1366610.94451212</v>
      </c>
      <c r="K336" s="83">
        <v>606342.24284673296</v>
      </c>
      <c r="L336" s="83">
        <v>156473.79422729</v>
      </c>
    </row>
    <row r="337" spans="2:12" s="53" customFormat="1" ht="8.85" customHeight="1" x14ac:dyDescent="0.15">
      <c r="B337" s="128">
        <v>45261</v>
      </c>
      <c r="C337" s="129">
        <v>55185</v>
      </c>
      <c r="D337" s="83">
        <v>326</v>
      </c>
      <c r="E337" s="130">
        <v>9924</v>
      </c>
      <c r="F337" s="131"/>
      <c r="G337" s="131"/>
      <c r="H337" s="84">
        <v>2074962.7424280001</v>
      </c>
      <c r="I337" s="84"/>
      <c r="J337" s="83">
        <v>1205048.3559717999</v>
      </c>
      <c r="K337" s="83">
        <v>533299.89581780694</v>
      </c>
      <c r="L337" s="83">
        <v>137041.43770057301</v>
      </c>
    </row>
    <row r="338" spans="2:12" s="53" customFormat="1" ht="8.85" customHeight="1" x14ac:dyDescent="0.15">
      <c r="B338" s="128">
        <v>45261</v>
      </c>
      <c r="C338" s="129">
        <v>55213</v>
      </c>
      <c r="D338" s="83">
        <v>327</v>
      </c>
      <c r="E338" s="130">
        <v>9952</v>
      </c>
      <c r="F338" s="131"/>
      <c r="G338" s="131"/>
      <c r="H338" s="84">
        <v>1807533.0041070001</v>
      </c>
      <c r="I338" s="84"/>
      <c r="J338" s="83">
        <v>1048128.50065211</v>
      </c>
      <c r="K338" s="83">
        <v>462788.61979810899</v>
      </c>
      <c r="L338" s="83">
        <v>118467.190592742</v>
      </c>
    </row>
    <row r="339" spans="2:12" s="53" customFormat="1" ht="8.85" customHeight="1" x14ac:dyDescent="0.15">
      <c r="B339" s="128">
        <v>45261</v>
      </c>
      <c r="C339" s="129">
        <v>55244</v>
      </c>
      <c r="D339" s="83">
        <v>328</v>
      </c>
      <c r="E339" s="130">
        <v>9983</v>
      </c>
      <c r="F339" s="131"/>
      <c r="G339" s="131"/>
      <c r="H339" s="84">
        <v>1551148.8993879999</v>
      </c>
      <c r="I339" s="84"/>
      <c r="J339" s="83">
        <v>897934.30254798604</v>
      </c>
      <c r="K339" s="83">
        <v>395463.85534888599</v>
      </c>
      <c r="L339" s="83">
        <v>100804.24798439301</v>
      </c>
    </row>
    <row r="340" spans="2:12" s="53" customFormat="1" ht="8.85" customHeight="1" x14ac:dyDescent="0.15">
      <c r="B340" s="128">
        <v>45261</v>
      </c>
      <c r="C340" s="129">
        <v>55274</v>
      </c>
      <c r="D340" s="83">
        <v>329</v>
      </c>
      <c r="E340" s="130">
        <v>10013</v>
      </c>
      <c r="F340" s="131"/>
      <c r="G340" s="131"/>
      <c r="H340" s="84">
        <v>1307502.342317</v>
      </c>
      <c r="I340" s="84"/>
      <c r="J340" s="83">
        <v>755648.99577676796</v>
      </c>
      <c r="K340" s="83">
        <v>331980.14489680203</v>
      </c>
      <c r="L340" s="83">
        <v>84275.285357508896</v>
      </c>
    </row>
    <row r="341" spans="2:12" s="53" customFormat="1" ht="8.85" customHeight="1" x14ac:dyDescent="0.15">
      <c r="B341" s="128">
        <v>45261</v>
      </c>
      <c r="C341" s="129">
        <v>55305</v>
      </c>
      <c r="D341" s="83">
        <v>330</v>
      </c>
      <c r="E341" s="130">
        <v>10044</v>
      </c>
      <c r="F341" s="131"/>
      <c r="G341" s="131"/>
      <c r="H341" s="84">
        <v>1094032.750702</v>
      </c>
      <c r="I341" s="84"/>
      <c r="J341" s="83">
        <v>631205.44435860403</v>
      </c>
      <c r="K341" s="83">
        <v>276602.96405194898</v>
      </c>
      <c r="L341" s="83">
        <v>69920.024338830393</v>
      </c>
    </row>
    <row r="342" spans="2:12" s="53" customFormat="1" ht="8.85" customHeight="1" x14ac:dyDescent="0.15">
      <c r="B342" s="128">
        <v>45261</v>
      </c>
      <c r="C342" s="129">
        <v>55335</v>
      </c>
      <c r="D342" s="83">
        <v>331</v>
      </c>
      <c r="E342" s="130">
        <v>10074</v>
      </c>
      <c r="F342" s="131"/>
      <c r="G342" s="131"/>
      <c r="H342" s="84">
        <v>903469.62323899998</v>
      </c>
      <c r="I342" s="84"/>
      <c r="J342" s="83">
        <v>520403.88318014197</v>
      </c>
      <c r="K342" s="83">
        <v>227486.89832802801</v>
      </c>
      <c r="L342" s="83">
        <v>57268.685391720101</v>
      </c>
    </row>
    <row r="343" spans="2:12" s="53" customFormat="1" ht="8.85" customHeight="1" x14ac:dyDescent="0.15">
      <c r="B343" s="128">
        <v>45261</v>
      </c>
      <c r="C343" s="129">
        <v>55366</v>
      </c>
      <c r="D343" s="83">
        <v>332</v>
      </c>
      <c r="E343" s="130">
        <v>10105</v>
      </c>
      <c r="F343" s="131"/>
      <c r="G343" s="131"/>
      <c r="H343" s="84">
        <v>742412.333399</v>
      </c>
      <c r="I343" s="84"/>
      <c r="J343" s="83">
        <v>426908.62634752999</v>
      </c>
      <c r="K343" s="83">
        <v>186142.217861741</v>
      </c>
      <c r="L343" s="83">
        <v>46661.890301281899</v>
      </c>
    </row>
    <row r="344" spans="2:12" s="53" customFormat="1" ht="8.85" customHeight="1" x14ac:dyDescent="0.15">
      <c r="B344" s="128">
        <v>45261</v>
      </c>
      <c r="C344" s="129">
        <v>55397</v>
      </c>
      <c r="D344" s="83">
        <v>333</v>
      </c>
      <c r="E344" s="130">
        <v>10136</v>
      </c>
      <c r="F344" s="131"/>
      <c r="G344" s="131"/>
      <c r="H344" s="84">
        <v>609058.36158200004</v>
      </c>
      <c r="I344" s="84"/>
      <c r="J344" s="83">
        <v>349632.21485188999</v>
      </c>
      <c r="K344" s="83">
        <v>152060.17569485601</v>
      </c>
      <c r="L344" s="83">
        <v>37956.796520093798</v>
      </c>
    </row>
    <row r="345" spans="2:12" s="53" customFormat="1" ht="8.85" customHeight="1" x14ac:dyDescent="0.15">
      <c r="B345" s="128">
        <v>45261</v>
      </c>
      <c r="C345" s="129">
        <v>55427</v>
      </c>
      <c r="D345" s="83">
        <v>334</v>
      </c>
      <c r="E345" s="130">
        <v>10166</v>
      </c>
      <c r="F345" s="131"/>
      <c r="G345" s="131"/>
      <c r="H345" s="84">
        <v>501113.37224200001</v>
      </c>
      <c r="I345" s="84"/>
      <c r="J345" s="83">
        <v>287193.81581753399</v>
      </c>
      <c r="K345" s="83">
        <v>124597.376452285</v>
      </c>
      <c r="L345" s="83">
        <v>30974.124882811298</v>
      </c>
    </row>
    <row r="346" spans="2:12" s="53" customFormat="1" ht="8.85" customHeight="1" x14ac:dyDescent="0.15">
      <c r="B346" s="128">
        <v>45261</v>
      </c>
      <c r="C346" s="129">
        <v>55458</v>
      </c>
      <c r="D346" s="83">
        <v>335</v>
      </c>
      <c r="E346" s="130">
        <v>10197</v>
      </c>
      <c r="F346" s="131"/>
      <c r="G346" s="131"/>
      <c r="H346" s="84">
        <v>413324.35596700001</v>
      </c>
      <c r="I346" s="84"/>
      <c r="J346" s="83">
        <v>236479.15705087999</v>
      </c>
      <c r="K346" s="83">
        <v>102334.194484041</v>
      </c>
      <c r="L346" s="83">
        <v>25331.887005881399</v>
      </c>
    </row>
    <row r="347" spans="2:12" s="53" customFormat="1" ht="8.85" customHeight="1" x14ac:dyDescent="0.15">
      <c r="B347" s="128">
        <v>45261</v>
      </c>
      <c r="C347" s="129">
        <v>55488</v>
      </c>
      <c r="D347" s="83">
        <v>336</v>
      </c>
      <c r="E347" s="130">
        <v>10227</v>
      </c>
      <c r="F347" s="131"/>
      <c r="G347" s="131"/>
      <c r="H347" s="84">
        <v>342084.15009900002</v>
      </c>
      <c r="I347" s="84"/>
      <c r="J347" s="83">
        <v>195398.57115928701</v>
      </c>
      <c r="K347" s="83">
        <v>84348.828994160795</v>
      </c>
      <c r="L347" s="83">
        <v>20794.185214563498</v>
      </c>
    </row>
    <row r="348" spans="2:12" s="53" customFormat="1" ht="8.85" customHeight="1" x14ac:dyDescent="0.15">
      <c r="B348" s="128">
        <v>45261</v>
      </c>
      <c r="C348" s="129">
        <v>55519</v>
      </c>
      <c r="D348" s="83">
        <v>337</v>
      </c>
      <c r="E348" s="130">
        <v>10258</v>
      </c>
      <c r="F348" s="131"/>
      <c r="G348" s="131"/>
      <c r="H348" s="84">
        <v>281941.529263</v>
      </c>
      <c r="I348" s="84"/>
      <c r="J348" s="83">
        <v>160771.943357335</v>
      </c>
      <c r="K348" s="83">
        <v>69224.850793327903</v>
      </c>
      <c r="L348" s="83">
        <v>16993.447656869201</v>
      </c>
    </row>
    <row r="349" spans="2:12" s="53" customFormat="1" ht="8.85" customHeight="1" x14ac:dyDescent="0.15">
      <c r="B349" s="128">
        <v>45261</v>
      </c>
      <c r="C349" s="129">
        <v>55550</v>
      </c>
      <c r="D349" s="83">
        <v>338</v>
      </c>
      <c r="E349" s="130">
        <v>10289</v>
      </c>
      <c r="F349" s="131"/>
      <c r="G349" s="131"/>
      <c r="H349" s="84">
        <v>237108.730331</v>
      </c>
      <c r="I349" s="84"/>
      <c r="J349" s="83">
        <v>134977.54796609099</v>
      </c>
      <c r="K349" s="83">
        <v>57970.5464511143</v>
      </c>
      <c r="L349" s="83">
        <v>14170.444830169999</v>
      </c>
    </row>
    <row r="350" spans="2:12" s="53" customFormat="1" ht="8.85" customHeight="1" x14ac:dyDescent="0.15">
      <c r="B350" s="128">
        <v>45261</v>
      </c>
      <c r="C350" s="129">
        <v>55579</v>
      </c>
      <c r="D350" s="83">
        <v>339</v>
      </c>
      <c r="E350" s="130">
        <v>10318</v>
      </c>
      <c r="F350" s="131"/>
      <c r="G350" s="131"/>
      <c r="H350" s="84">
        <v>199920.84471</v>
      </c>
      <c r="I350" s="84"/>
      <c r="J350" s="83">
        <v>113627.227284814</v>
      </c>
      <c r="K350" s="83">
        <v>48684.835931556598</v>
      </c>
      <c r="L350" s="83">
        <v>11853.4657038926</v>
      </c>
    </row>
    <row r="351" spans="2:12" s="53" customFormat="1" ht="8.85" customHeight="1" x14ac:dyDescent="0.15">
      <c r="B351" s="128">
        <v>45261</v>
      </c>
      <c r="C351" s="129">
        <v>55610</v>
      </c>
      <c r="D351" s="83">
        <v>340</v>
      </c>
      <c r="E351" s="130">
        <v>10349</v>
      </c>
      <c r="F351" s="131"/>
      <c r="G351" s="131"/>
      <c r="H351" s="84">
        <v>168630.53956</v>
      </c>
      <c r="I351" s="84"/>
      <c r="J351" s="83">
        <v>95680.478764107305</v>
      </c>
      <c r="K351" s="83">
        <v>40891.094412015998</v>
      </c>
      <c r="L351" s="83">
        <v>9913.7278026576696</v>
      </c>
    </row>
    <row r="352" spans="2:12" s="53" customFormat="1" ht="8.85" customHeight="1" x14ac:dyDescent="0.15">
      <c r="B352" s="128">
        <v>45261</v>
      </c>
      <c r="C352" s="129">
        <v>55640</v>
      </c>
      <c r="D352" s="83">
        <v>341</v>
      </c>
      <c r="E352" s="130">
        <v>10379</v>
      </c>
      <c r="F352" s="131"/>
      <c r="G352" s="131"/>
      <c r="H352" s="84">
        <v>141886.530596</v>
      </c>
      <c r="I352" s="84"/>
      <c r="J352" s="83">
        <v>80373.862581257199</v>
      </c>
      <c r="K352" s="83">
        <v>34264.942057123699</v>
      </c>
      <c r="L352" s="83">
        <v>8273.2155866805406</v>
      </c>
    </row>
    <row r="353" spans="2:12" s="53" customFormat="1" ht="8.85" customHeight="1" x14ac:dyDescent="0.15">
      <c r="B353" s="128">
        <v>45261</v>
      </c>
      <c r="C353" s="129">
        <v>55671</v>
      </c>
      <c r="D353" s="83">
        <v>342</v>
      </c>
      <c r="E353" s="130">
        <v>10410</v>
      </c>
      <c r="F353" s="131"/>
      <c r="G353" s="131"/>
      <c r="H353" s="84">
        <v>117997.63413799999</v>
      </c>
      <c r="I353" s="84"/>
      <c r="J353" s="83">
        <v>66728.252157917901</v>
      </c>
      <c r="K353" s="83">
        <v>28375.204747158801</v>
      </c>
      <c r="L353" s="83">
        <v>6822.1295657877999</v>
      </c>
    </row>
    <row r="354" spans="2:12" s="53" customFormat="1" ht="8.85" customHeight="1" x14ac:dyDescent="0.15">
      <c r="B354" s="128">
        <v>45261</v>
      </c>
      <c r="C354" s="129">
        <v>55701</v>
      </c>
      <c r="D354" s="83">
        <v>343</v>
      </c>
      <c r="E354" s="130">
        <v>10440</v>
      </c>
      <c r="F354" s="131"/>
      <c r="G354" s="131"/>
      <c r="H354" s="84">
        <v>97535.004732000001</v>
      </c>
      <c r="I354" s="84"/>
      <c r="J354" s="83">
        <v>55065.998592713098</v>
      </c>
      <c r="K354" s="83">
        <v>23358.370420041199</v>
      </c>
      <c r="L354" s="83">
        <v>5592.9325782374699</v>
      </c>
    </row>
    <row r="355" spans="2:12" s="53" customFormat="1" ht="8.85" customHeight="1" x14ac:dyDescent="0.15">
      <c r="B355" s="128">
        <v>45261</v>
      </c>
      <c r="C355" s="129">
        <v>55732</v>
      </c>
      <c r="D355" s="83">
        <v>344</v>
      </c>
      <c r="E355" s="130">
        <v>10471</v>
      </c>
      <c r="F355" s="131"/>
      <c r="G355" s="131"/>
      <c r="H355" s="84">
        <v>79915.828091999996</v>
      </c>
      <c r="I355" s="84"/>
      <c r="J355" s="83">
        <v>45042.096116700697</v>
      </c>
      <c r="K355" s="83">
        <v>19057.753609072199</v>
      </c>
      <c r="L355" s="83">
        <v>4543.8644801185001</v>
      </c>
    </row>
    <row r="356" spans="2:12" s="53" customFormat="1" ht="8.85" customHeight="1" x14ac:dyDescent="0.15">
      <c r="B356" s="128">
        <v>45261</v>
      </c>
      <c r="C356" s="129">
        <v>55763</v>
      </c>
      <c r="D356" s="83">
        <v>345</v>
      </c>
      <c r="E356" s="130">
        <v>10502</v>
      </c>
      <c r="F356" s="131"/>
      <c r="G356" s="131"/>
      <c r="H356" s="84">
        <v>66921.163109000001</v>
      </c>
      <c r="I356" s="84"/>
      <c r="J356" s="83">
        <v>37654.080659281099</v>
      </c>
      <c r="K356" s="83">
        <v>15891.293772544999</v>
      </c>
      <c r="L356" s="83">
        <v>3772.8499930243001</v>
      </c>
    </row>
    <row r="357" spans="2:12" s="53" customFormat="1" ht="8.85" customHeight="1" x14ac:dyDescent="0.15">
      <c r="B357" s="128">
        <v>45261</v>
      </c>
      <c r="C357" s="129">
        <v>55793</v>
      </c>
      <c r="D357" s="83">
        <v>346</v>
      </c>
      <c r="E357" s="130">
        <v>10532</v>
      </c>
      <c r="F357" s="131"/>
      <c r="G357" s="131"/>
      <c r="H357" s="84">
        <v>56247.442741999999</v>
      </c>
      <c r="I357" s="84"/>
      <c r="J357" s="83">
        <v>31596.4223717266</v>
      </c>
      <c r="K357" s="83">
        <v>13301.9369719838</v>
      </c>
      <c r="L357" s="83">
        <v>3145.1491904439099</v>
      </c>
    </row>
    <row r="358" spans="2:12" s="53" customFormat="1" ht="8.85" customHeight="1" x14ac:dyDescent="0.15">
      <c r="B358" s="128">
        <v>45261</v>
      </c>
      <c r="C358" s="129">
        <v>55824</v>
      </c>
      <c r="D358" s="83">
        <v>347</v>
      </c>
      <c r="E358" s="130">
        <v>10563</v>
      </c>
      <c r="F358" s="131"/>
      <c r="G358" s="131"/>
      <c r="H358" s="84">
        <v>46717.148857</v>
      </c>
      <c r="I358" s="84"/>
      <c r="J358" s="83">
        <v>26198.367952274901</v>
      </c>
      <c r="K358" s="83">
        <v>11001.332867151999</v>
      </c>
      <c r="L358" s="83">
        <v>2590.1701270110998</v>
      </c>
    </row>
    <row r="359" spans="2:12" s="53" customFormat="1" ht="8.85" customHeight="1" x14ac:dyDescent="0.15">
      <c r="B359" s="128">
        <v>45261</v>
      </c>
      <c r="C359" s="129">
        <v>55854</v>
      </c>
      <c r="D359" s="83">
        <v>348</v>
      </c>
      <c r="E359" s="130">
        <v>10593</v>
      </c>
      <c r="F359" s="131"/>
      <c r="G359" s="131"/>
      <c r="H359" s="84">
        <v>38192.51</v>
      </c>
      <c r="I359" s="84"/>
      <c r="J359" s="83">
        <v>21382.706205611001</v>
      </c>
      <c r="K359" s="83">
        <v>8957.0191770894708</v>
      </c>
      <c r="L359" s="83">
        <v>2100.20927668174</v>
      </c>
    </row>
    <row r="360" spans="2:12" s="53" customFormat="1" ht="8.85" customHeight="1" x14ac:dyDescent="0.15">
      <c r="B360" s="128">
        <v>45261</v>
      </c>
      <c r="C360" s="129">
        <v>55885</v>
      </c>
      <c r="D360" s="83">
        <v>349</v>
      </c>
      <c r="E360" s="130">
        <v>10624</v>
      </c>
      <c r="F360" s="131"/>
      <c r="G360" s="131"/>
      <c r="H360" s="84">
        <v>32580.99</v>
      </c>
      <c r="I360" s="84"/>
      <c r="J360" s="83">
        <v>18210.066152473501</v>
      </c>
      <c r="K360" s="83">
        <v>7608.6297586205301</v>
      </c>
      <c r="L360" s="83">
        <v>1776.48743256086</v>
      </c>
    </row>
    <row r="361" spans="2:12" s="53" customFormat="1" ht="8.85" customHeight="1" x14ac:dyDescent="0.15">
      <c r="B361" s="128">
        <v>45261</v>
      </c>
      <c r="C361" s="129">
        <v>55916</v>
      </c>
      <c r="D361" s="83">
        <v>350</v>
      </c>
      <c r="E361" s="130">
        <v>10655</v>
      </c>
      <c r="F361" s="131"/>
      <c r="G361" s="131"/>
      <c r="H361" s="84">
        <v>26951.98</v>
      </c>
      <c r="I361" s="84"/>
      <c r="J361" s="83">
        <v>15038.3677762307</v>
      </c>
      <c r="K361" s="83">
        <v>6267.4333266430203</v>
      </c>
      <c r="L361" s="83">
        <v>1457.1425162238199</v>
      </c>
    </row>
    <row r="362" spans="2:12" s="53" customFormat="1" ht="8.85" customHeight="1" x14ac:dyDescent="0.15">
      <c r="B362" s="128">
        <v>45261</v>
      </c>
      <c r="C362" s="129">
        <v>55944</v>
      </c>
      <c r="D362" s="83">
        <v>351</v>
      </c>
      <c r="E362" s="130">
        <v>10683</v>
      </c>
      <c r="F362" s="131"/>
      <c r="G362" s="131"/>
      <c r="H362" s="84">
        <v>21305.47</v>
      </c>
      <c r="I362" s="84"/>
      <c r="J362" s="83">
        <v>11869.577711951801</v>
      </c>
      <c r="K362" s="83">
        <v>4935.4346440525696</v>
      </c>
      <c r="L362" s="83">
        <v>1143.06972953945</v>
      </c>
    </row>
    <row r="363" spans="2:12" s="53" customFormat="1" ht="8.85" customHeight="1" x14ac:dyDescent="0.15">
      <c r="B363" s="128">
        <v>45261</v>
      </c>
      <c r="C363" s="129">
        <v>55975</v>
      </c>
      <c r="D363" s="83">
        <v>352</v>
      </c>
      <c r="E363" s="130">
        <v>10714</v>
      </c>
      <c r="F363" s="131"/>
      <c r="G363" s="131"/>
      <c r="H363" s="84">
        <v>15641.66</v>
      </c>
      <c r="I363" s="84"/>
      <c r="J363" s="83">
        <v>8699.4093998480803</v>
      </c>
      <c r="K363" s="83">
        <v>3608.0620642713002</v>
      </c>
      <c r="L363" s="83">
        <v>832.10462863418195</v>
      </c>
    </row>
    <row r="364" spans="2:12" s="53" customFormat="1" ht="8.85" customHeight="1" x14ac:dyDescent="0.15">
      <c r="B364" s="128">
        <v>45261</v>
      </c>
      <c r="C364" s="129">
        <v>56005</v>
      </c>
      <c r="D364" s="83">
        <v>353</v>
      </c>
      <c r="E364" s="130">
        <v>10744</v>
      </c>
      <c r="F364" s="131"/>
      <c r="G364" s="131"/>
      <c r="H364" s="84">
        <v>10092.6</v>
      </c>
      <c r="I364" s="84"/>
      <c r="J364" s="83">
        <v>5603.9796508425197</v>
      </c>
      <c r="K364" s="83">
        <v>2318.51840016092</v>
      </c>
      <c r="L364" s="83">
        <v>532.51343429864505</v>
      </c>
    </row>
    <row r="365" spans="2:12" s="53" customFormat="1" ht="8.85" customHeight="1" x14ac:dyDescent="0.15">
      <c r="B365" s="128">
        <v>45261</v>
      </c>
      <c r="C365" s="129">
        <v>56036</v>
      </c>
      <c r="D365" s="83">
        <v>354</v>
      </c>
      <c r="E365" s="130">
        <v>10775</v>
      </c>
      <c r="F365" s="131"/>
      <c r="G365" s="131"/>
      <c r="H365" s="84">
        <v>5917.4</v>
      </c>
      <c r="I365" s="84"/>
      <c r="J365" s="83">
        <v>3280.10083568748</v>
      </c>
      <c r="K365" s="83">
        <v>1353.6153948030001</v>
      </c>
      <c r="L365" s="83">
        <v>309.57930887435498</v>
      </c>
    </row>
    <row r="366" spans="2:12" s="53" customFormat="1" ht="8.85" customHeight="1" x14ac:dyDescent="0.15">
      <c r="B366" s="128">
        <v>45261</v>
      </c>
      <c r="C366" s="129">
        <v>56066</v>
      </c>
      <c r="D366" s="83">
        <v>355</v>
      </c>
      <c r="E366" s="130">
        <v>10805</v>
      </c>
      <c r="F366" s="131"/>
      <c r="G366" s="131"/>
      <c r="H366" s="84">
        <v>2797.56</v>
      </c>
      <c r="I366" s="84"/>
      <c r="J366" s="83">
        <v>0</v>
      </c>
      <c r="K366" s="83">
        <v>0</v>
      </c>
      <c r="L366" s="83">
        <v>0</v>
      </c>
    </row>
    <row r="367" spans="2:12" s="53" customFormat="1" ht="8.85" customHeight="1" x14ac:dyDescent="0.15">
      <c r="B367" s="128">
        <v>45261</v>
      </c>
      <c r="C367" s="129">
        <v>56097</v>
      </c>
      <c r="D367" s="83">
        <v>356</v>
      </c>
      <c r="E367" s="130">
        <v>10836</v>
      </c>
      <c r="F367" s="131"/>
      <c r="G367" s="131"/>
      <c r="H367" s="84">
        <v>651.13</v>
      </c>
      <c r="I367" s="84"/>
      <c r="J367" s="83">
        <v>0</v>
      </c>
      <c r="K367" s="83">
        <v>0</v>
      </c>
      <c r="L367" s="83">
        <v>0</v>
      </c>
    </row>
    <row r="368" spans="2:12" s="53" customFormat="1" ht="8.85" customHeight="1" x14ac:dyDescent="0.15">
      <c r="B368" s="128">
        <v>45261</v>
      </c>
      <c r="C368" s="129">
        <v>56128</v>
      </c>
      <c r="D368" s="83">
        <v>357</v>
      </c>
      <c r="E368" s="130">
        <v>10867</v>
      </c>
      <c r="F368" s="131"/>
      <c r="G368" s="131"/>
      <c r="H368" s="84">
        <v>0</v>
      </c>
      <c r="I368" s="84"/>
      <c r="J368" s="83">
        <v>0</v>
      </c>
      <c r="K368" s="83">
        <v>0</v>
      </c>
      <c r="L368" s="83">
        <v>0</v>
      </c>
    </row>
    <row r="369" spans="2:12" s="53" customFormat="1" ht="8.85" customHeight="1" x14ac:dyDescent="0.15">
      <c r="B369" s="128">
        <v>45261</v>
      </c>
      <c r="C369" s="129">
        <v>56158</v>
      </c>
      <c r="D369" s="83">
        <v>358</v>
      </c>
      <c r="E369" s="130">
        <v>10897</v>
      </c>
      <c r="F369" s="131"/>
      <c r="G369" s="131"/>
      <c r="H369" s="84">
        <v>0</v>
      </c>
      <c r="I369" s="84"/>
      <c r="J369" s="83">
        <v>0</v>
      </c>
      <c r="K369" s="83">
        <v>0</v>
      </c>
      <c r="L369" s="83">
        <v>0</v>
      </c>
    </row>
    <row r="370" spans="2:12" s="53" customFormat="1" ht="8.85" customHeight="1" x14ac:dyDescent="0.15">
      <c r="B370" s="128">
        <v>45261</v>
      </c>
      <c r="C370" s="129">
        <v>56189</v>
      </c>
      <c r="D370" s="83">
        <v>359</v>
      </c>
      <c r="E370" s="130">
        <v>10928</v>
      </c>
      <c r="F370" s="131"/>
      <c r="G370" s="131"/>
      <c r="H370" s="84">
        <v>0</v>
      </c>
      <c r="I370" s="84"/>
      <c r="J370" s="83">
        <v>0</v>
      </c>
      <c r="K370" s="83">
        <v>0</v>
      </c>
      <c r="L370" s="83">
        <v>0</v>
      </c>
    </row>
    <row r="371" spans="2:12" s="53" customFormat="1" ht="8.85" customHeight="1" x14ac:dyDescent="0.15">
      <c r="B371" s="128">
        <v>45261</v>
      </c>
      <c r="C371" s="129">
        <v>56219</v>
      </c>
      <c r="D371" s="83">
        <v>360</v>
      </c>
      <c r="E371" s="130">
        <v>10958</v>
      </c>
      <c r="F371" s="131"/>
      <c r="G371" s="131"/>
      <c r="H371" s="84">
        <v>0</v>
      </c>
      <c r="I371" s="84"/>
      <c r="J371" s="83">
        <v>0</v>
      </c>
      <c r="K371" s="83">
        <v>0</v>
      </c>
      <c r="L371" s="83">
        <v>0</v>
      </c>
    </row>
    <row r="372" spans="2:12" s="53" customFormat="1" ht="8.85" customHeight="1" x14ac:dyDescent="0.15">
      <c r="B372" s="128">
        <v>45261</v>
      </c>
      <c r="C372" s="129">
        <v>56250</v>
      </c>
      <c r="D372" s="83">
        <v>361</v>
      </c>
      <c r="E372" s="130">
        <v>10989</v>
      </c>
      <c r="F372" s="131"/>
      <c r="G372" s="131"/>
      <c r="H372" s="84">
        <v>0</v>
      </c>
      <c r="I372" s="84"/>
      <c r="J372" s="83">
        <v>0</v>
      </c>
      <c r="K372" s="83">
        <v>0</v>
      </c>
      <c r="L372" s="83">
        <v>0</v>
      </c>
    </row>
    <row r="373" spans="2:12" s="53" customFormat="1" ht="8.85" customHeight="1" x14ac:dyDescent="0.15">
      <c r="B373" s="128">
        <v>45261</v>
      </c>
      <c r="C373" s="129">
        <v>56281</v>
      </c>
      <c r="D373" s="83">
        <v>362</v>
      </c>
      <c r="E373" s="130">
        <v>11020</v>
      </c>
      <c r="F373" s="131"/>
      <c r="G373" s="131"/>
      <c r="H373" s="84">
        <v>0</v>
      </c>
      <c r="I373" s="84"/>
      <c r="J373" s="83">
        <v>0</v>
      </c>
      <c r="K373" s="83">
        <v>0</v>
      </c>
      <c r="L373" s="83">
        <v>0</v>
      </c>
    </row>
    <row r="374" spans="2:12" s="53" customFormat="1" ht="8.85" customHeight="1" x14ac:dyDescent="0.15">
      <c r="B374" s="128">
        <v>45261</v>
      </c>
      <c r="C374" s="129">
        <v>56309</v>
      </c>
      <c r="D374" s="83">
        <v>363</v>
      </c>
      <c r="E374" s="130">
        <v>11048</v>
      </c>
      <c r="F374" s="131"/>
      <c r="G374" s="131"/>
      <c r="H374" s="84">
        <v>0</v>
      </c>
      <c r="I374" s="84"/>
      <c r="J374" s="83">
        <v>0</v>
      </c>
      <c r="K374" s="83">
        <v>0</v>
      </c>
      <c r="L374" s="83">
        <v>0</v>
      </c>
    </row>
    <row r="375" spans="2:12" s="53" customFormat="1" ht="8.85" customHeight="1" x14ac:dyDescent="0.15">
      <c r="B375" s="128">
        <v>45261</v>
      </c>
      <c r="C375" s="129">
        <v>56340</v>
      </c>
      <c r="D375" s="83">
        <v>364</v>
      </c>
      <c r="E375" s="130">
        <v>11079</v>
      </c>
      <c r="F375" s="131"/>
      <c r="G375" s="131"/>
      <c r="H375" s="84">
        <v>0</v>
      </c>
      <c r="I375" s="84"/>
      <c r="J375" s="83">
        <v>0</v>
      </c>
      <c r="K375" s="83">
        <v>0</v>
      </c>
      <c r="L375" s="83">
        <v>0</v>
      </c>
    </row>
    <row r="376" spans="2:12" s="53" customFormat="1" ht="11.85" customHeight="1" x14ac:dyDescent="0.15">
      <c r="B376" s="132"/>
      <c r="C376" s="133"/>
      <c r="D376" s="134"/>
      <c r="E376" s="135"/>
      <c r="F376" s="136"/>
      <c r="G376" s="136"/>
      <c r="H376" s="137">
        <v>1414567224183.3101</v>
      </c>
      <c r="I376" s="137"/>
      <c r="J376" s="138">
        <v>1262938957334.01</v>
      </c>
      <c r="K376" s="138">
        <v>1080500953409.17</v>
      </c>
      <c r="L376" s="138">
        <v>860496126065.48999</v>
      </c>
    </row>
    <row r="377" spans="2:12" s="53" customFormat="1" ht="22.95" customHeight="1" x14ac:dyDescent="0.15"/>
  </sheetData>
  <mergeCells count="740">
    <mergeCell ref="F374:G374"/>
    <mergeCell ref="H374:I374"/>
    <mergeCell ref="F375:G375"/>
    <mergeCell ref="H375:I375"/>
    <mergeCell ref="F376:G376"/>
    <mergeCell ref="H376:I376"/>
    <mergeCell ref="F371:G371"/>
    <mergeCell ref="H371:I371"/>
    <mergeCell ref="F372:G372"/>
    <mergeCell ref="H372:I372"/>
    <mergeCell ref="F373:G373"/>
    <mergeCell ref="H373:I373"/>
    <mergeCell ref="F368:G368"/>
    <mergeCell ref="H368:I368"/>
    <mergeCell ref="F369:G369"/>
    <mergeCell ref="H369:I369"/>
    <mergeCell ref="F370:G370"/>
    <mergeCell ref="H370:I370"/>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02:G302"/>
    <mergeCell ref="H302:I302"/>
    <mergeCell ref="F303:G303"/>
    <mergeCell ref="H303:I303"/>
    <mergeCell ref="F304:G304"/>
    <mergeCell ref="H304:I304"/>
    <mergeCell ref="F299:G299"/>
    <mergeCell ref="H299:I299"/>
    <mergeCell ref="F300:G300"/>
    <mergeCell ref="H300:I300"/>
    <mergeCell ref="F301:G301"/>
    <mergeCell ref="H301:I301"/>
    <mergeCell ref="F296:G296"/>
    <mergeCell ref="H296:I296"/>
    <mergeCell ref="F297:G297"/>
    <mergeCell ref="H297:I297"/>
    <mergeCell ref="F298:G298"/>
    <mergeCell ref="H298:I298"/>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00:G200"/>
    <mergeCell ref="H200:I200"/>
    <mergeCell ref="F201:G201"/>
    <mergeCell ref="H201:I201"/>
    <mergeCell ref="F202:G202"/>
    <mergeCell ref="H202:I202"/>
    <mergeCell ref="F197:G197"/>
    <mergeCell ref="H197:I197"/>
    <mergeCell ref="F198:G198"/>
    <mergeCell ref="H198:I198"/>
    <mergeCell ref="F199:G199"/>
    <mergeCell ref="H199:I199"/>
    <mergeCell ref="F194:G194"/>
    <mergeCell ref="H194:I194"/>
    <mergeCell ref="F195:G195"/>
    <mergeCell ref="H195:I195"/>
    <mergeCell ref="F196:G196"/>
    <mergeCell ref="H196:I196"/>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01:G101"/>
    <mergeCell ref="H101:I101"/>
    <mergeCell ref="F102:G102"/>
    <mergeCell ref="H102:I102"/>
    <mergeCell ref="F103:G103"/>
    <mergeCell ref="H103:I103"/>
    <mergeCell ref="F98:G98"/>
    <mergeCell ref="H98:I98"/>
    <mergeCell ref="F99:G99"/>
    <mergeCell ref="H99:I99"/>
    <mergeCell ref="F100:G100"/>
    <mergeCell ref="H100:I100"/>
    <mergeCell ref="F95:G95"/>
    <mergeCell ref="H95:I95"/>
    <mergeCell ref="F96:G96"/>
    <mergeCell ref="H96:I96"/>
    <mergeCell ref="F97:G97"/>
    <mergeCell ref="H97:I97"/>
    <mergeCell ref="F92:G92"/>
    <mergeCell ref="H92:I92"/>
    <mergeCell ref="F93:G93"/>
    <mergeCell ref="H93:I93"/>
    <mergeCell ref="F94:G94"/>
    <mergeCell ref="H94:I94"/>
    <mergeCell ref="F89:G89"/>
    <mergeCell ref="H89:I89"/>
    <mergeCell ref="F90:G90"/>
    <mergeCell ref="H90:I90"/>
    <mergeCell ref="F91:G91"/>
    <mergeCell ref="H91:I91"/>
    <mergeCell ref="F86:G86"/>
    <mergeCell ref="H86:I86"/>
    <mergeCell ref="F87:G87"/>
    <mergeCell ref="H87:I87"/>
    <mergeCell ref="F88:G88"/>
    <mergeCell ref="H88:I88"/>
    <mergeCell ref="F83:G83"/>
    <mergeCell ref="H83:I83"/>
    <mergeCell ref="F84:G84"/>
    <mergeCell ref="H84:I84"/>
    <mergeCell ref="F85:G85"/>
    <mergeCell ref="H85:I85"/>
    <mergeCell ref="F80:G80"/>
    <mergeCell ref="H80:I80"/>
    <mergeCell ref="F81:G81"/>
    <mergeCell ref="H81:I81"/>
    <mergeCell ref="F82:G82"/>
    <mergeCell ref="H82:I82"/>
    <mergeCell ref="F77:G77"/>
    <mergeCell ref="H77:I77"/>
    <mergeCell ref="F78:G78"/>
    <mergeCell ref="H78:I78"/>
    <mergeCell ref="F79:G79"/>
    <mergeCell ref="H79:I79"/>
    <mergeCell ref="F74:G74"/>
    <mergeCell ref="H74:I74"/>
    <mergeCell ref="F75:G75"/>
    <mergeCell ref="H75:I75"/>
    <mergeCell ref="F76:G76"/>
    <mergeCell ref="H76:I76"/>
    <mergeCell ref="F71:G71"/>
    <mergeCell ref="H71:I71"/>
    <mergeCell ref="F72:G72"/>
    <mergeCell ref="H72:I72"/>
    <mergeCell ref="F73:G73"/>
    <mergeCell ref="H73:I73"/>
    <mergeCell ref="F68:G68"/>
    <mergeCell ref="H68:I68"/>
    <mergeCell ref="F69:G69"/>
    <mergeCell ref="H69:I69"/>
    <mergeCell ref="F70:G70"/>
    <mergeCell ref="H70:I70"/>
    <mergeCell ref="F65:G65"/>
    <mergeCell ref="H65:I65"/>
    <mergeCell ref="F66:G66"/>
    <mergeCell ref="H66:I66"/>
    <mergeCell ref="F67:G67"/>
    <mergeCell ref="H67:I67"/>
    <mergeCell ref="F62:G62"/>
    <mergeCell ref="H62:I62"/>
    <mergeCell ref="F63:G63"/>
    <mergeCell ref="H63:I63"/>
    <mergeCell ref="F64:G64"/>
    <mergeCell ref="H64:I64"/>
    <mergeCell ref="F59:G59"/>
    <mergeCell ref="H59:I59"/>
    <mergeCell ref="F60:G60"/>
    <mergeCell ref="H60:I60"/>
    <mergeCell ref="F61:G61"/>
    <mergeCell ref="H61:I61"/>
    <mergeCell ref="F56:G56"/>
    <mergeCell ref="H56:I56"/>
    <mergeCell ref="F57:G57"/>
    <mergeCell ref="H57:I57"/>
    <mergeCell ref="F58:G58"/>
    <mergeCell ref="H58:I58"/>
    <mergeCell ref="F53:G53"/>
    <mergeCell ref="H53:I53"/>
    <mergeCell ref="F54:G54"/>
    <mergeCell ref="H54:I54"/>
    <mergeCell ref="F55:G55"/>
    <mergeCell ref="H55:I55"/>
    <mergeCell ref="F50:G50"/>
    <mergeCell ref="H50:I50"/>
    <mergeCell ref="F51:G51"/>
    <mergeCell ref="H51:I51"/>
    <mergeCell ref="F52:G52"/>
    <mergeCell ref="H52:I52"/>
    <mergeCell ref="F47:G47"/>
    <mergeCell ref="H47:I47"/>
    <mergeCell ref="F48:G48"/>
    <mergeCell ref="H48:I48"/>
    <mergeCell ref="F49:G49"/>
    <mergeCell ref="H49:I49"/>
    <mergeCell ref="F44:G44"/>
    <mergeCell ref="H44:I44"/>
    <mergeCell ref="F45:G45"/>
    <mergeCell ref="H45:I45"/>
    <mergeCell ref="F46:G46"/>
    <mergeCell ref="H46:I46"/>
    <mergeCell ref="F41:G41"/>
    <mergeCell ref="H41:I41"/>
    <mergeCell ref="F42:G42"/>
    <mergeCell ref="H42:I42"/>
    <mergeCell ref="F43:G43"/>
    <mergeCell ref="H43:I43"/>
    <mergeCell ref="F38:G38"/>
    <mergeCell ref="H38:I38"/>
    <mergeCell ref="F39:G39"/>
    <mergeCell ref="H39:I39"/>
    <mergeCell ref="F40:G40"/>
    <mergeCell ref="H40:I40"/>
    <mergeCell ref="F35:G35"/>
    <mergeCell ref="H35:I35"/>
    <mergeCell ref="F36:G36"/>
    <mergeCell ref="H36:I36"/>
    <mergeCell ref="F37:G37"/>
    <mergeCell ref="H37:I37"/>
    <mergeCell ref="F32:G32"/>
    <mergeCell ref="H32:I32"/>
    <mergeCell ref="F33:G33"/>
    <mergeCell ref="H33:I33"/>
    <mergeCell ref="F34:G34"/>
    <mergeCell ref="H34:I34"/>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149E-C559-42A0-B614-7F9286D0F29D}">
  <dimension ref="A1:A3"/>
  <sheetViews>
    <sheetView view="pageBreakPreview" zoomScale="60" zoomScaleNormal="100" workbookViewId="0"/>
  </sheetViews>
  <sheetFormatPr defaultRowHeight="13.2" x14ac:dyDescent="0.25"/>
  <cols>
    <col min="1" max="1" width="143.77734375" style="92" customWidth="1"/>
    <col min="2" max="2" width="18.88671875" style="92" customWidth="1"/>
    <col min="3" max="16384" width="8.88671875" style="92"/>
  </cols>
  <sheetData>
    <row r="1" s="53" customFormat="1" ht="335.25" customHeight="1" x14ac:dyDescent="0.15"/>
    <row r="2" s="53" customFormat="1" ht="53.7" customHeight="1" x14ac:dyDescent="0.15"/>
    <row r="3" s="53" customFormat="1" ht="22.95"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99F0-DFBB-4FF1-A69C-78801B4B753D}">
  <sheetPr>
    <tabColor rgb="FF002060"/>
  </sheetPr>
  <dimension ref="A1:J112"/>
  <sheetViews>
    <sheetView view="pageBreakPreview" topLeftCell="B1" zoomScale="60" zoomScaleNormal="55" workbookViewId="0">
      <selection activeCell="C85" sqref="C85:C86"/>
    </sheetView>
  </sheetViews>
  <sheetFormatPr defaultRowHeight="14.4" x14ac:dyDescent="0.3"/>
  <cols>
    <col min="1" max="1" width="13.33203125" style="181" customWidth="1"/>
    <col min="2" max="2" width="60.5546875" style="181" bestFit="1" customWidth="1"/>
    <col min="3" max="3" width="44.88671875" style="181" customWidth="1"/>
    <col min="4" max="7" width="41" style="181" customWidth="1"/>
    <col min="8" max="8" width="7.33203125" style="181" customWidth="1"/>
    <col min="9" max="9" width="92" style="181" customWidth="1"/>
    <col min="10" max="10" width="47.6640625" style="181" customWidth="1"/>
    <col min="11" max="16384" width="8.88671875" style="176"/>
  </cols>
  <sheetData>
    <row r="1" spans="1:10" x14ac:dyDescent="0.3">
      <c r="A1" s="292" t="s">
        <v>2013</v>
      </c>
      <c r="B1" s="292"/>
    </row>
    <row r="2" spans="1:10" ht="31.2" x14ac:dyDescent="0.3">
      <c r="A2" s="173" t="s">
        <v>2014</v>
      </c>
      <c r="B2" s="173"/>
      <c r="C2" s="174"/>
      <c r="D2" s="174"/>
      <c r="E2" s="174"/>
      <c r="F2" s="175" t="s">
        <v>1393</v>
      </c>
      <c r="G2" s="222"/>
      <c r="H2" s="174"/>
      <c r="I2" s="173"/>
      <c r="J2" s="174"/>
    </row>
    <row r="3" spans="1:10" ht="15" thickBot="1" x14ac:dyDescent="0.35">
      <c r="A3" s="174"/>
      <c r="B3" s="177"/>
      <c r="C3" s="177"/>
      <c r="D3" s="174"/>
      <c r="E3" s="174"/>
      <c r="F3" s="174"/>
      <c r="G3" s="174"/>
      <c r="H3" s="174"/>
    </row>
    <row r="4" spans="1:10" ht="18.600000000000001" thickBot="1" x14ac:dyDescent="0.35">
      <c r="A4" s="178"/>
      <c r="B4" s="179" t="s">
        <v>0</v>
      </c>
      <c r="C4" s="180" t="s">
        <v>1</v>
      </c>
      <c r="D4" s="178"/>
      <c r="E4" s="178"/>
      <c r="F4" s="174"/>
      <c r="G4" s="174"/>
      <c r="H4" s="174"/>
      <c r="I4" s="189" t="s">
        <v>2015</v>
      </c>
      <c r="J4" s="284" t="s">
        <v>1993</v>
      </c>
    </row>
    <row r="5" spans="1:10" ht="15" thickBot="1" x14ac:dyDescent="0.35">
      <c r="H5" s="174"/>
      <c r="I5" s="293" t="s">
        <v>1995</v>
      </c>
      <c r="J5" s="181" t="s">
        <v>50</v>
      </c>
    </row>
    <row r="6" spans="1:10" ht="18" x14ac:dyDescent="0.3">
      <c r="A6" s="182"/>
      <c r="B6" s="183" t="s">
        <v>2016</v>
      </c>
      <c r="C6" s="182"/>
      <c r="E6" s="184"/>
      <c r="F6" s="184"/>
      <c r="G6" s="184"/>
      <c r="H6" s="174"/>
      <c r="I6" s="293" t="s">
        <v>1997</v>
      </c>
      <c r="J6" s="181" t="s">
        <v>1998</v>
      </c>
    </row>
    <row r="7" spans="1:10" x14ac:dyDescent="0.3">
      <c r="B7" s="185" t="s">
        <v>2017</v>
      </c>
      <c r="H7" s="174"/>
      <c r="I7" s="293" t="s">
        <v>2000</v>
      </c>
      <c r="J7" s="181" t="s">
        <v>2001</v>
      </c>
    </row>
    <row r="8" spans="1:10" x14ac:dyDescent="0.3">
      <c r="B8" s="185" t="s">
        <v>764</v>
      </c>
      <c r="H8" s="174"/>
      <c r="I8" s="293" t="s">
        <v>2018</v>
      </c>
      <c r="J8" s="181" t="s">
        <v>2019</v>
      </c>
    </row>
    <row r="9" spans="1:10" ht="15" thickBot="1" x14ac:dyDescent="0.35">
      <c r="B9" s="187" t="s">
        <v>765</v>
      </c>
      <c r="H9" s="174"/>
    </row>
    <row r="10" spans="1:10" x14ac:dyDescent="0.3">
      <c r="B10" s="188"/>
      <c r="H10" s="174"/>
      <c r="I10" s="294" t="s">
        <v>2020</v>
      </c>
    </row>
    <row r="11" spans="1:10" x14ac:dyDescent="0.3">
      <c r="B11" s="188"/>
      <c r="H11" s="174"/>
      <c r="I11" s="294" t="s">
        <v>2021</v>
      </c>
    </row>
    <row r="12" spans="1:10" ht="36" x14ac:dyDescent="0.3">
      <c r="A12" s="189" t="s">
        <v>5</v>
      </c>
      <c r="B12" s="189" t="s">
        <v>763</v>
      </c>
      <c r="C12" s="190"/>
      <c r="D12" s="190"/>
      <c r="E12" s="190"/>
      <c r="F12" s="190"/>
      <c r="G12" s="190"/>
      <c r="H12" s="174"/>
    </row>
    <row r="13" spans="1:10" x14ac:dyDescent="0.3">
      <c r="A13" s="199"/>
      <c r="B13" s="200" t="s">
        <v>766</v>
      </c>
      <c r="C13" s="199" t="s">
        <v>767</v>
      </c>
      <c r="D13" s="199" t="s">
        <v>768</v>
      </c>
      <c r="E13" s="201"/>
      <c r="F13" s="202"/>
      <c r="G13" s="202"/>
      <c r="H13" s="174"/>
    </row>
    <row r="14" spans="1:10" x14ac:dyDescent="0.3">
      <c r="A14" s="181" t="s">
        <v>769</v>
      </c>
      <c r="B14" s="196" t="s">
        <v>770</v>
      </c>
      <c r="C14" s="295"/>
      <c r="D14" s="295"/>
      <c r="E14" s="184"/>
      <c r="F14" s="184"/>
      <c r="G14" s="184"/>
      <c r="H14" s="174"/>
    </row>
    <row r="15" spans="1:10" x14ac:dyDescent="0.3">
      <c r="A15" s="181" t="s">
        <v>771</v>
      </c>
      <c r="B15" s="196" t="s">
        <v>772</v>
      </c>
      <c r="C15" s="181" t="s">
        <v>773</v>
      </c>
      <c r="D15" s="181" t="s">
        <v>774</v>
      </c>
      <c r="E15" s="184"/>
      <c r="F15" s="184"/>
      <c r="G15" s="184"/>
      <c r="H15" s="174"/>
    </row>
    <row r="16" spans="1:10" x14ac:dyDescent="0.3">
      <c r="A16" s="181" t="s">
        <v>775</v>
      </c>
      <c r="B16" s="196" t="s">
        <v>776</v>
      </c>
      <c r="E16" s="184"/>
      <c r="F16" s="184"/>
      <c r="G16" s="184"/>
      <c r="H16" s="174"/>
    </row>
    <row r="17" spans="1:8" x14ac:dyDescent="0.3">
      <c r="A17" s="181" t="s">
        <v>777</v>
      </c>
      <c r="B17" s="196" t="s">
        <v>778</v>
      </c>
      <c r="E17" s="184"/>
      <c r="F17" s="184"/>
      <c r="G17" s="184"/>
      <c r="H17" s="174"/>
    </row>
    <row r="18" spans="1:8" x14ac:dyDescent="0.3">
      <c r="A18" s="181" t="s">
        <v>779</v>
      </c>
      <c r="B18" s="196" t="s">
        <v>780</v>
      </c>
      <c r="E18" s="184"/>
      <c r="F18" s="184"/>
      <c r="G18" s="184"/>
      <c r="H18" s="174"/>
    </row>
    <row r="19" spans="1:8" x14ac:dyDescent="0.3">
      <c r="A19" s="181" t="s">
        <v>781</v>
      </c>
      <c r="B19" s="196" t="s">
        <v>782</v>
      </c>
      <c r="E19" s="184"/>
      <c r="F19" s="184"/>
      <c r="G19" s="184"/>
      <c r="H19" s="174"/>
    </row>
    <row r="20" spans="1:8" x14ac:dyDescent="0.3">
      <c r="A20" s="181" t="s">
        <v>783</v>
      </c>
      <c r="B20" s="196" t="s">
        <v>784</v>
      </c>
      <c r="E20" s="184"/>
      <c r="F20" s="184"/>
      <c r="G20" s="184"/>
      <c r="H20" s="174"/>
    </row>
    <row r="21" spans="1:8" x14ac:dyDescent="0.3">
      <c r="A21" s="181" t="s">
        <v>785</v>
      </c>
      <c r="B21" s="196" t="s">
        <v>786</v>
      </c>
      <c r="E21" s="184"/>
      <c r="F21" s="184"/>
      <c r="G21" s="184"/>
      <c r="H21" s="174"/>
    </row>
    <row r="22" spans="1:8" x14ac:dyDescent="0.3">
      <c r="A22" s="181" t="s">
        <v>787</v>
      </c>
      <c r="B22" s="196" t="s">
        <v>788</v>
      </c>
      <c r="E22" s="184"/>
      <c r="F22" s="184"/>
      <c r="G22" s="184"/>
      <c r="H22" s="174"/>
    </row>
    <row r="23" spans="1:8" x14ac:dyDescent="0.3">
      <c r="A23" s="181" t="s">
        <v>789</v>
      </c>
      <c r="B23" s="196" t="s">
        <v>790</v>
      </c>
      <c r="C23" s="181" t="s">
        <v>791</v>
      </c>
      <c r="E23" s="184"/>
      <c r="F23" s="184"/>
      <c r="G23" s="184"/>
      <c r="H23" s="174"/>
    </row>
    <row r="24" spans="1:8" x14ac:dyDescent="0.3">
      <c r="A24" s="181" t="s">
        <v>792</v>
      </c>
      <c r="B24" s="196" t="s">
        <v>793</v>
      </c>
      <c r="C24" s="181" t="s">
        <v>794</v>
      </c>
      <c r="E24" s="184"/>
      <c r="F24" s="184"/>
      <c r="G24" s="184"/>
      <c r="H24" s="174"/>
    </row>
    <row r="25" spans="1:8" x14ac:dyDescent="0.3">
      <c r="A25" s="181" t="s">
        <v>795</v>
      </c>
      <c r="B25" s="194" t="s">
        <v>2022</v>
      </c>
      <c r="E25" s="184"/>
      <c r="F25" s="184"/>
      <c r="G25" s="184"/>
      <c r="H25" s="174"/>
    </row>
    <row r="26" spans="1:8" x14ac:dyDescent="0.3">
      <c r="A26" s="181" t="s">
        <v>796</v>
      </c>
      <c r="B26" s="296"/>
      <c r="C26" s="241"/>
      <c r="D26" s="241"/>
      <c r="E26" s="184"/>
      <c r="F26" s="184"/>
      <c r="G26" s="184"/>
      <c r="H26" s="174"/>
    </row>
    <row r="27" spans="1:8" x14ac:dyDescent="0.3">
      <c r="A27" s="181" t="s">
        <v>797</v>
      </c>
      <c r="B27" s="296"/>
      <c r="C27" s="241"/>
      <c r="D27" s="241"/>
      <c r="E27" s="184"/>
      <c r="F27" s="184"/>
      <c r="G27" s="184"/>
      <c r="H27" s="174"/>
    </row>
    <row r="28" spans="1:8" x14ac:dyDescent="0.3">
      <c r="A28" s="181" t="s">
        <v>798</v>
      </c>
      <c r="B28" s="296"/>
      <c r="C28" s="241"/>
      <c r="D28" s="241"/>
      <c r="E28" s="184"/>
      <c r="F28" s="184"/>
      <c r="G28" s="184"/>
      <c r="H28" s="174"/>
    </row>
    <row r="29" spans="1:8" x14ac:dyDescent="0.3">
      <c r="A29" s="181" t="s">
        <v>799</v>
      </c>
      <c r="B29" s="296"/>
      <c r="C29" s="241"/>
      <c r="D29" s="241"/>
      <c r="E29" s="184"/>
      <c r="F29" s="184"/>
      <c r="G29" s="184"/>
      <c r="H29" s="174"/>
    </row>
    <row r="30" spans="1:8" x14ac:dyDescent="0.3">
      <c r="A30" s="181" t="s">
        <v>800</v>
      </c>
      <c r="B30" s="296"/>
      <c r="C30" s="241"/>
      <c r="D30" s="241"/>
      <c r="E30" s="184"/>
      <c r="F30" s="184"/>
      <c r="G30" s="184"/>
      <c r="H30" s="174"/>
    </row>
    <row r="31" spans="1:8" x14ac:dyDescent="0.3">
      <c r="A31" s="181" t="s">
        <v>801</v>
      </c>
      <c r="B31" s="296"/>
      <c r="C31" s="241"/>
      <c r="D31" s="241"/>
      <c r="E31" s="184"/>
      <c r="F31" s="184"/>
      <c r="G31" s="184"/>
      <c r="H31" s="174"/>
    </row>
    <row r="32" spans="1:8" x14ac:dyDescent="0.3">
      <c r="A32" s="181" t="s">
        <v>802</v>
      </c>
      <c r="B32" s="296"/>
      <c r="C32" s="241"/>
      <c r="D32" s="241"/>
      <c r="E32" s="184"/>
      <c r="F32" s="184"/>
      <c r="G32" s="184"/>
      <c r="H32" s="174"/>
    </row>
    <row r="33" spans="1:8" ht="18" x14ac:dyDescent="0.3">
      <c r="A33" s="190"/>
      <c r="B33" s="189" t="s">
        <v>764</v>
      </c>
      <c r="C33" s="190"/>
      <c r="D33" s="190"/>
      <c r="E33" s="190"/>
      <c r="F33" s="190"/>
      <c r="G33" s="190"/>
      <c r="H33" s="174"/>
    </row>
    <row r="34" spans="1:8" x14ac:dyDescent="0.3">
      <c r="A34" s="199"/>
      <c r="B34" s="200" t="s">
        <v>803</v>
      </c>
      <c r="C34" s="199" t="s">
        <v>804</v>
      </c>
      <c r="D34" s="199" t="s">
        <v>768</v>
      </c>
      <c r="E34" s="199" t="s">
        <v>805</v>
      </c>
      <c r="F34" s="202"/>
      <c r="G34" s="202"/>
      <c r="H34" s="174"/>
    </row>
    <row r="35" spans="1:8" x14ac:dyDescent="0.3">
      <c r="A35" s="181" t="s">
        <v>806</v>
      </c>
      <c r="B35" s="295" t="s">
        <v>2023</v>
      </c>
      <c r="C35" s="295"/>
      <c r="D35" s="295"/>
      <c r="E35" s="295"/>
      <c r="F35" s="297"/>
      <c r="G35" s="297"/>
      <c r="H35" s="174"/>
    </row>
    <row r="36" spans="1:8" x14ac:dyDescent="0.3">
      <c r="A36" s="181" t="s">
        <v>807</v>
      </c>
      <c r="B36" s="196" t="s">
        <v>2024</v>
      </c>
      <c r="H36" s="174"/>
    </row>
    <row r="37" spans="1:8" x14ac:dyDescent="0.3">
      <c r="A37" s="181" t="s">
        <v>808</v>
      </c>
      <c r="B37" s="196" t="s">
        <v>2025</v>
      </c>
      <c r="H37" s="174"/>
    </row>
    <row r="38" spans="1:8" x14ac:dyDescent="0.3">
      <c r="A38" s="181" t="s">
        <v>809</v>
      </c>
      <c r="B38" s="196" t="s">
        <v>2026</v>
      </c>
      <c r="H38" s="174"/>
    </row>
    <row r="39" spans="1:8" x14ac:dyDescent="0.3">
      <c r="A39" s="181" t="s">
        <v>810</v>
      </c>
      <c r="B39" s="196" t="s">
        <v>2027</v>
      </c>
      <c r="H39" s="174"/>
    </row>
    <row r="40" spans="1:8" x14ac:dyDescent="0.3">
      <c r="A40" s="181" t="s">
        <v>811</v>
      </c>
      <c r="B40" s="196" t="s">
        <v>2028</v>
      </c>
      <c r="H40" s="174"/>
    </row>
    <row r="41" spans="1:8" x14ac:dyDescent="0.3">
      <c r="A41" s="181" t="s">
        <v>812</v>
      </c>
      <c r="B41" s="196" t="s">
        <v>2029</v>
      </c>
      <c r="H41" s="174"/>
    </row>
    <row r="42" spans="1:8" x14ac:dyDescent="0.3">
      <c r="A42" s="181" t="s">
        <v>813</v>
      </c>
      <c r="B42" s="196" t="s">
        <v>2030</v>
      </c>
      <c r="H42" s="174"/>
    </row>
    <row r="43" spans="1:8" x14ac:dyDescent="0.3">
      <c r="A43" s="181" t="s">
        <v>814</v>
      </c>
      <c r="B43" s="196" t="s">
        <v>2031</v>
      </c>
      <c r="H43" s="174"/>
    </row>
    <row r="44" spans="1:8" x14ac:dyDescent="0.3">
      <c r="A44" s="181" t="s">
        <v>815</v>
      </c>
      <c r="B44" s="196" t="s">
        <v>2032</v>
      </c>
      <c r="H44" s="174"/>
    </row>
    <row r="45" spans="1:8" x14ac:dyDescent="0.3">
      <c r="A45" s="181" t="s">
        <v>816</v>
      </c>
      <c r="B45" s="196" t="s">
        <v>2033</v>
      </c>
      <c r="H45" s="174"/>
    </row>
    <row r="46" spans="1:8" x14ac:dyDescent="0.3">
      <c r="A46" s="181" t="s">
        <v>817</v>
      </c>
      <c r="B46" s="196" t="s">
        <v>2034</v>
      </c>
      <c r="H46" s="174"/>
    </row>
    <row r="47" spans="1:8" x14ac:dyDescent="0.3">
      <c r="A47" s="181" t="s">
        <v>818</v>
      </c>
      <c r="B47" s="196" t="s">
        <v>2035</v>
      </c>
      <c r="H47" s="174"/>
    </row>
    <row r="48" spans="1:8" x14ac:dyDescent="0.3">
      <c r="A48" s="181" t="s">
        <v>819</v>
      </c>
      <c r="B48" s="196" t="s">
        <v>2036</v>
      </c>
      <c r="H48" s="174"/>
    </row>
    <row r="49" spans="1:8" x14ac:dyDescent="0.3">
      <c r="A49" s="181" t="s">
        <v>820</v>
      </c>
      <c r="B49" s="196" t="s">
        <v>2037</v>
      </c>
      <c r="H49" s="174"/>
    </row>
    <row r="50" spans="1:8" x14ac:dyDescent="0.3">
      <c r="A50" s="181" t="s">
        <v>821</v>
      </c>
      <c r="B50" s="196" t="s">
        <v>2038</v>
      </c>
      <c r="H50" s="174"/>
    </row>
    <row r="51" spans="1:8" x14ac:dyDescent="0.3">
      <c r="A51" s="181" t="s">
        <v>822</v>
      </c>
      <c r="B51" s="196" t="s">
        <v>2039</v>
      </c>
      <c r="H51" s="174"/>
    </row>
    <row r="52" spans="1:8" x14ac:dyDescent="0.3">
      <c r="A52" s="181" t="s">
        <v>823</v>
      </c>
      <c r="B52" s="196" t="s">
        <v>2040</v>
      </c>
      <c r="H52" s="174"/>
    </row>
    <row r="53" spans="1:8" x14ac:dyDescent="0.3">
      <c r="A53" s="181" t="s">
        <v>824</v>
      </c>
      <c r="B53" s="196" t="s">
        <v>2041</v>
      </c>
      <c r="H53" s="174"/>
    </row>
    <row r="54" spans="1:8" x14ac:dyDescent="0.3">
      <c r="A54" s="181" t="s">
        <v>825</v>
      </c>
      <c r="B54" s="196" t="s">
        <v>2042</v>
      </c>
      <c r="H54" s="174"/>
    </row>
    <row r="55" spans="1:8" x14ac:dyDescent="0.3">
      <c r="A55" s="181" t="s">
        <v>826</v>
      </c>
      <c r="B55" s="196" t="s">
        <v>2043</v>
      </c>
      <c r="H55" s="174"/>
    </row>
    <row r="56" spans="1:8" x14ac:dyDescent="0.3">
      <c r="A56" s="181" t="s">
        <v>827</v>
      </c>
      <c r="B56" s="196" t="s">
        <v>2044</v>
      </c>
      <c r="H56" s="174"/>
    </row>
    <row r="57" spans="1:8" x14ac:dyDescent="0.3">
      <c r="A57" s="181" t="s">
        <v>828</v>
      </c>
      <c r="B57" s="196" t="s">
        <v>2045</v>
      </c>
      <c r="H57" s="174"/>
    </row>
    <row r="58" spans="1:8" x14ac:dyDescent="0.3">
      <c r="A58" s="181" t="s">
        <v>829</v>
      </c>
      <c r="B58" s="196" t="s">
        <v>2046</v>
      </c>
      <c r="H58" s="174"/>
    </row>
    <row r="59" spans="1:8" x14ac:dyDescent="0.3">
      <c r="A59" s="181" t="s">
        <v>830</v>
      </c>
      <c r="B59" s="196" t="s">
        <v>2047</v>
      </c>
      <c r="H59" s="174"/>
    </row>
    <row r="60" spans="1:8" x14ac:dyDescent="0.3">
      <c r="A60" s="181" t="s">
        <v>831</v>
      </c>
      <c r="B60" s="196"/>
      <c r="E60" s="196"/>
      <c r="F60" s="196"/>
      <c r="G60" s="196"/>
      <c r="H60" s="174"/>
    </row>
    <row r="61" spans="1:8" x14ac:dyDescent="0.3">
      <c r="A61" s="181" t="s">
        <v>832</v>
      </c>
      <c r="B61" s="196"/>
      <c r="E61" s="196"/>
      <c r="F61" s="196"/>
      <c r="G61" s="196"/>
      <c r="H61" s="174"/>
    </row>
    <row r="62" spans="1:8" x14ac:dyDescent="0.3">
      <c r="A62" s="181" t="s">
        <v>833</v>
      </c>
      <c r="B62" s="196"/>
      <c r="E62" s="196"/>
      <c r="F62" s="196"/>
      <c r="G62" s="196"/>
      <c r="H62" s="174"/>
    </row>
    <row r="63" spans="1:8" x14ac:dyDescent="0.3">
      <c r="A63" s="181" t="s">
        <v>834</v>
      </c>
      <c r="B63" s="196"/>
      <c r="E63" s="196"/>
      <c r="F63" s="196"/>
      <c r="G63" s="196"/>
      <c r="H63" s="174"/>
    </row>
    <row r="64" spans="1:8" x14ac:dyDescent="0.3">
      <c r="A64" s="181" t="s">
        <v>835</v>
      </c>
      <c r="B64" s="196"/>
      <c r="E64" s="196"/>
      <c r="F64" s="196"/>
      <c r="G64" s="196"/>
      <c r="H64" s="174"/>
    </row>
    <row r="65" spans="1:10" x14ac:dyDescent="0.3">
      <c r="A65" s="181" t="s">
        <v>836</v>
      </c>
      <c r="B65" s="196"/>
      <c r="E65" s="196"/>
      <c r="F65" s="196"/>
      <c r="G65" s="196"/>
      <c r="H65" s="174"/>
    </row>
    <row r="66" spans="1:10" x14ac:dyDescent="0.3">
      <c r="A66" s="181" t="s">
        <v>837</v>
      </c>
      <c r="B66" s="196"/>
      <c r="E66" s="196"/>
      <c r="F66" s="196"/>
      <c r="G66" s="196"/>
      <c r="H66" s="174"/>
    </row>
    <row r="67" spans="1:10" x14ac:dyDescent="0.3">
      <c r="A67" s="181" t="s">
        <v>838</v>
      </c>
      <c r="B67" s="196"/>
      <c r="E67" s="196"/>
      <c r="F67" s="196"/>
      <c r="G67" s="196"/>
      <c r="H67" s="174"/>
    </row>
    <row r="68" spans="1:10" x14ac:dyDescent="0.3">
      <c r="A68" s="181" t="s">
        <v>839</v>
      </c>
      <c r="B68" s="196"/>
      <c r="E68" s="196"/>
      <c r="F68" s="196"/>
      <c r="G68" s="196"/>
      <c r="H68" s="174"/>
    </row>
    <row r="69" spans="1:10" x14ac:dyDescent="0.3">
      <c r="A69" s="181" t="s">
        <v>840</v>
      </c>
      <c r="B69" s="196"/>
      <c r="E69" s="196"/>
      <c r="F69" s="196"/>
      <c r="G69" s="196"/>
      <c r="H69" s="174"/>
    </row>
    <row r="70" spans="1:10" x14ac:dyDescent="0.3">
      <c r="A70" s="181" t="s">
        <v>841</v>
      </c>
      <c r="B70" s="196"/>
      <c r="E70" s="196"/>
      <c r="F70" s="196"/>
      <c r="G70" s="196"/>
      <c r="H70" s="174"/>
    </row>
    <row r="71" spans="1:10" x14ac:dyDescent="0.3">
      <c r="A71" s="181" t="s">
        <v>842</v>
      </c>
      <c r="B71" s="196"/>
      <c r="E71" s="196"/>
      <c r="F71" s="196"/>
      <c r="G71" s="196"/>
      <c r="H71" s="174"/>
    </row>
    <row r="72" spans="1:10" x14ac:dyDescent="0.3">
      <c r="A72" s="181" t="s">
        <v>843</v>
      </c>
      <c r="B72" s="196"/>
      <c r="E72" s="196"/>
      <c r="F72" s="196"/>
      <c r="G72" s="196"/>
      <c r="H72" s="174"/>
    </row>
    <row r="73" spans="1:10" ht="18" x14ac:dyDescent="0.3">
      <c r="A73" s="190"/>
      <c r="B73" s="189" t="s">
        <v>765</v>
      </c>
      <c r="C73" s="190"/>
      <c r="D73" s="190"/>
      <c r="E73" s="190"/>
      <c r="F73" s="190"/>
      <c r="G73" s="190"/>
      <c r="H73" s="174"/>
    </row>
    <row r="74" spans="1:10" x14ac:dyDescent="0.3">
      <c r="A74" s="199"/>
      <c r="B74" s="200" t="s">
        <v>844</v>
      </c>
      <c r="C74" s="199" t="s">
        <v>845</v>
      </c>
      <c r="D74" s="199"/>
      <c r="E74" s="202"/>
      <c r="F74" s="202"/>
      <c r="G74" s="202"/>
      <c r="H74" s="206"/>
      <c r="I74" s="206"/>
      <c r="J74" s="206"/>
    </row>
    <row r="75" spans="1:10" x14ac:dyDescent="0.3">
      <c r="A75" s="181" t="s">
        <v>846</v>
      </c>
      <c r="B75" s="181" t="s">
        <v>847</v>
      </c>
      <c r="C75" s="248">
        <v>58.600344438824898</v>
      </c>
      <c r="H75" s="174"/>
    </row>
    <row r="76" spans="1:10" x14ac:dyDescent="0.3">
      <c r="A76" s="181" t="s">
        <v>848</v>
      </c>
      <c r="B76" s="181" t="s">
        <v>2048</v>
      </c>
      <c r="C76" s="248">
        <v>174.39641718384499</v>
      </c>
      <c r="H76" s="174"/>
    </row>
    <row r="77" spans="1:10" x14ac:dyDescent="0.3">
      <c r="A77" s="181" t="s">
        <v>849</v>
      </c>
      <c r="H77" s="174"/>
    </row>
    <row r="78" spans="1:10" x14ac:dyDescent="0.3">
      <c r="A78" s="181" t="s">
        <v>850</v>
      </c>
      <c r="H78" s="174"/>
    </row>
    <row r="79" spans="1:10" x14ac:dyDescent="0.3">
      <c r="A79" s="181" t="s">
        <v>851</v>
      </c>
      <c r="H79" s="174"/>
    </row>
    <row r="80" spans="1:10" x14ac:dyDescent="0.3">
      <c r="A80" s="181" t="s">
        <v>852</v>
      </c>
      <c r="H80" s="174"/>
    </row>
    <row r="81" spans="1:8" x14ac:dyDescent="0.3">
      <c r="A81" s="199"/>
      <c r="B81" s="200" t="s">
        <v>853</v>
      </c>
      <c r="C81" s="199" t="s">
        <v>441</v>
      </c>
      <c r="D81" s="199" t="s">
        <v>442</v>
      </c>
      <c r="E81" s="202" t="s">
        <v>854</v>
      </c>
      <c r="F81" s="202" t="s">
        <v>855</v>
      </c>
      <c r="G81" s="202" t="s">
        <v>856</v>
      </c>
      <c r="H81" s="174"/>
    </row>
    <row r="82" spans="1:8" x14ac:dyDescent="0.3">
      <c r="A82" s="181" t="s">
        <v>857</v>
      </c>
      <c r="B82" s="181" t="s">
        <v>2049</v>
      </c>
      <c r="C82" s="298">
        <v>3.7580182428783503E-4</v>
      </c>
      <c r="G82" s="298">
        <v>3.7580182428783503E-4</v>
      </c>
      <c r="H82" s="174"/>
    </row>
    <row r="83" spans="1:8" x14ac:dyDescent="0.3">
      <c r="A83" s="181" t="s">
        <v>858</v>
      </c>
      <c r="B83" s="181" t="s">
        <v>859</v>
      </c>
      <c r="C83" s="298">
        <v>1.22390625690565E-3</v>
      </c>
      <c r="G83" s="298">
        <v>1.22390625690565E-3</v>
      </c>
      <c r="H83" s="174"/>
    </row>
    <row r="84" spans="1:8" x14ac:dyDescent="0.3">
      <c r="A84" s="181" t="s">
        <v>860</v>
      </c>
      <c r="B84" s="181" t="s">
        <v>861</v>
      </c>
      <c r="C84" s="298">
        <v>3.9106876816769203E-5</v>
      </c>
      <c r="G84" s="298">
        <v>3.9106876816769203E-5</v>
      </c>
      <c r="H84" s="174"/>
    </row>
    <row r="85" spans="1:8" x14ac:dyDescent="0.3">
      <c r="A85" s="181" t="s">
        <v>862</v>
      </c>
      <c r="B85" s="181" t="s">
        <v>863</v>
      </c>
      <c r="C85" s="298">
        <v>1.8318061723411399E-4</v>
      </c>
      <c r="G85" s="298">
        <v>1.8318061723411399E-4</v>
      </c>
      <c r="H85" s="174"/>
    </row>
    <row r="86" spans="1:8" x14ac:dyDescent="0.3">
      <c r="A86" s="181" t="s">
        <v>864</v>
      </c>
      <c r="B86" s="181" t="s">
        <v>865</v>
      </c>
      <c r="C86" s="298">
        <v>0</v>
      </c>
      <c r="G86" s="298">
        <v>0</v>
      </c>
      <c r="H86" s="174"/>
    </row>
    <row r="87" spans="1:8" x14ac:dyDescent="0.3">
      <c r="A87" s="181" t="s">
        <v>866</v>
      </c>
      <c r="H87" s="174"/>
    </row>
    <row r="88" spans="1:8" x14ac:dyDescent="0.3">
      <c r="A88" s="181" t="s">
        <v>867</v>
      </c>
      <c r="H88" s="174"/>
    </row>
    <row r="89" spans="1:8" x14ac:dyDescent="0.3">
      <c r="A89" s="181" t="s">
        <v>868</v>
      </c>
      <c r="H89" s="174"/>
    </row>
    <row r="90" spans="1:8" x14ac:dyDescent="0.3">
      <c r="A90" s="181" t="s">
        <v>869</v>
      </c>
      <c r="H90" s="174"/>
    </row>
    <row r="91" spans="1:8" x14ac:dyDescent="0.3">
      <c r="H91" s="174"/>
    </row>
    <row r="92" spans="1:8" x14ac:dyDescent="0.3">
      <c r="H92" s="174"/>
    </row>
    <row r="93" spans="1:8" x14ac:dyDescent="0.3">
      <c r="H93" s="174"/>
    </row>
    <row r="94" spans="1:8" x14ac:dyDescent="0.3">
      <c r="H94" s="174"/>
    </row>
    <row r="95" spans="1:8" x14ac:dyDescent="0.3">
      <c r="H95" s="174"/>
    </row>
    <row r="96" spans="1:8" x14ac:dyDescent="0.3">
      <c r="H96" s="174"/>
    </row>
    <row r="97" spans="8:8" x14ac:dyDescent="0.3">
      <c r="H97" s="174"/>
    </row>
    <row r="98" spans="8:8" x14ac:dyDescent="0.3">
      <c r="H98" s="174"/>
    </row>
    <row r="99" spans="8:8" x14ac:dyDescent="0.3">
      <c r="H99" s="174"/>
    </row>
    <row r="100" spans="8:8" x14ac:dyDescent="0.3">
      <c r="H100" s="174"/>
    </row>
    <row r="101" spans="8:8" x14ac:dyDescent="0.3">
      <c r="H101" s="174"/>
    </row>
    <row r="102" spans="8:8" x14ac:dyDescent="0.3">
      <c r="H102" s="174"/>
    </row>
    <row r="103" spans="8:8" x14ac:dyDescent="0.3">
      <c r="H103" s="174"/>
    </row>
    <row r="104" spans="8:8" x14ac:dyDescent="0.3">
      <c r="H104" s="174"/>
    </row>
    <row r="105" spans="8:8" x14ac:dyDescent="0.3">
      <c r="H105" s="174"/>
    </row>
    <row r="106" spans="8:8" x14ac:dyDescent="0.3">
      <c r="H106" s="174"/>
    </row>
    <row r="107" spans="8:8" x14ac:dyDescent="0.3">
      <c r="H107" s="174"/>
    </row>
    <row r="108" spans="8:8" x14ac:dyDescent="0.3">
      <c r="H108" s="174"/>
    </row>
    <row r="109" spans="8:8" x14ac:dyDescent="0.3">
      <c r="H109" s="174"/>
    </row>
    <row r="110" spans="8:8" x14ac:dyDescent="0.3">
      <c r="H110" s="174"/>
    </row>
    <row r="111" spans="8:8" x14ac:dyDescent="0.3">
      <c r="H111" s="174"/>
    </row>
    <row r="112" spans="8:8" x14ac:dyDescent="0.3">
      <c r="H112" s="174"/>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F4011FD9-87CB-416D-90A4-5F276D4BBEE4}"/>
    <hyperlink ref="B7" location="'E. Optional ECB-ECAIs data'!B12" display="1. Additional information on the programme" xr:uid="{B5325986-5DD0-40C1-BFA6-27A50319E088}"/>
    <hyperlink ref="B9" location="'E. Optional ECB-ECAIs data'!B73" display="3.  Additional information on the asset distribution" xr:uid="{17A1E0E4-558A-486E-AEAF-4349D364218B}"/>
  </hyperlinks>
  <pageMargins left="0.7" right="0.7" top="0.75" bottom="0.75" header="0.3" footer="0.3"/>
  <pageSetup paperSize="9" scale="20"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'D4. Tests Royal Decree'!Print_Area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2024-01-08T15:49:58Z</dcterms:created>
  <dcterms:modified xsi:type="dcterms:W3CDTF">2024-01-10T13:52:36Z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2024-01-10T13:52:36Z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da50d462-0b13-462c-ac90-d90f30a63002</vt:lpwstr>
  </property>
  <property fmtid="{D5CDD505-2E9C-101B-9397-08002B2CF9AE}" pid="8" name="MSIP_Label_8ffbc0b8-e97b-47d1-beac-cb0955d66f3b_ContentBits">
    <vt:lpwstr>2</vt:lpwstr>
  </property>
</Properties>
</file>