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12\"/>
    </mc:Choice>
  </mc:AlternateContent>
  <xr:revisionPtr revIDLastSave="0" documentId="13_ncr:1_{209C269B-EFC2-42E7-9E73-0FF4B633B246}" xr6:coauthVersionLast="47" xr6:coauthVersionMax="47" xr10:uidLastSave="{00000000-0000-0000-0000-000000000000}"/>
  <bookViews>
    <workbookView xWindow="-110" yWindow="-110" windowWidth="19420" windowHeight="1042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G598" i="17" s="1"/>
  <c r="C598" i="17"/>
  <c r="G596" i="17"/>
  <c r="F596" i="17"/>
  <c r="G594" i="17"/>
  <c r="F594" i="17"/>
  <c r="G592" i="17"/>
  <c r="F592" i="17"/>
  <c r="G590" i="17"/>
  <c r="F590" i="17"/>
  <c r="G588" i="17"/>
  <c r="F588" i="17"/>
  <c r="G586" i="17"/>
  <c r="F586" i="17"/>
  <c r="G584" i="17"/>
  <c r="F584" i="17"/>
  <c r="G583" i="17"/>
  <c r="G582" i="17"/>
  <c r="F582" i="17"/>
  <c r="G581" i="17"/>
  <c r="G580" i="17"/>
  <c r="F580" i="17"/>
  <c r="D577" i="17"/>
  <c r="G576" i="17" s="1"/>
  <c r="C577" i="17"/>
  <c r="G575" i="17"/>
  <c r="G573" i="17"/>
  <c r="D570" i="17"/>
  <c r="G569" i="17" s="1"/>
  <c r="C570" i="17"/>
  <c r="G568" i="17"/>
  <c r="F568" i="17"/>
  <c r="G566" i="17"/>
  <c r="F566" i="17"/>
  <c r="G564" i="17"/>
  <c r="F564" i="17"/>
  <c r="G562" i="17"/>
  <c r="F562" i="17"/>
  <c r="G560" i="17"/>
  <c r="F560" i="17"/>
  <c r="D555" i="17"/>
  <c r="G554" i="17" s="1"/>
  <c r="C555" i="17"/>
  <c r="G553" i="17"/>
  <c r="F553" i="17"/>
  <c r="G551" i="17"/>
  <c r="F551" i="17"/>
  <c r="G549" i="17"/>
  <c r="F549" i="17"/>
  <c r="G547" i="17"/>
  <c r="F547" i="17"/>
  <c r="G545" i="17"/>
  <c r="F545" i="17"/>
  <c r="G543" i="17"/>
  <c r="F543" i="17"/>
  <c r="G541" i="17"/>
  <c r="F541" i="17"/>
  <c r="G539" i="17"/>
  <c r="F539" i="17"/>
  <c r="G537" i="17"/>
  <c r="F537" i="17"/>
  <c r="D532" i="17"/>
  <c r="G531" i="17" s="1"/>
  <c r="C532" i="17"/>
  <c r="G530" i="17"/>
  <c r="F530" i="17"/>
  <c r="G528" i="17"/>
  <c r="F528" i="17"/>
  <c r="G526" i="17"/>
  <c r="F526" i="17"/>
  <c r="G524" i="17"/>
  <c r="F524" i="17"/>
  <c r="G522" i="17"/>
  <c r="F522" i="17"/>
  <c r="G520" i="17"/>
  <c r="F520" i="17"/>
  <c r="G518" i="17"/>
  <c r="F518" i="17"/>
  <c r="G516" i="17"/>
  <c r="F516" i="17"/>
  <c r="G514" i="17"/>
  <c r="F514" i="17"/>
  <c r="F478" i="17"/>
  <c r="F476" i="17"/>
  <c r="D475" i="17"/>
  <c r="G481" i="17" s="1"/>
  <c r="C475" i="17"/>
  <c r="G473" i="17"/>
  <c r="F473" i="17"/>
  <c r="G471" i="17"/>
  <c r="F471" i="17"/>
  <c r="G469" i="17"/>
  <c r="F469" i="17"/>
  <c r="G467" i="17"/>
  <c r="F467" i="17"/>
  <c r="F456" i="17"/>
  <c r="F454" i="17"/>
  <c r="D453" i="17"/>
  <c r="G459" i="17" s="1"/>
  <c r="C453" i="17"/>
  <c r="G451" i="17"/>
  <c r="F451" i="17"/>
  <c r="G449" i="17"/>
  <c r="F449" i="17"/>
  <c r="G447" i="17"/>
  <c r="F447" i="17"/>
  <c r="G445" i="17"/>
  <c r="F445" i="17"/>
  <c r="D440" i="17"/>
  <c r="G439" i="17" s="1"/>
  <c r="C440" i="17"/>
  <c r="F438" i="17" s="1"/>
  <c r="G438" i="17"/>
  <c r="G436" i="17"/>
  <c r="G434" i="17"/>
  <c r="G432" i="17"/>
  <c r="G430" i="17"/>
  <c r="G428" i="17"/>
  <c r="F428" i="17"/>
  <c r="G426" i="17"/>
  <c r="G424" i="17"/>
  <c r="F424" i="17"/>
  <c r="G422" i="17"/>
  <c r="G420" i="17"/>
  <c r="F420" i="17"/>
  <c r="G418" i="17"/>
  <c r="G416" i="17"/>
  <c r="F416" i="17"/>
  <c r="D381" i="17"/>
  <c r="C381" i="17"/>
  <c r="G379" i="17"/>
  <c r="F379" i="17"/>
  <c r="G377" i="17"/>
  <c r="F377" i="17"/>
  <c r="G375" i="17"/>
  <c r="F375" i="17"/>
  <c r="G373" i="17"/>
  <c r="F373" i="17"/>
  <c r="G371" i="17"/>
  <c r="F371" i="17"/>
  <c r="G369" i="17"/>
  <c r="F369" i="17"/>
  <c r="G367" i="17"/>
  <c r="F367" i="17"/>
  <c r="G365" i="17"/>
  <c r="F365" i="17"/>
  <c r="G363" i="17"/>
  <c r="F363" i="17"/>
  <c r="D360" i="17"/>
  <c r="C360" i="17"/>
  <c r="G358" i="17"/>
  <c r="F358" i="17"/>
  <c r="G356" i="17"/>
  <c r="F356" i="17"/>
  <c r="D353" i="17"/>
  <c r="C353" i="17"/>
  <c r="G349" i="17"/>
  <c r="F349" i="17"/>
  <c r="D343" i="17"/>
  <c r="C343" i="17"/>
  <c r="F342" i="17" s="1"/>
  <c r="G342" i="17"/>
  <c r="G341" i="17"/>
  <c r="F341" i="17"/>
  <c r="G340" i="17"/>
  <c r="G339" i="17"/>
  <c r="F339" i="17"/>
  <c r="G338" i="17"/>
  <c r="G337" i="17"/>
  <c r="F337" i="17"/>
  <c r="G336" i="17"/>
  <c r="G335" i="17"/>
  <c r="F335" i="17"/>
  <c r="G334" i="17"/>
  <c r="G343" i="17" s="1"/>
  <c r="G333" i="17"/>
  <c r="F333" i="17"/>
  <c r="D328" i="17"/>
  <c r="C328" i="17"/>
  <c r="F310" i="17" s="1"/>
  <c r="F328" i="17" s="1"/>
  <c r="G310" i="17"/>
  <c r="G328" i="17" s="1"/>
  <c r="D305" i="17"/>
  <c r="G304" i="17" s="1"/>
  <c r="C305" i="17"/>
  <c r="F304" i="17"/>
  <c r="F303" i="17"/>
  <c r="F302" i="17"/>
  <c r="F301" i="17"/>
  <c r="F300" i="17"/>
  <c r="G299" i="17"/>
  <c r="F299" i="17"/>
  <c r="F298" i="17"/>
  <c r="G297" i="17"/>
  <c r="F297" i="17"/>
  <c r="F296" i="17"/>
  <c r="G295" i="17"/>
  <c r="F295" i="17"/>
  <c r="F294" i="17"/>
  <c r="G293" i="17"/>
  <c r="F293" i="17"/>
  <c r="F292" i="17"/>
  <c r="G291" i="17"/>
  <c r="F291" i="17"/>
  <c r="F290" i="17"/>
  <c r="G289" i="17"/>
  <c r="F289" i="17"/>
  <c r="F288" i="17"/>
  <c r="F305" i="17" s="1"/>
  <c r="G287" i="17"/>
  <c r="F287" i="17"/>
  <c r="F255" i="17"/>
  <c r="F253" i="17"/>
  <c r="F251" i="17"/>
  <c r="D249" i="17"/>
  <c r="G254" i="17" s="1"/>
  <c r="C249" i="17"/>
  <c r="F254" i="17" s="1"/>
  <c r="F248" i="17"/>
  <c r="F247" i="17"/>
  <c r="F246" i="17"/>
  <c r="G245" i="17"/>
  <c r="F245" i="17"/>
  <c r="F244" i="17"/>
  <c r="G243" i="17"/>
  <c r="F243" i="17"/>
  <c r="F242" i="17"/>
  <c r="F249" i="17" s="1"/>
  <c r="G241" i="17"/>
  <c r="F241" i="17"/>
  <c r="F233" i="17"/>
  <c r="F231" i="17"/>
  <c r="F229" i="17"/>
  <c r="D227" i="17"/>
  <c r="G225" i="17" s="1"/>
  <c r="C227" i="17"/>
  <c r="F232" i="17" s="1"/>
  <c r="F226" i="17"/>
  <c r="F225" i="17"/>
  <c r="F224" i="17"/>
  <c r="F223" i="17"/>
  <c r="F222" i="17"/>
  <c r="G221" i="17"/>
  <c r="F221" i="17"/>
  <c r="F220" i="17"/>
  <c r="F227" i="17" s="1"/>
  <c r="G219" i="17"/>
  <c r="F219" i="17"/>
  <c r="D214" i="17"/>
  <c r="G213" i="17" s="1"/>
  <c r="C214" i="17"/>
  <c r="F213" i="17"/>
  <c r="F212" i="17"/>
  <c r="F211" i="17"/>
  <c r="F210" i="17"/>
  <c r="F209" i="17"/>
  <c r="F208" i="17"/>
  <c r="F207" i="17"/>
  <c r="G206" i="17"/>
  <c r="F206" i="17"/>
  <c r="F205" i="17"/>
  <c r="G204" i="17"/>
  <c r="F204" i="17"/>
  <c r="F203" i="17"/>
  <c r="G202" i="17"/>
  <c r="F202" i="17"/>
  <c r="F201" i="17"/>
  <c r="G200" i="17"/>
  <c r="F200" i="17"/>
  <c r="F199" i="17"/>
  <c r="G198" i="17"/>
  <c r="F198" i="17"/>
  <c r="F197" i="17"/>
  <c r="G196" i="17"/>
  <c r="F196" i="17"/>
  <c r="F195" i="17"/>
  <c r="G194" i="17"/>
  <c r="F194" i="17"/>
  <c r="F193" i="17"/>
  <c r="G192" i="17"/>
  <c r="F192" i="17"/>
  <c r="F191" i="17"/>
  <c r="F214" i="17" s="1"/>
  <c r="G190"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25" i="17"/>
  <c r="F24" i="17"/>
  <c r="F23" i="17"/>
  <c r="F21" i="17"/>
  <c r="F20" i="17"/>
  <c r="F19" i="17"/>
  <c r="F17" i="17"/>
  <c r="F16" i="17"/>
  <c r="C15" i="17"/>
  <c r="F26" i="17" s="1"/>
  <c r="F14" i="17"/>
  <c r="F13" i="17"/>
  <c r="F12" i="17"/>
  <c r="F15" i="17" s="1"/>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2" i="16"/>
  <c r="C208" i="16"/>
  <c r="F215" i="16" s="1"/>
  <c r="F206" i="16"/>
  <c r="F205" i="16"/>
  <c r="F204" i="16"/>
  <c r="F203" i="16"/>
  <c r="F202" i="16"/>
  <c r="F201" i="16"/>
  <c r="F200" i="16"/>
  <c r="F199" i="16"/>
  <c r="F198" i="16"/>
  <c r="F197" i="16"/>
  <c r="F196" i="16"/>
  <c r="F208" i="16" s="1"/>
  <c r="F195" i="16"/>
  <c r="F194" i="16"/>
  <c r="F193" i="16"/>
  <c r="F187" i="16"/>
  <c r="F183" i="16"/>
  <c r="C179" i="16"/>
  <c r="F186" i="16" s="1"/>
  <c r="F175" i="16"/>
  <c r="F174" i="16"/>
  <c r="C167" i="16"/>
  <c r="F165" i="16" s="1"/>
  <c r="D166" i="16"/>
  <c r="D167" i="16" s="1"/>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F153" i="16" s="1"/>
  <c r="G138" i="16"/>
  <c r="G153" i="16" s="1"/>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F127" i="16" s="1"/>
  <c r="G112" i="16"/>
  <c r="G127" i="16" s="1"/>
  <c r="F112" i="16"/>
  <c r="D100" i="16"/>
  <c r="G104" i="16" s="1"/>
  <c r="C100" i="16"/>
  <c r="F103" i="16" s="1"/>
  <c r="G99" i="16"/>
  <c r="G98" i="16"/>
  <c r="G97" i="16"/>
  <c r="G96" i="16"/>
  <c r="G95" i="16"/>
  <c r="G94" i="16"/>
  <c r="G93" i="16"/>
  <c r="G100" i="16" s="1"/>
  <c r="D77" i="16"/>
  <c r="G86" i="16" s="1"/>
  <c r="C77" i="16"/>
  <c r="F87" i="16" s="1"/>
  <c r="G76" i="16"/>
  <c r="G75" i="16"/>
  <c r="G74" i="16"/>
  <c r="G73" i="16"/>
  <c r="G72" i="16"/>
  <c r="G71" i="16"/>
  <c r="F71" i="16"/>
  <c r="G70" i="16"/>
  <c r="G77" i="16" s="1"/>
  <c r="F63" i="16"/>
  <c r="F59" i="16"/>
  <c r="C58" i="16"/>
  <c r="F62" i="16" s="1"/>
  <c r="F56" i="16"/>
  <c r="F54" i="16"/>
  <c r="F292" i="16"/>
  <c r="G208" i="17" l="1"/>
  <c r="G210" i="17"/>
  <c r="G212" i="17"/>
  <c r="G228" i="17"/>
  <c r="G230" i="17"/>
  <c r="G232" i="17"/>
  <c r="G247" i="17"/>
  <c r="G250" i="17"/>
  <c r="G301" i="17"/>
  <c r="G303" i="17"/>
  <c r="F352" i="17"/>
  <c r="F350" i="17"/>
  <c r="F348" i="17"/>
  <c r="F432" i="17"/>
  <c r="F436" i="17"/>
  <c r="F576" i="17"/>
  <c r="F574" i="17"/>
  <c r="F346" i="17"/>
  <c r="G352" i="17"/>
  <c r="G350" i="17"/>
  <c r="G348" i="17"/>
  <c r="G346" i="17"/>
  <c r="F18" i="17"/>
  <c r="F22" i="17"/>
  <c r="G191" i="17"/>
  <c r="G214" i="17" s="1"/>
  <c r="G193" i="17"/>
  <c r="G195" i="17"/>
  <c r="G197" i="17"/>
  <c r="G199" i="17"/>
  <c r="G201" i="17"/>
  <c r="G203" i="17"/>
  <c r="G205" i="17"/>
  <c r="G207" i="17"/>
  <c r="G209" i="17"/>
  <c r="G211" i="17"/>
  <c r="G220" i="17"/>
  <c r="G227" i="17" s="1"/>
  <c r="G222" i="17"/>
  <c r="G224" i="17"/>
  <c r="G226" i="17"/>
  <c r="G229" i="17"/>
  <c r="G231" i="17"/>
  <c r="G233" i="17"/>
  <c r="G242" i="17"/>
  <c r="G249" i="17" s="1"/>
  <c r="G244" i="17"/>
  <c r="G246" i="17"/>
  <c r="G248" i="17"/>
  <c r="G251" i="17"/>
  <c r="G253" i="17"/>
  <c r="G255" i="17"/>
  <c r="G288" i="17"/>
  <c r="G305" i="17" s="1"/>
  <c r="G290" i="17"/>
  <c r="G292" i="17"/>
  <c r="G294" i="17"/>
  <c r="G296" i="17"/>
  <c r="G298" i="17"/>
  <c r="G300" i="17"/>
  <c r="G302" i="17"/>
  <c r="F347" i="17"/>
  <c r="F351" i="17"/>
  <c r="F360" i="17"/>
  <c r="F359" i="17"/>
  <c r="F357" i="17"/>
  <c r="F381" i="17"/>
  <c r="F380" i="17"/>
  <c r="F378" i="17"/>
  <c r="F376" i="17"/>
  <c r="F374" i="17"/>
  <c r="F372" i="17"/>
  <c r="F370" i="17"/>
  <c r="F368" i="17"/>
  <c r="F366" i="17"/>
  <c r="F364" i="17"/>
  <c r="F418" i="17"/>
  <c r="F422" i="17"/>
  <c r="F426" i="17"/>
  <c r="F430" i="17"/>
  <c r="F434" i="17"/>
  <c r="F459" i="17"/>
  <c r="F457" i="17"/>
  <c r="F455" i="17"/>
  <c r="F452" i="17"/>
  <c r="F450" i="17"/>
  <c r="F448" i="17"/>
  <c r="F446" i="17"/>
  <c r="F453" i="17" s="1"/>
  <c r="F458" i="17"/>
  <c r="F531" i="17"/>
  <c r="F529" i="17"/>
  <c r="F527" i="17"/>
  <c r="F525" i="17"/>
  <c r="F523" i="17"/>
  <c r="F521" i="17"/>
  <c r="F532" i="17" s="1"/>
  <c r="F519" i="17"/>
  <c r="F517" i="17"/>
  <c r="F515" i="17"/>
  <c r="F554" i="17"/>
  <c r="F552" i="17"/>
  <c r="F550" i="17"/>
  <c r="F548" i="17"/>
  <c r="F546" i="17"/>
  <c r="F544" i="17"/>
  <c r="F542" i="17"/>
  <c r="F540" i="17"/>
  <c r="F538" i="17"/>
  <c r="F555" i="17" s="1"/>
  <c r="F569" i="17"/>
  <c r="F567" i="17"/>
  <c r="F565" i="17"/>
  <c r="F563" i="17"/>
  <c r="F570" i="17" s="1"/>
  <c r="F561" i="17"/>
  <c r="F575" i="17"/>
  <c r="F598" i="17"/>
  <c r="F597" i="17"/>
  <c r="F595" i="17"/>
  <c r="F593" i="17"/>
  <c r="F591" i="17"/>
  <c r="F589" i="17"/>
  <c r="F587" i="17"/>
  <c r="F585" i="17"/>
  <c r="F583" i="17"/>
  <c r="F581" i="17"/>
  <c r="G223" i="17"/>
  <c r="G252" i="17"/>
  <c r="F439" i="17"/>
  <c r="F437" i="17"/>
  <c r="F435" i="17"/>
  <c r="F433" i="17"/>
  <c r="F431" i="17"/>
  <c r="F429" i="17"/>
  <c r="F427" i="17"/>
  <c r="F425" i="17"/>
  <c r="F423" i="17"/>
  <c r="F421" i="17"/>
  <c r="F419" i="17"/>
  <c r="F417" i="17"/>
  <c r="F440" i="17" s="1"/>
  <c r="F573" i="17"/>
  <c r="F577" i="17" s="1"/>
  <c r="F228" i="17"/>
  <c r="F230" i="17"/>
  <c r="F250" i="17"/>
  <c r="F252" i="17"/>
  <c r="F334" i="17"/>
  <c r="F343" i="17" s="1"/>
  <c r="F336" i="17"/>
  <c r="F338" i="17"/>
  <c r="F340" i="17"/>
  <c r="G347" i="17"/>
  <c r="G351" i="17"/>
  <c r="G359" i="17"/>
  <c r="G357" i="17"/>
  <c r="G360" i="17" s="1"/>
  <c r="G381" i="17"/>
  <c r="G380" i="17"/>
  <c r="G378" i="17"/>
  <c r="G376" i="17"/>
  <c r="G374" i="17"/>
  <c r="G372" i="17"/>
  <c r="G370" i="17"/>
  <c r="G368" i="17"/>
  <c r="G366" i="17"/>
  <c r="G364" i="17"/>
  <c r="F481" i="17"/>
  <c r="F479" i="17"/>
  <c r="F477" i="17"/>
  <c r="F474" i="17"/>
  <c r="F472" i="17"/>
  <c r="F470" i="17"/>
  <c r="F468" i="17"/>
  <c r="F475" i="17" s="1"/>
  <c r="F480" i="17"/>
  <c r="G454" i="17"/>
  <c r="G456" i="17"/>
  <c r="G458" i="17"/>
  <c r="G476" i="17"/>
  <c r="G478" i="17"/>
  <c r="G480" i="17"/>
  <c r="G417" i="17"/>
  <c r="G440" i="17" s="1"/>
  <c r="G419" i="17"/>
  <c r="G421" i="17"/>
  <c r="G423" i="17"/>
  <c r="G425" i="17"/>
  <c r="G427" i="17"/>
  <c r="G429" i="17"/>
  <c r="G431" i="17"/>
  <c r="G433" i="17"/>
  <c r="G435" i="17"/>
  <c r="G437" i="17"/>
  <c r="G446" i="17"/>
  <c r="G448" i="17"/>
  <c r="G453" i="17" s="1"/>
  <c r="G450" i="17"/>
  <c r="G452" i="17"/>
  <c r="G455" i="17"/>
  <c r="G457" i="17"/>
  <c r="G468" i="17"/>
  <c r="G470" i="17"/>
  <c r="G472" i="17"/>
  <c r="G474" i="17"/>
  <c r="G475" i="17" s="1"/>
  <c r="G477" i="17"/>
  <c r="G479" i="17"/>
  <c r="G515" i="17"/>
  <c r="G532" i="17" s="1"/>
  <c r="G517" i="17"/>
  <c r="G519" i="17"/>
  <c r="G521" i="17"/>
  <c r="G523" i="17"/>
  <c r="G525" i="17"/>
  <c r="G527" i="17"/>
  <c r="G529" i="17"/>
  <c r="G538" i="17"/>
  <c r="G540" i="17"/>
  <c r="G555" i="17" s="1"/>
  <c r="G542" i="17"/>
  <c r="G544" i="17"/>
  <c r="G546" i="17"/>
  <c r="G548" i="17"/>
  <c r="G550" i="17"/>
  <c r="G552" i="17"/>
  <c r="G561" i="17"/>
  <c r="G570" i="17" s="1"/>
  <c r="G563" i="17"/>
  <c r="G565" i="17"/>
  <c r="G567" i="17"/>
  <c r="G574" i="17"/>
  <c r="G577" i="17" s="1"/>
  <c r="G585" i="17"/>
  <c r="G587" i="17"/>
  <c r="G589" i="17"/>
  <c r="G591" i="17"/>
  <c r="G593" i="17"/>
  <c r="G595" i="17"/>
  <c r="G597" i="17"/>
  <c r="G165" i="16"/>
  <c r="G166" i="16"/>
  <c r="G164" i="16"/>
  <c r="F82" i="16"/>
  <c r="F53" i="16"/>
  <c r="F58" i="16" s="1"/>
  <c r="F57" i="16"/>
  <c r="F60" i="16"/>
  <c r="F64" i="16"/>
  <c r="G78" i="16"/>
  <c r="G80" i="16"/>
  <c r="G82" i="16"/>
  <c r="G87" i="16"/>
  <c r="G101" i="16"/>
  <c r="G103" i="16"/>
  <c r="G105" i="16"/>
  <c r="F166" i="16"/>
  <c r="F167" i="16" s="1"/>
  <c r="F177" i="16"/>
  <c r="F179" i="16" s="1"/>
  <c r="F180" i="16"/>
  <c r="F184" i="16"/>
  <c r="F209" i="16"/>
  <c r="F213" i="16"/>
  <c r="F73" i="16"/>
  <c r="F75" i="16"/>
  <c r="F80" i="16"/>
  <c r="F94" i="16"/>
  <c r="F96" i="16"/>
  <c r="F101" i="16"/>
  <c r="F105" i="16"/>
  <c r="F61" i="16"/>
  <c r="F70" i="16"/>
  <c r="F77" i="16" s="1"/>
  <c r="F72" i="16"/>
  <c r="F74" i="16"/>
  <c r="F76" i="16"/>
  <c r="F79" i="16"/>
  <c r="F81" i="16"/>
  <c r="F86" i="16"/>
  <c r="F93" i="16"/>
  <c r="F95" i="16"/>
  <c r="F97" i="16"/>
  <c r="F99" i="16"/>
  <c r="F102" i="16"/>
  <c r="F104" i="16"/>
  <c r="F178" i="16"/>
  <c r="F181" i="16"/>
  <c r="F185" i="16"/>
  <c r="F210" i="16"/>
  <c r="F214" i="16"/>
  <c r="F78" i="16"/>
  <c r="F98" i="16"/>
  <c r="F55" i="16"/>
  <c r="G79" i="16"/>
  <c r="G81" i="16"/>
  <c r="G102" i="16"/>
  <c r="F182" i="16"/>
  <c r="F211" i="16"/>
  <c r="G353" i="17" l="1"/>
  <c r="F353" i="17"/>
  <c r="F100" i="16"/>
  <c r="G167" i="16"/>
</calcChain>
</file>

<file path=xl/sharedStrings.xml><?xml version="1.0" encoding="utf-8"?>
<sst xmlns="http://schemas.openxmlformats.org/spreadsheetml/2006/main" count="3217" uniqueCount="2010">
  <si>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</si>
  <si>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</si>
  <si>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</si>
  <si>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</si>
  <si>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</si>
  <si>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</si>
  <si>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</si>
  <si>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</si>
  <si>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</si>
  <si>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</si>
  <si>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</si>
  <si>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</si>
  <si>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</si>
  <si>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</si>
  <si>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</si>
  <si>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</si>
  <si>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</si>
  <si>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</si>
  <si>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</si>
  <si>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</si>
  <si>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</si>
  <si>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</si>
  <si>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</si>
  <si>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</si>
  <si>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</si>
  <si>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</si>
  <si>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</si>
  <si>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</si>
  <si>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</si>
  <si>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</si>
  <si>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</si>
  <si>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</si>
  <si>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</si>
  <si>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</si>
  <si>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</si>
  <si>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</si>
  <si>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</si>
  <si>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</si>
  <si>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</si>
  <si>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</si>
  <si>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</si>
  <si>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</si>
  <si>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</si>
  <si>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</si>
  <si>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</si>
  <si>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</si>
  <si>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</si>
  <si>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</si>
  <si>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</si>
  <si>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</si>
  <si>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</si>
  <si>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</si>
  <si>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</si>
  <si>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</si>
  <si>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</si>
  <si>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</si>
  <si>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</si>
  <si>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</si>
  <si>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</si>
  <si>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</si>
  <si>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</si>
  <si>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</si>
  <si>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</si>
  <si>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</si>
  <si>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</si>
  <si>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</si>
  <si>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</si>
  <si>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</si>
  <si>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</si>
  <si>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</si>
  <si>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</si>
  <si>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</si>
  <si>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</si>
  <si>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</si>
  <si>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</si>
  <si>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</si>
  <si>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</si>
  <si>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</si>
  <si>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</si>
  <si>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</si>
  <si>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</si>
  <si>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</si>
  <si>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</si>
  <si>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</si>
  <si>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</si>
  <si>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</si>
  <si>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</si>
  <si>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</si>
  <si>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</si>
  <si>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</si>
  <si>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</si>
  <si>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</si>
  <si>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</si>
  <si>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</si>
  <si>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</si>
  <si>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</si>
  <si>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</si>
  <si>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</si>
  <si>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</si>
  <si>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</si>
  <si>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</si>
  <si>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</si>
  <si>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</si>
  <si>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</si>
  <si>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</si>
  <si>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</si>
  <si>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</si>
  <si>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</si>
  <si>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</si>
  <si>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</si>
  <si>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</si>
  <si>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</si>
  <si>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</si>
  <si>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</si>
  <si>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</si>
  <si>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</si>
  <si>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</si>
  <si>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</si>
  <si>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</si>
  <si>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</si>
  <si>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</si>
  <si>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</si>
  <si>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</si>
  <si>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</si>
  <si>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</si>
  <si>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</si>
  <si>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</si>
  <si>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</si>
  <si>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</si>
  <si>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</si>
  <si>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</si>
  <si>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</si>
  <si>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</si>
  <si>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</si>
  <si>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</si>
  <si>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</si>
  <si>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</si>
  <si>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</si>
  <si>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</si>
  <si>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</si>
  <si>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</si>
  <si>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</si>
  <si>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</si>
  <si>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</si>
  <si>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</si>
  <si>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</si>
  <si>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</si>
  <si>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</si>
  <si>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</si>
  <si>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</si>
  <si>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</si>
  <si>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</si>
  <si>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</si>
  <si>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</si>
  <si>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</si>
  <si>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</si>
  <si>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</si>
  <si>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</si>
  <si>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</si>
  <si>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</si>
  <si>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</si>
  <si>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</si>
  <si>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</si>
  <si>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</si>
  <si>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</si>
  <si>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</si>
  <si>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</si>
  <si>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</si>
  <si>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</si>
  <si>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</si>
  <si>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</si>
  <si>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</si>
  <si>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</si>
  <si>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</si>
  <si>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</si>
  <si>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</si>
  <si>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</si>
  <si>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</si>
  <si>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</si>
  <si>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</si>
  <si>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</si>
  <si>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</si>
  <si>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</si>
  <si>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</si>
  <si>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</si>
  <si>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</si>
  <si>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</si>
  <si>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</si>
  <si>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</si>
  <si>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</si>
  <si>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</si>
  <si>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</si>
  <si>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</si>
  <si>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</si>
  <si>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</si>
  <si>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</si>
  <si>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</si>
  <si>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</si>
  <si>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</si>
  <si>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</si>
  <si>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</si>
  <si>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</si>
  <si>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</si>
  <si>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</si>
  <si>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</si>
  <si>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</si>
  <si>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</si>
  <si>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</si>
  <si>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</si>
  <si>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</si>
  <si>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</si>
  <si>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</si>
  <si>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</si>
  <si>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</si>
  <si>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</si>
  <si>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</si>
  <si>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</si>
  <si>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</si>
  <si>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</si>
  <si>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</si>
  <si>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</si>
  <si>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</si>
  <si>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</si>
  <si>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</si>
  <si>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</si>
  <si>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</si>
  <si>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</si>
  <si>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</si>
  <si>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</si>
  <si>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</si>
  <si>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</si>
  <si>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</si>
  <si>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</si>
  <si>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</si>
  <si>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</si>
  <si>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</si>
  <si>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</si>
  <si>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</si>
  <si>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</si>
  <si>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</si>
  <si>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</si>
  <si>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</si>
  <si>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</si>
  <si>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</si>
  <si>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</si>
  <si>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</si>
  <si>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</si>
  <si>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</si>
  <si>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</si>
  <si>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</si>
  <si>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</si>
  <si>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</si>
  <si>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</si>
  <si>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</si>
  <si>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</si>
  <si>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</si>
  <si>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</si>
  <si>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</si>
  <si>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</si>
  <si>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</si>
  <si>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</si>
  <si>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</si>
  <si>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</si>
  <si>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</si>
  <si>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</si>
  <si>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</si>
  <si>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</si>
  <si>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</si>
  <si>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</si>
  <si>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</si>
  <si>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</si>
  <si>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</si>
  <si>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</si>
  <si>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</si>
  <si>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</si>
  <si>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</si>
  <si>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</si>
  <si>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</si>
  <si>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</si>
  <si>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</si>
  <si>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</si>
  <si>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</si>
  <si>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</si>
  <si>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</si>
  <si>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</si>
  <si>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</si>
  <si>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</si>
  <si>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</si>
  <si>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</si>
  <si>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</si>
  <si>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</si>
  <si>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</si>
  <si>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</si>
  <si>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</si>
  <si>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</si>
  <si>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</si>
  <si>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</si>
  <si>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</si>
  <si>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</si>
  <si>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</si>
  <si>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</si>
  <si>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</si>
  <si>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</si>
  <si>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</si>
  <si>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</si>
  <si>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</si>
  <si>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</si>
  <si>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</si>
  <si>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</si>
  <si>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</si>
  <si>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</si>
  <si>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</si>
  <si>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</si>
  <si>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</si>
  <si>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</si>
  <si>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</si>
  <si>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</si>
  <si>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</si>
  <si>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</si>
  <si>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</si>
  <si>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</si>
  <si>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</si>
  <si>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</si>
  <si>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</si>
  <si>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</si>
  <si>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</si>
  <si>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</si>
  <si>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</si>
  <si>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</si>
  <si>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</si>
  <si>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</si>
  <si>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</si>
  <si>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</si>
  <si>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</si>
  <si>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</si>
  <si>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</si>
  <si>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</si>
  <si>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</si>
  <si>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</si>
  <si>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</si>
  <si>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</si>
  <si>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</si>
  <si>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</si>
  <si>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</si>
  <si>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</si>
  <si>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</si>
  <si>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</si>
  <si>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</si>
  <si>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</si>
  <si>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</si>
  <si>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</si>
  <si>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</si>
  <si>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</si>
  <si>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</si>
  <si>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</si>
  <si>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</si>
  <si>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</si>
  <si>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</si>
  <si>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</si>
  <si>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</si>
  <si>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</si>
  <si>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</si>
  <si>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</si>
  <si>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</si>
  <si>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</si>
  <si>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</si>
  <si>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</si>
  <si>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</si>
  <si>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</si>
  <si>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</si>
  <si>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</si>
  <si>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</si>
  <si>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</si>
  <si>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</si>
  <si>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</si>
  <si>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</si>
  <si>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</si>
  <si>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</si>
  <si>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</si>
  <si>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</si>
  <si>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</si>
  <si>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</si>
  <si>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</si>
  <si>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</si>
  <si>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</si>
  <si>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</si>
  <si>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</si>
  <si>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</si>
  <si>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</si>
  <si>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</si>
  <si>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</si>
  <si>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</si>
  <si>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</si>
  <si>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</si>
  <si>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</si>
  <si>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</si>
  <si>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</si>
  <si>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</si>
  <si>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</si>
  <si>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</si>
  <si>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</si>
  <si>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</si>
  <si>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</si>
  <si>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</si>
  <si>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</si>
  <si>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</si>
  <si>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</si>
  <si>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</si>
  <si>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</si>
  <si>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</si>
  <si>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</si>
  <si>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</si>
  <si>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</si>
  <si>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</si>
  <si>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</si>
  <si>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</si>
  <si>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</si>
  <si>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</si>
  <si>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</si>
  <si>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</si>
  <si>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</si>
  <si>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</si>
  <si>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</si>
  <si>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</si>
  <si>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</si>
  <si>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</si>
  <si>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</si>
  <si>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</si>
  <si>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</si>
  <si>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</si>
  <si>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</si>
  <si>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</si>
  <si>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</si>
  <si>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</si>
  <si>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</si>
  <si>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</si>
  <si>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</si>
  <si>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</si>
  <si>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</si>
  <si>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</si>
  <si>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</si>
  <si>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</si>
  <si>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</si>
  <si>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</si>
  <si>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</si>
  <si>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</si>
  <si>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</si>
  <si>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</si>
  <si>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</si>
  <si>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</si>
  <si>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</si>
  <si>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</si>
  <si>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</si>
  <si>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</si>
  <si>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</si>
  <si>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</si>
  <si>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</si>
  <si>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</si>
  <si>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</si>
  <si>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</si>
  <si>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</si>
  <si>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</si>
  <si>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</si>
  <si>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</si>
  <si>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</si>
  <si>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</si>
  <si>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</si>
  <si>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</si>
  <si>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</si>
  <si>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</si>
  <si>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</si>
  <si>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</si>
  <si>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</si>
  <si>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</si>
  <si>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</si>
  <si>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</si>
  <si>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</si>
  <si>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</si>
  <si>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</si>
  <si>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</si>
  <si>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</si>
  <si>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</si>
  <si>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</si>
  <si>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</si>
  <si>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</si>
  <si>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</si>
  <si>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</si>
  <si>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</si>
  <si>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</si>
  <si>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</si>
  <si>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</si>
  <si>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</si>
  <si>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</si>
  <si>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</si>
  <si>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</si>
  <si>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</si>
  <si>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</si>
  <si>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</si>
  <si>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</si>
  <si>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</si>
  <si>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</si>
  <si>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</si>
  <si>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</si>
  <si>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</si>
  <si>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</si>
  <si>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</si>
  <si>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</si>
  <si>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</si>
  <si>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</si>
  <si>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</si>
  <si>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</si>
  <si>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</si>
  <si>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</si>
  <si>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</si>
  <si>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</si>
  <si>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</si>
  <si>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</si>
  <si>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</si>
  <si>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</si>
  <si>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</si>
  <si>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</si>
  <si>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</si>
  <si>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</si>
  <si>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</si>
  <si>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</si>
  <si>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</si>
  <si>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</si>
  <si>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</si>
  <si>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</si>
  <si>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</si>
  <si>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</si>
  <si>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</si>
  <si>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</si>
  <si>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</si>
  <si>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</si>
  <si>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</si>
  <si>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</si>
  <si>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</si>
  <si>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</si>
  <si>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</si>
  <si>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</si>
  <si>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</si>
  <si>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</si>
  <si>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</si>
  <si>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</si>
  <si>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</si>
  <si>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</si>
  <si>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</si>
  <si>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</si>
  <si>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</si>
  <si>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</si>
  <si>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</si>
  <si>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</si>
  <si>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</si>
  <si>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</si>
  <si>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</si>
  <si>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</si>
  <si>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</si>
  <si>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</si>
  <si>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</si>
  <si>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</si>
  <si>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</si>
  <si>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</si>
  <si>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</si>
  <si>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</si>
  <si>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</si>
  <si>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</si>
  <si>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</si>
  <si>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</si>
  <si>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</si>
  <si>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</si>
  <si>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</si>
  <si>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</si>
  <si>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</si>
  <si>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</si>
  <si>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</si>
  <si>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</si>
  <si>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</si>
  <si>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</si>
  <si>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</si>
  <si>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</si>
  <si>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</si>
  <si>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</si>
  <si>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</si>
  <si>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</si>
  <si>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</si>
  <si>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</si>
  <si>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</si>
  <si>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</si>
  <si>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</si>
  <si>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</si>
  <si>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</si>
  <si>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</si>
  <si>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</si>
  <si>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</si>
  <si>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</si>
  <si>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</si>
  <si>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</si>
  <si>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</si>
  <si>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</si>
  <si>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</si>
  <si>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</si>
  <si>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</si>
  <si>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</si>
  <si>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</si>
  <si>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</si>
  <si>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</si>
  <si>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</si>
  <si>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</si>
  <si>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</si>
  <si>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</si>
  <si>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</si>
  <si>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</si>
  <si>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</si>
  <si>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</si>
  <si>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</si>
  <si>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</si>
  <si>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</si>
  <si>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</si>
  <si>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</si>
  <si>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</si>
  <si>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</si>
  <si>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</si>
  <si>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</si>
  <si>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</si>
  <si>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</si>
  <si>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</si>
  <si>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</si>
  <si>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</si>
  <si>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</si>
  <si>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</si>
  <si>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</si>
  <si>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</si>
  <si>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</si>
  <si>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</si>
  <si>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</si>
  <si>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</si>
  <si>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</si>
  <si>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</si>
  <si>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</si>
  <si>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</si>
  <si>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</si>
  <si>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</si>
  <si>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</si>
  <si>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</si>
  <si>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</si>
  <si>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</si>
  <si>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</si>
  <si>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</si>
  <si>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</si>
  <si>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</si>
  <si>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</si>
  <si>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</si>
  <si>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</si>
  <si>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</si>
  <si>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</si>
  <si>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</si>
  <si>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</si>
  <si>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</si>
  <si>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</si>
  <si>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</si>
  <si>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</si>
  <si>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</si>
  <si>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</si>
  <si>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</si>
  <si>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</si>
  <si>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</si>
  <si>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</si>
  <si>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</si>
  <si>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</si>
  <si>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</si>
  <si>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</si>
  <si>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</si>
  <si>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</si>
  <si>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</si>
  <si>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</si>
  <si>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</si>
  <si>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</si>
  <si>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</si>
  <si>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</si>
  <si>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</si>
  <si>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</si>
  <si>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</si>
  <si>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</si>
  <si>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</si>
  <si>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</si>
  <si>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</si>
  <si>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</si>
  <si>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</si>
  <si>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</si>
  <si>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</si>
  <si>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</si>
  <si>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</si>
  <si>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</si>
  <si>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</si>
  <si>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</si>
  <si>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</si>
  <si>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</si>
  <si>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</si>
  <si>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</si>
  <si>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</si>
  <si>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</si>
  <si>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</si>
  <si>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</si>
  <si>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</si>
  <si>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</si>
  <si>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</si>
  <si>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</si>
  <si>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</si>
  <si>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</si>
  <si>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</si>
  <si>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</si>
  <si>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</si>
  <si>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</si>
  <si>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</si>
  <si>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</si>
  <si>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</si>
  <si>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</si>
  <si>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</si>
  <si>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</si>
  <si>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</si>
  <si>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</si>
  <si>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</si>
  <si>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</si>
  <si>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</si>
  <si>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</si>
  <si>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</si>
  <si>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</si>
  <si>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</si>
  <si>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</si>
  <si>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</si>
  <si>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</si>
  <si>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</si>
  <si>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</si>
  <si>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</si>
  <si>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</si>
  <si>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</si>
  <si>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</si>
  <si>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</si>
  <si>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</si>
  <si>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</si>
  <si>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</si>
  <si>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</si>
  <si>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</si>
  <si>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</si>
  <si>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</si>
  <si>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</si>
  <si>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</si>
  <si>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</si>
  <si>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</si>
  <si>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</si>
  <si>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</si>
  <si>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</si>
  <si>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</si>
  <si>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</si>
  <si>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</si>
  <si>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</si>
  <si>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</si>
  <si>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</si>
  <si>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</si>
  <si>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</si>
  <si>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</si>
  <si>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</si>
  <si>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</si>
  <si>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</si>
  <si>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</si>
  <si>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</si>
  <si>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</si>
  <si>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</si>
  <si>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</si>
  <si>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</si>
  <si>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</si>
  <si>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</si>
  <si>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</si>
  <si>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</si>
  <si>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</si>
  <si>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</si>
  <si>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</si>
  <si>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</si>
  <si>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</si>
  <si>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</si>
  <si>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</si>
  <si>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</si>
  <si>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</si>
  <si>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</si>
  <si>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</si>
  <si>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</si>
  <si>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</si>
  <si>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</si>
  <si>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</si>
  <si>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</si>
  <si>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</si>
  <si>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</si>
  <si>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</si>
  <si>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</si>
  <si>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</si>
  <si>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</si>
  <si>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</si>
  <si>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</si>
  <si>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</si>
  <si>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</si>
  <si>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</si>
  <si>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</si>
  <si>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</si>
  <si>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</si>
  <si>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</si>
  <si>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</si>
  <si>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</si>
  <si>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</si>
  <si>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</si>
  <si>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</si>
  <si>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</si>
  <si>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</si>
  <si>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</si>
  <si>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</si>
  <si>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</si>
  <si>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</si>
  <si>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</si>
  <si>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</si>
  <si>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</si>
  <si>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</si>
  <si>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</si>
  <si>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</si>
  <si>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</si>
  <si>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</si>
  <si>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</si>
  <si>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</si>
  <si>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</si>
  <si>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</si>
  <si>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</si>
  <si>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</si>
  <si>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</si>
  <si>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</si>
  <si>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</si>
  <si>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</si>
  <si>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</si>
  <si>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</si>
  <si>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</si>
  <si>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</si>
  <si>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</si>
  <si>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</si>
  <si>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</si>
  <si>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</si>
  <si>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</si>
  <si>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</si>
  <si>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</si>
  <si>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</si>
  <si>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</si>
  <si>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</si>
  <si>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</si>
  <si>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</si>
  <si>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</si>
  <si>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</si>
  <si>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</si>
  <si>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</si>
  <si>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</si>
  <si>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</si>
  <si>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</si>
  <si>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</si>
  <si>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</si>
  <si>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</si>
  <si>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</si>
  <si>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</si>
  <si>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</si>
  <si>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</si>
  <si>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</si>
  <si>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</si>
  <si>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</si>
  <si>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</si>
  <si>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</si>
  <si>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</si>
  <si>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</si>
  <si>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</si>
  <si>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</si>
  <si>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</si>
  <si>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</si>
  <si>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</si>
  <si>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</si>
  <si>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</si>
  <si>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</si>
  <si>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</si>
  <si>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</si>
  <si>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</si>
  <si>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</si>
  <si>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</si>
  <si>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</si>
  <si>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</si>
  <si>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</si>
  <si>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</si>
  <si>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</si>
  <si>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</si>
  <si>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</si>
  <si>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</si>
  <si>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</si>
  <si>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</si>
  <si>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</si>
  <si>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</si>
  <si>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</si>
  <si>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</si>
  <si>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</si>
  <si>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</si>
  <si>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</si>
  <si>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</si>
  <si>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</si>
  <si>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</si>
  <si>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</si>
  <si>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</si>
  <si>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</si>
  <si>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</si>
  <si>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</si>
  <si>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</si>
  <si>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</si>
  <si>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</si>
  <si>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</si>
  <si>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</si>
  <si>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</si>
  <si>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</si>
  <si>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</si>
  <si>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</si>
  <si>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</si>
  <si>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</si>
  <si>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</si>
  <si>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</si>
  <si>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</si>
  <si>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</si>
  <si>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</si>
  <si>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</si>
  <si>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</si>
  <si>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25/02/2023</t>
  </si>
  <si>
    <t>BD@155375</t>
  </si>
  <si>
    <t>BE6312092115</t>
  </si>
  <si>
    <t>BD@167469</t>
  </si>
  <si>
    <t>BE0002700814</t>
  </si>
  <si>
    <t>20/05/2023</t>
  </si>
  <si>
    <t>BD@167470</t>
  </si>
  <si>
    <t>BE0002701820</t>
  </si>
  <si>
    <t>BD@178945</t>
  </si>
  <si>
    <t>BE0002762434</t>
  </si>
  <si>
    <t>10/12/2023</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</si>
  <si>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</si>
  <si>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</si>
  <si>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</si>
  <si>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</si>
  <si>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</si>
  <si>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</si>
  <si>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</si>
  <si>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</si>
  <si>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</si>
  <si>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</si>
  <si>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</si>
  <si>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</si>
  <si>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</si>
  <si>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</si>
  <si>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</si>
  <si>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</si>
  <si>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</si>
  <si>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</si>
  <si>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</si>
  <si>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</si>
  <si>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</si>
  <si>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</si>
  <si>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</si>
  <si>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</si>
  <si>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</si>
  <si>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</si>
  <si>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</si>
  <si>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</si>
  <si>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</si>
  <si>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</si>
  <si>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</si>
  <si>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</si>
  <si>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</si>
  <si>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</si>
  <si>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</si>
  <si>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</si>
  <si>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</si>
  <si>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</si>
  <si>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</si>
  <si>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</si>
  <si>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</si>
  <si>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</si>
  <si>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</si>
  <si>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</si>
  <si>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</si>
  <si>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</si>
  <si>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</si>
  <si>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</si>
  <si>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</si>
  <si>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</si>
  <si>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</si>
  <si>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</si>
  <si>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</si>
  <si>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</si>
  <si>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</si>
  <si>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</si>
  <si>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</si>
  <si>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</si>
  <si>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</si>
  <si>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</si>
  <si>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</si>
  <si>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</si>
  <si>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</si>
  <si>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</si>
  <si>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</si>
  <si>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</si>
  <si>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</si>
  <si>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</si>
  <si>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</si>
  <si>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</si>
  <si>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</si>
  <si>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</si>
  <si>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</si>
  <si>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</si>
  <si>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</si>
  <si>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</si>
  <si>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</si>
  <si>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</si>
  <si>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</si>
  <si>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</si>
  <si>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</si>
  <si>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</si>
  <si>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</si>
  <si>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</si>
  <si>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</si>
  <si>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</si>
  <si>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</si>
  <si>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</si>
  <si>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</si>
  <si>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</si>
  <si>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</si>
  <si>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</si>
  <si>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</si>
  <si>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</si>
  <si>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</si>
  <si>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</si>
  <si>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</si>
  <si>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</si>
  <si>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</si>
  <si>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</si>
  <si>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</si>
  <si>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</si>
  <si>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</si>
  <si>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</si>
  <si>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</si>
  <si>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</si>
  <si>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</si>
  <si>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</si>
  <si>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</si>
  <si>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</si>
  <si>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</si>
  <si>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</si>
  <si>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</si>
  <si>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</si>
  <si>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</si>
  <si>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22/06/2027</t>
  </si>
  <si>
    <t>BGB 0 22/10/2027</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</si>
  <si>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</si>
  <si>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</si>
  <si>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</si>
  <si>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</si>
  <si>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</si>
  <si>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</si>
  <si>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</si>
  <si>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</si>
  <si>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</si>
  <si>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</si>
  <si>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</si>
  <si>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</si>
  <si>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</si>
  <si>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</si>
  <si>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</si>
  <si>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</si>
  <si>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</si>
  <si>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</si>
  <si>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</si>
  <si>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</si>
  <si>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</si>
  <si>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</si>
  <si>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</si>
  <si>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</si>
  <si>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</si>
  <si>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</si>
  <si>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</si>
  <si>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</si>
  <si>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</si>
  <si>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</si>
  <si>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</si>
  <si>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</si>
  <si>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</si>
  <si>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</si>
  <si>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</si>
  <si>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</si>
  <si>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</si>
  <si>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</si>
  <si>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</si>
  <si>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</si>
  <si>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</si>
  <si>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</si>
  <si>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</si>
  <si>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</si>
  <si>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</si>
  <si>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</si>
  <si>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</si>
  <si>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&gt;32 and &lt;=33</t>
  </si>
  <si>
    <t>&gt;30 and &lt;=31</t>
  </si>
  <si>
    <t>&gt;25 and &lt;=26</t>
  </si>
  <si>
    <t>&gt;26 and &lt;=27</t>
  </si>
  <si>
    <t>&lt;0</t>
  </si>
  <si>
    <t>&gt;27 and &lt;=28</t>
  </si>
  <si>
    <t>&gt;28 and &lt;=29</t>
  </si>
  <si>
    <t>&gt;33 and &lt;=34</t>
  </si>
  <si>
    <t>&gt;34 and &lt;=35</t>
  </si>
  <si>
    <t>&gt;35 and &lt;=36</t>
  </si>
  <si>
    <t>&gt;36 and &lt;=37</t>
  </si>
  <si>
    <t>&gt;39 and &lt;=40</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</si>
  <si>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</si>
  <si>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</si>
  <si>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</si>
  <si>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</si>
  <si>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</si>
  <si>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</si>
  <si>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</si>
  <si>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</si>
  <si>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</si>
  <si>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</si>
  <si>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</si>
  <si>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</si>
  <si>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</si>
  <si>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</si>
  <si>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</si>
  <si>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</si>
  <si>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</si>
  <si>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</si>
  <si>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</si>
  <si>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</si>
  <si>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</si>
  <si>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</si>
  <si>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</si>
  <si>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</si>
  <si>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</si>
  <si>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</si>
  <si>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</si>
  <si>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7 - 7.5%</t>
  </si>
  <si>
    <t>Variable</t>
  </si>
  <si>
    <t>Variable With Cap</t>
  </si>
  <si>
    <t>2023</t>
  </si>
  <si>
    <t>2024</t>
  </si>
  <si>
    <t>2025</t>
  </si>
  <si>
    <t>2026</t>
  </si>
  <si>
    <t>2027</t>
  </si>
  <si>
    <t>2028</t>
  </si>
  <si>
    <t>2029</t>
  </si>
  <si>
    <t>2030</t>
  </si>
  <si>
    <t>2031</t>
  </si>
  <si>
    <t>2032</t>
  </si>
  <si>
    <t>2033</t>
  </si>
  <si>
    <t>2034</t>
  </si>
  <si>
    <t>2035</t>
  </si>
  <si>
    <t>2036</t>
  </si>
  <si>
    <t>2037</t>
  </si>
  <si>
    <t>Fixed To Maturity</t>
  </si>
  <si>
    <t>Monthly</t>
  </si>
  <si>
    <t>Twice A Year</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</si>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</sst>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9">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3" fontId="13" fillId="2" borderId="0" xfId="0" applyNumberFormat="1" applyFont="1" applyFill="1" applyAlignment="1">
      <alignment horizontal="right"/>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16"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left" vertical="center"/>
    </xf>
    <xf numFmtId="49" fontId="7" fillId="2" borderId="0" xfId="0" applyNumberFormat="1" applyFont="1" applyFill="1" applyAlignment="1">
      <alignment horizontal="left" vertical="center"/>
    </xf>
    <xf numFmtId="0" fontId="12" fillId="3" borderId="5" xfId="0" applyFont="1" applyFill="1" applyBorder="1" applyAlignment="1">
      <alignment horizontal="center" vertical="center"/>
    </xf>
    <xf numFmtId="1"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64" fillId="0" borderId="0" xfId="3" applyFont="1" applyAlignment="1">
      <alignment horizontal="left"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cellXfs>
  <cellStyles count="6">
    <cellStyle name="Hyperlink 2" xfId="2" xr:uid="{FCC7DFD4-17A9-4DDC-9E9C-16B4C3427EC6}"/>
    <cellStyle name="Normal" xfId="0" builtinId="0"/>
    <cellStyle name="Normal 2" xfId="1" xr:uid="{909A0AD7-35F4-4326-9725-90B22800EAB1}"/>
    <cellStyle name="Normal 3" xfId="3" xr:uid="{029DFA98-4955-4A7C-BA6D-4794050BAAB1}"/>
    <cellStyle name="Percent 2" xfId="4" xr:uid="{013A85FF-F75F-40C8-AC52-FA706076737B}"/>
    <cellStyle name="Percent 3" xfId="5" xr:uid="{42511D13-3F34-46C7-A40B-0130C78B3B26}"/>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9963556-48A5-41D9-9EDE-9D8655944CB5}"/>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44450</xdr:colOff>
      <xdr:row>0</xdr:row>
      <xdr:rowOff>0</xdr:rowOff>
    </xdr:from>
    <xdr:to>
      <xdr:col>1</xdr:col>
      <xdr:colOff>919480</xdr:colOff>
      <xdr:row>1</xdr:row>
      <xdr:rowOff>541866</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44450" y="0"/>
          <a:ext cx="10918613" cy="4087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939800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31750" y="0"/>
          <a:ext cx="1968500"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5EAD8-F737-421C-A69C-148A8A5FE37E}">
  <sheetPr>
    <tabColor rgb="FFE36E00"/>
  </sheetPr>
  <dimension ref="A1:A174"/>
  <sheetViews>
    <sheetView tabSelected="1" zoomScale="60" zoomScaleNormal="60" workbookViewId="0">
      <selection activeCell="A131" sqref="A131"/>
    </sheetView>
  </sheetViews>
  <sheetFormatPr defaultColWidth="8.26953125" defaultRowHeight="14.5" x14ac:dyDescent="0.35"/>
  <cols>
    <col min="1" max="1" width="220" style="122" customWidth="1"/>
    <col min="2" max="16384" width="8.26953125" style="122"/>
  </cols>
  <sheetData>
    <row r="1" spans="1:1" ht="31" x14ac:dyDescent="0.35">
      <c r="A1" s="121" t="s">
        <v>1237</v>
      </c>
    </row>
    <row r="3" spans="1:1" ht="15" x14ac:dyDescent="0.35">
      <c r="A3" s="123"/>
    </row>
    <row r="4" spans="1:1" ht="34" x14ac:dyDescent="0.35">
      <c r="A4" s="124" t="s">
        <v>1238</v>
      </c>
    </row>
    <row r="5" spans="1:1" ht="34" x14ac:dyDescent="0.35">
      <c r="A5" s="124" t="s">
        <v>1239</v>
      </c>
    </row>
    <row r="6" spans="1:1" ht="51" x14ac:dyDescent="0.35">
      <c r="A6" s="124" t="s">
        <v>1240</v>
      </c>
    </row>
    <row r="7" spans="1:1" ht="17" x14ac:dyDescent="0.35">
      <c r="A7" s="124"/>
    </row>
    <row r="8" spans="1:1" ht="18.5" x14ac:dyDescent="0.35">
      <c r="A8" s="125" t="s">
        <v>1241</v>
      </c>
    </row>
    <row r="9" spans="1:1" ht="34" x14ac:dyDescent="0.4">
      <c r="A9" s="126" t="s">
        <v>1242</v>
      </c>
    </row>
    <row r="10" spans="1:1" ht="85" x14ac:dyDescent="0.35">
      <c r="A10" s="127" t="s">
        <v>1243</v>
      </c>
    </row>
    <row r="11" spans="1:1" ht="34" x14ac:dyDescent="0.35">
      <c r="A11" s="127" t="s">
        <v>1244</v>
      </c>
    </row>
    <row r="12" spans="1:1" ht="17" x14ac:dyDescent="0.35">
      <c r="A12" s="127" t="s">
        <v>1245</v>
      </c>
    </row>
    <row r="13" spans="1:1" ht="17" x14ac:dyDescent="0.35">
      <c r="A13" s="127" t="s">
        <v>1246</v>
      </c>
    </row>
    <row r="14" spans="1:1" ht="34" x14ac:dyDescent="0.35">
      <c r="A14" s="127" t="s">
        <v>1247</v>
      </c>
    </row>
    <row r="15" spans="1:1" ht="17" x14ac:dyDescent="0.35">
      <c r="A15" s="127"/>
    </row>
    <row r="16" spans="1:1" ht="18.5" x14ac:dyDescent="0.35">
      <c r="A16" s="125" t="s">
        <v>1248</v>
      </c>
    </row>
    <row r="17" spans="1:1" ht="17" x14ac:dyDescent="0.35">
      <c r="A17" s="128" t="s">
        <v>1249</v>
      </c>
    </row>
    <row r="18" spans="1:1" ht="34" x14ac:dyDescent="0.35">
      <c r="A18" s="129" t="s">
        <v>1250</v>
      </c>
    </row>
    <row r="19" spans="1:1" ht="34" x14ac:dyDescent="0.35">
      <c r="A19" s="129" t="s">
        <v>1251</v>
      </c>
    </row>
    <row r="20" spans="1:1" ht="51" x14ac:dyDescent="0.35">
      <c r="A20" s="129" t="s">
        <v>1252</v>
      </c>
    </row>
    <row r="21" spans="1:1" ht="85" x14ac:dyDescent="0.35">
      <c r="A21" s="129" t="s">
        <v>1253</v>
      </c>
    </row>
    <row r="22" spans="1:1" ht="51" x14ac:dyDescent="0.35">
      <c r="A22" s="129" t="s">
        <v>1254</v>
      </c>
    </row>
    <row r="23" spans="1:1" ht="34" x14ac:dyDescent="0.35">
      <c r="A23" s="129" t="s">
        <v>1255</v>
      </c>
    </row>
    <row r="24" spans="1:1" ht="17" x14ac:dyDescent="0.35">
      <c r="A24" s="129" t="s">
        <v>1256</v>
      </c>
    </row>
    <row r="25" spans="1:1" ht="17" x14ac:dyDescent="0.35">
      <c r="A25" s="128" t="s">
        <v>1257</v>
      </c>
    </row>
    <row r="26" spans="1:1" ht="51" x14ac:dyDescent="0.4">
      <c r="A26" s="130" t="s">
        <v>1258</v>
      </c>
    </row>
    <row r="27" spans="1:1" ht="17" x14ac:dyDescent="0.4">
      <c r="A27" s="130" t="s">
        <v>1259</v>
      </c>
    </row>
    <row r="28" spans="1:1" ht="17" x14ac:dyDescent="0.35">
      <c r="A28" s="128" t="s">
        <v>1260</v>
      </c>
    </row>
    <row r="29" spans="1:1" ht="34" x14ac:dyDescent="0.35">
      <c r="A29" s="129" t="s">
        <v>1261</v>
      </c>
    </row>
    <row r="30" spans="1:1" ht="34" x14ac:dyDescent="0.35">
      <c r="A30" s="129" t="s">
        <v>1262</v>
      </c>
    </row>
    <row r="31" spans="1:1" ht="34" x14ac:dyDescent="0.35">
      <c r="A31" s="129" t="s">
        <v>1263</v>
      </c>
    </row>
    <row r="32" spans="1:1" ht="34" x14ac:dyDescent="0.35">
      <c r="A32" s="129" t="s">
        <v>1264</v>
      </c>
    </row>
    <row r="33" spans="1:1" ht="17" x14ac:dyDescent="0.35">
      <c r="A33" s="129"/>
    </row>
    <row r="34" spans="1:1" ht="18.5" x14ac:dyDescent="0.35">
      <c r="A34" s="125" t="s">
        <v>1265</v>
      </c>
    </row>
    <row r="35" spans="1:1" ht="17" x14ac:dyDescent="0.35">
      <c r="A35" s="128" t="s">
        <v>1266</v>
      </c>
    </row>
    <row r="36" spans="1:1" ht="34" x14ac:dyDescent="0.35">
      <c r="A36" s="129" t="s">
        <v>1267</v>
      </c>
    </row>
    <row r="37" spans="1:1" ht="34" x14ac:dyDescent="0.35">
      <c r="A37" s="129" t="s">
        <v>1268</v>
      </c>
    </row>
    <row r="38" spans="1:1" ht="34" x14ac:dyDescent="0.35">
      <c r="A38" s="129" t="s">
        <v>1269</v>
      </c>
    </row>
    <row r="39" spans="1:1" ht="17" x14ac:dyDescent="0.35">
      <c r="A39" s="129" t="s">
        <v>1270</v>
      </c>
    </row>
    <row r="40" spans="1:1" ht="34" x14ac:dyDescent="0.35">
      <c r="A40" s="129" t="s">
        <v>1271</v>
      </c>
    </row>
    <row r="41" spans="1:1" ht="17" x14ac:dyDescent="0.35">
      <c r="A41" s="128" t="s">
        <v>1272</v>
      </c>
    </row>
    <row r="42" spans="1:1" ht="17" x14ac:dyDescent="0.35">
      <c r="A42" s="129" t="s">
        <v>1273</v>
      </c>
    </row>
    <row r="43" spans="1:1" ht="17" x14ac:dyDescent="0.4">
      <c r="A43" s="130" t="s">
        <v>1274</v>
      </c>
    </row>
    <row r="44" spans="1:1" ht="17" x14ac:dyDescent="0.35">
      <c r="A44" s="128" t="s">
        <v>1275</v>
      </c>
    </row>
    <row r="45" spans="1:1" ht="34" x14ac:dyDescent="0.4">
      <c r="A45" s="130" t="s">
        <v>1276</v>
      </c>
    </row>
    <row r="46" spans="1:1" ht="34" x14ac:dyDescent="0.35">
      <c r="A46" s="129" t="s">
        <v>1277</v>
      </c>
    </row>
    <row r="47" spans="1:1" ht="51" x14ac:dyDescent="0.35">
      <c r="A47" s="129" t="s">
        <v>1278</v>
      </c>
    </row>
    <row r="48" spans="1:1" ht="17" x14ac:dyDescent="0.35">
      <c r="A48" s="129" t="s">
        <v>1279</v>
      </c>
    </row>
    <row r="49" spans="1:1" ht="17" x14ac:dyDescent="0.4">
      <c r="A49" s="130" t="s">
        <v>1280</v>
      </c>
    </row>
    <row r="50" spans="1:1" ht="17" x14ac:dyDescent="0.35">
      <c r="A50" s="128" t="s">
        <v>1281</v>
      </c>
    </row>
    <row r="51" spans="1:1" ht="34" x14ac:dyDescent="0.4">
      <c r="A51" s="130" t="s">
        <v>1282</v>
      </c>
    </row>
    <row r="52" spans="1:1" ht="17" x14ac:dyDescent="0.35">
      <c r="A52" s="129" t="s">
        <v>1283</v>
      </c>
    </row>
    <row r="53" spans="1:1" ht="34" x14ac:dyDescent="0.4">
      <c r="A53" s="130" t="s">
        <v>1284</v>
      </c>
    </row>
    <row r="54" spans="1:1" ht="17" x14ac:dyDescent="0.35">
      <c r="A54" s="128" t="s">
        <v>1285</v>
      </c>
    </row>
    <row r="55" spans="1:1" ht="17" x14ac:dyDescent="0.4">
      <c r="A55" s="130" t="s">
        <v>1286</v>
      </c>
    </row>
    <row r="56" spans="1:1" ht="34" x14ac:dyDescent="0.35">
      <c r="A56" s="129" t="s">
        <v>1287</v>
      </c>
    </row>
    <row r="57" spans="1:1" ht="17" x14ac:dyDescent="0.35">
      <c r="A57" s="129" t="s">
        <v>1288</v>
      </c>
    </row>
    <row r="58" spans="1:1" ht="34" x14ac:dyDescent="0.35">
      <c r="A58" s="129" t="s">
        <v>1289</v>
      </c>
    </row>
    <row r="59" spans="1:1" ht="17" x14ac:dyDescent="0.35">
      <c r="A59" s="128" t="s">
        <v>1290</v>
      </c>
    </row>
    <row r="60" spans="1:1" ht="34" x14ac:dyDescent="0.35">
      <c r="A60" s="129" t="s">
        <v>1291</v>
      </c>
    </row>
    <row r="61" spans="1:1" ht="17" x14ac:dyDescent="0.35">
      <c r="A61" s="131"/>
    </row>
    <row r="62" spans="1:1" ht="18.5" x14ac:dyDescent="0.35">
      <c r="A62" s="125" t="s">
        <v>1292</v>
      </c>
    </row>
    <row r="63" spans="1:1" ht="17" x14ac:dyDescent="0.35">
      <c r="A63" s="128" t="s">
        <v>1293</v>
      </c>
    </row>
    <row r="64" spans="1:1" ht="34" x14ac:dyDescent="0.35">
      <c r="A64" s="129" t="s">
        <v>1294</v>
      </c>
    </row>
    <row r="65" spans="1:1" ht="17" x14ac:dyDescent="0.35">
      <c r="A65" s="129" t="s">
        <v>1295</v>
      </c>
    </row>
    <row r="66" spans="1:1" ht="51" x14ac:dyDescent="0.35">
      <c r="A66" s="127" t="s">
        <v>1296</v>
      </c>
    </row>
    <row r="67" spans="1:1" ht="34" x14ac:dyDescent="0.35">
      <c r="A67" s="127" t="s">
        <v>1297</v>
      </c>
    </row>
    <row r="68" spans="1:1" ht="34" x14ac:dyDescent="0.35">
      <c r="A68" s="127" t="s">
        <v>1298</v>
      </c>
    </row>
    <row r="69" spans="1:1" ht="17" x14ac:dyDescent="0.35">
      <c r="A69" s="132" t="s">
        <v>1299</v>
      </c>
    </row>
    <row r="70" spans="1:1" ht="51" x14ac:dyDescent="0.35">
      <c r="A70" s="127" t="s">
        <v>1300</v>
      </c>
    </row>
    <row r="71" spans="1:1" ht="17" x14ac:dyDescent="0.35">
      <c r="A71" s="127" t="s">
        <v>1301</v>
      </c>
    </row>
    <row r="72" spans="1:1" ht="17" x14ac:dyDescent="0.35">
      <c r="A72" s="132" t="s">
        <v>1302</v>
      </c>
    </row>
    <row r="73" spans="1:1" ht="17" x14ac:dyDescent="0.35">
      <c r="A73" s="127" t="s">
        <v>1303</v>
      </c>
    </row>
    <row r="74" spans="1:1" ht="17" x14ac:dyDescent="0.35">
      <c r="A74" s="132" t="s">
        <v>1304</v>
      </c>
    </row>
    <row r="75" spans="1:1" ht="34" x14ac:dyDescent="0.35">
      <c r="A75" s="127" t="s">
        <v>1305</v>
      </c>
    </row>
    <row r="76" spans="1:1" ht="17" x14ac:dyDescent="0.35">
      <c r="A76" s="127" t="s">
        <v>1306</v>
      </c>
    </row>
    <row r="77" spans="1:1" ht="51" x14ac:dyDescent="0.35">
      <c r="A77" s="127" t="s">
        <v>1307</v>
      </c>
    </row>
    <row r="78" spans="1:1" ht="17" x14ac:dyDescent="0.35">
      <c r="A78" s="132" t="s">
        <v>1308</v>
      </c>
    </row>
    <row r="79" spans="1:1" ht="17" x14ac:dyDescent="0.4">
      <c r="A79" s="126" t="s">
        <v>1309</v>
      </c>
    </row>
    <row r="80" spans="1:1" ht="17" x14ac:dyDescent="0.35">
      <c r="A80" s="132" t="s">
        <v>1310</v>
      </c>
    </row>
    <row r="81" spans="1:1" ht="34" x14ac:dyDescent="0.35">
      <c r="A81" s="127" t="s">
        <v>1311</v>
      </c>
    </row>
    <row r="82" spans="1:1" ht="34" x14ac:dyDescent="0.35">
      <c r="A82" s="127" t="s">
        <v>1312</v>
      </c>
    </row>
    <row r="83" spans="1:1" ht="34" x14ac:dyDescent="0.35">
      <c r="A83" s="127" t="s">
        <v>1313</v>
      </c>
    </row>
    <row r="84" spans="1:1" ht="34" x14ac:dyDescent="0.35">
      <c r="A84" s="127" t="s">
        <v>1314</v>
      </c>
    </row>
    <row r="85" spans="1:1" ht="34" x14ac:dyDescent="0.35">
      <c r="A85" s="127" t="s">
        <v>1315</v>
      </c>
    </row>
    <row r="86" spans="1:1" ht="17" x14ac:dyDescent="0.35">
      <c r="A86" s="132" t="s">
        <v>1316</v>
      </c>
    </row>
    <row r="87" spans="1:1" ht="17" x14ac:dyDescent="0.35">
      <c r="A87" s="127" t="s">
        <v>1317</v>
      </c>
    </row>
    <row r="88" spans="1:1" ht="34" x14ac:dyDescent="0.35">
      <c r="A88" s="127" t="s">
        <v>1318</v>
      </c>
    </row>
    <row r="89" spans="1:1" ht="17" x14ac:dyDescent="0.35">
      <c r="A89" s="132" t="s">
        <v>1319</v>
      </c>
    </row>
    <row r="90" spans="1:1" ht="34" x14ac:dyDescent="0.35">
      <c r="A90" s="127" t="s">
        <v>1320</v>
      </c>
    </row>
    <row r="91" spans="1:1" ht="17" x14ac:dyDescent="0.35">
      <c r="A91" s="132" t="s">
        <v>1321</v>
      </c>
    </row>
    <row r="92" spans="1:1" ht="17" x14ac:dyDescent="0.4">
      <c r="A92" s="126" t="s">
        <v>1322</v>
      </c>
    </row>
    <row r="93" spans="1:1" ht="17" x14ac:dyDescent="0.35">
      <c r="A93" s="127" t="s">
        <v>1323</v>
      </c>
    </row>
    <row r="94" spans="1:1" ht="17" x14ac:dyDescent="0.35">
      <c r="A94" s="127"/>
    </row>
    <row r="95" spans="1:1" ht="18.5" x14ac:dyDescent="0.35">
      <c r="A95" s="125" t="s">
        <v>1324</v>
      </c>
    </row>
    <row r="96" spans="1:1" ht="34" x14ac:dyDescent="0.4">
      <c r="A96" s="126" t="s">
        <v>1325</v>
      </c>
    </row>
    <row r="97" spans="1:1" ht="17" x14ac:dyDescent="0.4">
      <c r="A97" s="126" t="s">
        <v>1326</v>
      </c>
    </row>
    <row r="98" spans="1:1" ht="17" x14ac:dyDescent="0.35">
      <c r="A98" s="132" t="s">
        <v>1327</v>
      </c>
    </row>
    <row r="99" spans="1:1" ht="17" x14ac:dyDescent="0.35">
      <c r="A99" s="124" t="s">
        <v>1328</v>
      </c>
    </row>
    <row r="100" spans="1:1" ht="17" x14ac:dyDescent="0.35">
      <c r="A100" s="127" t="s">
        <v>1329</v>
      </c>
    </row>
    <row r="101" spans="1:1" ht="17" x14ac:dyDescent="0.35">
      <c r="A101" s="127" t="s">
        <v>1330</v>
      </c>
    </row>
    <row r="102" spans="1:1" ht="17" x14ac:dyDescent="0.35">
      <c r="A102" s="127" t="s">
        <v>1331</v>
      </c>
    </row>
    <row r="103" spans="1:1" ht="17" x14ac:dyDescent="0.35">
      <c r="A103" s="127" t="s">
        <v>1332</v>
      </c>
    </row>
    <row r="104" spans="1:1" ht="34" x14ac:dyDescent="0.35">
      <c r="A104" s="127" t="s">
        <v>1333</v>
      </c>
    </row>
    <row r="105" spans="1:1" ht="17" x14ac:dyDescent="0.35">
      <c r="A105" s="124" t="s">
        <v>1334</v>
      </c>
    </row>
    <row r="106" spans="1:1" ht="17" x14ac:dyDescent="0.35">
      <c r="A106" s="127" t="s">
        <v>1335</v>
      </c>
    </row>
    <row r="107" spans="1:1" ht="17" x14ac:dyDescent="0.35">
      <c r="A107" s="127" t="s">
        <v>1336</v>
      </c>
    </row>
    <row r="108" spans="1:1" ht="17" x14ac:dyDescent="0.35">
      <c r="A108" s="127" t="s">
        <v>1337</v>
      </c>
    </row>
    <row r="109" spans="1:1" ht="17" x14ac:dyDescent="0.35">
      <c r="A109" s="127" t="s">
        <v>1338</v>
      </c>
    </row>
    <row r="110" spans="1:1" ht="17" x14ac:dyDescent="0.35">
      <c r="A110" s="127" t="s">
        <v>1339</v>
      </c>
    </row>
    <row r="111" spans="1:1" ht="17" x14ac:dyDescent="0.35">
      <c r="A111" s="127" t="s">
        <v>1340</v>
      </c>
    </row>
    <row r="112" spans="1:1" ht="17" x14ac:dyDescent="0.35">
      <c r="A112" s="132" t="s">
        <v>1341</v>
      </c>
    </row>
    <row r="113" spans="1:1" ht="17" x14ac:dyDescent="0.35">
      <c r="A113" s="127" t="s">
        <v>1342</v>
      </c>
    </row>
    <row r="114" spans="1:1" ht="17" x14ac:dyDescent="0.35">
      <c r="A114" s="124" t="s">
        <v>1343</v>
      </c>
    </row>
    <row r="115" spans="1:1" ht="17" x14ac:dyDescent="0.35">
      <c r="A115" s="127" t="s">
        <v>1344</v>
      </c>
    </row>
    <row r="116" spans="1:1" ht="17" x14ac:dyDescent="0.35">
      <c r="A116" s="127" t="s">
        <v>1345</v>
      </c>
    </row>
    <row r="117" spans="1:1" ht="17" x14ac:dyDescent="0.35">
      <c r="A117" s="124" t="s">
        <v>1346</v>
      </c>
    </row>
    <row r="118" spans="1:1" ht="17" x14ac:dyDescent="0.35">
      <c r="A118" s="127" t="s">
        <v>1347</v>
      </c>
    </row>
    <row r="119" spans="1:1" ht="17" x14ac:dyDescent="0.35">
      <c r="A119" s="127" t="s">
        <v>1348</v>
      </c>
    </row>
    <row r="120" spans="1:1" ht="17" x14ac:dyDescent="0.35">
      <c r="A120" s="127" t="s">
        <v>1349</v>
      </c>
    </row>
    <row r="121" spans="1:1" ht="17" x14ac:dyDescent="0.35">
      <c r="A121" s="132" t="s">
        <v>1350</v>
      </c>
    </row>
    <row r="122" spans="1:1" ht="17" x14ac:dyDescent="0.35">
      <c r="A122" s="124" t="s">
        <v>1351</v>
      </c>
    </row>
    <row r="123" spans="1:1" ht="17" x14ac:dyDescent="0.35">
      <c r="A123" s="124" t="s">
        <v>1352</v>
      </c>
    </row>
    <row r="124" spans="1:1" ht="17" x14ac:dyDescent="0.35">
      <c r="A124" s="127" t="s">
        <v>1353</v>
      </c>
    </row>
    <row r="125" spans="1:1" ht="17" x14ac:dyDescent="0.35">
      <c r="A125" s="127" t="s">
        <v>1354</v>
      </c>
    </row>
    <row r="126" spans="1:1" ht="17" x14ac:dyDescent="0.35">
      <c r="A126" s="127" t="s">
        <v>1355</v>
      </c>
    </row>
    <row r="127" spans="1:1" ht="17" x14ac:dyDescent="0.35">
      <c r="A127" s="127" t="s">
        <v>1356</v>
      </c>
    </row>
    <row r="128" spans="1:1" ht="17" x14ac:dyDescent="0.35">
      <c r="A128" s="127" t="s">
        <v>1357</v>
      </c>
    </row>
    <row r="129" spans="1:1" ht="17" x14ac:dyDescent="0.35">
      <c r="A129" s="132" t="s">
        <v>1358</v>
      </c>
    </row>
    <row r="130" spans="1:1" ht="34" x14ac:dyDescent="0.35">
      <c r="A130" s="127" t="s">
        <v>1359</v>
      </c>
    </row>
    <row r="131" spans="1:1" ht="85" x14ac:dyDescent="0.35">
      <c r="A131" s="127" t="s">
        <v>1360</v>
      </c>
    </row>
    <row r="132" spans="1:1" ht="34" x14ac:dyDescent="0.35">
      <c r="A132" s="127" t="s">
        <v>1361</v>
      </c>
    </row>
    <row r="133" spans="1:1" ht="17" x14ac:dyDescent="0.35">
      <c r="A133" s="132" t="s">
        <v>1362</v>
      </c>
    </row>
    <row r="134" spans="1:1" ht="34" x14ac:dyDescent="0.35">
      <c r="A134" s="124" t="s">
        <v>1363</v>
      </c>
    </row>
    <row r="135" spans="1:1" ht="17" x14ac:dyDescent="0.35">
      <c r="A135" s="124"/>
    </row>
    <row r="136" spans="1:1" ht="18.5" x14ac:dyDescent="0.35">
      <c r="A136" s="125" t="s">
        <v>1364</v>
      </c>
    </row>
    <row r="137" spans="1:1" ht="17" x14ac:dyDescent="0.35">
      <c r="A137" s="127" t="s">
        <v>1365</v>
      </c>
    </row>
    <row r="138" spans="1:1" ht="51" x14ac:dyDescent="0.35">
      <c r="A138" s="129" t="s">
        <v>1366</v>
      </c>
    </row>
    <row r="139" spans="1:1" ht="34" x14ac:dyDescent="0.35">
      <c r="A139" s="129" t="s">
        <v>1367</v>
      </c>
    </row>
    <row r="140" spans="1:1" ht="17" x14ac:dyDescent="0.35">
      <c r="A140" s="128" t="s">
        <v>1368</v>
      </c>
    </row>
    <row r="141" spans="1:1" ht="17" x14ac:dyDescent="0.35">
      <c r="A141" s="133" t="s">
        <v>1369</v>
      </c>
    </row>
    <row r="142" spans="1:1" ht="34" x14ac:dyDescent="0.4">
      <c r="A142" s="130" t="s">
        <v>1370</v>
      </c>
    </row>
    <row r="143" spans="1:1" ht="17" x14ac:dyDescent="0.35">
      <c r="A143" s="129" t="s">
        <v>1371</v>
      </c>
    </row>
    <row r="144" spans="1:1" ht="17" x14ac:dyDescent="0.35">
      <c r="A144" s="129" t="s">
        <v>1372</v>
      </c>
    </row>
    <row r="145" spans="1:1" ht="17" x14ac:dyDescent="0.35">
      <c r="A145" s="133" t="s">
        <v>1373</v>
      </c>
    </row>
    <row r="146" spans="1:1" ht="17" x14ac:dyDescent="0.35">
      <c r="A146" s="128" t="s">
        <v>1374</v>
      </c>
    </row>
    <row r="147" spans="1:1" ht="17" x14ac:dyDescent="0.35">
      <c r="A147" s="133" t="s">
        <v>1375</v>
      </c>
    </row>
    <row r="148" spans="1:1" ht="17" x14ac:dyDescent="0.35">
      <c r="A148" s="129" t="s">
        <v>1376</v>
      </c>
    </row>
    <row r="149" spans="1:1" ht="17" x14ac:dyDescent="0.35">
      <c r="A149" s="129" t="s">
        <v>1377</v>
      </c>
    </row>
    <row r="150" spans="1:1" ht="17" x14ac:dyDescent="0.35">
      <c r="A150" s="129" t="s">
        <v>1378</v>
      </c>
    </row>
    <row r="151" spans="1:1" ht="34" x14ac:dyDescent="0.35">
      <c r="A151" s="133" t="s">
        <v>1379</v>
      </c>
    </row>
    <row r="152" spans="1:1" ht="17" x14ac:dyDescent="0.35">
      <c r="A152" s="128" t="s">
        <v>1380</v>
      </c>
    </row>
    <row r="153" spans="1:1" ht="17" x14ac:dyDescent="0.35">
      <c r="A153" s="129" t="s">
        <v>1381</v>
      </c>
    </row>
    <row r="154" spans="1:1" ht="17" x14ac:dyDescent="0.35">
      <c r="A154" s="129" t="s">
        <v>1382</v>
      </c>
    </row>
    <row r="155" spans="1:1" ht="17" x14ac:dyDescent="0.35">
      <c r="A155" s="129" t="s">
        <v>1383</v>
      </c>
    </row>
    <row r="156" spans="1:1" ht="17" x14ac:dyDescent="0.35">
      <c r="A156" s="129" t="s">
        <v>1384</v>
      </c>
    </row>
    <row r="157" spans="1:1" ht="34" x14ac:dyDescent="0.35">
      <c r="A157" s="129" t="s">
        <v>1385</v>
      </c>
    </row>
    <row r="158" spans="1:1" ht="34" x14ac:dyDescent="0.35">
      <c r="A158" s="129" t="s">
        <v>1386</v>
      </c>
    </row>
    <row r="159" spans="1:1" ht="17" x14ac:dyDescent="0.35">
      <c r="A159" s="128" t="s">
        <v>1387</v>
      </c>
    </row>
    <row r="160" spans="1:1" ht="34" x14ac:dyDescent="0.35">
      <c r="A160" s="129" t="s">
        <v>1388</v>
      </c>
    </row>
    <row r="161" spans="1:1" ht="34" x14ac:dyDescent="0.35">
      <c r="A161" s="129" t="s">
        <v>1389</v>
      </c>
    </row>
    <row r="162" spans="1:1" ht="17" x14ac:dyDescent="0.35">
      <c r="A162" s="129" t="s">
        <v>1390</v>
      </c>
    </row>
    <row r="163" spans="1:1" ht="17" x14ac:dyDescent="0.35">
      <c r="A163" s="128" t="s">
        <v>1391</v>
      </c>
    </row>
    <row r="164" spans="1:1" ht="34" x14ac:dyDescent="0.4">
      <c r="A164" s="130" t="s">
        <v>1392</v>
      </c>
    </row>
    <row r="165" spans="1:1" ht="34" x14ac:dyDescent="0.35">
      <c r="A165" s="129" t="s">
        <v>1393</v>
      </c>
    </row>
    <row r="166" spans="1:1" ht="17" x14ac:dyDescent="0.35">
      <c r="A166" s="128" t="s">
        <v>1394</v>
      </c>
    </row>
    <row r="167" spans="1:1" ht="17" x14ac:dyDescent="0.35">
      <c r="A167" s="129" t="s">
        <v>1395</v>
      </c>
    </row>
    <row r="168" spans="1:1" ht="17" x14ac:dyDescent="0.35">
      <c r="A168" s="128" t="s">
        <v>1396</v>
      </c>
    </row>
    <row r="169" spans="1:1" ht="17" x14ac:dyDescent="0.4">
      <c r="A169" s="130" t="s">
        <v>1397</v>
      </c>
    </row>
    <row r="170" spans="1:1" ht="17" x14ac:dyDescent="0.4">
      <c r="A170" s="130"/>
    </row>
    <row r="171" spans="1:1" ht="17" x14ac:dyDescent="0.4">
      <c r="A171" s="130"/>
    </row>
    <row r="172" spans="1:1" ht="17" x14ac:dyDescent="0.4">
      <c r="A172" s="130"/>
    </row>
    <row r="173" spans="1:1" ht="17" x14ac:dyDescent="0.4">
      <c r="A173" s="130"/>
    </row>
    <row r="174" spans="1:1" ht="17" x14ac:dyDescent="0.4">
      <c r="A174" s="130"/>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&amp;R&amp;1#&amp;"Calibri"&amp;10&amp;K0078D7Classification : Internal</oddFooter>
  </headerFooter>
  <rowBreaks count="4" manualBreakCount="4">
    <brk id="14" man="1"/>
    <brk id="43" man="1"/>
    <brk id="79"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9"/>
  <sheetViews>
    <sheetView zoomScaleNormal="100" workbookViewId="0">
      <selection activeCell="B4" sqref="B4:G4"/>
    </sheetView>
  </sheetViews>
  <sheetFormatPr defaultRowHeight="12.5" x14ac:dyDescent="0.25"/>
  <cols>
    <col min="1" max="1" width="0.453125" customWidth="1"/>
    <col min="2" max="3" width="14.7265625" customWidth="1"/>
    <col min="4" max="4" width="17.26953125" customWidth="1"/>
    <col min="5" max="6" width="14.7265625" customWidth="1"/>
    <col min="7" max="7" width="8.6328125" customWidth="1"/>
    <col min="8" max="9" width="0.26953125" customWidth="1"/>
    <col min="10" max="10" width="19.90625" customWidth="1"/>
    <col min="11" max="11" width="4.6328125" customWidth="1"/>
  </cols>
  <sheetData>
    <row r="1" spans="2:8" s="1" customFormat="1" ht="8" x14ac:dyDescent="0.2">
      <c r="B1" s="71"/>
    </row>
    <row r="2" spans="2:8" s="1" customFormat="1" ht="23" customHeight="1" x14ac:dyDescent="0.2">
      <c r="B2" s="71"/>
      <c r="D2" s="77" t="s">
        <v>909</v>
      </c>
      <c r="E2" s="77"/>
      <c r="F2" s="77"/>
      <c r="G2" s="77"/>
      <c r="H2" s="77"/>
    </row>
    <row r="3" spans="2:8" s="1" customFormat="1" ht="8" x14ac:dyDescent="0.2">
      <c r="B3" s="71"/>
    </row>
    <row r="4" spans="2:8" s="1" customFormat="1" ht="15.5" x14ac:dyDescent="0.2">
      <c r="B4" s="73" t="s">
        <v>1063</v>
      </c>
      <c r="C4" s="73"/>
      <c r="D4" s="73"/>
      <c r="E4" s="73"/>
      <c r="F4" s="73"/>
      <c r="G4" s="73"/>
    </row>
    <row r="5" spans="2:8" s="1" customFormat="1" ht="8" x14ac:dyDescent="0.2"/>
    <row r="6" spans="2:8" s="1" customFormat="1" x14ac:dyDescent="0.2">
      <c r="B6" s="9" t="s">
        <v>1065</v>
      </c>
      <c r="C6" s="3">
        <v>44926</v>
      </c>
      <c r="D6" s="45" t="s">
        <v>1064</v>
      </c>
    </row>
    <row r="7" spans="2:8" s="1" customFormat="1" ht="8" x14ac:dyDescent="0.2"/>
    <row r="8" spans="2:8" s="1" customFormat="1" ht="13" x14ac:dyDescent="0.2">
      <c r="B8" s="82" t="s">
        <v>1066</v>
      </c>
      <c r="C8" s="82"/>
      <c r="D8" s="82"/>
      <c r="E8" s="82"/>
      <c r="F8" s="82"/>
      <c r="G8" s="82"/>
    </row>
    <row r="9" spans="2:8" s="1" customFormat="1" ht="8" x14ac:dyDescent="0.2"/>
    <row r="10" spans="2:8" s="1" customFormat="1" ht="10" x14ac:dyDescent="0.2">
      <c r="B10" s="84" t="s">
        <v>1067</v>
      </c>
      <c r="C10" s="84"/>
      <c r="D10" s="84"/>
    </row>
    <row r="11" spans="2:8" s="1" customFormat="1" ht="8" x14ac:dyDescent="0.2"/>
    <row r="12" spans="2:8" s="1" customFormat="1" x14ac:dyDescent="0.2">
      <c r="B12" s="85" t="s">
        <v>1031</v>
      </c>
      <c r="C12" s="85"/>
      <c r="D12" s="85"/>
      <c r="E12" s="85"/>
      <c r="F12" s="89">
        <v>15259944225.879999</v>
      </c>
      <c r="G12" s="89"/>
    </row>
    <row r="13" spans="2:8" s="1" customFormat="1" x14ac:dyDescent="0.2">
      <c r="B13" s="86" t="s">
        <v>1032</v>
      </c>
      <c r="C13" s="86"/>
      <c r="D13" s="86"/>
      <c r="E13" s="86"/>
      <c r="F13" s="90">
        <v>15259944225.879999</v>
      </c>
      <c r="G13" s="90"/>
    </row>
    <row r="14" spans="2:8" s="1" customFormat="1" x14ac:dyDescent="0.2">
      <c r="B14" s="86" t="s">
        <v>1033</v>
      </c>
      <c r="C14" s="86"/>
      <c r="D14" s="86"/>
      <c r="E14" s="86"/>
      <c r="F14" s="90">
        <v>1979471011.8599701</v>
      </c>
      <c r="G14" s="90"/>
    </row>
    <row r="15" spans="2:8" s="1" customFormat="1" x14ac:dyDescent="0.2">
      <c r="B15" s="86" t="s">
        <v>455</v>
      </c>
      <c r="C15" s="86"/>
      <c r="D15" s="86"/>
      <c r="E15" s="86"/>
      <c r="F15" s="90">
        <v>106735</v>
      </c>
      <c r="G15" s="90"/>
    </row>
    <row r="16" spans="2:8" s="1" customFormat="1" x14ac:dyDescent="0.2">
      <c r="B16" s="86" t="s">
        <v>1034</v>
      </c>
      <c r="C16" s="86"/>
      <c r="D16" s="86"/>
      <c r="E16" s="86"/>
      <c r="F16" s="90">
        <v>228261</v>
      </c>
      <c r="G16" s="90"/>
    </row>
    <row r="17" spans="2:7" s="1" customFormat="1" x14ac:dyDescent="0.2">
      <c r="B17" s="86" t="s">
        <v>1035</v>
      </c>
      <c r="C17" s="86"/>
      <c r="D17" s="86"/>
      <c r="E17" s="86"/>
      <c r="F17" s="90">
        <v>142970.386713638</v>
      </c>
      <c r="G17" s="90"/>
    </row>
    <row r="18" spans="2:7" s="1" customFormat="1" x14ac:dyDescent="0.2">
      <c r="B18" s="86" t="s">
        <v>1036</v>
      </c>
      <c r="C18" s="86"/>
      <c r="D18" s="86"/>
      <c r="E18" s="86"/>
      <c r="F18" s="90">
        <v>66853.0507878262</v>
      </c>
      <c r="G18" s="90"/>
    </row>
    <row r="19" spans="2:7" s="1" customFormat="1" x14ac:dyDescent="0.2">
      <c r="B19" s="86" t="s">
        <v>1037</v>
      </c>
      <c r="C19" s="86"/>
      <c r="D19" s="86"/>
      <c r="E19" s="86"/>
      <c r="F19" s="91">
        <v>0.51662705351300897</v>
      </c>
      <c r="G19" s="91"/>
    </row>
    <row r="20" spans="2:7" s="1" customFormat="1" x14ac:dyDescent="0.2">
      <c r="B20" s="86" t="s">
        <v>1038</v>
      </c>
      <c r="C20" s="86"/>
      <c r="D20" s="86"/>
      <c r="E20" s="86"/>
      <c r="F20" s="91">
        <v>0.59273001349870502</v>
      </c>
      <c r="G20" s="91"/>
    </row>
    <row r="21" spans="2:7" s="1" customFormat="1" x14ac:dyDescent="0.2">
      <c r="B21" s="86" t="s">
        <v>1039</v>
      </c>
      <c r="C21" s="86"/>
      <c r="D21" s="86"/>
      <c r="E21" s="86"/>
      <c r="F21" s="92">
        <v>4.3006362098440398</v>
      </c>
      <c r="G21" s="92"/>
    </row>
    <row r="22" spans="2:7" s="1" customFormat="1" x14ac:dyDescent="0.2">
      <c r="B22" s="86" t="s">
        <v>1040</v>
      </c>
      <c r="C22" s="86"/>
      <c r="D22" s="86"/>
      <c r="E22" s="86"/>
      <c r="F22" s="92">
        <v>14.6888360121717</v>
      </c>
      <c r="G22" s="92"/>
    </row>
    <row r="23" spans="2:7" s="1" customFormat="1" x14ac:dyDescent="0.2">
      <c r="B23" s="86" t="s">
        <v>1041</v>
      </c>
      <c r="C23" s="86"/>
      <c r="D23" s="86"/>
      <c r="E23" s="86"/>
      <c r="F23" s="92">
        <v>18.989468100240199</v>
      </c>
      <c r="G23" s="92"/>
    </row>
    <row r="24" spans="2:7" s="1" customFormat="1" x14ac:dyDescent="0.2">
      <c r="B24" s="86" t="s">
        <v>1042</v>
      </c>
      <c r="C24" s="86"/>
      <c r="D24" s="86"/>
      <c r="E24" s="86"/>
      <c r="F24" s="91">
        <v>0.84086532530167502</v>
      </c>
      <c r="G24" s="91"/>
    </row>
    <row r="25" spans="2:7" s="1" customFormat="1" x14ac:dyDescent="0.2">
      <c r="B25" s="86" t="s">
        <v>1043</v>
      </c>
      <c r="C25" s="86"/>
      <c r="D25" s="86"/>
      <c r="E25" s="86"/>
      <c r="F25" s="91">
        <v>0.15913467469832601</v>
      </c>
      <c r="G25" s="91"/>
    </row>
    <row r="26" spans="2:7" s="1" customFormat="1" x14ac:dyDescent="0.2">
      <c r="B26" s="86" t="s">
        <v>1044</v>
      </c>
      <c r="C26" s="86"/>
      <c r="D26" s="86"/>
      <c r="E26" s="86"/>
      <c r="F26" s="91">
        <v>1.6896834680867601E-2</v>
      </c>
      <c r="G26" s="91"/>
    </row>
    <row r="27" spans="2:7" s="1" customFormat="1" x14ac:dyDescent="0.2">
      <c r="B27" s="86" t="s">
        <v>1045</v>
      </c>
      <c r="C27" s="86"/>
      <c r="D27" s="86"/>
      <c r="E27" s="86"/>
      <c r="F27" s="91">
        <v>1.6813913172838899E-2</v>
      </c>
      <c r="G27" s="91"/>
    </row>
    <row r="28" spans="2:7" s="1" customFormat="1" x14ac:dyDescent="0.2">
      <c r="B28" s="86" t="s">
        <v>1046</v>
      </c>
      <c r="C28" s="86"/>
      <c r="D28" s="86"/>
      <c r="E28" s="86"/>
      <c r="F28" s="91">
        <v>1.73349907329973E-2</v>
      </c>
      <c r="G28" s="91"/>
    </row>
    <row r="29" spans="2:7" s="1" customFormat="1" x14ac:dyDescent="0.2">
      <c r="B29" s="86" t="s">
        <v>1047</v>
      </c>
      <c r="C29" s="86"/>
      <c r="D29" s="86"/>
      <c r="E29" s="86"/>
      <c r="F29" s="92">
        <v>7.6569885088919003</v>
      </c>
      <c r="G29" s="92"/>
    </row>
    <row r="30" spans="2:7" s="1" customFormat="1" x14ac:dyDescent="0.2">
      <c r="B30" s="87" t="s">
        <v>1048</v>
      </c>
      <c r="C30" s="87"/>
      <c r="D30" s="87"/>
      <c r="E30" s="87"/>
      <c r="F30" s="93">
        <v>6.6167891393553298</v>
      </c>
      <c r="G30" s="93"/>
    </row>
    <row r="31" spans="2:7" s="1" customFormat="1" ht="8" x14ac:dyDescent="0.2"/>
    <row r="32" spans="2:7" s="1" customFormat="1" ht="13" x14ac:dyDescent="0.2">
      <c r="B32" s="82" t="s">
        <v>1068</v>
      </c>
      <c r="C32" s="82"/>
      <c r="D32" s="82"/>
      <c r="E32" s="82"/>
      <c r="F32" s="82"/>
      <c r="G32" s="82"/>
    </row>
    <row r="33" spans="2:10" s="1" customFormat="1" ht="8" x14ac:dyDescent="0.2"/>
    <row r="34" spans="2:10" s="1" customFormat="1" x14ac:dyDescent="0.25">
      <c r="B34" s="88" t="s">
        <v>1049</v>
      </c>
      <c r="C34" s="88"/>
      <c r="D34" s="88"/>
      <c r="E34" s="88"/>
      <c r="F34" s="94">
        <v>640679292.13</v>
      </c>
      <c r="G34" s="94"/>
    </row>
    <row r="35" spans="2:10" s="1" customFormat="1" ht="8" x14ac:dyDescent="0.2"/>
    <row r="36" spans="2:10" s="1" customFormat="1" ht="13" x14ac:dyDescent="0.2">
      <c r="B36" s="82" t="s">
        <v>1069</v>
      </c>
      <c r="C36" s="82"/>
      <c r="D36" s="82"/>
      <c r="E36" s="82"/>
      <c r="F36" s="82"/>
      <c r="G36" s="82"/>
    </row>
    <row r="37" spans="2:10" s="1" customFormat="1" ht="8" x14ac:dyDescent="0.2"/>
    <row r="38" spans="2:10" s="1" customFormat="1" ht="10.5" x14ac:dyDescent="0.2">
      <c r="B38" s="37"/>
      <c r="C38" s="38" t="s">
        <v>1050</v>
      </c>
      <c r="D38" s="38" t="s">
        <v>1050</v>
      </c>
      <c r="E38" s="38" t="s">
        <v>1050</v>
      </c>
      <c r="F38" s="38" t="s">
        <v>1050</v>
      </c>
      <c r="G38" s="95" t="s">
        <v>1050</v>
      </c>
      <c r="H38" s="95"/>
      <c r="I38" s="95"/>
      <c r="J38" s="38" t="s">
        <v>1050</v>
      </c>
    </row>
    <row r="39" spans="2:10" s="1" customFormat="1" ht="10" x14ac:dyDescent="0.2">
      <c r="B39" s="39" t="s">
        <v>914</v>
      </c>
      <c r="C39" s="40" t="s">
        <v>1051</v>
      </c>
      <c r="D39" s="40" t="s">
        <v>1051</v>
      </c>
      <c r="E39" s="40" t="s">
        <v>1051</v>
      </c>
      <c r="F39" s="40" t="s">
        <v>1051</v>
      </c>
      <c r="G39" s="96" t="s">
        <v>1052</v>
      </c>
      <c r="H39" s="96"/>
      <c r="I39" s="96"/>
      <c r="J39" s="40" t="s">
        <v>1052</v>
      </c>
    </row>
    <row r="40" spans="2:10" s="1" customFormat="1" ht="10" x14ac:dyDescent="0.2">
      <c r="B40" s="41" t="s">
        <v>10</v>
      </c>
      <c r="C40" s="12" t="s">
        <v>1053</v>
      </c>
      <c r="D40" s="12" t="s">
        <v>1053</v>
      </c>
      <c r="E40" s="12" t="s">
        <v>1053</v>
      </c>
      <c r="F40" s="12" t="s">
        <v>1053</v>
      </c>
      <c r="G40" s="97" t="s">
        <v>1053</v>
      </c>
      <c r="H40" s="97"/>
      <c r="I40" s="97"/>
      <c r="J40" s="12" t="s">
        <v>1053</v>
      </c>
    </row>
    <row r="41" spans="2:10" s="1" customFormat="1" ht="10" x14ac:dyDescent="0.2">
      <c r="B41" s="42" t="s">
        <v>913</v>
      </c>
      <c r="C41" s="43" t="s">
        <v>1054</v>
      </c>
      <c r="D41" s="43" t="s">
        <v>1054</v>
      </c>
      <c r="E41" s="43" t="s">
        <v>1054</v>
      </c>
      <c r="F41" s="43" t="s">
        <v>1054</v>
      </c>
      <c r="G41" s="98" t="s">
        <v>1055</v>
      </c>
      <c r="H41" s="98"/>
      <c r="I41" s="98"/>
      <c r="J41" s="43" t="s">
        <v>1055</v>
      </c>
    </row>
    <row r="42" spans="2:10" s="1" customFormat="1" ht="10" x14ac:dyDescent="0.2">
      <c r="B42" s="41" t="s">
        <v>918</v>
      </c>
      <c r="C42" s="12" t="s">
        <v>1</v>
      </c>
      <c r="D42" s="12" t="s">
        <v>1</v>
      </c>
      <c r="E42" s="12" t="s">
        <v>1</v>
      </c>
      <c r="F42" s="12" t="s">
        <v>1</v>
      </c>
      <c r="G42" s="97" t="s">
        <v>1</v>
      </c>
      <c r="H42" s="97"/>
      <c r="I42" s="97"/>
      <c r="J42" s="12" t="s">
        <v>1</v>
      </c>
    </row>
    <row r="43" spans="2:10" s="1" customFormat="1" ht="10" x14ac:dyDescent="0.2">
      <c r="B43" s="42" t="s">
        <v>1056</v>
      </c>
      <c r="C43" s="13">
        <v>5000000</v>
      </c>
      <c r="D43" s="13">
        <v>5000000</v>
      </c>
      <c r="E43" s="13">
        <v>10000000</v>
      </c>
      <c r="F43" s="13">
        <v>25000000</v>
      </c>
      <c r="G43" s="99">
        <v>11500000</v>
      </c>
      <c r="H43" s="99"/>
      <c r="I43" s="99"/>
      <c r="J43" s="13">
        <v>35000000</v>
      </c>
    </row>
    <row r="44" spans="2:10" s="1" customFormat="1" ht="10" x14ac:dyDescent="0.2">
      <c r="B44" s="42" t="s">
        <v>916</v>
      </c>
      <c r="C44" s="14">
        <v>43483</v>
      </c>
      <c r="D44" s="14">
        <v>43497</v>
      </c>
      <c r="E44" s="14">
        <v>43489</v>
      </c>
      <c r="F44" s="14">
        <v>43490</v>
      </c>
      <c r="G44" s="78">
        <v>43928</v>
      </c>
      <c r="H44" s="78"/>
      <c r="I44" s="78"/>
      <c r="J44" s="14">
        <v>43955</v>
      </c>
    </row>
    <row r="45" spans="2:10" s="1" customFormat="1" ht="10" x14ac:dyDescent="0.2">
      <c r="B45" s="42" t="s">
        <v>917</v>
      </c>
      <c r="C45" s="14">
        <v>46560</v>
      </c>
      <c r="D45" s="14">
        <v>46560</v>
      </c>
      <c r="E45" s="14">
        <v>46560</v>
      </c>
      <c r="F45" s="14">
        <v>46560</v>
      </c>
      <c r="G45" s="78">
        <v>46682</v>
      </c>
      <c r="H45" s="78"/>
      <c r="I45" s="78"/>
      <c r="J45" s="14">
        <v>46682</v>
      </c>
    </row>
    <row r="46" spans="2:10" s="1" customFormat="1" ht="10" x14ac:dyDescent="0.2">
      <c r="B46" s="42" t="s">
        <v>919</v>
      </c>
      <c r="C46" s="12" t="s">
        <v>1057</v>
      </c>
      <c r="D46" s="12" t="s">
        <v>1057</v>
      </c>
      <c r="E46" s="12" t="s">
        <v>1057</v>
      </c>
      <c r="F46" s="12" t="s">
        <v>1057</v>
      </c>
      <c r="G46" s="97" t="s">
        <v>1057</v>
      </c>
      <c r="H46" s="97"/>
      <c r="I46" s="97"/>
      <c r="J46" s="12" t="s">
        <v>1057</v>
      </c>
    </row>
    <row r="47" spans="2:10" s="1" customFormat="1" ht="10" x14ac:dyDescent="0.2">
      <c r="B47" s="41" t="s">
        <v>920</v>
      </c>
      <c r="C47" s="15">
        <v>8.0000000000000002E-3</v>
      </c>
      <c r="D47" s="15">
        <v>8.0000000000000002E-3</v>
      </c>
      <c r="E47" s="15">
        <v>8.0000000000000002E-3</v>
      </c>
      <c r="F47" s="15">
        <v>8.0000000000000002E-3</v>
      </c>
      <c r="G47" s="100">
        <v>0</v>
      </c>
      <c r="H47" s="100"/>
      <c r="I47" s="100"/>
      <c r="J47" s="15">
        <v>0</v>
      </c>
    </row>
    <row r="48" spans="2:10" s="1" customFormat="1" ht="10" x14ac:dyDescent="0.2">
      <c r="B48" s="41" t="s">
        <v>1058</v>
      </c>
      <c r="C48" s="12" t="s">
        <v>1059</v>
      </c>
      <c r="D48" s="12" t="s">
        <v>1059</v>
      </c>
      <c r="E48" s="12" t="s">
        <v>1059</v>
      </c>
      <c r="F48" s="12" t="s">
        <v>1059</v>
      </c>
      <c r="G48" s="97" t="s">
        <v>1059</v>
      </c>
      <c r="H48" s="97"/>
      <c r="I48" s="97"/>
      <c r="J48" s="12" t="s">
        <v>1059</v>
      </c>
    </row>
    <row r="49" spans="2:10" s="1" customFormat="1" ht="10" x14ac:dyDescent="0.2">
      <c r="B49" s="41" t="s">
        <v>1060</v>
      </c>
      <c r="C49" s="12" t="s">
        <v>957</v>
      </c>
      <c r="D49" s="12" t="s">
        <v>957</v>
      </c>
      <c r="E49" s="12" t="s">
        <v>957</v>
      </c>
      <c r="F49" s="12" t="s">
        <v>957</v>
      </c>
      <c r="G49" s="97" t="s">
        <v>957</v>
      </c>
      <c r="H49" s="97"/>
      <c r="I49" s="97"/>
      <c r="J49" s="12" t="s">
        <v>957</v>
      </c>
    </row>
    <row r="50" spans="2:10" s="1" customFormat="1" ht="10" x14ac:dyDescent="0.2">
      <c r="B50" s="41" t="s">
        <v>1061</v>
      </c>
      <c r="C50" s="12" t="s">
        <v>1062</v>
      </c>
      <c r="D50" s="12" t="s">
        <v>1062</v>
      </c>
      <c r="E50" s="12" t="s">
        <v>1062</v>
      </c>
      <c r="F50" s="12" t="s">
        <v>1062</v>
      </c>
      <c r="G50" s="97" t="s">
        <v>1062</v>
      </c>
      <c r="H50" s="97"/>
      <c r="I50" s="97"/>
      <c r="J50" s="12" t="s">
        <v>1062</v>
      </c>
    </row>
    <row r="51" spans="2:10" s="1" customFormat="1" ht="8" x14ac:dyDescent="0.2"/>
    <row r="52" spans="2:10" s="1" customFormat="1" ht="13" x14ac:dyDescent="0.2">
      <c r="B52" s="82" t="s">
        <v>1070</v>
      </c>
      <c r="C52" s="82"/>
      <c r="D52" s="82"/>
      <c r="E52" s="82"/>
      <c r="F52" s="82"/>
      <c r="G52" s="82"/>
    </row>
    <row r="53" spans="2:10" s="1" customFormat="1" ht="8" x14ac:dyDescent="0.2"/>
    <row r="54" spans="2:10" s="1" customFormat="1" x14ac:dyDescent="0.2">
      <c r="B54" s="7" t="s">
        <v>1071</v>
      </c>
    </row>
    <row r="55" spans="2:10" s="1" customFormat="1" ht="8" x14ac:dyDescent="0.2"/>
    <row r="56" spans="2:10" s="1" customFormat="1" ht="13" x14ac:dyDescent="0.2">
      <c r="B56" s="82" t="s">
        <v>1072</v>
      </c>
      <c r="C56" s="82"/>
      <c r="D56" s="82"/>
      <c r="E56" s="82"/>
      <c r="F56" s="82"/>
      <c r="G56" s="82"/>
    </row>
    <row r="57" spans="2:10" s="1" customFormat="1" ht="8" x14ac:dyDescent="0.2"/>
    <row r="58" spans="2:10" s="1" customFormat="1" x14ac:dyDescent="0.25">
      <c r="B58" s="44">
        <v>35960994.890000001</v>
      </c>
      <c r="C58" s="27" t="s">
        <v>1</v>
      </c>
    </row>
    <row r="59" spans="2:10" s="1" customFormat="1" ht="8" x14ac:dyDescent="0.2"/>
  </sheetData>
  <mergeCells count="62">
    <mergeCell ref="G48:I48"/>
    <mergeCell ref="G49:I49"/>
    <mergeCell ref="G50:I50"/>
    <mergeCell ref="G43:I43"/>
    <mergeCell ref="G44:I44"/>
    <mergeCell ref="G45:I45"/>
    <mergeCell ref="G46:I46"/>
    <mergeCell ref="G47:I47"/>
    <mergeCell ref="G38:I38"/>
    <mergeCell ref="G39:I39"/>
    <mergeCell ref="G40:I40"/>
    <mergeCell ref="G41:I41"/>
    <mergeCell ref="G42:I42"/>
    <mergeCell ref="B52:G52"/>
    <mergeCell ref="B56:G56"/>
    <mergeCell ref="B8:G8"/>
    <mergeCell ref="D2:H2"/>
    <mergeCell ref="F12:G12"/>
    <mergeCell ref="F13:G13"/>
    <mergeCell ref="F14:G14"/>
    <mergeCell ref="F15:G15"/>
    <mergeCell ref="F16:G16"/>
    <mergeCell ref="F17:G17"/>
    <mergeCell ref="F18:G18"/>
    <mergeCell ref="F19:G19"/>
    <mergeCell ref="F20:G20"/>
    <mergeCell ref="F21:G21"/>
    <mergeCell ref="F22:G22"/>
    <mergeCell ref="F23:G23"/>
    <mergeCell ref="B30:E30"/>
    <mergeCell ref="B32:G32"/>
    <mergeCell ref="B34:E34"/>
    <mergeCell ref="B36:G36"/>
    <mergeCell ref="B4:G4"/>
    <mergeCell ref="F24:G24"/>
    <mergeCell ref="F25:G25"/>
    <mergeCell ref="F26:G26"/>
    <mergeCell ref="F27:G27"/>
    <mergeCell ref="F28:G28"/>
    <mergeCell ref="F29:G29"/>
    <mergeCell ref="F30:G30"/>
    <mergeCell ref="F34:G3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60"/>
  <sheetViews>
    <sheetView zoomScaleNormal="100" workbookViewId="0">
      <selection activeCell="B7" sqref="B7:K9"/>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1"/>
      <c r="C1" s="71"/>
      <c r="D1" s="71"/>
      <c r="E1" s="71"/>
      <c r="F1" s="71"/>
      <c r="G1" s="71"/>
      <c r="H1" s="71"/>
      <c r="I1" s="71"/>
      <c r="J1" s="71"/>
      <c r="K1" s="71"/>
      <c r="L1" s="71"/>
    </row>
    <row r="2" spans="2:44" s="1" customFormat="1" ht="17.5" x14ac:dyDescent="0.2">
      <c r="B2" s="71"/>
      <c r="C2" s="71"/>
      <c r="D2" s="71"/>
      <c r="E2" s="71"/>
      <c r="F2" s="71"/>
      <c r="G2" s="71"/>
      <c r="H2" s="71"/>
      <c r="I2" s="71"/>
      <c r="J2" s="71"/>
      <c r="K2" s="71"/>
      <c r="L2" s="71"/>
      <c r="M2" s="77" t="s">
        <v>909</v>
      </c>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row>
    <row r="3" spans="2:44" s="1" customFormat="1" ht="8" x14ac:dyDescent="0.2">
      <c r="B3" s="71"/>
      <c r="C3" s="71"/>
      <c r="D3" s="71"/>
      <c r="E3" s="71"/>
      <c r="F3" s="71"/>
      <c r="G3" s="71"/>
      <c r="H3" s="71"/>
      <c r="I3" s="71"/>
      <c r="J3" s="71"/>
      <c r="K3" s="71"/>
      <c r="L3" s="71"/>
    </row>
    <row r="4" spans="2:44" s="1" customFormat="1" ht="8" x14ac:dyDescent="0.2"/>
    <row r="5" spans="2:44" s="1" customFormat="1" ht="15.5" x14ac:dyDescent="0.2">
      <c r="B5" s="73" t="s">
        <v>1198</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row>
    <row r="6" spans="2:44" s="1" customFormat="1" ht="8" x14ac:dyDescent="0.2"/>
    <row r="7" spans="2:44" s="1" customFormat="1" ht="8" x14ac:dyDescent="0.2">
      <c r="B7" s="66" t="s">
        <v>1065</v>
      </c>
      <c r="C7" s="66"/>
      <c r="D7" s="66"/>
      <c r="E7" s="66"/>
      <c r="F7" s="66"/>
      <c r="G7" s="66"/>
      <c r="H7" s="66"/>
      <c r="I7" s="66"/>
      <c r="J7" s="66"/>
      <c r="K7" s="66"/>
    </row>
    <row r="8" spans="2:44" s="1" customFormat="1" x14ac:dyDescent="0.2">
      <c r="B8" s="66"/>
      <c r="C8" s="66"/>
      <c r="D8" s="66"/>
      <c r="E8" s="66"/>
      <c r="F8" s="66"/>
      <c r="G8" s="66"/>
      <c r="H8" s="66"/>
      <c r="I8" s="66"/>
      <c r="J8" s="66"/>
      <c r="K8" s="66"/>
      <c r="M8" s="74">
        <v>44926</v>
      </c>
      <c r="N8" s="74"/>
      <c r="O8" s="74"/>
      <c r="P8" s="74"/>
      <c r="Q8" s="74"/>
      <c r="R8" s="74"/>
      <c r="S8" s="74"/>
      <c r="T8" s="74"/>
      <c r="U8" s="74"/>
      <c r="V8" s="74"/>
    </row>
    <row r="9" spans="2:44" s="1" customFormat="1" ht="8" x14ac:dyDescent="0.2">
      <c r="B9" s="66"/>
      <c r="C9" s="66"/>
      <c r="D9" s="66"/>
      <c r="E9" s="66"/>
      <c r="F9" s="66"/>
      <c r="G9" s="66"/>
      <c r="H9" s="66"/>
      <c r="I9" s="66"/>
      <c r="J9" s="66"/>
      <c r="K9" s="66"/>
    </row>
    <row r="10" spans="2:44" s="1" customFormat="1" ht="8" x14ac:dyDescent="0.2"/>
    <row r="11" spans="2:44" s="1" customFormat="1" ht="13" x14ac:dyDescent="0.2">
      <c r="B11" s="82" t="s">
        <v>1199</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row>
    <row r="12" spans="2:44" s="1" customFormat="1" ht="8" x14ac:dyDescent="0.2"/>
    <row r="13" spans="2:44" s="1" customFormat="1" ht="10.5" x14ac:dyDescent="0.2">
      <c r="B13" s="103"/>
      <c r="C13" s="103"/>
      <c r="D13" s="103"/>
      <c r="E13" s="103"/>
      <c r="F13" s="103"/>
      <c r="G13" s="103"/>
      <c r="H13" s="103"/>
      <c r="I13" s="103"/>
      <c r="J13" s="103"/>
      <c r="K13" s="80" t="s">
        <v>1073</v>
      </c>
      <c r="L13" s="80"/>
      <c r="M13" s="80"/>
      <c r="N13" s="80"/>
      <c r="O13" s="80"/>
      <c r="P13" s="80"/>
      <c r="Q13" s="80"/>
      <c r="R13" s="80"/>
      <c r="S13" s="80"/>
      <c r="T13" s="80"/>
      <c r="U13" s="80"/>
      <c r="V13" s="80" t="s">
        <v>1074</v>
      </c>
      <c r="W13" s="80"/>
      <c r="X13" s="80"/>
      <c r="Y13" s="80"/>
      <c r="Z13" s="80"/>
      <c r="AA13" s="80"/>
      <c r="AB13" s="80"/>
      <c r="AC13" s="80"/>
      <c r="AD13" s="80"/>
      <c r="AE13" s="80"/>
      <c r="AF13" s="80" t="s">
        <v>1075</v>
      </c>
      <c r="AG13" s="80"/>
      <c r="AH13" s="80"/>
      <c r="AI13" s="80"/>
      <c r="AJ13" s="80"/>
      <c r="AK13" s="80"/>
      <c r="AL13" s="80"/>
      <c r="AM13" s="80"/>
      <c r="AN13" s="80"/>
      <c r="AO13" s="10" t="s">
        <v>1074</v>
      </c>
    </row>
    <row r="14" spans="2:44" s="1" customFormat="1" ht="10" x14ac:dyDescent="0.2">
      <c r="B14" s="104" t="s">
        <v>559</v>
      </c>
      <c r="C14" s="104"/>
      <c r="D14" s="104"/>
      <c r="E14" s="104"/>
      <c r="F14" s="104"/>
      <c r="G14" s="104"/>
      <c r="H14" s="104"/>
      <c r="I14" s="104"/>
      <c r="J14" s="104"/>
      <c r="K14" s="107">
        <v>2421953669.2200098</v>
      </c>
      <c r="L14" s="107"/>
      <c r="M14" s="107"/>
      <c r="N14" s="107"/>
      <c r="O14" s="107"/>
      <c r="P14" s="107"/>
      <c r="Q14" s="107"/>
      <c r="R14" s="107"/>
      <c r="S14" s="107"/>
      <c r="T14" s="107"/>
      <c r="U14" s="107"/>
      <c r="V14" s="100">
        <v>0.15871314032147699</v>
      </c>
      <c r="W14" s="100"/>
      <c r="X14" s="100"/>
      <c r="Y14" s="100"/>
      <c r="Z14" s="100"/>
      <c r="AA14" s="100"/>
      <c r="AB14" s="100"/>
      <c r="AC14" s="100"/>
      <c r="AD14" s="100"/>
      <c r="AE14" s="100"/>
      <c r="AF14" s="99">
        <v>35103</v>
      </c>
      <c r="AG14" s="99"/>
      <c r="AH14" s="99"/>
      <c r="AI14" s="99"/>
      <c r="AJ14" s="99"/>
      <c r="AK14" s="99"/>
      <c r="AL14" s="99"/>
      <c r="AM14" s="99"/>
      <c r="AN14" s="99"/>
      <c r="AO14" s="15">
        <v>0.153784483551724</v>
      </c>
    </row>
    <row r="15" spans="2:44" s="1" customFormat="1" ht="10" x14ac:dyDescent="0.2">
      <c r="B15" s="104" t="s">
        <v>563</v>
      </c>
      <c r="C15" s="104"/>
      <c r="D15" s="104"/>
      <c r="E15" s="104"/>
      <c r="F15" s="104"/>
      <c r="G15" s="104"/>
      <c r="H15" s="104"/>
      <c r="I15" s="104"/>
      <c r="J15" s="104"/>
      <c r="K15" s="107">
        <v>2347340095.6600099</v>
      </c>
      <c r="L15" s="107"/>
      <c r="M15" s="107"/>
      <c r="N15" s="107"/>
      <c r="O15" s="107"/>
      <c r="P15" s="107"/>
      <c r="Q15" s="107"/>
      <c r="R15" s="107"/>
      <c r="S15" s="107"/>
      <c r="T15" s="107"/>
      <c r="U15" s="107"/>
      <c r="V15" s="100">
        <v>0.15382363532358501</v>
      </c>
      <c r="W15" s="100"/>
      <c r="X15" s="100"/>
      <c r="Y15" s="100"/>
      <c r="Z15" s="100"/>
      <c r="AA15" s="100"/>
      <c r="AB15" s="100"/>
      <c r="AC15" s="100"/>
      <c r="AD15" s="100"/>
      <c r="AE15" s="100"/>
      <c r="AF15" s="99">
        <v>36873</v>
      </c>
      <c r="AG15" s="99"/>
      <c r="AH15" s="99"/>
      <c r="AI15" s="99"/>
      <c r="AJ15" s="99"/>
      <c r="AK15" s="99"/>
      <c r="AL15" s="99"/>
      <c r="AM15" s="99"/>
      <c r="AN15" s="99"/>
      <c r="AO15" s="15">
        <v>0.16153876483499199</v>
      </c>
    </row>
    <row r="16" spans="2:44" s="1" customFormat="1" ht="10" x14ac:dyDescent="0.2">
      <c r="B16" s="104" t="s">
        <v>561</v>
      </c>
      <c r="C16" s="104"/>
      <c r="D16" s="104"/>
      <c r="E16" s="104"/>
      <c r="F16" s="104"/>
      <c r="G16" s="104"/>
      <c r="H16" s="104"/>
      <c r="I16" s="104"/>
      <c r="J16" s="104"/>
      <c r="K16" s="107">
        <v>2230947902.6700101</v>
      </c>
      <c r="L16" s="107"/>
      <c r="M16" s="107"/>
      <c r="N16" s="107"/>
      <c r="O16" s="107"/>
      <c r="P16" s="107"/>
      <c r="Q16" s="107"/>
      <c r="R16" s="107"/>
      <c r="S16" s="107"/>
      <c r="T16" s="107"/>
      <c r="U16" s="107"/>
      <c r="V16" s="100">
        <v>0.14619633398701701</v>
      </c>
      <c r="W16" s="100"/>
      <c r="X16" s="100"/>
      <c r="Y16" s="100"/>
      <c r="Z16" s="100"/>
      <c r="AA16" s="100"/>
      <c r="AB16" s="100"/>
      <c r="AC16" s="100"/>
      <c r="AD16" s="100"/>
      <c r="AE16" s="100"/>
      <c r="AF16" s="99">
        <v>31606</v>
      </c>
      <c r="AG16" s="99"/>
      <c r="AH16" s="99"/>
      <c r="AI16" s="99"/>
      <c r="AJ16" s="99"/>
      <c r="AK16" s="99"/>
      <c r="AL16" s="99"/>
      <c r="AM16" s="99"/>
      <c r="AN16" s="99"/>
      <c r="AO16" s="15">
        <v>0.138464301829923</v>
      </c>
    </row>
    <row r="17" spans="2:44" s="1" customFormat="1" ht="10" x14ac:dyDescent="0.2">
      <c r="B17" s="104" t="s">
        <v>567</v>
      </c>
      <c r="C17" s="104"/>
      <c r="D17" s="104"/>
      <c r="E17" s="104"/>
      <c r="F17" s="104"/>
      <c r="G17" s="104"/>
      <c r="H17" s="104"/>
      <c r="I17" s="104"/>
      <c r="J17" s="104"/>
      <c r="K17" s="107">
        <v>1649562088.9100101</v>
      </c>
      <c r="L17" s="107"/>
      <c r="M17" s="107"/>
      <c r="N17" s="107"/>
      <c r="O17" s="107"/>
      <c r="P17" s="107"/>
      <c r="Q17" s="107"/>
      <c r="R17" s="107"/>
      <c r="S17" s="107"/>
      <c r="T17" s="107"/>
      <c r="U17" s="107"/>
      <c r="V17" s="100">
        <v>0.108097517559235</v>
      </c>
      <c r="W17" s="100"/>
      <c r="X17" s="100"/>
      <c r="Y17" s="100"/>
      <c r="Z17" s="100"/>
      <c r="AA17" s="100"/>
      <c r="AB17" s="100"/>
      <c r="AC17" s="100"/>
      <c r="AD17" s="100"/>
      <c r="AE17" s="100"/>
      <c r="AF17" s="99">
        <v>28065</v>
      </c>
      <c r="AG17" s="99"/>
      <c r="AH17" s="99"/>
      <c r="AI17" s="99"/>
      <c r="AJ17" s="99"/>
      <c r="AK17" s="99"/>
      <c r="AL17" s="99"/>
      <c r="AM17" s="99"/>
      <c r="AN17" s="99"/>
      <c r="AO17" s="15">
        <v>0.12295135831351001</v>
      </c>
    </row>
    <row r="18" spans="2:44" s="1" customFormat="1" ht="10" x14ac:dyDescent="0.2">
      <c r="B18" s="104" t="s">
        <v>565</v>
      </c>
      <c r="C18" s="104"/>
      <c r="D18" s="104"/>
      <c r="E18" s="104"/>
      <c r="F18" s="104"/>
      <c r="G18" s="104"/>
      <c r="H18" s="104"/>
      <c r="I18" s="104"/>
      <c r="J18" s="104"/>
      <c r="K18" s="107">
        <v>1278798835.1600001</v>
      </c>
      <c r="L18" s="107"/>
      <c r="M18" s="107"/>
      <c r="N18" s="107"/>
      <c r="O18" s="107"/>
      <c r="P18" s="107"/>
      <c r="Q18" s="107"/>
      <c r="R18" s="107"/>
      <c r="S18" s="107"/>
      <c r="T18" s="107"/>
      <c r="U18" s="107"/>
      <c r="V18" s="100">
        <v>8.3801016322931896E-2</v>
      </c>
      <c r="W18" s="100"/>
      <c r="X18" s="100"/>
      <c r="Y18" s="100"/>
      <c r="Z18" s="100"/>
      <c r="AA18" s="100"/>
      <c r="AB18" s="100"/>
      <c r="AC18" s="100"/>
      <c r="AD18" s="100"/>
      <c r="AE18" s="100"/>
      <c r="AF18" s="99">
        <v>12552</v>
      </c>
      <c r="AG18" s="99"/>
      <c r="AH18" s="99"/>
      <c r="AI18" s="99"/>
      <c r="AJ18" s="99"/>
      <c r="AK18" s="99"/>
      <c r="AL18" s="99"/>
      <c r="AM18" s="99"/>
      <c r="AN18" s="99"/>
      <c r="AO18" s="15">
        <v>5.4989682863038403E-2</v>
      </c>
    </row>
    <row r="19" spans="2:44" s="1" customFormat="1" ht="10" x14ac:dyDescent="0.2">
      <c r="B19" s="104" t="s">
        <v>569</v>
      </c>
      <c r="C19" s="104"/>
      <c r="D19" s="104"/>
      <c r="E19" s="104"/>
      <c r="F19" s="104"/>
      <c r="G19" s="104"/>
      <c r="H19" s="104"/>
      <c r="I19" s="104"/>
      <c r="J19" s="104"/>
      <c r="K19" s="107">
        <v>1228982275</v>
      </c>
      <c r="L19" s="107"/>
      <c r="M19" s="107"/>
      <c r="N19" s="107"/>
      <c r="O19" s="107"/>
      <c r="P19" s="107"/>
      <c r="Q19" s="107"/>
      <c r="R19" s="107"/>
      <c r="S19" s="107"/>
      <c r="T19" s="107"/>
      <c r="U19" s="107"/>
      <c r="V19" s="100">
        <v>8.05364853769064E-2</v>
      </c>
      <c r="W19" s="100"/>
      <c r="X19" s="100"/>
      <c r="Y19" s="100"/>
      <c r="Z19" s="100"/>
      <c r="AA19" s="100"/>
      <c r="AB19" s="100"/>
      <c r="AC19" s="100"/>
      <c r="AD19" s="100"/>
      <c r="AE19" s="100"/>
      <c r="AF19" s="99">
        <v>21274</v>
      </c>
      <c r="AG19" s="99"/>
      <c r="AH19" s="99"/>
      <c r="AI19" s="99"/>
      <c r="AJ19" s="99"/>
      <c r="AK19" s="99"/>
      <c r="AL19" s="99"/>
      <c r="AM19" s="99"/>
      <c r="AN19" s="99"/>
      <c r="AO19" s="15">
        <v>9.3200327695050794E-2</v>
      </c>
    </row>
    <row r="20" spans="2:44" s="1" customFormat="1" ht="10" x14ac:dyDescent="0.2">
      <c r="B20" s="104" t="s">
        <v>571</v>
      </c>
      <c r="C20" s="104"/>
      <c r="D20" s="104"/>
      <c r="E20" s="104"/>
      <c r="F20" s="104"/>
      <c r="G20" s="104"/>
      <c r="H20" s="104"/>
      <c r="I20" s="104"/>
      <c r="J20" s="104"/>
      <c r="K20" s="107">
        <v>1120939730.27</v>
      </c>
      <c r="L20" s="107"/>
      <c r="M20" s="107"/>
      <c r="N20" s="107"/>
      <c r="O20" s="107"/>
      <c r="P20" s="107"/>
      <c r="Q20" s="107"/>
      <c r="R20" s="107"/>
      <c r="S20" s="107"/>
      <c r="T20" s="107"/>
      <c r="U20" s="107"/>
      <c r="V20" s="100">
        <v>7.3456345165989895E-2</v>
      </c>
      <c r="W20" s="100"/>
      <c r="X20" s="100"/>
      <c r="Y20" s="100"/>
      <c r="Z20" s="100"/>
      <c r="AA20" s="100"/>
      <c r="AB20" s="100"/>
      <c r="AC20" s="100"/>
      <c r="AD20" s="100"/>
      <c r="AE20" s="100"/>
      <c r="AF20" s="99">
        <v>17730</v>
      </c>
      <c r="AG20" s="99"/>
      <c r="AH20" s="99"/>
      <c r="AI20" s="99"/>
      <c r="AJ20" s="99"/>
      <c r="AK20" s="99"/>
      <c r="AL20" s="99"/>
      <c r="AM20" s="99"/>
      <c r="AN20" s="99"/>
      <c r="AO20" s="15">
        <v>7.7674241329004995E-2</v>
      </c>
    </row>
    <row r="21" spans="2:44" s="1" customFormat="1" ht="10" x14ac:dyDescent="0.2">
      <c r="B21" s="104" t="s">
        <v>573</v>
      </c>
      <c r="C21" s="104"/>
      <c r="D21" s="104"/>
      <c r="E21" s="104"/>
      <c r="F21" s="104"/>
      <c r="G21" s="104"/>
      <c r="H21" s="104"/>
      <c r="I21" s="104"/>
      <c r="J21" s="104"/>
      <c r="K21" s="107">
        <v>1060795868.09001</v>
      </c>
      <c r="L21" s="107"/>
      <c r="M21" s="107"/>
      <c r="N21" s="107"/>
      <c r="O21" s="107"/>
      <c r="P21" s="107"/>
      <c r="Q21" s="107"/>
      <c r="R21" s="107"/>
      <c r="S21" s="107"/>
      <c r="T21" s="107"/>
      <c r="U21" s="107"/>
      <c r="V21" s="100">
        <v>6.9515055388665994E-2</v>
      </c>
      <c r="W21" s="100"/>
      <c r="X21" s="100"/>
      <c r="Y21" s="100"/>
      <c r="Z21" s="100"/>
      <c r="AA21" s="100"/>
      <c r="AB21" s="100"/>
      <c r="AC21" s="100"/>
      <c r="AD21" s="100"/>
      <c r="AE21" s="100"/>
      <c r="AF21" s="99">
        <v>17549</v>
      </c>
      <c r="AG21" s="99"/>
      <c r="AH21" s="99"/>
      <c r="AI21" s="99"/>
      <c r="AJ21" s="99"/>
      <c r="AK21" s="99"/>
      <c r="AL21" s="99"/>
      <c r="AM21" s="99"/>
      <c r="AN21" s="99"/>
      <c r="AO21" s="15">
        <v>7.6881289401167993E-2</v>
      </c>
    </row>
    <row r="22" spans="2:44" s="1" customFormat="1" ht="10" x14ac:dyDescent="0.2">
      <c r="B22" s="104" t="s">
        <v>575</v>
      </c>
      <c r="C22" s="104"/>
      <c r="D22" s="104"/>
      <c r="E22" s="104"/>
      <c r="F22" s="104"/>
      <c r="G22" s="104"/>
      <c r="H22" s="104"/>
      <c r="I22" s="104"/>
      <c r="J22" s="104"/>
      <c r="K22" s="107">
        <v>797318357.28000104</v>
      </c>
      <c r="L22" s="107"/>
      <c r="M22" s="107"/>
      <c r="N22" s="107"/>
      <c r="O22" s="107"/>
      <c r="P22" s="107"/>
      <c r="Q22" s="107"/>
      <c r="R22" s="107"/>
      <c r="S22" s="107"/>
      <c r="T22" s="107"/>
      <c r="U22" s="107"/>
      <c r="V22" s="100">
        <v>5.2249100355674399E-2</v>
      </c>
      <c r="W22" s="100"/>
      <c r="X22" s="100"/>
      <c r="Y22" s="100"/>
      <c r="Z22" s="100"/>
      <c r="AA22" s="100"/>
      <c r="AB22" s="100"/>
      <c r="AC22" s="100"/>
      <c r="AD22" s="100"/>
      <c r="AE22" s="100"/>
      <c r="AF22" s="99">
        <v>9814</v>
      </c>
      <c r="AG22" s="99"/>
      <c r="AH22" s="99"/>
      <c r="AI22" s="99"/>
      <c r="AJ22" s="99"/>
      <c r="AK22" s="99"/>
      <c r="AL22" s="99"/>
      <c r="AM22" s="99"/>
      <c r="AN22" s="99"/>
      <c r="AO22" s="15">
        <v>4.2994642098299798E-2</v>
      </c>
    </row>
    <row r="23" spans="2:44" s="1" customFormat="1" ht="10" x14ac:dyDescent="0.2">
      <c r="B23" s="104" t="s">
        <v>577</v>
      </c>
      <c r="C23" s="104"/>
      <c r="D23" s="104"/>
      <c r="E23" s="104"/>
      <c r="F23" s="104"/>
      <c r="G23" s="104"/>
      <c r="H23" s="104"/>
      <c r="I23" s="104"/>
      <c r="J23" s="104"/>
      <c r="K23" s="107">
        <v>653232412.82999802</v>
      </c>
      <c r="L23" s="107"/>
      <c r="M23" s="107"/>
      <c r="N23" s="107"/>
      <c r="O23" s="107"/>
      <c r="P23" s="107"/>
      <c r="Q23" s="107"/>
      <c r="R23" s="107"/>
      <c r="S23" s="107"/>
      <c r="T23" s="107"/>
      <c r="U23" s="107"/>
      <c r="V23" s="100">
        <v>4.2806998712495402E-2</v>
      </c>
      <c r="W23" s="100"/>
      <c r="X23" s="100"/>
      <c r="Y23" s="100"/>
      <c r="Z23" s="100"/>
      <c r="AA23" s="100"/>
      <c r="AB23" s="100"/>
      <c r="AC23" s="100"/>
      <c r="AD23" s="100"/>
      <c r="AE23" s="100"/>
      <c r="AF23" s="99">
        <v>10560</v>
      </c>
      <c r="AG23" s="99"/>
      <c r="AH23" s="99"/>
      <c r="AI23" s="99"/>
      <c r="AJ23" s="99"/>
      <c r="AK23" s="99"/>
      <c r="AL23" s="99"/>
      <c r="AM23" s="99"/>
      <c r="AN23" s="99"/>
      <c r="AO23" s="15">
        <v>4.6262830706953903E-2</v>
      </c>
    </row>
    <row r="24" spans="2:44" s="1" customFormat="1" ht="10" x14ac:dyDescent="0.2">
      <c r="B24" s="104" t="s">
        <v>511</v>
      </c>
      <c r="C24" s="104"/>
      <c r="D24" s="104"/>
      <c r="E24" s="104"/>
      <c r="F24" s="104"/>
      <c r="G24" s="104"/>
      <c r="H24" s="104"/>
      <c r="I24" s="104"/>
      <c r="J24" s="104"/>
      <c r="K24" s="107">
        <v>430627023.13999999</v>
      </c>
      <c r="L24" s="107"/>
      <c r="M24" s="107"/>
      <c r="N24" s="107"/>
      <c r="O24" s="107"/>
      <c r="P24" s="107"/>
      <c r="Q24" s="107"/>
      <c r="R24" s="107"/>
      <c r="S24" s="107"/>
      <c r="T24" s="107"/>
      <c r="U24" s="107"/>
      <c r="V24" s="100">
        <v>2.82194362420853E-2</v>
      </c>
      <c r="W24" s="100"/>
      <c r="X24" s="100"/>
      <c r="Y24" s="100"/>
      <c r="Z24" s="100"/>
      <c r="AA24" s="100"/>
      <c r="AB24" s="100"/>
      <c r="AC24" s="100"/>
      <c r="AD24" s="100"/>
      <c r="AE24" s="100"/>
      <c r="AF24" s="99">
        <v>6435</v>
      </c>
      <c r="AG24" s="99"/>
      <c r="AH24" s="99"/>
      <c r="AI24" s="99"/>
      <c r="AJ24" s="99"/>
      <c r="AK24" s="99"/>
      <c r="AL24" s="99"/>
      <c r="AM24" s="99"/>
      <c r="AN24" s="99"/>
      <c r="AO24" s="15">
        <v>2.8191412462050001E-2</v>
      </c>
    </row>
    <row r="25" spans="2:44" s="1" customFormat="1" ht="10" x14ac:dyDescent="0.2">
      <c r="B25" s="104" t="s">
        <v>65</v>
      </c>
      <c r="C25" s="104"/>
      <c r="D25" s="104"/>
      <c r="E25" s="104"/>
      <c r="F25" s="104"/>
      <c r="G25" s="104"/>
      <c r="H25" s="104"/>
      <c r="I25" s="104"/>
      <c r="J25" s="104"/>
      <c r="K25" s="107">
        <v>39445967.649999999</v>
      </c>
      <c r="L25" s="107"/>
      <c r="M25" s="107"/>
      <c r="N25" s="107"/>
      <c r="O25" s="107"/>
      <c r="P25" s="107"/>
      <c r="Q25" s="107"/>
      <c r="R25" s="107"/>
      <c r="S25" s="107"/>
      <c r="T25" s="107"/>
      <c r="U25" s="107"/>
      <c r="V25" s="100">
        <v>2.5849352439376401E-3</v>
      </c>
      <c r="W25" s="100"/>
      <c r="X25" s="100"/>
      <c r="Y25" s="100"/>
      <c r="Z25" s="100"/>
      <c r="AA25" s="100"/>
      <c r="AB25" s="100"/>
      <c r="AC25" s="100"/>
      <c r="AD25" s="100"/>
      <c r="AE25" s="100"/>
      <c r="AF25" s="99">
        <v>700</v>
      </c>
      <c r="AG25" s="99"/>
      <c r="AH25" s="99"/>
      <c r="AI25" s="99"/>
      <c r="AJ25" s="99"/>
      <c r="AK25" s="99"/>
      <c r="AL25" s="99"/>
      <c r="AM25" s="99"/>
      <c r="AN25" s="99"/>
      <c r="AO25" s="15">
        <v>3.0666649142867199E-3</v>
      </c>
    </row>
    <row r="26" spans="2:44" s="1" customFormat="1" ht="10.5" x14ac:dyDescent="0.2">
      <c r="B26" s="103"/>
      <c r="C26" s="103"/>
      <c r="D26" s="103"/>
      <c r="E26" s="103"/>
      <c r="F26" s="103"/>
      <c r="G26" s="103"/>
      <c r="H26" s="103"/>
      <c r="I26" s="103"/>
      <c r="J26" s="103"/>
      <c r="K26" s="108">
        <v>15259944225.879999</v>
      </c>
      <c r="L26" s="108"/>
      <c r="M26" s="108"/>
      <c r="N26" s="108"/>
      <c r="O26" s="108"/>
      <c r="P26" s="108"/>
      <c r="Q26" s="108"/>
      <c r="R26" s="108"/>
      <c r="S26" s="108"/>
      <c r="T26" s="108"/>
      <c r="U26" s="108"/>
      <c r="V26" s="102">
        <v>1</v>
      </c>
      <c r="W26" s="102"/>
      <c r="X26" s="102"/>
      <c r="Y26" s="102"/>
      <c r="Z26" s="102"/>
      <c r="AA26" s="102"/>
      <c r="AB26" s="102"/>
      <c r="AC26" s="102"/>
      <c r="AD26" s="102"/>
      <c r="AE26" s="102"/>
      <c r="AF26" s="101">
        <v>228261</v>
      </c>
      <c r="AG26" s="101"/>
      <c r="AH26" s="101"/>
      <c r="AI26" s="101"/>
      <c r="AJ26" s="101"/>
      <c r="AK26" s="101"/>
      <c r="AL26" s="101"/>
      <c r="AM26" s="101"/>
      <c r="AN26" s="101"/>
      <c r="AO26" s="46">
        <v>1</v>
      </c>
    </row>
    <row r="27" spans="2:44" s="1" customFormat="1" ht="8" x14ac:dyDescent="0.2"/>
    <row r="28" spans="2:44" s="1" customFormat="1" ht="13" x14ac:dyDescent="0.2">
      <c r="B28" s="82" t="s">
        <v>1200</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row>
    <row r="29" spans="2:44" s="1" customFormat="1" ht="8" x14ac:dyDescent="0.2"/>
    <row r="30" spans="2:44" s="1" customFormat="1" ht="10.5" x14ac:dyDescent="0.2">
      <c r="B30" s="80" t="s">
        <v>1076</v>
      </c>
      <c r="C30" s="80"/>
      <c r="D30" s="80"/>
      <c r="E30" s="80"/>
      <c r="F30" s="80"/>
      <c r="G30" s="80"/>
      <c r="H30" s="80"/>
      <c r="I30" s="80"/>
      <c r="J30" s="80"/>
      <c r="K30" s="80" t="s">
        <v>1073</v>
      </c>
      <c r="L30" s="80"/>
      <c r="M30" s="80"/>
      <c r="N30" s="80"/>
      <c r="O30" s="80"/>
      <c r="P30" s="80"/>
      <c r="Q30" s="80"/>
      <c r="R30" s="80"/>
      <c r="S30" s="80"/>
      <c r="T30" s="80"/>
      <c r="U30" s="80"/>
      <c r="V30" s="80" t="s">
        <v>1074</v>
      </c>
      <c r="W30" s="80"/>
      <c r="X30" s="80"/>
      <c r="Y30" s="80"/>
      <c r="Z30" s="80"/>
      <c r="AA30" s="80"/>
      <c r="AB30" s="80"/>
      <c r="AC30" s="80"/>
      <c r="AD30" s="80"/>
      <c r="AE30" s="80"/>
      <c r="AF30" s="80" t="s">
        <v>1075</v>
      </c>
      <c r="AG30" s="80"/>
      <c r="AH30" s="80"/>
      <c r="AI30" s="80"/>
      <c r="AJ30" s="80"/>
      <c r="AK30" s="80"/>
      <c r="AL30" s="80"/>
      <c r="AM30" s="80"/>
      <c r="AN30" s="80" t="s">
        <v>1074</v>
      </c>
      <c r="AO30" s="80"/>
    </row>
    <row r="31" spans="2:44" s="1" customFormat="1" ht="10" x14ac:dyDescent="0.2">
      <c r="B31" s="97" t="s">
        <v>1077</v>
      </c>
      <c r="C31" s="97"/>
      <c r="D31" s="97"/>
      <c r="E31" s="97"/>
      <c r="F31" s="97"/>
      <c r="G31" s="97"/>
      <c r="H31" s="97"/>
      <c r="I31" s="97"/>
      <c r="J31" s="97"/>
      <c r="K31" s="107">
        <v>502461202.75999898</v>
      </c>
      <c r="L31" s="107"/>
      <c r="M31" s="107"/>
      <c r="N31" s="107"/>
      <c r="O31" s="107"/>
      <c r="P31" s="107"/>
      <c r="Q31" s="107"/>
      <c r="R31" s="107"/>
      <c r="S31" s="107"/>
      <c r="T31" s="107"/>
      <c r="U31" s="107"/>
      <c r="V31" s="100">
        <v>3.2926804667336398E-2</v>
      </c>
      <c r="W31" s="100"/>
      <c r="X31" s="100"/>
      <c r="Y31" s="100"/>
      <c r="Z31" s="100"/>
      <c r="AA31" s="100"/>
      <c r="AB31" s="100"/>
      <c r="AC31" s="100"/>
      <c r="AD31" s="100"/>
      <c r="AE31" s="100"/>
      <c r="AF31" s="99">
        <v>4481</v>
      </c>
      <c r="AG31" s="99"/>
      <c r="AH31" s="99"/>
      <c r="AI31" s="99"/>
      <c r="AJ31" s="99"/>
      <c r="AK31" s="99"/>
      <c r="AL31" s="99"/>
      <c r="AM31" s="99"/>
      <c r="AN31" s="100">
        <v>1.9631036401312502E-2</v>
      </c>
      <c r="AO31" s="100"/>
    </row>
    <row r="32" spans="2:44" s="1" customFormat="1" ht="10" x14ac:dyDescent="0.2">
      <c r="B32" s="97" t="s">
        <v>1078</v>
      </c>
      <c r="C32" s="97"/>
      <c r="D32" s="97"/>
      <c r="E32" s="97"/>
      <c r="F32" s="97"/>
      <c r="G32" s="97"/>
      <c r="H32" s="97"/>
      <c r="I32" s="97"/>
      <c r="J32" s="97"/>
      <c r="K32" s="107">
        <v>1673908795.23999</v>
      </c>
      <c r="L32" s="107"/>
      <c r="M32" s="107"/>
      <c r="N32" s="107"/>
      <c r="O32" s="107"/>
      <c r="P32" s="107"/>
      <c r="Q32" s="107"/>
      <c r="R32" s="107"/>
      <c r="S32" s="107"/>
      <c r="T32" s="107"/>
      <c r="U32" s="107"/>
      <c r="V32" s="100">
        <v>0.10969298252094099</v>
      </c>
      <c r="W32" s="100"/>
      <c r="X32" s="100"/>
      <c r="Y32" s="100"/>
      <c r="Z32" s="100"/>
      <c r="AA32" s="100"/>
      <c r="AB32" s="100"/>
      <c r="AC32" s="100"/>
      <c r="AD32" s="100"/>
      <c r="AE32" s="100"/>
      <c r="AF32" s="99">
        <v>16074</v>
      </c>
      <c r="AG32" s="99"/>
      <c r="AH32" s="99"/>
      <c r="AI32" s="99"/>
      <c r="AJ32" s="99"/>
      <c r="AK32" s="99"/>
      <c r="AL32" s="99"/>
      <c r="AM32" s="99"/>
      <c r="AN32" s="100">
        <v>7.0419388331778104E-2</v>
      </c>
      <c r="AO32" s="100"/>
    </row>
    <row r="33" spans="2:41" s="1" customFormat="1" ht="10" x14ac:dyDescent="0.2">
      <c r="B33" s="97" t="s">
        <v>1079</v>
      </c>
      <c r="C33" s="97"/>
      <c r="D33" s="97"/>
      <c r="E33" s="97"/>
      <c r="F33" s="97"/>
      <c r="G33" s="97"/>
      <c r="H33" s="97"/>
      <c r="I33" s="97"/>
      <c r="J33" s="97"/>
      <c r="K33" s="107">
        <v>2577595708.3699899</v>
      </c>
      <c r="L33" s="107"/>
      <c r="M33" s="107"/>
      <c r="N33" s="107"/>
      <c r="O33" s="107"/>
      <c r="P33" s="107"/>
      <c r="Q33" s="107"/>
      <c r="R33" s="107"/>
      <c r="S33" s="107"/>
      <c r="T33" s="107"/>
      <c r="U33" s="107"/>
      <c r="V33" s="100">
        <v>0.168912524856973</v>
      </c>
      <c r="W33" s="100"/>
      <c r="X33" s="100"/>
      <c r="Y33" s="100"/>
      <c r="Z33" s="100"/>
      <c r="AA33" s="100"/>
      <c r="AB33" s="100"/>
      <c r="AC33" s="100"/>
      <c r="AD33" s="100"/>
      <c r="AE33" s="100"/>
      <c r="AF33" s="99">
        <v>28795</v>
      </c>
      <c r="AG33" s="99"/>
      <c r="AH33" s="99"/>
      <c r="AI33" s="99"/>
      <c r="AJ33" s="99"/>
      <c r="AK33" s="99"/>
      <c r="AL33" s="99"/>
      <c r="AM33" s="99"/>
      <c r="AN33" s="100">
        <v>0.12614945172412301</v>
      </c>
      <c r="AO33" s="100"/>
    </row>
    <row r="34" spans="2:41" s="1" customFormat="1" ht="10" x14ac:dyDescent="0.2">
      <c r="B34" s="97" t="s">
        <v>1080</v>
      </c>
      <c r="C34" s="97"/>
      <c r="D34" s="97"/>
      <c r="E34" s="97"/>
      <c r="F34" s="97"/>
      <c r="G34" s="97"/>
      <c r="H34" s="97"/>
      <c r="I34" s="97"/>
      <c r="J34" s="97"/>
      <c r="K34" s="107">
        <v>4051801457.0300202</v>
      </c>
      <c r="L34" s="107"/>
      <c r="M34" s="107"/>
      <c r="N34" s="107"/>
      <c r="O34" s="107"/>
      <c r="P34" s="107"/>
      <c r="Q34" s="107"/>
      <c r="R34" s="107"/>
      <c r="S34" s="107"/>
      <c r="T34" s="107"/>
      <c r="U34" s="107"/>
      <c r="V34" s="100">
        <v>0.26551875924673302</v>
      </c>
      <c r="W34" s="100"/>
      <c r="X34" s="100"/>
      <c r="Y34" s="100"/>
      <c r="Z34" s="100"/>
      <c r="AA34" s="100"/>
      <c r="AB34" s="100"/>
      <c r="AC34" s="100"/>
      <c r="AD34" s="100"/>
      <c r="AE34" s="100"/>
      <c r="AF34" s="99">
        <v>50838</v>
      </c>
      <c r="AG34" s="99"/>
      <c r="AH34" s="99"/>
      <c r="AI34" s="99"/>
      <c r="AJ34" s="99"/>
      <c r="AK34" s="99"/>
      <c r="AL34" s="99"/>
      <c r="AM34" s="99"/>
      <c r="AN34" s="100">
        <v>0.22271872987501201</v>
      </c>
      <c r="AO34" s="100"/>
    </row>
    <row r="35" spans="2:41" s="1" customFormat="1" ht="10" x14ac:dyDescent="0.2">
      <c r="B35" s="97" t="s">
        <v>1081</v>
      </c>
      <c r="C35" s="97"/>
      <c r="D35" s="97"/>
      <c r="E35" s="97"/>
      <c r="F35" s="97"/>
      <c r="G35" s="97"/>
      <c r="H35" s="97"/>
      <c r="I35" s="97"/>
      <c r="J35" s="97"/>
      <c r="K35" s="107">
        <v>1955522156.0700099</v>
      </c>
      <c r="L35" s="107"/>
      <c r="M35" s="107"/>
      <c r="N35" s="107"/>
      <c r="O35" s="107"/>
      <c r="P35" s="107"/>
      <c r="Q35" s="107"/>
      <c r="R35" s="107"/>
      <c r="S35" s="107"/>
      <c r="T35" s="107"/>
      <c r="U35" s="107"/>
      <c r="V35" s="100">
        <v>0.12814739864864999</v>
      </c>
      <c r="W35" s="100"/>
      <c r="X35" s="100"/>
      <c r="Y35" s="100"/>
      <c r="Z35" s="100"/>
      <c r="AA35" s="100"/>
      <c r="AB35" s="100"/>
      <c r="AC35" s="100"/>
      <c r="AD35" s="100"/>
      <c r="AE35" s="100"/>
      <c r="AF35" s="99">
        <v>28474</v>
      </c>
      <c r="AG35" s="99"/>
      <c r="AH35" s="99"/>
      <c r="AI35" s="99"/>
      <c r="AJ35" s="99"/>
      <c r="AK35" s="99"/>
      <c r="AL35" s="99"/>
      <c r="AM35" s="99"/>
      <c r="AN35" s="100">
        <v>0.12474316681342899</v>
      </c>
      <c r="AO35" s="100"/>
    </row>
    <row r="36" spans="2:41" s="1" customFormat="1" ht="10" x14ac:dyDescent="0.2">
      <c r="B36" s="97" t="s">
        <v>1082</v>
      </c>
      <c r="C36" s="97"/>
      <c r="D36" s="97"/>
      <c r="E36" s="97"/>
      <c r="F36" s="97"/>
      <c r="G36" s="97"/>
      <c r="H36" s="97"/>
      <c r="I36" s="97"/>
      <c r="J36" s="97"/>
      <c r="K36" s="107">
        <v>1169481641.0699999</v>
      </c>
      <c r="L36" s="107"/>
      <c r="M36" s="107"/>
      <c r="N36" s="107"/>
      <c r="O36" s="107"/>
      <c r="P36" s="107"/>
      <c r="Q36" s="107"/>
      <c r="R36" s="107"/>
      <c r="S36" s="107"/>
      <c r="T36" s="107"/>
      <c r="U36" s="107"/>
      <c r="V36" s="100">
        <v>7.6637347015110602E-2</v>
      </c>
      <c r="W36" s="100"/>
      <c r="X36" s="100"/>
      <c r="Y36" s="100"/>
      <c r="Z36" s="100"/>
      <c r="AA36" s="100"/>
      <c r="AB36" s="100"/>
      <c r="AC36" s="100"/>
      <c r="AD36" s="100"/>
      <c r="AE36" s="100"/>
      <c r="AF36" s="99">
        <v>19033</v>
      </c>
      <c r="AG36" s="99"/>
      <c r="AH36" s="99"/>
      <c r="AI36" s="99"/>
      <c r="AJ36" s="99"/>
      <c r="AK36" s="99"/>
      <c r="AL36" s="99"/>
      <c r="AM36" s="99"/>
      <c r="AN36" s="100">
        <v>8.3382619019455803E-2</v>
      </c>
      <c r="AO36" s="100"/>
    </row>
    <row r="37" spans="2:41" s="1" customFormat="1" ht="10" x14ac:dyDescent="0.2">
      <c r="B37" s="97" t="s">
        <v>1083</v>
      </c>
      <c r="C37" s="97"/>
      <c r="D37" s="97"/>
      <c r="E37" s="97"/>
      <c r="F37" s="97"/>
      <c r="G37" s="97"/>
      <c r="H37" s="97"/>
      <c r="I37" s="97"/>
      <c r="J37" s="97"/>
      <c r="K37" s="107">
        <v>1599518521.1000199</v>
      </c>
      <c r="L37" s="107"/>
      <c r="M37" s="107"/>
      <c r="N37" s="107"/>
      <c r="O37" s="107"/>
      <c r="P37" s="107"/>
      <c r="Q37" s="107"/>
      <c r="R37" s="107"/>
      <c r="S37" s="107"/>
      <c r="T37" s="107"/>
      <c r="U37" s="107"/>
      <c r="V37" s="100">
        <v>0.10481811056604801</v>
      </c>
      <c r="W37" s="100"/>
      <c r="X37" s="100"/>
      <c r="Y37" s="100"/>
      <c r="Z37" s="100"/>
      <c r="AA37" s="100"/>
      <c r="AB37" s="100"/>
      <c r="AC37" s="100"/>
      <c r="AD37" s="100"/>
      <c r="AE37" s="100"/>
      <c r="AF37" s="99">
        <v>32040</v>
      </c>
      <c r="AG37" s="99"/>
      <c r="AH37" s="99"/>
      <c r="AI37" s="99"/>
      <c r="AJ37" s="99"/>
      <c r="AK37" s="99"/>
      <c r="AL37" s="99"/>
      <c r="AM37" s="99"/>
      <c r="AN37" s="100">
        <v>0.14036563407678099</v>
      </c>
      <c r="AO37" s="100"/>
    </row>
    <row r="38" spans="2:41" s="1" customFormat="1" ht="10" x14ac:dyDescent="0.2">
      <c r="B38" s="97" t="s">
        <v>1084</v>
      </c>
      <c r="C38" s="97"/>
      <c r="D38" s="97"/>
      <c r="E38" s="97"/>
      <c r="F38" s="97"/>
      <c r="G38" s="97"/>
      <c r="H38" s="97"/>
      <c r="I38" s="97"/>
      <c r="J38" s="97"/>
      <c r="K38" s="107">
        <v>758413145.76999795</v>
      </c>
      <c r="L38" s="107"/>
      <c r="M38" s="107"/>
      <c r="N38" s="107"/>
      <c r="O38" s="107"/>
      <c r="P38" s="107"/>
      <c r="Q38" s="107"/>
      <c r="R38" s="107"/>
      <c r="S38" s="107"/>
      <c r="T38" s="107"/>
      <c r="U38" s="107"/>
      <c r="V38" s="100">
        <v>4.9699601423429302E-2</v>
      </c>
      <c r="W38" s="100"/>
      <c r="X38" s="100"/>
      <c r="Y38" s="100"/>
      <c r="Z38" s="100"/>
      <c r="AA38" s="100"/>
      <c r="AB38" s="100"/>
      <c r="AC38" s="100"/>
      <c r="AD38" s="100"/>
      <c r="AE38" s="100"/>
      <c r="AF38" s="99">
        <v>17749</v>
      </c>
      <c r="AG38" s="99"/>
      <c r="AH38" s="99"/>
      <c r="AI38" s="99"/>
      <c r="AJ38" s="99"/>
      <c r="AK38" s="99"/>
      <c r="AL38" s="99"/>
      <c r="AM38" s="99"/>
      <c r="AN38" s="100">
        <v>7.7757479376678498E-2</v>
      </c>
      <c r="AO38" s="100"/>
    </row>
    <row r="39" spans="2:41" s="1" customFormat="1" ht="10" x14ac:dyDescent="0.2">
      <c r="B39" s="97" t="s">
        <v>1085</v>
      </c>
      <c r="C39" s="97"/>
      <c r="D39" s="97"/>
      <c r="E39" s="97"/>
      <c r="F39" s="97"/>
      <c r="G39" s="97"/>
      <c r="H39" s="97"/>
      <c r="I39" s="97"/>
      <c r="J39" s="97"/>
      <c r="K39" s="107">
        <v>188442016.33000001</v>
      </c>
      <c r="L39" s="107"/>
      <c r="M39" s="107"/>
      <c r="N39" s="107"/>
      <c r="O39" s="107"/>
      <c r="P39" s="107"/>
      <c r="Q39" s="107"/>
      <c r="R39" s="107"/>
      <c r="S39" s="107"/>
      <c r="T39" s="107"/>
      <c r="U39" s="107"/>
      <c r="V39" s="100">
        <v>1.23488011188411E-2</v>
      </c>
      <c r="W39" s="100"/>
      <c r="X39" s="100"/>
      <c r="Y39" s="100"/>
      <c r="Z39" s="100"/>
      <c r="AA39" s="100"/>
      <c r="AB39" s="100"/>
      <c r="AC39" s="100"/>
      <c r="AD39" s="100"/>
      <c r="AE39" s="100"/>
      <c r="AF39" s="99">
        <v>4898</v>
      </c>
      <c r="AG39" s="99"/>
      <c r="AH39" s="99"/>
      <c r="AI39" s="99"/>
      <c r="AJ39" s="99"/>
      <c r="AK39" s="99"/>
      <c r="AL39" s="99"/>
      <c r="AM39" s="99"/>
      <c r="AN39" s="100">
        <v>2.1457892500251902E-2</v>
      </c>
      <c r="AO39" s="100"/>
    </row>
    <row r="40" spans="2:41" s="1" customFormat="1" ht="10" x14ac:dyDescent="0.2">
      <c r="B40" s="97" t="s">
        <v>1086</v>
      </c>
      <c r="C40" s="97"/>
      <c r="D40" s="97"/>
      <c r="E40" s="97"/>
      <c r="F40" s="97"/>
      <c r="G40" s="97"/>
      <c r="H40" s="97"/>
      <c r="I40" s="97"/>
      <c r="J40" s="97"/>
      <c r="K40" s="107">
        <v>71628355.859999999</v>
      </c>
      <c r="L40" s="107"/>
      <c r="M40" s="107"/>
      <c r="N40" s="107"/>
      <c r="O40" s="107"/>
      <c r="P40" s="107"/>
      <c r="Q40" s="107"/>
      <c r="R40" s="107"/>
      <c r="S40" s="107"/>
      <c r="T40" s="107"/>
      <c r="U40" s="107"/>
      <c r="V40" s="100">
        <v>4.6938805804101298E-3</v>
      </c>
      <c r="W40" s="100"/>
      <c r="X40" s="100"/>
      <c r="Y40" s="100"/>
      <c r="Z40" s="100"/>
      <c r="AA40" s="100"/>
      <c r="AB40" s="100"/>
      <c r="AC40" s="100"/>
      <c r="AD40" s="100"/>
      <c r="AE40" s="100"/>
      <c r="AF40" s="99">
        <v>2192</v>
      </c>
      <c r="AG40" s="99"/>
      <c r="AH40" s="99"/>
      <c r="AI40" s="99"/>
      <c r="AJ40" s="99"/>
      <c r="AK40" s="99"/>
      <c r="AL40" s="99"/>
      <c r="AM40" s="99"/>
      <c r="AN40" s="100">
        <v>9.6030421315949702E-3</v>
      </c>
      <c r="AO40" s="100"/>
    </row>
    <row r="41" spans="2:41" s="1" customFormat="1" ht="10" x14ac:dyDescent="0.2">
      <c r="B41" s="97" t="s">
        <v>1087</v>
      </c>
      <c r="C41" s="97"/>
      <c r="D41" s="97"/>
      <c r="E41" s="97"/>
      <c r="F41" s="97"/>
      <c r="G41" s="97"/>
      <c r="H41" s="97"/>
      <c r="I41" s="97"/>
      <c r="J41" s="97"/>
      <c r="K41" s="107">
        <v>41765139.450000003</v>
      </c>
      <c r="L41" s="107"/>
      <c r="M41" s="107"/>
      <c r="N41" s="107"/>
      <c r="O41" s="107"/>
      <c r="P41" s="107"/>
      <c r="Q41" s="107"/>
      <c r="R41" s="107"/>
      <c r="S41" s="107"/>
      <c r="T41" s="107"/>
      <c r="U41" s="107"/>
      <c r="V41" s="100">
        <v>2.7369129815801399E-3</v>
      </c>
      <c r="W41" s="100"/>
      <c r="X41" s="100"/>
      <c r="Y41" s="100"/>
      <c r="Z41" s="100"/>
      <c r="AA41" s="100"/>
      <c r="AB41" s="100"/>
      <c r="AC41" s="100"/>
      <c r="AD41" s="100"/>
      <c r="AE41" s="100"/>
      <c r="AF41" s="99">
        <v>1288</v>
      </c>
      <c r="AG41" s="99"/>
      <c r="AH41" s="99"/>
      <c r="AI41" s="99"/>
      <c r="AJ41" s="99"/>
      <c r="AK41" s="99"/>
      <c r="AL41" s="99"/>
      <c r="AM41" s="99"/>
      <c r="AN41" s="100">
        <v>5.6426634422875599E-3</v>
      </c>
      <c r="AO41" s="100"/>
    </row>
    <row r="42" spans="2:41" s="1" customFormat="1" ht="10" x14ac:dyDescent="0.2">
      <c r="B42" s="97" t="s">
        <v>1088</v>
      </c>
      <c r="C42" s="97"/>
      <c r="D42" s="97"/>
      <c r="E42" s="97"/>
      <c r="F42" s="97"/>
      <c r="G42" s="97"/>
      <c r="H42" s="97"/>
      <c r="I42" s="97"/>
      <c r="J42" s="97"/>
      <c r="K42" s="107">
        <v>146806158.38</v>
      </c>
      <c r="L42" s="107"/>
      <c r="M42" s="107"/>
      <c r="N42" s="107"/>
      <c r="O42" s="107"/>
      <c r="P42" s="107"/>
      <c r="Q42" s="107"/>
      <c r="R42" s="107"/>
      <c r="S42" s="107"/>
      <c r="T42" s="107"/>
      <c r="U42" s="107"/>
      <c r="V42" s="100">
        <v>9.6203600882777095E-3</v>
      </c>
      <c r="W42" s="100"/>
      <c r="X42" s="100"/>
      <c r="Y42" s="100"/>
      <c r="Z42" s="100"/>
      <c r="AA42" s="100"/>
      <c r="AB42" s="100"/>
      <c r="AC42" s="100"/>
      <c r="AD42" s="100"/>
      <c r="AE42" s="100"/>
      <c r="AF42" s="99">
        <v>5443</v>
      </c>
      <c r="AG42" s="99"/>
      <c r="AH42" s="99"/>
      <c r="AI42" s="99"/>
      <c r="AJ42" s="99"/>
      <c r="AK42" s="99"/>
      <c r="AL42" s="99"/>
      <c r="AM42" s="99"/>
      <c r="AN42" s="100">
        <v>2.3845510183518E-2</v>
      </c>
      <c r="AO42" s="100"/>
    </row>
    <row r="43" spans="2:41" s="1" customFormat="1" ht="10" x14ac:dyDescent="0.2">
      <c r="B43" s="97" t="s">
        <v>1089</v>
      </c>
      <c r="C43" s="97"/>
      <c r="D43" s="97"/>
      <c r="E43" s="97"/>
      <c r="F43" s="97"/>
      <c r="G43" s="97"/>
      <c r="H43" s="97"/>
      <c r="I43" s="97"/>
      <c r="J43" s="97"/>
      <c r="K43" s="107">
        <v>245476281.43000001</v>
      </c>
      <c r="L43" s="107"/>
      <c r="M43" s="107"/>
      <c r="N43" s="107"/>
      <c r="O43" s="107"/>
      <c r="P43" s="107"/>
      <c r="Q43" s="107"/>
      <c r="R43" s="107"/>
      <c r="S43" s="107"/>
      <c r="T43" s="107"/>
      <c r="U43" s="107"/>
      <c r="V43" s="100">
        <v>1.6086315768683201E-2</v>
      </c>
      <c r="W43" s="100"/>
      <c r="X43" s="100"/>
      <c r="Y43" s="100"/>
      <c r="Z43" s="100"/>
      <c r="AA43" s="100"/>
      <c r="AB43" s="100"/>
      <c r="AC43" s="100"/>
      <c r="AD43" s="100"/>
      <c r="AE43" s="100"/>
      <c r="AF43" s="99">
        <v>6457</v>
      </c>
      <c r="AG43" s="99"/>
      <c r="AH43" s="99"/>
      <c r="AI43" s="99"/>
      <c r="AJ43" s="99"/>
      <c r="AK43" s="99"/>
      <c r="AL43" s="99"/>
      <c r="AM43" s="99"/>
      <c r="AN43" s="100">
        <v>2.82877933593562E-2</v>
      </c>
      <c r="AO43" s="100"/>
    </row>
    <row r="44" spans="2:41" s="1" customFormat="1" ht="10" x14ac:dyDescent="0.2">
      <c r="B44" s="97" t="s">
        <v>1090</v>
      </c>
      <c r="C44" s="97"/>
      <c r="D44" s="97"/>
      <c r="E44" s="97"/>
      <c r="F44" s="97"/>
      <c r="G44" s="97"/>
      <c r="H44" s="97"/>
      <c r="I44" s="97"/>
      <c r="J44" s="97"/>
      <c r="K44" s="107">
        <v>138242042.75999999</v>
      </c>
      <c r="L44" s="107"/>
      <c r="M44" s="107"/>
      <c r="N44" s="107"/>
      <c r="O44" s="107"/>
      <c r="P44" s="107"/>
      <c r="Q44" s="107"/>
      <c r="R44" s="107"/>
      <c r="S44" s="107"/>
      <c r="T44" s="107"/>
      <c r="U44" s="107"/>
      <c r="V44" s="100">
        <v>9.0591446936974605E-3</v>
      </c>
      <c r="W44" s="100"/>
      <c r="X44" s="100"/>
      <c r="Y44" s="100"/>
      <c r="Z44" s="100"/>
      <c r="AA44" s="100"/>
      <c r="AB44" s="100"/>
      <c r="AC44" s="100"/>
      <c r="AD44" s="100"/>
      <c r="AE44" s="100"/>
      <c r="AF44" s="99">
        <v>3682</v>
      </c>
      <c r="AG44" s="99"/>
      <c r="AH44" s="99"/>
      <c r="AI44" s="99"/>
      <c r="AJ44" s="99"/>
      <c r="AK44" s="99"/>
      <c r="AL44" s="99"/>
      <c r="AM44" s="99"/>
      <c r="AN44" s="100">
        <v>1.61306574491481E-2</v>
      </c>
      <c r="AO44" s="100"/>
    </row>
    <row r="45" spans="2:41" s="1" customFormat="1" ht="10" x14ac:dyDescent="0.2">
      <c r="B45" s="97" t="s">
        <v>1091</v>
      </c>
      <c r="C45" s="97"/>
      <c r="D45" s="97"/>
      <c r="E45" s="97"/>
      <c r="F45" s="97"/>
      <c r="G45" s="97"/>
      <c r="H45" s="97"/>
      <c r="I45" s="97"/>
      <c r="J45" s="97"/>
      <c r="K45" s="107">
        <v>16973291.16</v>
      </c>
      <c r="L45" s="107"/>
      <c r="M45" s="107"/>
      <c r="N45" s="107"/>
      <c r="O45" s="107"/>
      <c r="P45" s="107"/>
      <c r="Q45" s="107"/>
      <c r="R45" s="107"/>
      <c r="S45" s="107"/>
      <c r="T45" s="107"/>
      <c r="U45" s="107"/>
      <c r="V45" s="100">
        <v>1.11227740473745E-3</v>
      </c>
      <c r="W45" s="100"/>
      <c r="X45" s="100"/>
      <c r="Y45" s="100"/>
      <c r="Z45" s="100"/>
      <c r="AA45" s="100"/>
      <c r="AB45" s="100"/>
      <c r="AC45" s="100"/>
      <c r="AD45" s="100"/>
      <c r="AE45" s="100"/>
      <c r="AF45" s="99">
        <v>609</v>
      </c>
      <c r="AG45" s="99"/>
      <c r="AH45" s="99"/>
      <c r="AI45" s="99"/>
      <c r="AJ45" s="99"/>
      <c r="AK45" s="99"/>
      <c r="AL45" s="99"/>
      <c r="AM45" s="99"/>
      <c r="AN45" s="100">
        <v>2.6679984754294402E-3</v>
      </c>
      <c r="AO45" s="100"/>
    </row>
    <row r="46" spans="2:41" s="1" customFormat="1" ht="10" x14ac:dyDescent="0.2">
      <c r="B46" s="97" t="s">
        <v>1092</v>
      </c>
      <c r="C46" s="97"/>
      <c r="D46" s="97"/>
      <c r="E46" s="97"/>
      <c r="F46" s="97"/>
      <c r="G46" s="97"/>
      <c r="H46" s="97"/>
      <c r="I46" s="97"/>
      <c r="J46" s="97"/>
      <c r="K46" s="107">
        <v>15728679.970000001</v>
      </c>
      <c r="L46" s="107"/>
      <c r="M46" s="107"/>
      <c r="N46" s="107"/>
      <c r="O46" s="107"/>
      <c r="P46" s="107"/>
      <c r="Q46" s="107"/>
      <c r="R46" s="107"/>
      <c r="S46" s="107"/>
      <c r="T46" s="107"/>
      <c r="U46" s="107"/>
      <c r="V46" s="100">
        <v>1.03071674032235E-3</v>
      </c>
      <c r="W46" s="100"/>
      <c r="X46" s="100"/>
      <c r="Y46" s="100"/>
      <c r="Z46" s="100"/>
      <c r="AA46" s="100"/>
      <c r="AB46" s="100"/>
      <c r="AC46" s="100"/>
      <c r="AD46" s="100"/>
      <c r="AE46" s="100"/>
      <c r="AF46" s="99">
        <v>335</v>
      </c>
      <c r="AG46" s="99"/>
      <c r="AH46" s="99"/>
      <c r="AI46" s="99"/>
      <c r="AJ46" s="99"/>
      <c r="AK46" s="99"/>
      <c r="AL46" s="99"/>
      <c r="AM46" s="99"/>
      <c r="AN46" s="100">
        <v>1.46761820898007E-3</v>
      </c>
      <c r="AO46" s="100"/>
    </row>
    <row r="47" spans="2:41" s="1" customFormat="1" ht="10" x14ac:dyDescent="0.2">
      <c r="B47" s="97" t="s">
        <v>1093</v>
      </c>
      <c r="C47" s="97"/>
      <c r="D47" s="97"/>
      <c r="E47" s="97"/>
      <c r="F47" s="97"/>
      <c r="G47" s="97"/>
      <c r="H47" s="97"/>
      <c r="I47" s="97"/>
      <c r="J47" s="97"/>
      <c r="K47" s="107">
        <v>18952993.52</v>
      </c>
      <c r="L47" s="107"/>
      <c r="M47" s="107"/>
      <c r="N47" s="107"/>
      <c r="O47" s="107"/>
      <c r="P47" s="107"/>
      <c r="Q47" s="107"/>
      <c r="R47" s="107"/>
      <c r="S47" s="107"/>
      <c r="T47" s="107"/>
      <c r="U47" s="107"/>
      <c r="V47" s="100">
        <v>1.24200935727254E-3</v>
      </c>
      <c r="W47" s="100"/>
      <c r="X47" s="100"/>
      <c r="Y47" s="100"/>
      <c r="Z47" s="100"/>
      <c r="AA47" s="100"/>
      <c r="AB47" s="100"/>
      <c r="AC47" s="100"/>
      <c r="AD47" s="100"/>
      <c r="AE47" s="100"/>
      <c r="AF47" s="99">
        <v>704</v>
      </c>
      <c r="AG47" s="99"/>
      <c r="AH47" s="99"/>
      <c r="AI47" s="99"/>
      <c r="AJ47" s="99"/>
      <c r="AK47" s="99"/>
      <c r="AL47" s="99"/>
      <c r="AM47" s="99"/>
      <c r="AN47" s="100">
        <v>3.0841887137969298E-3</v>
      </c>
      <c r="AO47" s="100"/>
    </row>
    <row r="48" spans="2:41" s="1" customFormat="1" ht="10" x14ac:dyDescent="0.2">
      <c r="B48" s="97" t="s">
        <v>1094</v>
      </c>
      <c r="C48" s="97"/>
      <c r="D48" s="97"/>
      <c r="E48" s="97"/>
      <c r="F48" s="97"/>
      <c r="G48" s="97"/>
      <c r="H48" s="97"/>
      <c r="I48" s="97"/>
      <c r="J48" s="97"/>
      <c r="K48" s="107">
        <v>56118724.140000001</v>
      </c>
      <c r="L48" s="107"/>
      <c r="M48" s="107"/>
      <c r="N48" s="107"/>
      <c r="O48" s="107"/>
      <c r="P48" s="107"/>
      <c r="Q48" s="107"/>
      <c r="R48" s="107"/>
      <c r="S48" s="107"/>
      <c r="T48" s="107"/>
      <c r="U48" s="107"/>
      <c r="V48" s="100">
        <v>3.6775182994984801E-3</v>
      </c>
      <c r="W48" s="100"/>
      <c r="X48" s="100"/>
      <c r="Y48" s="100"/>
      <c r="Z48" s="100"/>
      <c r="AA48" s="100"/>
      <c r="AB48" s="100"/>
      <c r="AC48" s="100"/>
      <c r="AD48" s="100"/>
      <c r="AE48" s="100"/>
      <c r="AF48" s="99">
        <v>2477</v>
      </c>
      <c r="AG48" s="99"/>
      <c r="AH48" s="99"/>
      <c r="AI48" s="99"/>
      <c r="AJ48" s="99"/>
      <c r="AK48" s="99"/>
      <c r="AL48" s="99"/>
      <c r="AM48" s="99"/>
      <c r="AN48" s="100">
        <v>1.08516128466974E-2</v>
      </c>
      <c r="AO48" s="100"/>
    </row>
    <row r="49" spans="2:44" s="1" customFormat="1" ht="10" x14ac:dyDescent="0.2">
      <c r="B49" s="97" t="s">
        <v>1095</v>
      </c>
      <c r="C49" s="97"/>
      <c r="D49" s="97"/>
      <c r="E49" s="97"/>
      <c r="F49" s="97"/>
      <c r="G49" s="97"/>
      <c r="H49" s="97"/>
      <c r="I49" s="97"/>
      <c r="J49" s="97"/>
      <c r="K49" s="107">
        <v>20867457.190000001</v>
      </c>
      <c r="L49" s="107"/>
      <c r="M49" s="107"/>
      <c r="N49" s="107"/>
      <c r="O49" s="107"/>
      <c r="P49" s="107"/>
      <c r="Q49" s="107"/>
      <c r="R49" s="107"/>
      <c r="S49" s="107"/>
      <c r="T49" s="107"/>
      <c r="U49" s="107"/>
      <c r="V49" s="100">
        <v>1.3674661506697999E-3</v>
      </c>
      <c r="W49" s="100"/>
      <c r="X49" s="100"/>
      <c r="Y49" s="100"/>
      <c r="Z49" s="100"/>
      <c r="AA49" s="100"/>
      <c r="AB49" s="100"/>
      <c r="AC49" s="100"/>
      <c r="AD49" s="100"/>
      <c r="AE49" s="100"/>
      <c r="AF49" s="99">
        <v>1695</v>
      </c>
      <c r="AG49" s="99"/>
      <c r="AH49" s="99"/>
      <c r="AI49" s="99"/>
      <c r="AJ49" s="99"/>
      <c r="AK49" s="99"/>
      <c r="AL49" s="99"/>
      <c r="AM49" s="99"/>
      <c r="AN49" s="100">
        <v>7.4257100424514099E-3</v>
      </c>
      <c r="AO49" s="100"/>
    </row>
    <row r="50" spans="2:44" s="1" customFormat="1" ht="10" x14ac:dyDescent="0.2">
      <c r="B50" s="97" t="s">
        <v>1096</v>
      </c>
      <c r="C50" s="97"/>
      <c r="D50" s="97"/>
      <c r="E50" s="97"/>
      <c r="F50" s="97"/>
      <c r="G50" s="97"/>
      <c r="H50" s="97"/>
      <c r="I50" s="97"/>
      <c r="J50" s="97"/>
      <c r="K50" s="107">
        <v>7066496.5500000101</v>
      </c>
      <c r="L50" s="107"/>
      <c r="M50" s="107"/>
      <c r="N50" s="107"/>
      <c r="O50" s="107"/>
      <c r="P50" s="107"/>
      <c r="Q50" s="107"/>
      <c r="R50" s="107"/>
      <c r="S50" s="107"/>
      <c r="T50" s="107"/>
      <c r="U50" s="107"/>
      <c r="V50" s="100">
        <v>4.6307486091696403E-4</v>
      </c>
      <c r="W50" s="100"/>
      <c r="X50" s="100"/>
      <c r="Y50" s="100"/>
      <c r="Z50" s="100"/>
      <c r="AA50" s="100"/>
      <c r="AB50" s="100"/>
      <c r="AC50" s="100"/>
      <c r="AD50" s="100"/>
      <c r="AE50" s="100"/>
      <c r="AF50" s="99">
        <v>725</v>
      </c>
      <c r="AG50" s="99"/>
      <c r="AH50" s="99"/>
      <c r="AI50" s="99"/>
      <c r="AJ50" s="99"/>
      <c r="AK50" s="99"/>
      <c r="AL50" s="99"/>
      <c r="AM50" s="99"/>
      <c r="AN50" s="100">
        <v>3.17618866122553E-3</v>
      </c>
      <c r="AO50" s="100"/>
    </row>
    <row r="51" spans="2:44" s="1" customFormat="1" ht="10" x14ac:dyDescent="0.2">
      <c r="B51" s="97" t="s">
        <v>1097</v>
      </c>
      <c r="C51" s="97"/>
      <c r="D51" s="97"/>
      <c r="E51" s="97"/>
      <c r="F51" s="97"/>
      <c r="G51" s="97"/>
      <c r="H51" s="97"/>
      <c r="I51" s="97"/>
      <c r="J51" s="97"/>
      <c r="K51" s="107">
        <v>1183252.3899999999</v>
      </c>
      <c r="L51" s="107"/>
      <c r="M51" s="107"/>
      <c r="N51" s="107"/>
      <c r="O51" s="107"/>
      <c r="P51" s="107"/>
      <c r="Q51" s="107"/>
      <c r="R51" s="107"/>
      <c r="S51" s="107"/>
      <c r="T51" s="107"/>
      <c r="U51" s="107"/>
      <c r="V51" s="100">
        <v>7.7539758500117604E-5</v>
      </c>
      <c r="W51" s="100"/>
      <c r="X51" s="100"/>
      <c r="Y51" s="100"/>
      <c r="Z51" s="100"/>
      <c r="AA51" s="100"/>
      <c r="AB51" s="100"/>
      <c r="AC51" s="100"/>
      <c r="AD51" s="100"/>
      <c r="AE51" s="100"/>
      <c r="AF51" s="99">
        <v>76</v>
      </c>
      <c r="AG51" s="99"/>
      <c r="AH51" s="99"/>
      <c r="AI51" s="99"/>
      <c r="AJ51" s="99"/>
      <c r="AK51" s="99"/>
      <c r="AL51" s="99"/>
      <c r="AM51" s="99"/>
      <c r="AN51" s="100">
        <v>3.3295219069398601E-4</v>
      </c>
      <c r="AO51" s="100"/>
    </row>
    <row r="52" spans="2:44" s="1" customFormat="1" ht="10" x14ac:dyDescent="0.2">
      <c r="B52" s="97" t="s">
        <v>1098</v>
      </c>
      <c r="C52" s="97"/>
      <c r="D52" s="97"/>
      <c r="E52" s="97"/>
      <c r="F52" s="97"/>
      <c r="G52" s="97"/>
      <c r="H52" s="97"/>
      <c r="I52" s="97"/>
      <c r="J52" s="97"/>
      <c r="K52" s="107">
        <v>294327.12</v>
      </c>
      <c r="L52" s="107"/>
      <c r="M52" s="107"/>
      <c r="N52" s="107"/>
      <c r="O52" s="107"/>
      <c r="P52" s="107"/>
      <c r="Q52" s="107"/>
      <c r="R52" s="107"/>
      <c r="S52" s="107"/>
      <c r="T52" s="107"/>
      <c r="U52" s="107"/>
      <c r="V52" s="100">
        <v>1.9287561975543602E-5</v>
      </c>
      <c r="W52" s="100"/>
      <c r="X52" s="100"/>
      <c r="Y52" s="100"/>
      <c r="Z52" s="100"/>
      <c r="AA52" s="100"/>
      <c r="AB52" s="100"/>
      <c r="AC52" s="100"/>
      <c r="AD52" s="100"/>
      <c r="AE52" s="100"/>
      <c r="AF52" s="99">
        <v>24</v>
      </c>
      <c r="AG52" s="99"/>
      <c r="AH52" s="99"/>
      <c r="AI52" s="99"/>
      <c r="AJ52" s="99"/>
      <c r="AK52" s="99"/>
      <c r="AL52" s="99"/>
      <c r="AM52" s="99"/>
      <c r="AN52" s="100">
        <v>1.05142797061259E-4</v>
      </c>
      <c r="AO52" s="100"/>
    </row>
    <row r="53" spans="2:44" s="1" customFormat="1" ht="10" x14ac:dyDescent="0.2">
      <c r="B53" s="97" t="s">
        <v>1099</v>
      </c>
      <c r="C53" s="97"/>
      <c r="D53" s="97"/>
      <c r="E53" s="97"/>
      <c r="F53" s="97"/>
      <c r="G53" s="97"/>
      <c r="H53" s="97"/>
      <c r="I53" s="97"/>
      <c r="J53" s="97"/>
      <c r="K53" s="107">
        <v>487691.68</v>
      </c>
      <c r="L53" s="107"/>
      <c r="M53" s="107"/>
      <c r="N53" s="107"/>
      <c r="O53" s="107"/>
      <c r="P53" s="107"/>
      <c r="Q53" s="107"/>
      <c r="R53" s="107"/>
      <c r="S53" s="107"/>
      <c r="T53" s="107"/>
      <c r="U53" s="107"/>
      <c r="V53" s="100">
        <v>3.1958942495536898E-5</v>
      </c>
      <c r="W53" s="100"/>
      <c r="X53" s="100"/>
      <c r="Y53" s="100"/>
      <c r="Z53" s="100"/>
      <c r="AA53" s="100"/>
      <c r="AB53" s="100"/>
      <c r="AC53" s="100"/>
      <c r="AD53" s="100"/>
      <c r="AE53" s="100"/>
      <c r="AF53" s="99">
        <v>40</v>
      </c>
      <c r="AG53" s="99"/>
      <c r="AH53" s="99"/>
      <c r="AI53" s="99"/>
      <c r="AJ53" s="99"/>
      <c r="AK53" s="99"/>
      <c r="AL53" s="99"/>
      <c r="AM53" s="99"/>
      <c r="AN53" s="100">
        <v>1.7523799510209799E-4</v>
      </c>
      <c r="AO53" s="100"/>
    </row>
    <row r="54" spans="2:44" s="1" customFormat="1" ht="10" x14ac:dyDescent="0.2">
      <c r="B54" s="97" t="s">
        <v>1100</v>
      </c>
      <c r="C54" s="97"/>
      <c r="D54" s="97"/>
      <c r="E54" s="97"/>
      <c r="F54" s="97"/>
      <c r="G54" s="97"/>
      <c r="H54" s="97"/>
      <c r="I54" s="97"/>
      <c r="J54" s="97"/>
      <c r="K54" s="107">
        <v>838023.79</v>
      </c>
      <c r="L54" s="107"/>
      <c r="M54" s="107"/>
      <c r="N54" s="107"/>
      <c r="O54" s="107"/>
      <c r="P54" s="107"/>
      <c r="Q54" s="107"/>
      <c r="R54" s="107"/>
      <c r="S54" s="107"/>
      <c r="T54" s="107"/>
      <c r="U54" s="107"/>
      <c r="V54" s="100">
        <v>5.49165696542166E-5</v>
      </c>
      <c r="W54" s="100"/>
      <c r="X54" s="100"/>
      <c r="Y54" s="100"/>
      <c r="Z54" s="100"/>
      <c r="AA54" s="100"/>
      <c r="AB54" s="100"/>
      <c r="AC54" s="100"/>
      <c r="AD54" s="100"/>
      <c r="AE54" s="100"/>
      <c r="AF54" s="99">
        <v>93</v>
      </c>
      <c r="AG54" s="99"/>
      <c r="AH54" s="99"/>
      <c r="AI54" s="99"/>
      <c r="AJ54" s="99"/>
      <c r="AK54" s="99"/>
      <c r="AL54" s="99"/>
      <c r="AM54" s="99"/>
      <c r="AN54" s="100">
        <v>4.0742833861237798E-4</v>
      </c>
      <c r="AO54" s="100"/>
    </row>
    <row r="55" spans="2:44" s="1" customFormat="1" ht="10" x14ac:dyDescent="0.2">
      <c r="B55" s="97" t="s">
        <v>1101</v>
      </c>
      <c r="C55" s="97"/>
      <c r="D55" s="97"/>
      <c r="E55" s="97"/>
      <c r="F55" s="97"/>
      <c r="G55" s="97"/>
      <c r="H55" s="97"/>
      <c r="I55" s="97"/>
      <c r="J55" s="97"/>
      <c r="K55" s="107">
        <v>108437.27</v>
      </c>
      <c r="L55" s="107"/>
      <c r="M55" s="107"/>
      <c r="N55" s="107"/>
      <c r="O55" s="107"/>
      <c r="P55" s="107"/>
      <c r="Q55" s="107"/>
      <c r="R55" s="107"/>
      <c r="S55" s="107"/>
      <c r="T55" s="107"/>
      <c r="U55" s="107"/>
      <c r="V55" s="100">
        <v>7.10600696797413E-6</v>
      </c>
      <c r="W55" s="100"/>
      <c r="X55" s="100"/>
      <c r="Y55" s="100"/>
      <c r="Z55" s="100"/>
      <c r="AA55" s="100"/>
      <c r="AB55" s="100"/>
      <c r="AC55" s="100"/>
      <c r="AD55" s="100"/>
      <c r="AE55" s="100"/>
      <c r="AF55" s="99">
        <v>18</v>
      </c>
      <c r="AG55" s="99"/>
      <c r="AH55" s="99"/>
      <c r="AI55" s="99"/>
      <c r="AJ55" s="99"/>
      <c r="AK55" s="99"/>
      <c r="AL55" s="99"/>
      <c r="AM55" s="99"/>
      <c r="AN55" s="100">
        <v>7.8857097795944093E-5</v>
      </c>
      <c r="AO55" s="100"/>
    </row>
    <row r="56" spans="2:44" s="1" customFormat="1" ht="10" x14ac:dyDescent="0.2">
      <c r="B56" s="97" t="s">
        <v>1102</v>
      </c>
      <c r="C56" s="97"/>
      <c r="D56" s="97"/>
      <c r="E56" s="97"/>
      <c r="F56" s="97"/>
      <c r="G56" s="97"/>
      <c r="H56" s="97"/>
      <c r="I56" s="97"/>
      <c r="J56" s="97"/>
      <c r="K56" s="107">
        <v>42042.74</v>
      </c>
      <c r="L56" s="107"/>
      <c r="M56" s="107"/>
      <c r="N56" s="107"/>
      <c r="O56" s="107"/>
      <c r="P56" s="107"/>
      <c r="Q56" s="107"/>
      <c r="R56" s="107"/>
      <c r="S56" s="107"/>
      <c r="T56" s="107"/>
      <c r="U56" s="107"/>
      <c r="V56" s="100">
        <v>2.75510443404491E-6</v>
      </c>
      <c r="W56" s="100"/>
      <c r="X56" s="100"/>
      <c r="Y56" s="100"/>
      <c r="Z56" s="100"/>
      <c r="AA56" s="100"/>
      <c r="AB56" s="100"/>
      <c r="AC56" s="100"/>
      <c r="AD56" s="100"/>
      <c r="AE56" s="100"/>
      <c r="AF56" s="99">
        <v>4</v>
      </c>
      <c r="AG56" s="99"/>
      <c r="AH56" s="99"/>
      <c r="AI56" s="99"/>
      <c r="AJ56" s="99"/>
      <c r="AK56" s="99"/>
      <c r="AL56" s="99"/>
      <c r="AM56" s="99"/>
      <c r="AN56" s="100">
        <v>1.7523799510209802E-5</v>
      </c>
      <c r="AO56" s="100"/>
    </row>
    <row r="57" spans="2:44" s="1" customFormat="1" ht="10" x14ac:dyDescent="0.2">
      <c r="B57" s="97" t="s">
        <v>1103</v>
      </c>
      <c r="C57" s="97"/>
      <c r="D57" s="97"/>
      <c r="E57" s="97"/>
      <c r="F57" s="97"/>
      <c r="G57" s="97"/>
      <c r="H57" s="97"/>
      <c r="I57" s="97"/>
      <c r="J57" s="97"/>
      <c r="K57" s="107">
        <v>49876.17</v>
      </c>
      <c r="L57" s="107"/>
      <c r="M57" s="107"/>
      <c r="N57" s="107"/>
      <c r="O57" s="107"/>
      <c r="P57" s="107"/>
      <c r="Q57" s="107"/>
      <c r="R57" s="107"/>
      <c r="S57" s="107"/>
      <c r="T57" s="107"/>
      <c r="U57" s="107"/>
      <c r="V57" s="100">
        <v>3.2684372407739699E-6</v>
      </c>
      <c r="W57" s="100"/>
      <c r="X57" s="100"/>
      <c r="Y57" s="100"/>
      <c r="Z57" s="100"/>
      <c r="AA57" s="100"/>
      <c r="AB57" s="100"/>
      <c r="AC57" s="100"/>
      <c r="AD57" s="100"/>
      <c r="AE57" s="100"/>
      <c r="AF57" s="99">
        <v>4</v>
      </c>
      <c r="AG57" s="99"/>
      <c r="AH57" s="99"/>
      <c r="AI57" s="99"/>
      <c r="AJ57" s="99"/>
      <c r="AK57" s="99"/>
      <c r="AL57" s="99"/>
      <c r="AM57" s="99"/>
      <c r="AN57" s="100">
        <v>1.7523799510209802E-5</v>
      </c>
      <c r="AO57" s="100"/>
    </row>
    <row r="58" spans="2:44" s="1" customFormat="1" ht="10" x14ac:dyDescent="0.2">
      <c r="B58" s="97" t="s">
        <v>1104</v>
      </c>
      <c r="C58" s="97"/>
      <c r="D58" s="97"/>
      <c r="E58" s="97"/>
      <c r="F58" s="97"/>
      <c r="G58" s="97"/>
      <c r="H58" s="97"/>
      <c r="I58" s="97"/>
      <c r="J58" s="97"/>
      <c r="K58" s="107">
        <v>0</v>
      </c>
      <c r="L58" s="107"/>
      <c r="M58" s="107"/>
      <c r="N58" s="107"/>
      <c r="O58" s="107"/>
      <c r="P58" s="107"/>
      <c r="Q58" s="107"/>
      <c r="R58" s="107"/>
      <c r="S58" s="107"/>
      <c r="T58" s="107"/>
      <c r="U58" s="107"/>
      <c r="V58" s="100">
        <v>0</v>
      </c>
      <c r="W58" s="100"/>
      <c r="X58" s="100"/>
      <c r="Y58" s="100"/>
      <c r="Z58" s="100"/>
      <c r="AA58" s="100"/>
      <c r="AB58" s="100"/>
      <c r="AC58" s="100"/>
      <c r="AD58" s="100"/>
      <c r="AE58" s="100"/>
      <c r="AF58" s="99">
        <v>1</v>
      </c>
      <c r="AG58" s="99"/>
      <c r="AH58" s="99"/>
      <c r="AI58" s="99"/>
      <c r="AJ58" s="99"/>
      <c r="AK58" s="99"/>
      <c r="AL58" s="99"/>
      <c r="AM58" s="99"/>
      <c r="AN58" s="100">
        <v>4.3809498775524504E-6</v>
      </c>
      <c r="AO58" s="100"/>
    </row>
    <row r="59" spans="2:44" s="1" customFormat="1" ht="10" x14ac:dyDescent="0.2">
      <c r="B59" s="97" t="s">
        <v>1105</v>
      </c>
      <c r="C59" s="97"/>
      <c r="D59" s="97"/>
      <c r="E59" s="97"/>
      <c r="F59" s="97"/>
      <c r="G59" s="97"/>
      <c r="H59" s="97"/>
      <c r="I59" s="97"/>
      <c r="J59" s="97"/>
      <c r="K59" s="107">
        <v>135521.39000000001</v>
      </c>
      <c r="L59" s="107"/>
      <c r="M59" s="107"/>
      <c r="N59" s="107"/>
      <c r="O59" s="107"/>
      <c r="P59" s="107"/>
      <c r="Q59" s="107"/>
      <c r="R59" s="107"/>
      <c r="S59" s="107"/>
      <c r="T59" s="107"/>
      <c r="U59" s="107"/>
      <c r="V59" s="100">
        <v>8.8808574916128004E-6</v>
      </c>
      <c r="W59" s="100"/>
      <c r="X59" s="100"/>
      <c r="Y59" s="100"/>
      <c r="Z59" s="100"/>
      <c r="AA59" s="100"/>
      <c r="AB59" s="100"/>
      <c r="AC59" s="100"/>
      <c r="AD59" s="100"/>
      <c r="AE59" s="100"/>
      <c r="AF59" s="99">
        <v>9</v>
      </c>
      <c r="AG59" s="99"/>
      <c r="AH59" s="99"/>
      <c r="AI59" s="99"/>
      <c r="AJ59" s="99"/>
      <c r="AK59" s="99"/>
      <c r="AL59" s="99"/>
      <c r="AM59" s="99"/>
      <c r="AN59" s="100">
        <v>3.9428548897972101E-5</v>
      </c>
      <c r="AO59" s="100"/>
    </row>
    <row r="60" spans="2:44" s="1" customFormat="1" ht="10" x14ac:dyDescent="0.2">
      <c r="B60" s="97" t="s">
        <v>1106</v>
      </c>
      <c r="C60" s="97"/>
      <c r="D60" s="97"/>
      <c r="E60" s="97"/>
      <c r="F60" s="97"/>
      <c r="G60" s="97"/>
      <c r="H60" s="97"/>
      <c r="I60" s="97"/>
      <c r="J60" s="97"/>
      <c r="K60" s="107">
        <v>34789.18</v>
      </c>
      <c r="L60" s="107"/>
      <c r="M60" s="107"/>
      <c r="N60" s="107"/>
      <c r="O60" s="107"/>
      <c r="P60" s="107"/>
      <c r="Q60" s="107"/>
      <c r="R60" s="107"/>
      <c r="S60" s="107"/>
      <c r="T60" s="107"/>
      <c r="U60" s="107"/>
      <c r="V60" s="100">
        <v>2.2797711108930198E-6</v>
      </c>
      <c r="W60" s="100"/>
      <c r="X60" s="100"/>
      <c r="Y60" s="100"/>
      <c r="Z60" s="100"/>
      <c r="AA60" s="100"/>
      <c r="AB60" s="100"/>
      <c r="AC60" s="100"/>
      <c r="AD60" s="100"/>
      <c r="AE60" s="100"/>
      <c r="AF60" s="99">
        <v>3</v>
      </c>
      <c r="AG60" s="99"/>
      <c r="AH60" s="99"/>
      <c r="AI60" s="99"/>
      <c r="AJ60" s="99"/>
      <c r="AK60" s="99"/>
      <c r="AL60" s="99"/>
      <c r="AM60" s="99"/>
      <c r="AN60" s="100">
        <v>1.31428496326574E-5</v>
      </c>
      <c r="AO60" s="100"/>
    </row>
    <row r="61" spans="2:44" s="1" customFormat="1" ht="10.5" x14ac:dyDescent="0.2">
      <c r="B61" s="105"/>
      <c r="C61" s="105"/>
      <c r="D61" s="105"/>
      <c r="E61" s="105"/>
      <c r="F61" s="105"/>
      <c r="G61" s="105"/>
      <c r="H61" s="105"/>
      <c r="I61" s="105"/>
      <c r="J61" s="105"/>
      <c r="K61" s="108">
        <v>15259944225.879999</v>
      </c>
      <c r="L61" s="108"/>
      <c r="M61" s="108"/>
      <c r="N61" s="108"/>
      <c r="O61" s="108"/>
      <c r="P61" s="108"/>
      <c r="Q61" s="108"/>
      <c r="R61" s="108"/>
      <c r="S61" s="108"/>
      <c r="T61" s="108"/>
      <c r="U61" s="108"/>
      <c r="V61" s="102">
        <v>1</v>
      </c>
      <c r="W61" s="102"/>
      <c r="X61" s="102"/>
      <c r="Y61" s="102"/>
      <c r="Z61" s="102"/>
      <c r="AA61" s="102"/>
      <c r="AB61" s="102"/>
      <c r="AC61" s="102"/>
      <c r="AD61" s="102"/>
      <c r="AE61" s="102"/>
      <c r="AF61" s="101">
        <v>228261</v>
      </c>
      <c r="AG61" s="101"/>
      <c r="AH61" s="101"/>
      <c r="AI61" s="101"/>
      <c r="AJ61" s="101"/>
      <c r="AK61" s="101"/>
      <c r="AL61" s="101"/>
      <c r="AM61" s="101"/>
      <c r="AN61" s="102">
        <v>1</v>
      </c>
      <c r="AO61" s="102"/>
    </row>
    <row r="62" spans="2:44" s="1" customFormat="1" ht="8" x14ac:dyDescent="0.2"/>
    <row r="63" spans="2:44" s="1" customFormat="1" ht="13" x14ac:dyDescent="0.2">
      <c r="B63" s="82" t="s">
        <v>1201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row>
    <row r="64" spans="2:44" s="1" customFormat="1" ht="8" x14ac:dyDescent="0.2"/>
    <row r="65" spans="2:43" s="1" customFormat="1" ht="10.5" x14ac:dyDescent="0.2">
      <c r="B65" s="80" t="s">
        <v>1076</v>
      </c>
      <c r="C65" s="80"/>
      <c r="D65" s="80"/>
      <c r="E65" s="80"/>
      <c r="F65" s="80"/>
      <c r="G65" s="80"/>
      <c r="H65" s="80"/>
      <c r="I65" s="80"/>
      <c r="J65" s="80"/>
      <c r="K65" s="80"/>
      <c r="L65" s="80" t="s">
        <v>1073</v>
      </c>
      <c r="M65" s="80"/>
      <c r="N65" s="80"/>
      <c r="O65" s="80"/>
      <c r="P65" s="80"/>
      <c r="Q65" s="80"/>
      <c r="R65" s="80"/>
      <c r="S65" s="80"/>
      <c r="T65" s="80"/>
      <c r="U65" s="80"/>
      <c r="V65" s="80" t="s">
        <v>1074</v>
      </c>
      <c r="W65" s="80"/>
      <c r="X65" s="80"/>
      <c r="Y65" s="80"/>
      <c r="Z65" s="80"/>
      <c r="AA65" s="80"/>
      <c r="AB65" s="80"/>
      <c r="AC65" s="80"/>
      <c r="AD65" s="80"/>
      <c r="AE65" s="80"/>
      <c r="AF65" s="80" t="s">
        <v>1075</v>
      </c>
      <c r="AG65" s="80"/>
      <c r="AH65" s="80"/>
      <c r="AI65" s="80"/>
      <c r="AJ65" s="80"/>
      <c r="AK65" s="80" t="s">
        <v>1074</v>
      </c>
      <c r="AL65" s="80"/>
      <c r="AM65" s="80"/>
      <c r="AN65" s="80"/>
      <c r="AO65" s="80"/>
      <c r="AP65" s="80"/>
      <c r="AQ65" s="80"/>
    </row>
    <row r="66" spans="2:43" s="1" customFormat="1" ht="10" x14ac:dyDescent="0.2">
      <c r="B66" s="97" t="s">
        <v>1107</v>
      </c>
      <c r="C66" s="97"/>
      <c r="D66" s="97"/>
      <c r="E66" s="97"/>
      <c r="F66" s="97"/>
      <c r="G66" s="97"/>
      <c r="H66" s="97"/>
      <c r="I66" s="97"/>
      <c r="J66" s="97"/>
      <c r="K66" s="97"/>
      <c r="L66" s="107">
        <v>748781.9</v>
      </c>
      <c r="M66" s="107"/>
      <c r="N66" s="107"/>
      <c r="O66" s="107"/>
      <c r="P66" s="107"/>
      <c r="Q66" s="107"/>
      <c r="R66" s="107"/>
      <c r="S66" s="107"/>
      <c r="T66" s="107"/>
      <c r="U66" s="107"/>
      <c r="V66" s="100">
        <v>4.90684558813857E-5</v>
      </c>
      <c r="W66" s="100"/>
      <c r="X66" s="100"/>
      <c r="Y66" s="100"/>
      <c r="Z66" s="100"/>
      <c r="AA66" s="100"/>
      <c r="AB66" s="100"/>
      <c r="AC66" s="100"/>
      <c r="AD66" s="100"/>
      <c r="AE66" s="100"/>
      <c r="AF66" s="99">
        <v>1155</v>
      </c>
      <c r="AG66" s="99"/>
      <c r="AH66" s="99"/>
      <c r="AI66" s="99"/>
      <c r="AJ66" s="99"/>
      <c r="AK66" s="100">
        <v>5.0599971085730803E-3</v>
      </c>
      <c r="AL66" s="100"/>
      <c r="AM66" s="100"/>
      <c r="AN66" s="100"/>
      <c r="AO66" s="100"/>
      <c r="AP66" s="100"/>
      <c r="AQ66" s="100"/>
    </row>
    <row r="67" spans="2:43" s="1" customFormat="1" ht="10" x14ac:dyDescent="0.2">
      <c r="B67" s="97" t="s">
        <v>1077</v>
      </c>
      <c r="C67" s="97"/>
      <c r="D67" s="97"/>
      <c r="E67" s="97"/>
      <c r="F67" s="97"/>
      <c r="G67" s="97"/>
      <c r="H67" s="97"/>
      <c r="I67" s="97"/>
      <c r="J67" s="97"/>
      <c r="K67" s="97"/>
      <c r="L67" s="107">
        <v>121874294.3</v>
      </c>
      <c r="M67" s="107"/>
      <c r="N67" s="107"/>
      <c r="O67" s="107"/>
      <c r="P67" s="107"/>
      <c r="Q67" s="107"/>
      <c r="R67" s="107"/>
      <c r="S67" s="107"/>
      <c r="T67" s="107"/>
      <c r="U67" s="107"/>
      <c r="V67" s="100">
        <v>7.9865491312417908E-3</v>
      </c>
      <c r="W67" s="100"/>
      <c r="X67" s="100"/>
      <c r="Y67" s="100"/>
      <c r="Z67" s="100"/>
      <c r="AA67" s="100"/>
      <c r="AB67" s="100"/>
      <c r="AC67" s="100"/>
      <c r="AD67" s="100"/>
      <c r="AE67" s="100"/>
      <c r="AF67" s="99">
        <v>5010</v>
      </c>
      <c r="AG67" s="99"/>
      <c r="AH67" s="99"/>
      <c r="AI67" s="99"/>
      <c r="AJ67" s="99"/>
      <c r="AK67" s="100">
        <v>2.1948558886537801E-2</v>
      </c>
      <c r="AL67" s="100"/>
      <c r="AM67" s="100"/>
      <c r="AN67" s="100"/>
      <c r="AO67" s="100"/>
      <c r="AP67" s="100"/>
      <c r="AQ67" s="100"/>
    </row>
    <row r="68" spans="2:43" s="1" customFormat="1" ht="10" x14ac:dyDescent="0.2">
      <c r="B68" s="97" t="s">
        <v>1078</v>
      </c>
      <c r="C68" s="97"/>
      <c r="D68" s="97"/>
      <c r="E68" s="97"/>
      <c r="F68" s="97"/>
      <c r="G68" s="97"/>
      <c r="H68" s="97"/>
      <c r="I68" s="97"/>
      <c r="J68" s="97"/>
      <c r="K68" s="97"/>
      <c r="L68" s="107">
        <v>175284749.53999999</v>
      </c>
      <c r="M68" s="107"/>
      <c r="N68" s="107"/>
      <c r="O68" s="107"/>
      <c r="P68" s="107"/>
      <c r="Q68" s="107"/>
      <c r="R68" s="107"/>
      <c r="S68" s="107"/>
      <c r="T68" s="107"/>
      <c r="U68" s="107"/>
      <c r="V68" s="100">
        <v>1.14865917558681E-2</v>
      </c>
      <c r="W68" s="100"/>
      <c r="X68" s="100"/>
      <c r="Y68" s="100"/>
      <c r="Z68" s="100"/>
      <c r="AA68" s="100"/>
      <c r="AB68" s="100"/>
      <c r="AC68" s="100"/>
      <c r="AD68" s="100"/>
      <c r="AE68" s="100"/>
      <c r="AF68" s="99">
        <v>6105</v>
      </c>
      <c r="AG68" s="99"/>
      <c r="AH68" s="99"/>
      <c r="AI68" s="99"/>
      <c r="AJ68" s="99"/>
      <c r="AK68" s="100">
        <v>2.6745699002457698E-2</v>
      </c>
      <c r="AL68" s="100"/>
      <c r="AM68" s="100"/>
      <c r="AN68" s="100"/>
      <c r="AO68" s="100"/>
      <c r="AP68" s="100"/>
      <c r="AQ68" s="100"/>
    </row>
    <row r="69" spans="2:43" s="1" customFormat="1" ht="10" x14ac:dyDescent="0.2">
      <c r="B69" s="97" t="s">
        <v>1079</v>
      </c>
      <c r="C69" s="97"/>
      <c r="D69" s="97"/>
      <c r="E69" s="97"/>
      <c r="F69" s="97"/>
      <c r="G69" s="97"/>
      <c r="H69" s="97"/>
      <c r="I69" s="97"/>
      <c r="J69" s="97"/>
      <c r="K69" s="97"/>
      <c r="L69" s="107">
        <v>239043934.93000001</v>
      </c>
      <c r="M69" s="107"/>
      <c r="N69" s="107"/>
      <c r="O69" s="107"/>
      <c r="P69" s="107"/>
      <c r="Q69" s="107"/>
      <c r="R69" s="107"/>
      <c r="S69" s="107"/>
      <c r="T69" s="107"/>
      <c r="U69" s="107"/>
      <c r="V69" s="100">
        <v>1.5664797419416201E-2</v>
      </c>
      <c r="W69" s="100"/>
      <c r="X69" s="100"/>
      <c r="Y69" s="100"/>
      <c r="Z69" s="100"/>
      <c r="AA69" s="100"/>
      <c r="AB69" s="100"/>
      <c r="AC69" s="100"/>
      <c r="AD69" s="100"/>
      <c r="AE69" s="100"/>
      <c r="AF69" s="99">
        <v>8861</v>
      </c>
      <c r="AG69" s="99"/>
      <c r="AH69" s="99"/>
      <c r="AI69" s="99"/>
      <c r="AJ69" s="99"/>
      <c r="AK69" s="100">
        <v>3.8819596864992298E-2</v>
      </c>
      <c r="AL69" s="100"/>
      <c r="AM69" s="100"/>
      <c r="AN69" s="100"/>
      <c r="AO69" s="100"/>
      <c r="AP69" s="100"/>
      <c r="AQ69" s="100"/>
    </row>
    <row r="70" spans="2:43" s="1" customFormat="1" ht="10" x14ac:dyDescent="0.2">
      <c r="B70" s="97" t="s">
        <v>1080</v>
      </c>
      <c r="C70" s="97"/>
      <c r="D70" s="97"/>
      <c r="E70" s="97"/>
      <c r="F70" s="97"/>
      <c r="G70" s="97"/>
      <c r="H70" s="97"/>
      <c r="I70" s="97"/>
      <c r="J70" s="97"/>
      <c r="K70" s="97"/>
      <c r="L70" s="107">
        <v>302169310.01999998</v>
      </c>
      <c r="M70" s="107"/>
      <c r="N70" s="107"/>
      <c r="O70" s="107"/>
      <c r="P70" s="107"/>
      <c r="Q70" s="107"/>
      <c r="R70" s="107"/>
      <c r="S70" s="107"/>
      <c r="T70" s="107"/>
      <c r="U70" s="107"/>
      <c r="V70" s="100">
        <v>1.9801468835484799E-2</v>
      </c>
      <c r="W70" s="100"/>
      <c r="X70" s="100"/>
      <c r="Y70" s="100"/>
      <c r="Z70" s="100"/>
      <c r="AA70" s="100"/>
      <c r="AB70" s="100"/>
      <c r="AC70" s="100"/>
      <c r="AD70" s="100"/>
      <c r="AE70" s="100"/>
      <c r="AF70" s="99">
        <v>10975</v>
      </c>
      <c r="AG70" s="99"/>
      <c r="AH70" s="99"/>
      <c r="AI70" s="99"/>
      <c r="AJ70" s="99"/>
      <c r="AK70" s="100">
        <v>4.8080924906138099E-2</v>
      </c>
      <c r="AL70" s="100"/>
      <c r="AM70" s="100"/>
      <c r="AN70" s="100"/>
      <c r="AO70" s="100"/>
      <c r="AP70" s="100"/>
      <c r="AQ70" s="100"/>
    </row>
    <row r="71" spans="2:43" s="1" customFormat="1" ht="10" x14ac:dyDescent="0.2">
      <c r="B71" s="97" t="s">
        <v>1081</v>
      </c>
      <c r="C71" s="97"/>
      <c r="D71" s="97"/>
      <c r="E71" s="97"/>
      <c r="F71" s="97"/>
      <c r="G71" s="97"/>
      <c r="H71" s="97"/>
      <c r="I71" s="97"/>
      <c r="J71" s="97"/>
      <c r="K71" s="97"/>
      <c r="L71" s="107">
        <v>274864784.61000001</v>
      </c>
      <c r="M71" s="107"/>
      <c r="N71" s="107"/>
      <c r="O71" s="107"/>
      <c r="P71" s="107"/>
      <c r="Q71" s="107"/>
      <c r="R71" s="107"/>
      <c r="S71" s="107"/>
      <c r="T71" s="107"/>
      <c r="U71" s="107"/>
      <c r="V71" s="100">
        <v>1.8012174916330601E-2</v>
      </c>
      <c r="W71" s="100"/>
      <c r="X71" s="100"/>
      <c r="Y71" s="100"/>
      <c r="Z71" s="100"/>
      <c r="AA71" s="100"/>
      <c r="AB71" s="100"/>
      <c r="AC71" s="100"/>
      <c r="AD71" s="100"/>
      <c r="AE71" s="100"/>
      <c r="AF71" s="99">
        <v>7963</v>
      </c>
      <c r="AG71" s="99"/>
      <c r="AH71" s="99"/>
      <c r="AI71" s="99"/>
      <c r="AJ71" s="99"/>
      <c r="AK71" s="100">
        <v>3.4885503874950201E-2</v>
      </c>
      <c r="AL71" s="100"/>
      <c r="AM71" s="100"/>
      <c r="AN71" s="100"/>
      <c r="AO71" s="100"/>
      <c r="AP71" s="100"/>
      <c r="AQ71" s="100"/>
    </row>
    <row r="72" spans="2:43" s="1" customFormat="1" ht="10" x14ac:dyDescent="0.2">
      <c r="B72" s="97" t="s">
        <v>1082</v>
      </c>
      <c r="C72" s="97"/>
      <c r="D72" s="97"/>
      <c r="E72" s="97"/>
      <c r="F72" s="97"/>
      <c r="G72" s="97"/>
      <c r="H72" s="97"/>
      <c r="I72" s="97"/>
      <c r="J72" s="97"/>
      <c r="K72" s="97"/>
      <c r="L72" s="107">
        <v>376746086.83999997</v>
      </c>
      <c r="M72" s="107"/>
      <c r="N72" s="107"/>
      <c r="O72" s="107"/>
      <c r="P72" s="107"/>
      <c r="Q72" s="107"/>
      <c r="R72" s="107"/>
      <c r="S72" s="107"/>
      <c r="T72" s="107"/>
      <c r="U72" s="107"/>
      <c r="V72" s="100">
        <v>2.46885625047738E-2</v>
      </c>
      <c r="W72" s="100"/>
      <c r="X72" s="100"/>
      <c r="Y72" s="100"/>
      <c r="Z72" s="100"/>
      <c r="AA72" s="100"/>
      <c r="AB72" s="100"/>
      <c r="AC72" s="100"/>
      <c r="AD72" s="100"/>
      <c r="AE72" s="100"/>
      <c r="AF72" s="99">
        <v>10900</v>
      </c>
      <c r="AG72" s="99"/>
      <c r="AH72" s="99"/>
      <c r="AI72" s="99"/>
      <c r="AJ72" s="99"/>
      <c r="AK72" s="100">
        <v>4.7752353665321698E-2</v>
      </c>
      <c r="AL72" s="100"/>
      <c r="AM72" s="100"/>
      <c r="AN72" s="100"/>
      <c r="AO72" s="100"/>
      <c r="AP72" s="100"/>
      <c r="AQ72" s="100"/>
    </row>
    <row r="73" spans="2:43" s="1" customFormat="1" ht="10" x14ac:dyDescent="0.2">
      <c r="B73" s="97" t="s">
        <v>1083</v>
      </c>
      <c r="C73" s="97"/>
      <c r="D73" s="97"/>
      <c r="E73" s="97"/>
      <c r="F73" s="97"/>
      <c r="G73" s="97"/>
      <c r="H73" s="97"/>
      <c r="I73" s="97"/>
      <c r="J73" s="97"/>
      <c r="K73" s="97"/>
      <c r="L73" s="107">
        <v>561791491.57999599</v>
      </c>
      <c r="M73" s="107"/>
      <c r="N73" s="107"/>
      <c r="O73" s="107"/>
      <c r="P73" s="107"/>
      <c r="Q73" s="107"/>
      <c r="R73" s="107"/>
      <c r="S73" s="107"/>
      <c r="T73" s="107"/>
      <c r="U73" s="107"/>
      <c r="V73" s="100">
        <v>3.6814780137087902E-2</v>
      </c>
      <c r="W73" s="100"/>
      <c r="X73" s="100"/>
      <c r="Y73" s="100"/>
      <c r="Z73" s="100"/>
      <c r="AA73" s="100"/>
      <c r="AB73" s="100"/>
      <c r="AC73" s="100"/>
      <c r="AD73" s="100"/>
      <c r="AE73" s="100"/>
      <c r="AF73" s="99">
        <v>14075</v>
      </c>
      <c r="AG73" s="99"/>
      <c r="AH73" s="99"/>
      <c r="AI73" s="99"/>
      <c r="AJ73" s="99"/>
      <c r="AK73" s="100">
        <v>6.1661869526550797E-2</v>
      </c>
      <c r="AL73" s="100"/>
      <c r="AM73" s="100"/>
      <c r="AN73" s="100"/>
      <c r="AO73" s="100"/>
      <c r="AP73" s="100"/>
      <c r="AQ73" s="100"/>
    </row>
    <row r="74" spans="2:43" s="1" customFormat="1" ht="10" x14ac:dyDescent="0.2">
      <c r="B74" s="97" t="s">
        <v>1084</v>
      </c>
      <c r="C74" s="97"/>
      <c r="D74" s="97"/>
      <c r="E74" s="97"/>
      <c r="F74" s="97"/>
      <c r="G74" s="97"/>
      <c r="H74" s="97"/>
      <c r="I74" s="97"/>
      <c r="J74" s="97"/>
      <c r="K74" s="97"/>
      <c r="L74" s="107">
        <v>450185278.28999901</v>
      </c>
      <c r="M74" s="107"/>
      <c r="N74" s="107"/>
      <c r="O74" s="107"/>
      <c r="P74" s="107"/>
      <c r="Q74" s="107"/>
      <c r="R74" s="107"/>
      <c r="S74" s="107"/>
      <c r="T74" s="107"/>
      <c r="U74" s="107"/>
      <c r="V74" s="100">
        <v>2.9501109022830499E-2</v>
      </c>
      <c r="W74" s="100"/>
      <c r="X74" s="100"/>
      <c r="Y74" s="100"/>
      <c r="Z74" s="100"/>
      <c r="AA74" s="100"/>
      <c r="AB74" s="100"/>
      <c r="AC74" s="100"/>
      <c r="AD74" s="100"/>
      <c r="AE74" s="100"/>
      <c r="AF74" s="99">
        <v>10266</v>
      </c>
      <c r="AG74" s="99"/>
      <c r="AH74" s="99"/>
      <c r="AI74" s="99"/>
      <c r="AJ74" s="99"/>
      <c r="AK74" s="100">
        <v>4.49748314429535E-2</v>
      </c>
      <c r="AL74" s="100"/>
      <c r="AM74" s="100"/>
      <c r="AN74" s="100"/>
      <c r="AO74" s="100"/>
      <c r="AP74" s="100"/>
      <c r="AQ74" s="100"/>
    </row>
    <row r="75" spans="2:43" s="1" customFormat="1" ht="10" x14ac:dyDescent="0.2">
      <c r="B75" s="97" t="s">
        <v>1085</v>
      </c>
      <c r="C75" s="97"/>
      <c r="D75" s="97"/>
      <c r="E75" s="97"/>
      <c r="F75" s="97"/>
      <c r="G75" s="97"/>
      <c r="H75" s="97"/>
      <c r="I75" s="97"/>
      <c r="J75" s="97"/>
      <c r="K75" s="97"/>
      <c r="L75" s="107">
        <v>531292009.51000297</v>
      </c>
      <c r="M75" s="107"/>
      <c r="N75" s="107"/>
      <c r="O75" s="107"/>
      <c r="P75" s="107"/>
      <c r="Q75" s="107"/>
      <c r="R75" s="107"/>
      <c r="S75" s="107"/>
      <c r="T75" s="107"/>
      <c r="U75" s="107"/>
      <c r="V75" s="100">
        <v>3.4816117388487E-2</v>
      </c>
      <c r="W75" s="100"/>
      <c r="X75" s="100"/>
      <c r="Y75" s="100"/>
      <c r="Z75" s="100"/>
      <c r="AA75" s="100"/>
      <c r="AB75" s="100"/>
      <c r="AC75" s="100"/>
      <c r="AD75" s="100"/>
      <c r="AE75" s="100"/>
      <c r="AF75" s="99">
        <v>11089</v>
      </c>
      <c r="AG75" s="99"/>
      <c r="AH75" s="99"/>
      <c r="AI75" s="99"/>
      <c r="AJ75" s="99"/>
      <c r="AK75" s="100">
        <v>4.8580353192179099E-2</v>
      </c>
      <c r="AL75" s="100"/>
      <c r="AM75" s="100"/>
      <c r="AN75" s="100"/>
      <c r="AO75" s="100"/>
      <c r="AP75" s="100"/>
      <c r="AQ75" s="100"/>
    </row>
    <row r="76" spans="2:43" s="1" customFormat="1" ht="10" x14ac:dyDescent="0.2">
      <c r="B76" s="97" t="s">
        <v>1086</v>
      </c>
      <c r="C76" s="97"/>
      <c r="D76" s="97"/>
      <c r="E76" s="97"/>
      <c r="F76" s="97"/>
      <c r="G76" s="97"/>
      <c r="H76" s="97"/>
      <c r="I76" s="97"/>
      <c r="J76" s="97"/>
      <c r="K76" s="97"/>
      <c r="L76" s="107">
        <v>524407025.12999898</v>
      </c>
      <c r="M76" s="107"/>
      <c r="N76" s="107"/>
      <c r="O76" s="107"/>
      <c r="P76" s="107"/>
      <c r="Q76" s="107"/>
      <c r="R76" s="107"/>
      <c r="S76" s="107"/>
      <c r="T76" s="107"/>
      <c r="U76" s="107"/>
      <c r="V76" s="100">
        <v>3.4364937208658602E-2</v>
      </c>
      <c r="W76" s="100"/>
      <c r="X76" s="100"/>
      <c r="Y76" s="100"/>
      <c r="Z76" s="100"/>
      <c r="AA76" s="100"/>
      <c r="AB76" s="100"/>
      <c r="AC76" s="100"/>
      <c r="AD76" s="100"/>
      <c r="AE76" s="100"/>
      <c r="AF76" s="99">
        <v>9181</v>
      </c>
      <c r="AG76" s="99"/>
      <c r="AH76" s="99"/>
      <c r="AI76" s="99"/>
      <c r="AJ76" s="99"/>
      <c r="AK76" s="100">
        <v>4.0221500825809102E-2</v>
      </c>
      <c r="AL76" s="100"/>
      <c r="AM76" s="100"/>
      <c r="AN76" s="100"/>
      <c r="AO76" s="100"/>
      <c r="AP76" s="100"/>
      <c r="AQ76" s="100"/>
    </row>
    <row r="77" spans="2:43" s="1" customFormat="1" ht="10" x14ac:dyDescent="0.2">
      <c r="B77" s="97" t="s">
        <v>1087</v>
      </c>
      <c r="C77" s="97"/>
      <c r="D77" s="97"/>
      <c r="E77" s="97"/>
      <c r="F77" s="97"/>
      <c r="G77" s="97"/>
      <c r="H77" s="97"/>
      <c r="I77" s="97"/>
      <c r="J77" s="97"/>
      <c r="K77" s="97"/>
      <c r="L77" s="107">
        <v>593995454.89000201</v>
      </c>
      <c r="M77" s="107"/>
      <c r="N77" s="107"/>
      <c r="O77" s="107"/>
      <c r="P77" s="107"/>
      <c r="Q77" s="107"/>
      <c r="R77" s="107"/>
      <c r="S77" s="107"/>
      <c r="T77" s="107"/>
      <c r="U77" s="107"/>
      <c r="V77" s="100">
        <v>3.8925139312279998E-2</v>
      </c>
      <c r="W77" s="100"/>
      <c r="X77" s="100"/>
      <c r="Y77" s="100"/>
      <c r="Z77" s="100"/>
      <c r="AA77" s="100"/>
      <c r="AB77" s="100"/>
      <c r="AC77" s="100"/>
      <c r="AD77" s="100"/>
      <c r="AE77" s="100"/>
      <c r="AF77" s="99">
        <v>9816</v>
      </c>
      <c r="AG77" s="99"/>
      <c r="AH77" s="99"/>
      <c r="AI77" s="99"/>
      <c r="AJ77" s="99"/>
      <c r="AK77" s="100">
        <v>4.3003403998054898E-2</v>
      </c>
      <c r="AL77" s="100"/>
      <c r="AM77" s="100"/>
      <c r="AN77" s="100"/>
      <c r="AO77" s="100"/>
      <c r="AP77" s="100"/>
      <c r="AQ77" s="100"/>
    </row>
    <row r="78" spans="2:43" s="1" customFormat="1" ht="10" x14ac:dyDescent="0.2">
      <c r="B78" s="97" t="s">
        <v>1088</v>
      </c>
      <c r="C78" s="97"/>
      <c r="D78" s="97"/>
      <c r="E78" s="97"/>
      <c r="F78" s="97"/>
      <c r="G78" s="97"/>
      <c r="H78" s="97"/>
      <c r="I78" s="97"/>
      <c r="J78" s="97"/>
      <c r="K78" s="97"/>
      <c r="L78" s="107">
        <v>827486215.36000001</v>
      </c>
      <c r="M78" s="107"/>
      <c r="N78" s="107"/>
      <c r="O78" s="107"/>
      <c r="P78" s="107"/>
      <c r="Q78" s="107"/>
      <c r="R78" s="107"/>
      <c r="S78" s="107"/>
      <c r="T78" s="107"/>
      <c r="U78" s="107"/>
      <c r="V78" s="100">
        <v>5.4226031439658297E-2</v>
      </c>
      <c r="W78" s="100"/>
      <c r="X78" s="100"/>
      <c r="Y78" s="100"/>
      <c r="Z78" s="100"/>
      <c r="AA78" s="100"/>
      <c r="AB78" s="100"/>
      <c r="AC78" s="100"/>
      <c r="AD78" s="100"/>
      <c r="AE78" s="100"/>
      <c r="AF78" s="99">
        <v>12723</v>
      </c>
      <c r="AG78" s="99"/>
      <c r="AH78" s="99"/>
      <c r="AI78" s="99"/>
      <c r="AJ78" s="99"/>
      <c r="AK78" s="100">
        <v>5.5738825292099801E-2</v>
      </c>
      <c r="AL78" s="100"/>
      <c r="AM78" s="100"/>
      <c r="AN78" s="100"/>
      <c r="AO78" s="100"/>
      <c r="AP78" s="100"/>
      <c r="AQ78" s="100"/>
    </row>
    <row r="79" spans="2:43" s="1" customFormat="1" ht="10" x14ac:dyDescent="0.2">
      <c r="B79" s="97" t="s">
        <v>1089</v>
      </c>
      <c r="C79" s="97"/>
      <c r="D79" s="97"/>
      <c r="E79" s="97"/>
      <c r="F79" s="97"/>
      <c r="G79" s="97"/>
      <c r="H79" s="97"/>
      <c r="I79" s="97"/>
      <c r="J79" s="97"/>
      <c r="K79" s="97"/>
      <c r="L79" s="107">
        <v>681166316.89000201</v>
      </c>
      <c r="M79" s="107"/>
      <c r="N79" s="107"/>
      <c r="O79" s="107"/>
      <c r="P79" s="107"/>
      <c r="Q79" s="107"/>
      <c r="R79" s="107"/>
      <c r="S79" s="107"/>
      <c r="T79" s="107"/>
      <c r="U79" s="107"/>
      <c r="V79" s="100">
        <v>4.4637536468500501E-2</v>
      </c>
      <c r="W79" s="100"/>
      <c r="X79" s="100"/>
      <c r="Y79" s="100"/>
      <c r="Z79" s="100"/>
      <c r="AA79" s="100"/>
      <c r="AB79" s="100"/>
      <c r="AC79" s="100"/>
      <c r="AD79" s="100"/>
      <c r="AE79" s="100"/>
      <c r="AF79" s="99">
        <v>10032</v>
      </c>
      <c r="AG79" s="99"/>
      <c r="AH79" s="99"/>
      <c r="AI79" s="99"/>
      <c r="AJ79" s="99"/>
      <c r="AK79" s="100">
        <v>4.3949689171606202E-2</v>
      </c>
      <c r="AL79" s="100"/>
      <c r="AM79" s="100"/>
      <c r="AN79" s="100"/>
      <c r="AO79" s="100"/>
      <c r="AP79" s="100"/>
      <c r="AQ79" s="100"/>
    </row>
    <row r="80" spans="2:43" s="1" customFormat="1" ht="10" x14ac:dyDescent="0.2">
      <c r="B80" s="97" t="s">
        <v>1090</v>
      </c>
      <c r="C80" s="97"/>
      <c r="D80" s="97"/>
      <c r="E80" s="97"/>
      <c r="F80" s="97"/>
      <c r="G80" s="97"/>
      <c r="H80" s="97"/>
      <c r="I80" s="97"/>
      <c r="J80" s="97"/>
      <c r="K80" s="97"/>
      <c r="L80" s="107">
        <v>746515274.33999705</v>
      </c>
      <c r="M80" s="107"/>
      <c r="N80" s="107"/>
      <c r="O80" s="107"/>
      <c r="P80" s="107"/>
      <c r="Q80" s="107"/>
      <c r="R80" s="107"/>
      <c r="S80" s="107"/>
      <c r="T80" s="107"/>
      <c r="U80" s="107"/>
      <c r="V80" s="100">
        <v>4.8919921546892002E-2</v>
      </c>
      <c r="W80" s="100"/>
      <c r="X80" s="100"/>
      <c r="Y80" s="100"/>
      <c r="Z80" s="100"/>
      <c r="AA80" s="100"/>
      <c r="AB80" s="100"/>
      <c r="AC80" s="100"/>
      <c r="AD80" s="100"/>
      <c r="AE80" s="100"/>
      <c r="AF80" s="99">
        <v>10227</v>
      </c>
      <c r="AG80" s="99"/>
      <c r="AH80" s="99"/>
      <c r="AI80" s="99"/>
      <c r="AJ80" s="99"/>
      <c r="AK80" s="100">
        <v>4.4803974397728902E-2</v>
      </c>
      <c r="AL80" s="100"/>
      <c r="AM80" s="100"/>
      <c r="AN80" s="100"/>
      <c r="AO80" s="100"/>
      <c r="AP80" s="100"/>
      <c r="AQ80" s="100"/>
    </row>
    <row r="81" spans="2:43" s="1" customFormat="1" ht="10" x14ac:dyDescent="0.2">
      <c r="B81" s="97" t="s">
        <v>1091</v>
      </c>
      <c r="C81" s="97"/>
      <c r="D81" s="97"/>
      <c r="E81" s="97"/>
      <c r="F81" s="97"/>
      <c r="G81" s="97"/>
      <c r="H81" s="97"/>
      <c r="I81" s="97"/>
      <c r="J81" s="97"/>
      <c r="K81" s="97"/>
      <c r="L81" s="107">
        <v>680995570.149997</v>
      </c>
      <c r="M81" s="107"/>
      <c r="N81" s="107"/>
      <c r="O81" s="107"/>
      <c r="P81" s="107"/>
      <c r="Q81" s="107"/>
      <c r="R81" s="107"/>
      <c r="S81" s="107"/>
      <c r="T81" s="107"/>
      <c r="U81" s="107"/>
      <c r="V81" s="100">
        <v>4.4626347257224398E-2</v>
      </c>
      <c r="W81" s="100"/>
      <c r="X81" s="100"/>
      <c r="Y81" s="100"/>
      <c r="Z81" s="100"/>
      <c r="AA81" s="100"/>
      <c r="AB81" s="100"/>
      <c r="AC81" s="100"/>
      <c r="AD81" s="100"/>
      <c r="AE81" s="100"/>
      <c r="AF81" s="99">
        <v>8642</v>
      </c>
      <c r="AG81" s="99"/>
      <c r="AH81" s="99"/>
      <c r="AI81" s="99"/>
      <c r="AJ81" s="99"/>
      <c r="AK81" s="100">
        <v>3.7860168841808303E-2</v>
      </c>
      <c r="AL81" s="100"/>
      <c r="AM81" s="100"/>
      <c r="AN81" s="100"/>
      <c r="AO81" s="100"/>
      <c r="AP81" s="100"/>
      <c r="AQ81" s="100"/>
    </row>
    <row r="82" spans="2:43" s="1" customFormat="1" ht="10" x14ac:dyDescent="0.2">
      <c r="B82" s="97" t="s">
        <v>1092</v>
      </c>
      <c r="C82" s="97"/>
      <c r="D82" s="97"/>
      <c r="E82" s="97"/>
      <c r="F82" s="97"/>
      <c r="G82" s="97"/>
      <c r="H82" s="97"/>
      <c r="I82" s="97"/>
      <c r="J82" s="97"/>
      <c r="K82" s="97"/>
      <c r="L82" s="107">
        <v>851761572.77999902</v>
      </c>
      <c r="M82" s="107"/>
      <c r="N82" s="107"/>
      <c r="O82" s="107"/>
      <c r="P82" s="107"/>
      <c r="Q82" s="107"/>
      <c r="R82" s="107"/>
      <c r="S82" s="107"/>
      <c r="T82" s="107"/>
      <c r="U82" s="107"/>
      <c r="V82" s="100">
        <v>5.5816820833162702E-2</v>
      </c>
      <c r="W82" s="100"/>
      <c r="X82" s="100"/>
      <c r="Y82" s="100"/>
      <c r="Z82" s="100"/>
      <c r="AA82" s="100"/>
      <c r="AB82" s="100"/>
      <c r="AC82" s="100"/>
      <c r="AD82" s="100"/>
      <c r="AE82" s="100"/>
      <c r="AF82" s="99">
        <v>10476</v>
      </c>
      <c r="AG82" s="99"/>
      <c r="AH82" s="99"/>
      <c r="AI82" s="99"/>
      <c r="AJ82" s="99"/>
      <c r="AK82" s="100">
        <v>4.5894830917239497E-2</v>
      </c>
      <c r="AL82" s="100"/>
      <c r="AM82" s="100"/>
      <c r="AN82" s="100"/>
      <c r="AO82" s="100"/>
      <c r="AP82" s="100"/>
      <c r="AQ82" s="100"/>
    </row>
    <row r="83" spans="2:43" s="1" customFormat="1" ht="10" x14ac:dyDescent="0.2">
      <c r="B83" s="97" t="s">
        <v>1093</v>
      </c>
      <c r="C83" s="97"/>
      <c r="D83" s="97"/>
      <c r="E83" s="97"/>
      <c r="F83" s="97"/>
      <c r="G83" s="97"/>
      <c r="H83" s="97"/>
      <c r="I83" s="97"/>
      <c r="J83" s="97"/>
      <c r="K83" s="97"/>
      <c r="L83" s="107">
        <v>1333187245.5899999</v>
      </c>
      <c r="M83" s="107"/>
      <c r="N83" s="107"/>
      <c r="O83" s="107"/>
      <c r="P83" s="107"/>
      <c r="Q83" s="107"/>
      <c r="R83" s="107"/>
      <c r="S83" s="107"/>
      <c r="T83" s="107"/>
      <c r="U83" s="107"/>
      <c r="V83" s="100">
        <v>8.7365145367241104E-2</v>
      </c>
      <c r="W83" s="100"/>
      <c r="X83" s="100"/>
      <c r="Y83" s="100"/>
      <c r="Z83" s="100"/>
      <c r="AA83" s="100"/>
      <c r="AB83" s="100"/>
      <c r="AC83" s="100"/>
      <c r="AD83" s="100"/>
      <c r="AE83" s="100"/>
      <c r="AF83" s="99">
        <v>15065</v>
      </c>
      <c r="AG83" s="99"/>
      <c r="AH83" s="99"/>
      <c r="AI83" s="99"/>
      <c r="AJ83" s="99"/>
      <c r="AK83" s="100">
        <v>6.5999009905327699E-2</v>
      </c>
      <c r="AL83" s="100"/>
      <c r="AM83" s="100"/>
      <c r="AN83" s="100"/>
      <c r="AO83" s="100"/>
      <c r="AP83" s="100"/>
      <c r="AQ83" s="100"/>
    </row>
    <row r="84" spans="2:43" s="1" customFormat="1" ht="10" x14ac:dyDescent="0.2">
      <c r="B84" s="97" t="s">
        <v>1094</v>
      </c>
      <c r="C84" s="97"/>
      <c r="D84" s="97"/>
      <c r="E84" s="97"/>
      <c r="F84" s="97"/>
      <c r="G84" s="97"/>
      <c r="H84" s="97"/>
      <c r="I84" s="97"/>
      <c r="J84" s="97"/>
      <c r="K84" s="97"/>
      <c r="L84" s="107">
        <v>1041878961.64</v>
      </c>
      <c r="M84" s="107"/>
      <c r="N84" s="107"/>
      <c r="O84" s="107"/>
      <c r="P84" s="107"/>
      <c r="Q84" s="107"/>
      <c r="R84" s="107"/>
      <c r="S84" s="107"/>
      <c r="T84" s="107"/>
      <c r="U84" s="107"/>
      <c r="V84" s="100">
        <v>6.8275410854584495E-2</v>
      </c>
      <c r="W84" s="100"/>
      <c r="X84" s="100"/>
      <c r="Y84" s="100"/>
      <c r="Z84" s="100"/>
      <c r="AA84" s="100"/>
      <c r="AB84" s="100"/>
      <c r="AC84" s="100"/>
      <c r="AD84" s="100"/>
      <c r="AE84" s="100"/>
      <c r="AF84" s="99">
        <v>11829</v>
      </c>
      <c r="AG84" s="99"/>
      <c r="AH84" s="99"/>
      <c r="AI84" s="99"/>
      <c r="AJ84" s="99"/>
      <c r="AK84" s="100">
        <v>5.1822256101567897E-2</v>
      </c>
      <c r="AL84" s="100"/>
      <c r="AM84" s="100"/>
      <c r="AN84" s="100"/>
      <c r="AO84" s="100"/>
      <c r="AP84" s="100"/>
      <c r="AQ84" s="100"/>
    </row>
    <row r="85" spans="2:43" s="1" customFormat="1" ht="10" x14ac:dyDescent="0.2">
      <c r="B85" s="97" t="s">
        <v>1095</v>
      </c>
      <c r="C85" s="97"/>
      <c r="D85" s="97"/>
      <c r="E85" s="97"/>
      <c r="F85" s="97"/>
      <c r="G85" s="97"/>
      <c r="H85" s="97"/>
      <c r="I85" s="97"/>
      <c r="J85" s="97"/>
      <c r="K85" s="97"/>
      <c r="L85" s="107">
        <v>913273680.76000202</v>
      </c>
      <c r="M85" s="107"/>
      <c r="N85" s="107"/>
      <c r="O85" s="107"/>
      <c r="P85" s="107"/>
      <c r="Q85" s="107"/>
      <c r="R85" s="107"/>
      <c r="S85" s="107"/>
      <c r="T85" s="107"/>
      <c r="U85" s="107"/>
      <c r="V85" s="100">
        <v>5.9847773179350298E-2</v>
      </c>
      <c r="W85" s="100"/>
      <c r="X85" s="100"/>
      <c r="Y85" s="100"/>
      <c r="Z85" s="100"/>
      <c r="AA85" s="100"/>
      <c r="AB85" s="100"/>
      <c r="AC85" s="100"/>
      <c r="AD85" s="100"/>
      <c r="AE85" s="100"/>
      <c r="AF85" s="99">
        <v>9422</v>
      </c>
      <c r="AG85" s="99"/>
      <c r="AH85" s="99"/>
      <c r="AI85" s="99"/>
      <c r="AJ85" s="99"/>
      <c r="AK85" s="100">
        <v>4.1277309746299201E-2</v>
      </c>
      <c r="AL85" s="100"/>
      <c r="AM85" s="100"/>
      <c r="AN85" s="100"/>
      <c r="AO85" s="100"/>
      <c r="AP85" s="100"/>
      <c r="AQ85" s="100"/>
    </row>
    <row r="86" spans="2:43" s="1" customFormat="1" ht="10" x14ac:dyDescent="0.2">
      <c r="B86" s="97" t="s">
        <v>1096</v>
      </c>
      <c r="C86" s="97"/>
      <c r="D86" s="97"/>
      <c r="E86" s="97"/>
      <c r="F86" s="97"/>
      <c r="G86" s="97"/>
      <c r="H86" s="97"/>
      <c r="I86" s="97"/>
      <c r="J86" s="97"/>
      <c r="K86" s="97"/>
      <c r="L86" s="107">
        <v>579093044.57000005</v>
      </c>
      <c r="M86" s="107"/>
      <c r="N86" s="107"/>
      <c r="O86" s="107"/>
      <c r="P86" s="107"/>
      <c r="Q86" s="107"/>
      <c r="R86" s="107"/>
      <c r="S86" s="107"/>
      <c r="T86" s="107"/>
      <c r="U86" s="107"/>
      <c r="V86" s="100">
        <v>3.7948568880605098E-2</v>
      </c>
      <c r="W86" s="100"/>
      <c r="X86" s="100"/>
      <c r="Y86" s="100"/>
      <c r="Z86" s="100"/>
      <c r="AA86" s="100"/>
      <c r="AB86" s="100"/>
      <c r="AC86" s="100"/>
      <c r="AD86" s="100"/>
      <c r="AE86" s="100"/>
      <c r="AF86" s="99">
        <v>6047</v>
      </c>
      <c r="AG86" s="99"/>
      <c r="AH86" s="99"/>
      <c r="AI86" s="99"/>
      <c r="AJ86" s="99"/>
      <c r="AK86" s="100">
        <v>2.6491603909559701E-2</v>
      </c>
      <c r="AL86" s="100"/>
      <c r="AM86" s="100"/>
      <c r="AN86" s="100"/>
      <c r="AO86" s="100"/>
      <c r="AP86" s="100"/>
      <c r="AQ86" s="100"/>
    </row>
    <row r="87" spans="2:43" s="1" customFormat="1" ht="10" x14ac:dyDescent="0.2">
      <c r="B87" s="97" t="s">
        <v>1097</v>
      </c>
      <c r="C87" s="97"/>
      <c r="D87" s="97"/>
      <c r="E87" s="97"/>
      <c r="F87" s="97"/>
      <c r="G87" s="97"/>
      <c r="H87" s="97"/>
      <c r="I87" s="97"/>
      <c r="J87" s="97"/>
      <c r="K87" s="97"/>
      <c r="L87" s="107">
        <v>531304787.919999</v>
      </c>
      <c r="M87" s="107"/>
      <c r="N87" s="107"/>
      <c r="O87" s="107"/>
      <c r="P87" s="107"/>
      <c r="Q87" s="107"/>
      <c r="R87" s="107"/>
      <c r="S87" s="107"/>
      <c r="T87" s="107"/>
      <c r="U87" s="107"/>
      <c r="V87" s="100">
        <v>3.4816954770970701E-2</v>
      </c>
      <c r="W87" s="100"/>
      <c r="X87" s="100"/>
      <c r="Y87" s="100"/>
      <c r="Z87" s="100"/>
      <c r="AA87" s="100"/>
      <c r="AB87" s="100"/>
      <c r="AC87" s="100"/>
      <c r="AD87" s="100"/>
      <c r="AE87" s="100"/>
      <c r="AF87" s="99">
        <v>5401</v>
      </c>
      <c r="AG87" s="99"/>
      <c r="AH87" s="99"/>
      <c r="AI87" s="99"/>
      <c r="AJ87" s="99"/>
      <c r="AK87" s="100">
        <v>2.36615102886608E-2</v>
      </c>
      <c r="AL87" s="100"/>
      <c r="AM87" s="100"/>
      <c r="AN87" s="100"/>
      <c r="AO87" s="100"/>
      <c r="AP87" s="100"/>
      <c r="AQ87" s="100"/>
    </row>
    <row r="88" spans="2:43" s="1" customFormat="1" ht="10" x14ac:dyDescent="0.2">
      <c r="B88" s="97" t="s">
        <v>1098</v>
      </c>
      <c r="C88" s="97"/>
      <c r="D88" s="97"/>
      <c r="E88" s="97"/>
      <c r="F88" s="97"/>
      <c r="G88" s="97"/>
      <c r="H88" s="97"/>
      <c r="I88" s="97"/>
      <c r="J88" s="97"/>
      <c r="K88" s="97"/>
      <c r="L88" s="107">
        <v>1237666443.27001</v>
      </c>
      <c r="M88" s="107"/>
      <c r="N88" s="107"/>
      <c r="O88" s="107"/>
      <c r="P88" s="107"/>
      <c r="Q88" s="107"/>
      <c r="R88" s="107"/>
      <c r="S88" s="107"/>
      <c r="T88" s="107"/>
      <c r="U88" s="107"/>
      <c r="V88" s="100">
        <v>8.1105567946375204E-2</v>
      </c>
      <c r="W88" s="100"/>
      <c r="X88" s="100"/>
      <c r="Y88" s="100"/>
      <c r="Z88" s="100"/>
      <c r="AA88" s="100"/>
      <c r="AB88" s="100"/>
      <c r="AC88" s="100"/>
      <c r="AD88" s="100"/>
      <c r="AE88" s="100"/>
      <c r="AF88" s="99">
        <v>10764</v>
      </c>
      <c r="AG88" s="99"/>
      <c r="AH88" s="99"/>
      <c r="AI88" s="99"/>
      <c r="AJ88" s="99"/>
      <c r="AK88" s="100">
        <v>4.7156544481974601E-2</v>
      </c>
      <c r="AL88" s="100"/>
      <c r="AM88" s="100"/>
      <c r="AN88" s="100"/>
      <c r="AO88" s="100"/>
      <c r="AP88" s="100"/>
      <c r="AQ88" s="100"/>
    </row>
    <row r="89" spans="2:43" s="1" customFormat="1" ht="10" x14ac:dyDescent="0.2">
      <c r="B89" s="97" t="s">
        <v>1099</v>
      </c>
      <c r="C89" s="97"/>
      <c r="D89" s="97"/>
      <c r="E89" s="97"/>
      <c r="F89" s="97"/>
      <c r="G89" s="97"/>
      <c r="H89" s="97"/>
      <c r="I89" s="97"/>
      <c r="J89" s="97"/>
      <c r="K89" s="97"/>
      <c r="L89" s="107">
        <v>897934222.19000006</v>
      </c>
      <c r="M89" s="107"/>
      <c r="N89" s="107"/>
      <c r="O89" s="107"/>
      <c r="P89" s="107"/>
      <c r="Q89" s="107"/>
      <c r="R89" s="107"/>
      <c r="S89" s="107"/>
      <c r="T89" s="107"/>
      <c r="U89" s="107"/>
      <c r="V89" s="100">
        <v>5.8842562521765597E-2</v>
      </c>
      <c r="W89" s="100"/>
      <c r="X89" s="100"/>
      <c r="Y89" s="100"/>
      <c r="Z89" s="100"/>
      <c r="AA89" s="100"/>
      <c r="AB89" s="100"/>
      <c r="AC89" s="100"/>
      <c r="AD89" s="100"/>
      <c r="AE89" s="100"/>
      <c r="AF89" s="99">
        <v>6878</v>
      </c>
      <c r="AG89" s="99"/>
      <c r="AH89" s="99"/>
      <c r="AI89" s="99"/>
      <c r="AJ89" s="99"/>
      <c r="AK89" s="100">
        <v>3.0132173257805799E-2</v>
      </c>
      <c r="AL89" s="100"/>
      <c r="AM89" s="100"/>
      <c r="AN89" s="100"/>
      <c r="AO89" s="100"/>
      <c r="AP89" s="100"/>
      <c r="AQ89" s="100"/>
    </row>
    <row r="90" spans="2:43" s="1" customFormat="1" ht="10" x14ac:dyDescent="0.2">
      <c r="B90" s="97" t="s">
        <v>1100</v>
      </c>
      <c r="C90" s="97"/>
      <c r="D90" s="97"/>
      <c r="E90" s="97"/>
      <c r="F90" s="97"/>
      <c r="G90" s="97"/>
      <c r="H90" s="97"/>
      <c r="I90" s="97"/>
      <c r="J90" s="97"/>
      <c r="K90" s="97"/>
      <c r="L90" s="107">
        <v>569938840.84999895</v>
      </c>
      <c r="M90" s="107"/>
      <c r="N90" s="107"/>
      <c r="O90" s="107"/>
      <c r="P90" s="107"/>
      <c r="Q90" s="107"/>
      <c r="R90" s="107"/>
      <c r="S90" s="107"/>
      <c r="T90" s="107"/>
      <c r="U90" s="107"/>
      <c r="V90" s="100">
        <v>3.7348684399738097E-2</v>
      </c>
      <c r="W90" s="100"/>
      <c r="X90" s="100"/>
      <c r="Y90" s="100"/>
      <c r="Z90" s="100"/>
      <c r="AA90" s="100"/>
      <c r="AB90" s="100"/>
      <c r="AC90" s="100"/>
      <c r="AD90" s="100"/>
      <c r="AE90" s="100"/>
      <c r="AF90" s="99">
        <v>3831</v>
      </c>
      <c r="AG90" s="99"/>
      <c r="AH90" s="99"/>
      <c r="AI90" s="99"/>
      <c r="AJ90" s="99"/>
      <c r="AK90" s="100">
        <v>1.6783418980903402E-2</v>
      </c>
      <c r="AL90" s="100"/>
      <c r="AM90" s="100"/>
      <c r="AN90" s="100"/>
      <c r="AO90" s="100"/>
      <c r="AP90" s="100"/>
      <c r="AQ90" s="100"/>
    </row>
    <row r="91" spans="2:43" s="1" customFormat="1" ht="10" x14ac:dyDescent="0.2">
      <c r="B91" s="97" t="s">
        <v>1101</v>
      </c>
      <c r="C91" s="97"/>
      <c r="D91" s="97"/>
      <c r="E91" s="97"/>
      <c r="F91" s="97"/>
      <c r="G91" s="97"/>
      <c r="H91" s="97"/>
      <c r="I91" s="97"/>
      <c r="J91" s="97"/>
      <c r="K91" s="97"/>
      <c r="L91" s="107">
        <v>183037054.33000001</v>
      </c>
      <c r="M91" s="107"/>
      <c r="N91" s="107"/>
      <c r="O91" s="107"/>
      <c r="P91" s="107"/>
      <c r="Q91" s="107"/>
      <c r="R91" s="107"/>
      <c r="S91" s="107"/>
      <c r="T91" s="107"/>
      <c r="U91" s="107"/>
      <c r="V91" s="100">
        <v>1.1994608343297899E-2</v>
      </c>
      <c r="W91" s="100"/>
      <c r="X91" s="100"/>
      <c r="Y91" s="100"/>
      <c r="Z91" s="100"/>
      <c r="AA91" s="100"/>
      <c r="AB91" s="100"/>
      <c r="AC91" s="100"/>
      <c r="AD91" s="100"/>
      <c r="AE91" s="100"/>
      <c r="AF91" s="99">
        <v>1239</v>
      </c>
      <c r="AG91" s="99"/>
      <c r="AH91" s="99"/>
      <c r="AI91" s="99"/>
      <c r="AJ91" s="99"/>
      <c r="AK91" s="100">
        <v>5.4279968982874896E-3</v>
      </c>
      <c r="AL91" s="100"/>
      <c r="AM91" s="100"/>
      <c r="AN91" s="100"/>
      <c r="AO91" s="100"/>
      <c r="AP91" s="100"/>
      <c r="AQ91" s="100"/>
    </row>
    <row r="92" spans="2:43" s="1" customFormat="1" ht="10" x14ac:dyDescent="0.2">
      <c r="B92" s="97" t="s">
        <v>1105</v>
      </c>
      <c r="C92" s="97"/>
      <c r="D92" s="97"/>
      <c r="E92" s="97"/>
      <c r="F92" s="97"/>
      <c r="G92" s="97"/>
      <c r="H92" s="97"/>
      <c r="I92" s="97"/>
      <c r="J92" s="97"/>
      <c r="K92" s="97"/>
      <c r="L92" s="107">
        <v>14092925.859999999</v>
      </c>
      <c r="M92" s="107"/>
      <c r="N92" s="107"/>
      <c r="O92" s="107"/>
      <c r="P92" s="107"/>
      <c r="Q92" s="107"/>
      <c r="R92" s="107"/>
      <c r="S92" s="107"/>
      <c r="T92" s="107"/>
      <c r="U92" s="107"/>
      <c r="V92" s="100">
        <v>9.2352407396740002E-4</v>
      </c>
      <c r="W92" s="100"/>
      <c r="X92" s="100"/>
      <c r="Y92" s="100"/>
      <c r="Z92" s="100"/>
      <c r="AA92" s="100"/>
      <c r="AB92" s="100"/>
      <c r="AC92" s="100"/>
      <c r="AD92" s="100"/>
      <c r="AE92" s="100"/>
      <c r="AF92" s="99">
        <v>138</v>
      </c>
      <c r="AG92" s="99"/>
      <c r="AH92" s="99"/>
      <c r="AI92" s="99"/>
      <c r="AJ92" s="99"/>
      <c r="AK92" s="100">
        <v>6.0457108310223802E-4</v>
      </c>
      <c r="AL92" s="100"/>
      <c r="AM92" s="100"/>
      <c r="AN92" s="100"/>
      <c r="AO92" s="100"/>
      <c r="AP92" s="100"/>
      <c r="AQ92" s="100"/>
    </row>
    <row r="93" spans="2:43" s="1" customFormat="1" ht="10" x14ac:dyDescent="0.2">
      <c r="B93" s="97" t="s">
        <v>1106</v>
      </c>
      <c r="C93" s="97"/>
      <c r="D93" s="97"/>
      <c r="E93" s="97"/>
      <c r="F93" s="97"/>
      <c r="G93" s="97"/>
      <c r="H93" s="97"/>
      <c r="I93" s="97"/>
      <c r="J93" s="97"/>
      <c r="K93" s="97"/>
      <c r="L93" s="107">
        <v>10185693.27</v>
      </c>
      <c r="M93" s="107"/>
      <c r="N93" s="107"/>
      <c r="O93" s="107"/>
      <c r="P93" s="107"/>
      <c r="Q93" s="107"/>
      <c r="R93" s="107"/>
      <c r="S93" s="107"/>
      <c r="T93" s="107"/>
      <c r="U93" s="107"/>
      <c r="V93" s="100">
        <v>6.6747906278226399E-4</v>
      </c>
      <c r="W93" s="100"/>
      <c r="X93" s="100"/>
      <c r="Y93" s="100"/>
      <c r="Z93" s="100"/>
      <c r="AA93" s="100"/>
      <c r="AB93" s="100"/>
      <c r="AC93" s="100"/>
      <c r="AD93" s="100"/>
      <c r="AE93" s="100"/>
      <c r="AF93" s="99">
        <v>86</v>
      </c>
      <c r="AG93" s="99"/>
      <c r="AH93" s="99"/>
      <c r="AI93" s="99"/>
      <c r="AJ93" s="99"/>
      <c r="AK93" s="100">
        <v>3.7676168946951098E-4</v>
      </c>
      <c r="AL93" s="100"/>
      <c r="AM93" s="100"/>
      <c r="AN93" s="100"/>
      <c r="AO93" s="100"/>
      <c r="AP93" s="100"/>
      <c r="AQ93" s="100"/>
    </row>
    <row r="94" spans="2:43" s="1" customFormat="1" ht="10" x14ac:dyDescent="0.2">
      <c r="B94" s="97" t="s">
        <v>1108</v>
      </c>
      <c r="C94" s="97"/>
      <c r="D94" s="97"/>
      <c r="E94" s="97"/>
      <c r="F94" s="97"/>
      <c r="G94" s="97"/>
      <c r="H94" s="97"/>
      <c r="I94" s="97"/>
      <c r="J94" s="97"/>
      <c r="K94" s="97"/>
      <c r="L94" s="107">
        <v>3882797.2</v>
      </c>
      <c r="M94" s="107"/>
      <c r="N94" s="107"/>
      <c r="O94" s="107"/>
      <c r="P94" s="107"/>
      <c r="Q94" s="107"/>
      <c r="R94" s="107"/>
      <c r="S94" s="107"/>
      <c r="T94" s="107"/>
      <c r="U94" s="107"/>
      <c r="V94" s="100">
        <v>2.5444373469039303E-4</v>
      </c>
      <c r="W94" s="100"/>
      <c r="X94" s="100"/>
      <c r="Y94" s="100"/>
      <c r="Z94" s="100"/>
      <c r="AA94" s="100"/>
      <c r="AB94" s="100"/>
      <c r="AC94" s="100"/>
      <c r="AD94" s="100"/>
      <c r="AE94" s="100"/>
      <c r="AF94" s="99">
        <v>31</v>
      </c>
      <c r="AG94" s="99"/>
      <c r="AH94" s="99"/>
      <c r="AI94" s="99"/>
      <c r="AJ94" s="99"/>
      <c r="AK94" s="100">
        <v>1.35809446204126E-4</v>
      </c>
      <c r="AL94" s="100"/>
      <c r="AM94" s="100"/>
      <c r="AN94" s="100"/>
      <c r="AO94" s="100"/>
      <c r="AP94" s="100"/>
      <c r="AQ94" s="100"/>
    </row>
    <row r="95" spans="2:43" s="1" customFormat="1" ht="10" x14ac:dyDescent="0.2">
      <c r="B95" s="97" t="s">
        <v>1109</v>
      </c>
      <c r="C95" s="97"/>
      <c r="D95" s="97"/>
      <c r="E95" s="97"/>
      <c r="F95" s="97"/>
      <c r="G95" s="97"/>
      <c r="H95" s="97"/>
      <c r="I95" s="97"/>
      <c r="J95" s="97"/>
      <c r="K95" s="97"/>
      <c r="L95" s="107">
        <v>4140377.37</v>
      </c>
      <c r="M95" s="107"/>
      <c r="N95" s="107"/>
      <c r="O95" s="107"/>
      <c r="P95" s="107"/>
      <c r="Q95" s="107"/>
      <c r="R95" s="107"/>
      <c r="S95" s="107"/>
      <c r="T95" s="107"/>
      <c r="U95" s="107"/>
      <c r="V95" s="100">
        <v>2.7132323085284603E-4</v>
      </c>
      <c r="W95" s="100"/>
      <c r="X95" s="100"/>
      <c r="Y95" s="100"/>
      <c r="Z95" s="100"/>
      <c r="AA95" s="100"/>
      <c r="AB95" s="100"/>
      <c r="AC95" s="100"/>
      <c r="AD95" s="100"/>
      <c r="AE95" s="100"/>
      <c r="AF95" s="99">
        <v>34</v>
      </c>
      <c r="AG95" s="99"/>
      <c r="AH95" s="99"/>
      <c r="AI95" s="99"/>
      <c r="AJ95" s="99"/>
      <c r="AK95" s="100">
        <v>1.4895229583678299E-4</v>
      </c>
      <c r="AL95" s="100"/>
      <c r="AM95" s="100"/>
      <c r="AN95" s="100"/>
      <c r="AO95" s="100"/>
      <c r="AP95" s="100"/>
      <c r="AQ95" s="100"/>
    </row>
    <row r="96" spans="2:43" s="1" customFormat="1" ht="10.5" x14ac:dyDescent="0.2">
      <c r="B96" s="105"/>
      <c r="C96" s="105"/>
      <c r="D96" s="105"/>
      <c r="E96" s="105"/>
      <c r="F96" s="105"/>
      <c r="G96" s="105"/>
      <c r="H96" s="105"/>
      <c r="I96" s="105"/>
      <c r="J96" s="105"/>
      <c r="K96" s="105"/>
      <c r="L96" s="108">
        <v>15259944225.879999</v>
      </c>
      <c r="M96" s="108"/>
      <c r="N96" s="108"/>
      <c r="O96" s="108"/>
      <c r="P96" s="108"/>
      <c r="Q96" s="108"/>
      <c r="R96" s="108"/>
      <c r="S96" s="108"/>
      <c r="T96" s="108"/>
      <c r="U96" s="108"/>
      <c r="V96" s="102">
        <v>1</v>
      </c>
      <c r="W96" s="102"/>
      <c r="X96" s="102"/>
      <c r="Y96" s="102"/>
      <c r="Z96" s="102"/>
      <c r="AA96" s="102"/>
      <c r="AB96" s="102"/>
      <c r="AC96" s="102"/>
      <c r="AD96" s="102"/>
      <c r="AE96" s="102"/>
      <c r="AF96" s="101">
        <v>228261</v>
      </c>
      <c r="AG96" s="101"/>
      <c r="AH96" s="101"/>
      <c r="AI96" s="101"/>
      <c r="AJ96" s="101"/>
      <c r="AK96" s="102">
        <v>1</v>
      </c>
      <c r="AL96" s="102"/>
      <c r="AM96" s="102"/>
      <c r="AN96" s="102"/>
      <c r="AO96" s="102"/>
      <c r="AP96" s="102"/>
      <c r="AQ96" s="102"/>
    </row>
    <row r="97" spans="2:44" s="1" customFormat="1" ht="8" x14ac:dyDescent="0.2"/>
    <row r="98" spans="2:44" s="1" customFormat="1" ht="13" x14ac:dyDescent="0.2">
      <c r="B98" s="82" t="s">
        <v>1202</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row>
    <row r="99" spans="2:44" s="1" customFormat="1" ht="8" x14ac:dyDescent="0.2"/>
    <row r="100" spans="2:44" s="1" customFormat="1" ht="10.5" x14ac:dyDescent="0.2">
      <c r="B100" s="80" t="s">
        <v>1076</v>
      </c>
      <c r="C100" s="80"/>
      <c r="D100" s="80"/>
      <c r="E100" s="80"/>
      <c r="F100" s="80"/>
      <c r="G100" s="80"/>
      <c r="H100" s="80"/>
      <c r="I100" s="80"/>
      <c r="J100" s="80"/>
      <c r="K100" s="80" t="s">
        <v>1073</v>
      </c>
      <c r="L100" s="80"/>
      <c r="M100" s="80"/>
      <c r="N100" s="80"/>
      <c r="O100" s="80"/>
      <c r="P100" s="80"/>
      <c r="Q100" s="80"/>
      <c r="R100" s="80"/>
      <c r="S100" s="80"/>
      <c r="T100" s="80"/>
      <c r="U100" s="80"/>
      <c r="V100" s="80" t="s">
        <v>1074</v>
      </c>
      <c r="W100" s="80"/>
      <c r="X100" s="80"/>
      <c r="Y100" s="80"/>
      <c r="Z100" s="80"/>
      <c r="AA100" s="80"/>
      <c r="AB100" s="80"/>
      <c r="AC100" s="80"/>
      <c r="AD100" s="80"/>
      <c r="AE100" s="80"/>
      <c r="AF100" s="80" t="s">
        <v>1075</v>
      </c>
      <c r="AG100" s="80"/>
      <c r="AH100" s="80"/>
      <c r="AI100" s="80"/>
      <c r="AJ100" s="80"/>
      <c r="AK100" s="80" t="s">
        <v>1074</v>
      </c>
      <c r="AL100" s="80"/>
      <c r="AM100" s="80"/>
      <c r="AN100" s="80"/>
      <c r="AO100" s="80"/>
    </row>
    <row r="101" spans="2:44" s="1" customFormat="1" ht="10" x14ac:dyDescent="0.2">
      <c r="B101" s="97" t="s">
        <v>1077</v>
      </c>
      <c r="C101" s="97"/>
      <c r="D101" s="97"/>
      <c r="E101" s="97"/>
      <c r="F101" s="97"/>
      <c r="G101" s="97"/>
      <c r="H101" s="97"/>
      <c r="I101" s="97"/>
      <c r="J101" s="97"/>
      <c r="K101" s="107">
        <v>383367.25</v>
      </c>
      <c r="L101" s="107"/>
      <c r="M101" s="107"/>
      <c r="N101" s="107"/>
      <c r="O101" s="107"/>
      <c r="P101" s="107"/>
      <c r="Q101" s="107"/>
      <c r="R101" s="107"/>
      <c r="S101" s="107"/>
      <c r="T101" s="107"/>
      <c r="U101" s="107"/>
      <c r="V101" s="100">
        <v>2.51224542059486E-5</v>
      </c>
      <c r="W101" s="100"/>
      <c r="X101" s="100"/>
      <c r="Y101" s="100"/>
      <c r="Z101" s="100"/>
      <c r="AA101" s="100"/>
      <c r="AB101" s="100"/>
      <c r="AC101" s="100"/>
      <c r="AD101" s="100"/>
      <c r="AE101" s="100"/>
      <c r="AF101" s="99">
        <v>9</v>
      </c>
      <c r="AG101" s="99"/>
      <c r="AH101" s="99"/>
      <c r="AI101" s="99"/>
      <c r="AJ101" s="99"/>
      <c r="AK101" s="100">
        <v>3.9428548897972101E-5</v>
      </c>
      <c r="AL101" s="100"/>
      <c r="AM101" s="100"/>
      <c r="AN101" s="100"/>
      <c r="AO101" s="100"/>
    </row>
    <row r="102" spans="2:44" s="1" customFormat="1" ht="10" x14ac:dyDescent="0.2">
      <c r="B102" s="97" t="s">
        <v>1078</v>
      </c>
      <c r="C102" s="97"/>
      <c r="D102" s="97"/>
      <c r="E102" s="97"/>
      <c r="F102" s="97"/>
      <c r="G102" s="97"/>
      <c r="H102" s="97"/>
      <c r="I102" s="97"/>
      <c r="J102" s="97"/>
      <c r="K102" s="107">
        <v>22232047.379999999</v>
      </c>
      <c r="L102" s="107"/>
      <c r="M102" s="107"/>
      <c r="N102" s="107"/>
      <c r="O102" s="107"/>
      <c r="P102" s="107"/>
      <c r="Q102" s="107"/>
      <c r="R102" s="107"/>
      <c r="S102" s="107"/>
      <c r="T102" s="107"/>
      <c r="U102" s="107"/>
      <c r="V102" s="100">
        <v>1.4568891636114699E-3</v>
      </c>
      <c r="W102" s="100"/>
      <c r="X102" s="100"/>
      <c r="Y102" s="100"/>
      <c r="Z102" s="100"/>
      <c r="AA102" s="100"/>
      <c r="AB102" s="100"/>
      <c r="AC102" s="100"/>
      <c r="AD102" s="100"/>
      <c r="AE102" s="100"/>
      <c r="AF102" s="99">
        <v>173</v>
      </c>
      <c r="AG102" s="99"/>
      <c r="AH102" s="99"/>
      <c r="AI102" s="99"/>
      <c r="AJ102" s="99"/>
      <c r="AK102" s="100">
        <v>7.5790432881657401E-4</v>
      </c>
      <c r="AL102" s="100"/>
      <c r="AM102" s="100"/>
      <c r="AN102" s="100"/>
      <c r="AO102" s="100"/>
    </row>
    <row r="103" spans="2:44" s="1" customFormat="1" ht="10" x14ac:dyDescent="0.2">
      <c r="B103" s="97" t="s">
        <v>1079</v>
      </c>
      <c r="C103" s="97"/>
      <c r="D103" s="97"/>
      <c r="E103" s="97"/>
      <c r="F103" s="97"/>
      <c r="G103" s="97"/>
      <c r="H103" s="97"/>
      <c r="I103" s="97"/>
      <c r="J103" s="97"/>
      <c r="K103" s="107">
        <v>29761928.359999999</v>
      </c>
      <c r="L103" s="107"/>
      <c r="M103" s="107"/>
      <c r="N103" s="107"/>
      <c r="O103" s="107"/>
      <c r="P103" s="107"/>
      <c r="Q103" s="107"/>
      <c r="R103" s="107"/>
      <c r="S103" s="107"/>
      <c r="T103" s="107"/>
      <c r="U103" s="107"/>
      <c r="V103" s="100">
        <v>1.9503300876765599E-3</v>
      </c>
      <c r="W103" s="100"/>
      <c r="X103" s="100"/>
      <c r="Y103" s="100"/>
      <c r="Z103" s="100"/>
      <c r="AA103" s="100"/>
      <c r="AB103" s="100"/>
      <c r="AC103" s="100"/>
      <c r="AD103" s="100"/>
      <c r="AE103" s="100"/>
      <c r="AF103" s="99">
        <v>307</v>
      </c>
      <c r="AG103" s="99"/>
      <c r="AH103" s="99"/>
      <c r="AI103" s="99"/>
      <c r="AJ103" s="99"/>
      <c r="AK103" s="100">
        <v>1.3449516124086E-3</v>
      </c>
      <c r="AL103" s="100"/>
      <c r="AM103" s="100"/>
      <c r="AN103" s="100"/>
      <c r="AO103" s="100"/>
    </row>
    <row r="104" spans="2:44" s="1" customFormat="1" ht="10" x14ac:dyDescent="0.2">
      <c r="B104" s="97" t="s">
        <v>1080</v>
      </c>
      <c r="C104" s="97"/>
      <c r="D104" s="97"/>
      <c r="E104" s="97"/>
      <c r="F104" s="97"/>
      <c r="G104" s="97"/>
      <c r="H104" s="97"/>
      <c r="I104" s="97"/>
      <c r="J104" s="97"/>
      <c r="K104" s="107">
        <v>15874729.189999999</v>
      </c>
      <c r="L104" s="107"/>
      <c r="M104" s="107"/>
      <c r="N104" s="107"/>
      <c r="O104" s="107"/>
      <c r="P104" s="107"/>
      <c r="Q104" s="107"/>
      <c r="R104" s="107"/>
      <c r="S104" s="107"/>
      <c r="T104" s="107"/>
      <c r="U104" s="107"/>
      <c r="V104" s="100">
        <v>1.04028749745215E-3</v>
      </c>
      <c r="W104" s="100"/>
      <c r="X104" s="100"/>
      <c r="Y104" s="100"/>
      <c r="Z104" s="100"/>
      <c r="AA104" s="100"/>
      <c r="AB104" s="100"/>
      <c r="AC104" s="100"/>
      <c r="AD104" s="100"/>
      <c r="AE104" s="100"/>
      <c r="AF104" s="99">
        <v>343</v>
      </c>
      <c r="AG104" s="99"/>
      <c r="AH104" s="99"/>
      <c r="AI104" s="99"/>
      <c r="AJ104" s="99"/>
      <c r="AK104" s="100">
        <v>1.5026658080004899E-3</v>
      </c>
      <c r="AL104" s="100"/>
      <c r="AM104" s="100"/>
      <c r="AN104" s="100"/>
      <c r="AO104" s="100"/>
    </row>
    <row r="105" spans="2:44" s="1" customFormat="1" ht="10" x14ac:dyDescent="0.2">
      <c r="B105" s="97" t="s">
        <v>1081</v>
      </c>
      <c r="C105" s="97"/>
      <c r="D105" s="97"/>
      <c r="E105" s="97"/>
      <c r="F105" s="97"/>
      <c r="G105" s="97"/>
      <c r="H105" s="97"/>
      <c r="I105" s="97"/>
      <c r="J105" s="97"/>
      <c r="K105" s="107">
        <v>321426007.37</v>
      </c>
      <c r="L105" s="107"/>
      <c r="M105" s="107"/>
      <c r="N105" s="107"/>
      <c r="O105" s="107"/>
      <c r="P105" s="107"/>
      <c r="Q105" s="107"/>
      <c r="R105" s="107"/>
      <c r="S105" s="107"/>
      <c r="T105" s="107"/>
      <c r="U105" s="107"/>
      <c r="V105" s="100">
        <v>2.1063380220281602E-2</v>
      </c>
      <c r="W105" s="100"/>
      <c r="X105" s="100"/>
      <c r="Y105" s="100"/>
      <c r="Z105" s="100"/>
      <c r="AA105" s="100"/>
      <c r="AB105" s="100"/>
      <c r="AC105" s="100"/>
      <c r="AD105" s="100"/>
      <c r="AE105" s="100"/>
      <c r="AF105" s="99">
        <v>2394</v>
      </c>
      <c r="AG105" s="99"/>
      <c r="AH105" s="99"/>
      <c r="AI105" s="99"/>
      <c r="AJ105" s="99"/>
      <c r="AK105" s="100">
        <v>1.0487994006860599E-2</v>
      </c>
      <c r="AL105" s="100"/>
      <c r="AM105" s="100"/>
      <c r="AN105" s="100"/>
      <c r="AO105" s="100"/>
    </row>
    <row r="106" spans="2:44" s="1" customFormat="1" ht="10" x14ac:dyDescent="0.2">
      <c r="B106" s="97" t="s">
        <v>1082</v>
      </c>
      <c r="C106" s="97"/>
      <c r="D106" s="97"/>
      <c r="E106" s="97"/>
      <c r="F106" s="97"/>
      <c r="G106" s="97"/>
      <c r="H106" s="97"/>
      <c r="I106" s="97"/>
      <c r="J106" s="97"/>
      <c r="K106" s="107">
        <v>21445751.969999999</v>
      </c>
      <c r="L106" s="107"/>
      <c r="M106" s="107"/>
      <c r="N106" s="107"/>
      <c r="O106" s="107"/>
      <c r="P106" s="107"/>
      <c r="Q106" s="107"/>
      <c r="R106" s="107"/>
      <c r="S106" s="107"/>
      <c r="T106" s="107"/>
      <c r="U106" s="107"/>
      <c r="V106" s="100">
        <v>1.40536240844375E-3</v>
      </c>
      <c r="W106" s="100"/>
      <c r="X106" s="100"/>
      <c r="Y106" s="100"/>
      <c r="Z106" s="100"/>
      <c r="AA106" s="100"/>
      <c r="AB106" s="100"/>
      <c r="AC106" s="100"/>
      <c r="AD106" s="100"/>
      <c r="AE106" s="100"/>
      <c r="AF106" s="99">
        <v>703</v>
      </c>
      <c r="AG106" s="99"/>
      <c r="AH106" s="99"/>
      <c r="AI106" s="99"/>
      <c r="AJ106" s="99"/>
      <c r="AK106" s="100">
        <v>3.07980776391937E-3</v>
      </c>
      <c r="AL106" s="100"/>
      <c r="AM106" s="100"/>
      <c r="AN106" s="100"/>
      <c r="AO106" s="100"/>
    </row>
    <row r="107" spans="2:44" s="1" customFormat="1" ht="10" x14ac:dyDescent="0.2">
      <c r="B107" s="97" t="s">
        <v>1083</v>
      </c>
      <c r="C107" s="97"/>
      <c r="D107" s="97"/>
      <c r="E107" s="97"/>
      <c r="F107" s="97"/>
      <c r="G107" s="97"/>
      <c r="H107" s="97"/>
      <c r="I107" s="97"/>
      <c r="J107" s="97"/>
      <c r="K107" s="107">
        <v>46377506.799999997</v>
      </c>
      <c r="L107" s="107"/>
      <c r="M107" s="107"/>
      <c r="N107" s="107"/>
      <c r="O107" s="107"/>
      <c r="P107" s="107"/>
      <c r="Q107" s="107"/>
      <c r="R107" s="107"/>
      <c r="S107" s="107"/>
      <c r="T107" s="107"/>
      <c r="U107" s="107"/>
      <c r="V107" s="100">
        <v>3.0391662062136801E-3</v>
      </c>
      <c r="W107" s="100"/>
      <c r="X107" s="100"/>
      <c r="Y107" s="100"/>
      <c r="Z107" s="100"/>
      <c r="AA107" s="100"/>
      <c r="AB107" s="100"/>
      <c r="AC107" s="100"/>
      <c r="AD107" s="100"/>
      <c r="AE107" s="100"/>
      <c r="AF107" s="99">
        <v>1512</v>
      </c>
      <c r="AG107" s="99"/>
      <c r="AH107" s="99"/>
      <c r="AI107" s="99"/>
      <c r="AJ107" s="99"/>
      <c r="AK107" s="100">
        <v>6.6239962148593101E-3</v>
      </c>
      <c r="AL107" s="100"/>
      <c r="AM107" s="100"/>
      <c r="AN107" s="100"/>
      <c r="AO107" s="100"/>
    </row>
    <row r="108" spans="2:44" s="1" customFormat="1" ht="10" x14ac:dyDescent="0.2">
      <c r="B108" s="97" t="s">
        <v>1084</v>
      </c>
      <c r="C108" s="97"/>
      <c r="D108" s="97"/>
      <c r="E108" s="97"/>
      <c r="F108" s="97"/>
      <c r="G108" s="97"/>
      <c r="H108" s="97"/>
      <c r="I108" s="97"/>
      <c r="J108" s="97"/>
      <c r="K108" s="107">
        <v>63809587.350000098</v>
      </c>
      <c r="L108" s="107"/>
      <c r="M108" s="107"/>
      <c r="N108" s="107"/>
      <c r="O108" s="107"/>
      <c r="P108" s="107"/>
      <c r="Q108" s="107"/>
      <c r="R108" s="107"/>
      <c r="S108" s="107"/>
      <c r="T108" s="107"/>
      <c r="U108" s="107"/>
      <c r="V108" s="100">
        <v>4.1815085563538801E-3</v>
      </c>
      <c r="W108" s="100"/>
      <c r="X108" s="100"/>
      <c r="Y108" s="100"/>
      <c r="Z108" s="100"/>
      <c r="AA108" s="100"/>
      <c r="AB108" s="100"/>
      <c r="AC108" s="100"/>
      <c r="AD108" s="100"/>
      <c r="AE108" s="100"/>
      <c r="AF108" s="99">
        <v>2373</v>
      </c>
      <c r="AG108" s="99"/>
      <c r="AH108" s="99"/>
      <c r="AI108" s="99"/>
      <c r="AJ108" s="99"/>
      <c r="AK108" s="100">
        <v>1.0395994059432E-2</v>
      </c>
      <c r="AL108" s="100"/>
      <c r="AM108" s="100"/>
      <c r="AN108" s="100"/>
      <c r="AO108" s="100"/>
    </row>
    <row r="109" spans="2:44" s="1" customFormat="1" ht="10" x14ac:dyDescent="0.2">
      <c r="B109" s="97" t="s">
        <v>1085</v>
      </c>
      <c r="C109" s="97"/>
      <c r="D109" s="97"/>
      <c r="E109" s="97"/>
      <c r="F109" s="97"/>
      <c r="G109" s="97"/>
      <c r="H109" s="97"/>
      <c r="I109" s="97"/>
      <c r="J109" s="97"/>
      <c r="K109" s="107">
        <v>86391466.069999695</v>
      </c>
      <c r="L109" s="107"/>
      <c r="M109" s="107"/>
      <c r="N109" s="107"/>
      <c r="O109" s="107"/>
      <c r="P109" s="107"/>
      <c r="Q109" s="107"/>
      <c r="R109" s="107"/>
      <c r="S109" s="107"/>
      <c r="T109" s="107"/>
      <c r="U109" s="107"/>
      <c r="V109" s="100">
        <v>5.66132253114561E-3</v>
      </c>
      <c r="W109" s="100"/>
      <c r="X109" s="100"/>
      <c r="Y109" s="100"/>
      <c r="Z109" s="100"/>
      <c r="AA109" s="100"/>
      <c r="AB109" s="100"/>
      <c r="AC109" s="100"/>
      <c r="AD109" s="100"/>
      <c r="AE109" s="100"/>
      <c r="AF109" s="99">
        <v>2979</v>
      </c>
      <c r="AG109" s="99"/>
      <c r="AH109" s="99"/>
      <c r="AI109" s="99"/>
      <c r="AJ109" s="99"/>
      <c r="AK109" s="100">
        <v>1.3050849685228801E-2</v>
      </c>
      <c r="AL109" s="100"/>
      <c r="AM109" s="100"/>
      <c r="AN109" s="100"/>
      <c r="AO109" s="100"/>
    </row>
    <row r="110" spans="2:44" s="1" customFormat="1" ht="10" x14ac:dyDescent="0.2">
      <c r="B110" s="97" t="s">
        <v>1086</v>
      </c>
      <c r="C110" s="97"/>
      <c r="D110" s="97"/>
      <c r="E110" s="97"/>
      <c r="F110" s="97"/>
      <c r="G110" s="97"/>
      <c r="H110" s="97"/>
      <c r="I110" s="97"/>
      <c r="J110" s="97"/>
      <c r="K110" s="107">
        <v>1103275404.22</v>
      </c>
      <c r="L110" s="107"/>
      <c r="M110" s="107"/>
      <c r="N110" s="107"/>
      <c r="O110" s="107"/>
      <c r="P110" s="107"/>
      <c r="Q110" s="107"/>
      <c r="R110" s="107"/>
      <c r="S110" s="107"/>
      <c r="T110" s="107"/>
      <c r="U110" s="107"/>
      <c r="V110" s="100">
        <v>7.2298783526935098E-2</v>
      </c>
      <c r="W110" s="100"/>
      <c r="X110" s="100"/>
      <c r="Y110" s="100"/>
      <c r="Z110" s="100"/>
      <c r="AA110" s="100"/>
      <c r="AB110" s="100"/>
      <c r="AC110" s="100"/>
      <c r="AD110" s="100"/>
      <c r="AE110" s="100"/>
      <c r="AF110" s="99">
        <v>32958</v>
      </c>
      <c r="AG110" s="99"/>
      <c r="AH110" s="99"/>
      <c r="AI110" s="99"/>
      <c r="AJ110" s="99"/>
      <c r="AK110" s="100">
        <v>0.14438734606437401</v>
      </c>
      <c r="AL110" s="100"/>
      <c r="AM110" s="100"/>
      <c r="AN110" s="100"/>
      <c r="AO110" s="100"/>
    </row>
    <row r="111" spans="2:44" s="1" customFormat="1" ht="10" x14ac:dyDescent="0.2">
      <c r="B111" s="97" t="s">
        <v>1087</v>
      </c>
      <c r="C111" s="97"/>
      <c r="D111" s="97"/>
      <c r="E111" s="97"/>
      <c r="F111" s="97"/>
      <c r="G111" s="97"/>
      <c r="H111" s="97"/>
      <c r="I111" s="97"/>
      <c r="J111" s="97"/>
      <c r="K111" s="107">
        <v>125966244.06</v>
      </c>
      <c r="L111" s="107"/>
      <c r="M111" s="107"/>
      <c r="N111" s="107"/>
      <c r="O111" s="107"/>
      <c r="P111" s="107"/>
      <c r="Q111" s="107"/>
      <c r="R111" s="107"/>
      <c r="S111" s="107"/>
      <c r="T111" s="107"/>
      <c r="U111" s="107"/>
      <c r="V111" s="100">
        <v>8.2546988504956908E-3</v>
      </c>
      <c r="W111" s="100"/>
      <c r="X111" s="100"/>
      <c r="Y111" s="100"/>
      <c r="Z111" s="100"/>
      <c r="AA111" s="100"/>
      <c r="AB111" s="100"/>
      <c r="AC111" s="100"/>
      <c r="AD111" s="100"/>
      <c r="AE111" s="100"/>
      <c r="AF111" s="99">
        <v>5183</v>
      </c>
      <c r="AG111" s="99"/>
      <c r="AH111" s="99"/>
      <c r="AI111" s="99"/>
      <c r="AJ111" s="99"/>
      <c r="AK111" s="100">
        <v>2.2706463215354401E-2</v>
      </c>
      <c r="AL111" s="100"/>
      <c r="AM111" s="100"/>
      <c r="AN111" s="100"/>
      <c r="AO111" s="100"/>
    </row>
    <row r="112" spans="2:44" s="1" customFormat="1" ht="10" x14ac:dyDescent="0.2">
      <c r="B112" s="97" t="s">
        <v>1088</v>
      </c>
      <c r="C112" s="97"/>
      <c r="D112" s="97"/>
      <c r="E112" s="97"/>
      <c r="F112" s="97"/>
      <c r="G112" s="97"/>
      <c r="H112" s="97"/>
      <c r="I112" s="97"/>
      <c r="J112" s="97"/>
      <c r="K112" s="107">
        <v>214496203.55000001</v>
      </c>
      <c r="L112" s="107"/>
      <c r="M112" s="107"/>
      <c r="N112" s="107"/>
      <c r="O112" s="107"/>
      <c r="P112" s="107"/>
      <c r="Q112" s="107"/>
      <c r="R112" s="107"/>
      <c r="S112" s="107"/>
      <c r="T112" s="107"/>
      <c r="U112" s="107"/>
      <c r="V112" s="100">
        <v>1.405615907732E-2</v>
      </c>
      <c r="W112" s="100"/>
      <c r="X112" s="100"/>
      <c r="Y112" s="100"/>
      <c r="Z112" s="100"/>
      <c r="AA112" s="100"/>
      <c r="AB112" s="100"/>
      <c r="AC112" s="100"/>
      <c r="AD112" s="100"/>
      <c r="AE112" s="100"/>
      <c r="AF112" s="99">
        <v>4796</v>
      </c>
      <c r="AG112" s="99"/>
      <c r="AH112" s="99"/>
      <c r="AI112" s="99"/>
      <c r="AJ112" s="99"/>
      <c r="AK112" s="100">
        <v>2.1011035612741601E-2</v>
      </c>
      <c r="AL112" s="100"/>
      <c r="AM112" s="100"/>
      <c r="AN112" s="100"/>
      <c r="AO112" s="100"/>
    </row>
    <row r="113" spans="2:41" s="1" customFormat="1" ht="10" x14ac:dyDescent="0.2">
      <c r="B113" s="97" t="s">
        <v>1089</v>
      </c>
      <c r="C113" s="97"/>
      <c r="D113" s="97"/>
      <c r="E113" s="97"/>
      <c r="F113" s="97"/>
      <c r="G113" s="97"/>
      <c r="H113" s="97"/>
      <c r="I113" s="97"/>
      <c r="J113" s="97"/>
      <c r="K113" s="107">
        <v>662699735.66999805</v>
      </c>
      <c r="L113" s="107"/>
      <c r="M113" s="107"/>
      <c r="N113" s="107"/>
      <c r="O113" s="107"/>
      <c r="P113" s="107"/>
      <c r="Q113" s="107"/>
      <c r="R113" s="107"/>
      <c r="S113" s="107"/>
      <c r="T113" s="107"/>
      <c r="U113" s="107"/>
      <c r="V113" s="100">
        <v>4.3427402214622601E-2</v>
      </c>
      <c r="W113" s="100"/>
      <c r="X113" s="100"/>
      <c r="Y113" s="100"/>
      <c r="Z113" s="100"/>
      <c r="AA113" s="100"/>
      <c r="AB113" s="100"/>
      <c r="AC113" s="100"/>
      <c r="AD113" s="100"/>
      <c r="AE113" s="100"/>
      <c r="AF113" s="99">
        <v>13797</v>
      </c>
      <c r="AG113" s="99"/>
      <c r="AH113" s="99"/>
      <c r="AI113" s="99"/>
      <c r="AJ113" s="99"/>
      <c r="AK113" s="100">
        <v>6.0443965460591199E-2</v>
      </c>
      <c r="AL113" s="100"/>
      <c r="AM113" s="100"/>
      <c r="AN113" s="100"/>
      <c r="AO113" s="100"/>
    </row>
    <row r="114" spans="2:41" s="1" customFormat="1" ht="10" x14ac:dyDescent="0.2">
      <c r="B114" s="97" t="s">
        <v>1090</v>
      </c>
      <c r="C114" s="97"/>
      <c r="D114" s="97"/>
      <c r="E114" s="97"/>
      <c r="F114" s="97"/>
      <c r="G114" s="97"/>
      <c r="H114" s="97"/>
      <c r="I114" s="97"/>
      <c r="J114" s="97"/>
      <c r="K114" s="107">
        <v>130868976.03</v>
      </c>
      <c r="L114" s="107"/>
      <c r="M114" s="107"/>
      <c r="N114" s="107"/>
      <c r="O114" s="107"/>
      <c r="P114" s="107"/>
      <c r="Q114" s="107"/>
      <c r="R114" s="107"/>
      <c r="S114" s="107"/>
      <c r="T114" s="107"/>
      <c r="U114" s="107"/>
      <c r="V114" s="100">
        <v>8.5759799703627806E-3</v>
      </c>
      <c r="W114" s="100"/>
      <c r="X114" s="100"/>
      <c r="Y114" s="100"/>
      <c r="Z114" s="100"/>
      <c r="AA114" s="100"/>
      <c r="AB114" s="100"/>
      <c r="AC114" s="100"/>
      <c r="AD114" s="100"/>
      <c r="AE114" s="100"/>
      <c r="AF114" s="99">
        <v>2710</v>
      </c>
      <c r="AG114" s="99"/>
      <c r="AH114" s="99"/>
      <c r="AI114" s="99"/>
      <c r="AJ114" s="99"/>
      <c r="AK114" s="100">
        <v>1.18723741681671E-2</v>
      </c>
      <c r="AL114" s="100"/>
      <c r="AM114" s="100"/>
      <c r="AN114" s="100"/>
      <c r="AO114" s="100"/>
    </row>
    <row r="115" spans="2:41" s="1" customFormat="1" ht="10" x14ac:dyDescent="0.2">
      <c r="B115" s="97" t="s">
        <v>1091</v>
      </c>
      <c r="C115" s="97"/>
      <c r="D115" s="97"/>
      <c r="E115" s="97"/>
      <c r="F115" s="97"/>
      <c r="G115" s="97"/>
      <c r="H115" s="97"/>
      <c r="I115" s="97"/>
      <c r="J115" s="97"/>
      <c r="K115" s="107">
        <v>1756736920.53</v>
      </c>
      <c r="L115" s="107"/>
      <c r="M115" s="107"/>
      <c r="N115" s="107"/>
      <c r="O115" s="107"/>
      <c r="P115" s="107"/>
      <c r="Q115" s="107"/>
      <c r="R115" s="107"/>
      <c r="S115" s="107"/>
      <c r="T115" s="107"/>
      <c r="U115" s="107"/>
      <c r="V115" s="100">
        <v>0.11512079562851001</v>
      </c>
      <c r="W115" s="100"/>
      <c r="X115" s="100"/>
      <c r="Y115" s="100"/>
      <c r="Z115" s="100"/>
      <c r="AA115" s="100"/>
      <c r="AB115" s="100"/>
      <c r="AC115" s="100"/>
      <c r="AD115" s="100"/>
      <c r="AE115" s="100"/>
      <c r="AF115" s="99">
        <v>31102</v>
      </c>
      <c r="AG115" s="99"/>
      <c r="AH115" s="99"/>
      <c r="AI115" s="99"/>
      <c r="AJ115" s="99"/>
      <c r="AK115" s="100">
        <v>0.136256303091636</v>
      </c>
      <c r="AL115" s="100"/>
      <c r="AM115" s="100"/>
      <c r="AN115" s="100"/>
      <c r="AO115" s="100"/>
    </row>
    <row r="116" spans="2:41" s="1" customFormat="1" ht="10" x14ac:dyDescent="0.2">
      <c r="B116" s="97" t="s">
        <v>1092</v>
      </c>
      <c r="C116" s="97"/>
      <c r="D116" s="97"/>
      <c r="E116" s="97"/>
      <c r="F116" s="97"/>
      <c r="G116" s="97"/>
      <c r="H116" s="97"/>
      <c r="I116" s="97"/>
      <c r="J116" s="97"/>
      <c r="K116" s="107">
        <v>179140699.08000001</v>
      </c>
      <c r="L116" s="107"/>
      <c r="M116" s="107"/>
      <c r="N116" s="107"/>
      <c r="O116" s="107"/>
      <c r="P116" s="107"/>
      <c r="Q116" s="107"/>
      <c r="R116" s="107"/>
      <c r="S116" s="107"/>
      <c r="T116" s="107"/>
      <c r="U116" s="107"/>
      <c r="V116" s="100">
        <v>1.17392761355043E-2</v>
      </c>
      <c r="W116" s="100"/>
      <c r="X116" s="100"/>
      <c r="Y116" s="100"/>
      <c r="Z116" s="100"/>
      <c r="AA116" s="100"/>
      <c r="AB116" s="100"/>
      <c r="AC116" s="100"/>
      <c r="AD116" s="100"/>
      <c r="AE116" s="100"/>
      <c r="AF116" s="99">
        <v>3091</v>
      </c>
      <c r="AG116" s="99"/>
      <c r="AH116" s="99"/>
      <c r="AI116" s="99"/>
      <c r="AJ116" s="99"/>
      <c r="AK116" s="100">
        <v>1.35415160715146E-2</v>
      </c>
      <c r="AL116" s="100"/>
      <c r="AM116" s="100"/>
      <c r="AN116" s="100"/>
      <c r="AO116" s="100"/>
    </row>
    <row r="117" spans="2:41" s="1" customFormat="1" ht="10" x14ac:dyDescent="0.2">
      <c r="B117" s="97" t="s">
        <v>1093</v>
      </c>
      <c r="C117" s="97"/>
      <c r="D117" s="97"/>
      <c r="E117" s="97"/>
      <c r="F117" s="97"/>
      <c r="G117" s="97"/>
      <c r="H117" s="97"/>
      <c r="I117" s="97"/>
      <c r="J117" s="97"/>
      <c r="K117" s="107">
        <v>247751323.59</v>
      </c>
      <c r="L117" s="107"/>
      <c r="M117" s="107"/>
      <c r="N117" s="107"/>
      <c r="O117" s="107"/>
      <c r="P117" s="107"/>
      <c r="Q117" s="107"/>
      <c r="R117" s="107"/>
      <c r="S117" s="107"/>
      <c r="T117" s="107"/>
      <c r="U117" s="107"/>
      <c r="V117" s="100">
        <v>1.6235401645166399E-2</v>
      </c>
      <c r="W117" s="100"/>
      <c r="X117" s="100"/>
      <c r="Y117" s="100"/>
      <c r="Z117" s="100"/>
      <c r="AA117" s="100"/>
      <c r="AB117" s="100"/>
      <c r="AC117" s="100"/>
      <c r="AD117" s="100"/>
      <c r="AE117" s="100"/>
      <c r="AF117" s="99">
        <v>3820</v>
      </c>
      <c r="AG117" s="99"/>
      <c r="AH117" s="99"/>
      <c r="AI117" s="99"/>
      <c r="AJ117" s="99"/>
      <c r="AK117" s="100">
        <v>1.6735228532250401E-2</v>
      </c>
      <c r="AL117" s="100"/>
      <c r="AM117" s="100"/>
      <c r="AN117" s="100"/>
      <c r="AO117" s="100"/>
    </row>
    <row r="118" spans="2:41" s="1" customFormat="1" ht="10" x14ac:dyDescent="0.2">
      <c r="B118" s="97" t="s">
        <v>1094</v>
      </c>
      <c r="C118" s="97"/>
      <c r="D118" s="97"/>
      <c r="E118" s="97"/>
      <c r="F118" s="97"/>
      <c r="G118" s="97"/>
      <c r="H118" s="97"/>
      <c r="I118" s="97"/>
      <c r="J118" s="97"/>
      <c r="K118" s="107">
        <v>882166192.63000095</v>
      </c>
      <c r="L118" s="107"/>
      <c r="M118" s="107"/>
      <c r="N118" s="107"/>
      <c r="O118" s="107"/>
      <c r="P118" s="107"/>
      <c r="Q118" s="107"/>
      <c r="R118" s="107"/>
      <c r="S118" s="107"/>
      <c r="T118" s="107"/>
      <c r="U118" s="107"/>
      <c r="V118" s="100">
        <v>5.78092671619269E-2</v>
      </c>
      <c r="W118" s="100"/>
      <c r="X118" s="100"/>
      <c r="Y118" s="100"/>
      <c r="Z118" s="100"/>
      <c r="AA118" s="100"/>
      <c r="AB118" s="100"/>
      <c r="AC118" s="100"/>
      <c r="AD118" s="100"/>
      <c r="AE118" s="100"/>
      <c r="AF118" s="99">
        <v>12746</v>
      </c>
      <c r="AG118" s="99"/>
      <c r="AH118" s="99"/>
      <c r="AI118" s="99"/>
      <c r="AJ118" s="99"/>
      <c r="AK118" s="100">
        <v>5.5839587139283497E-2</v>
      </c>
      <c r="AL118" s="100"/>
      <c r="AM118" s="100"/>
      <c r="AN118" s="100"/>
      <c r="AO118" s="100"/>
    </row>
    <row r="119" spans="2:41" s="1" customFormat="1" ht="10" x14ac:dyDescent="0.2">
      <c r="B119" s="97" t="s">
        <v>1095</v>
      </c>
      <c r="C119" s="97"/>
      <c r="D119" s="97"/>
      <c r="E119" s="97"/>
      <c r="F119" s="97"/>
      <c r="G119" s="97"/>
      <c r="H119" s="97"/>
      <c r="I119" s="97"/>
      <c r="J119" s="97"/>
      <c r="K119" s="107">
        <v>208721571.87</v>
      </c>
      <c r="L119" s="107"/>
      <c r="M119" s="107"/>
      <c r="N119" s="107"/>
      <c r="O119" s="107"/>
      <c r="P119" s="107"/>
      <c r="Q119" s="107"/>
      <c r="R119" s="107"/>
      <c r="S119" s="107"/>
      <c r="T119" s="107"/>
      <c r="U119" s="107"/>
      <c r="V119" s="100">
        <v>1.3677741463564401E-2</v>
      </c>
      <c r="W119" s="100"/>
      <c r="X119" s="100"/>
      <c r="Y119" s="100"/>
      <c r="Z119" s="100"/>
      <c r="AA119" s="100"/>
      <c r="AB119" s="100"/>
      <c r="AC119" s="100"/>
      <c r="AD119" s="100"/>
      <c r="AE119" s="100"/>
      <c r="AF119" s="99">
        <v>4697</v>
      </c>
      <c r="AG119" s="99"/>
      <c r="AH119" s="99"/>
      <c r="AI119" s="99"/>
      <c r="AJ119" s="99"/>
      <c r="AK119" s="100">
        <v>2.0577321574863899E-2</v>
      </c>
      <c r="AL119" s="100"/>
      <c r="AM119" s="100"/>
      <c r="AN119" s="100"/>
      <c r="AO119" s="100"/>
    </row>
    <row r="120" spans="2:41" s="1" customFormat="1" ht="10" x14ac:dyDescent="0.2">
      <c r="B120" s="97" t="s">
        <v>1096</v>
      </c>
      <c r="C120" s="97"/>
      <c r="D120" s="97"/>
      <c r="E120" s="97"/>
      <c r="F120" s="97"/>
      <c r="G120" s="97"/>
      <c r="H120" s="97"/>
      <c r="I120" s="97"/>
      <c r="J120" s="97"/>
      <c r="K120" s="107">
        <v>3703106833.8000002</v>
      </c>
      <c r="L120" s="107"/>
      <c r="M120" s="107"/>
      <c r="N120" s="107"/>
      <c r="O120" s="107"/>
      <c r="P120" s="107"/>
      <c r="Q120" s="107"/>
      <c r="R120" s="107"/>
      <c r="S120" s="107"/>
      <c r="T120" s="107"/>
      <c r="U120" s="107"/>
      <c r="V120" s="100">
        <v>0.24266843829741799</v>
      </c>
      <c r="W120" s="100"/>
      <c r="X120" s="100"/>
      <c r="Y120" s="100"/>
      <c r="Z120" s="100"/>
      <c r="AA120" s="100"/>
      <c r="AB120" s="100"/>
      <c r="AC120" s="100"/>
      <c r="AD120" s="100"/>
      <c r="AE120" s="100"/>
      <c r="AF120" s="99">
        <v>46903</v>
      </c>
      <c r="AG120" s="99"/>
      <c r="AH120" s="99"/>
      <c r="AI120" s="99"/>
      <c r="AJ120" s="99"/>
      <c r="AK120" s="100">
        <v>0.205479692106843</v>
      </c>
      <c r="AL120" s="100"/>
      <c r="AM120" s="100"/>
      <c r="AN120" s="100"/>
      <c r="AO120" s="100"/>
    </row>
    <row r="121" spans="2:41" s="1" customFormat="1" ht="10" x14ac:dyDescent="0.2">
      <c r="B121" s="97" t="s">
        <v>1097</v>
      </c>
      <c r="C121" s="97"/>
      <c r="D121" s="97"/>
      <c r="E121" s="97"/>
      <c r="F121" s="97"/>
      <c r="G121" s="97"/>
      <c r="H121" s="97"/>
      <c r="I121" s="97"/>
      <c r="J121" s="97"/>
      <c r="K121" s="107">
        <v>314495795.95999902</v>
      </c>
      <c r="L121" s="107"/>
      <c r="M121" s="107"/>
      <c r="N121" s="107"/>
      <c r="O121" s="107"/>
      <c r="P121" s="107"/>
      <c r="Q121" s="107"/>
      <c r="R121" s="107"/>
      <c r="S121" s="107"/>
      <c r="T121" s="107"/>
      <c r="U121" s="107"/>
      <c r="V121" s="100">
        <v>2.06092362661872E-2</v>
      </c>
      <c r="W121" s="100"/>
      <c r="X121" s="100"/>
      <c r="Y121" s="100"/>
      <c r="Z121" s="100"/>
      <c r="AA121" s="100"/>
      <c r="AB121" s="100"/>
      <c r="AC121" s="100"/>
      <c r="AD121" s="100"/>
      <c r="AE121" s="100"/>
      <c r="AF121" s="99">
        <v>4501</v>
      </c>
      <c r="AG121" s="99"/>
      <c r="AH121" s="99"/>
      <c r="AI121" s="99"/>
      <c r="AJ121" s="99"/>
      <c r="AK121" s="100">
        <v>1.97186553988636E-2</v>
      </c>
      <c r="AL121" s="100"/>
      <c r="AM121" s="100"/>
      <c r="AN121" s="100"/>
      <c r="AO121" s="100"/>
    </row>
    <row r="122" spans="2:41" s="1" customFormat="1" ht="10" x14ac:dyDescent="0.2">
      <c r="B122" s="97" t="s">
        <v>1098</v>
      </c>
      <c r="C122" s="97"/>
      <c r="D122" s="97"/>
      <c r="E122" s="97"/>
      <c r="F122" s="97"/>
      <c r="G122" s="97"/>
      <c r="H122" s="97"/>
      <c r="I122" s="97"/>
      <c r="J122" s="97"/>
      <c r="K122" s="107">
        <v>160867186.53</v>
      </c>
      <c r="L122" s="107"/>
      <c r="M122" s="107"/>
      <c r="N122" s="107"/>
      <c r="O122" s="107"/>
      <c r="P122" s="107"/>
      <c r="Q122" s="107"/>
      <c r="R122" s="107"/>
      <c r="S122" s="107"/>
      <c r="T122" s="107"/>
      <c r="U122" s="107"/>
      <c r="V122" s="100">
        <v>1.05417938721675E-2</v>
      </c>
      <c r="W122" s="100"/>
      <c r="X122" s="100"/>
      <c r="Y122" s="100"/>
      <c r="Z122" s="100"/>
      <c r="AA122" s="100"/>
      <c r="AB122" s="100"/>
      <c r="AC122" s="100"/>
      <c r="AD122" s="100"/>
      <c r="AE122" s="100"/>
      <c r="AF122" s="99">
        <v>2351</v>
      </c>
      <c r="AG122" s="99"/>
      <c r="AH122" s="99"/>
      <c r="AI122" s="99"/>
      <c r="AJ122" s="99"/>
      <c r="AK122" s="100">
        <v>1.02996131621258E-2</v>
      </c>
      <c r="AL122" s="100"/>
      <c r="AM122" s="100"/>
      <c r="AN122" s="100"/>
      <c r="AO122" s="100"/>
    </row>
    <row r="123" spans="2:41" s="1" customFormat="1" ht="10" x14ac:dyDescent="0.2">
      <c r="B123" s="97" t="s">
        <v>1099</v>
      </c>
      <c r="C123" s="97"/>
      <c r="D123" s="97"/>
      <c r="E123" s="97"/>
      <c r="F123" s="97"/>
      <c r="G123" s="97"/>
      <c r="H123" s="97"/>
      <c r="I123" s="97"/>
      <c r="J123" s="97"/>
      <c r="K123" s="107">
        <v>177489186.65000001</v>
      </c>
      <c r="L123" s="107"/>
      <c r="M123" s="107"/>
      <c r="N123" s="107"/>
      <c r="O123" s="107"/>
      <c r="P123" s="107"/>
      <c r="Q123" s="107"/>
      <c r="R123" s="107"/>
      <c r="S123" s="107"/>
      <c r="T123" s="107"/>
      <c r="U123" s="107"/>
      <c r="V123" s="100">
        <v>1.1631050810067101E-2</v>
      </c>
      <c r="W123" s="100"/>
      <c r="X123" s="100"/>
      <c r="Y123" s="100"/>
      <c r="Z123" s="100"/>
      <c r="AA123" s="100"/>
      <c r="AB123" s="100"/>
      <c r="AC123" s="100"/>
      <c r="AD123" s="100"/>
      <c r="AE123" s="100"/>
      <c r="AF123" s="99">
        <v>2358</v>
      </c>
      <c r="AG123" s="99"/>
      <c r="AH123" s="99"/>
      <c r="AI123" s="99"/>
      <c r="AJ123" s="99"/>
      <c r="AK123" s="100">
        <v>1.0330279811268699E-2</v>
      </c>
      <c r="AL123" s="100"/>
      <c r="AM123" s="100"/>
      <c r="AN123" s="100"/>
      <c r="AO123" s="100"/>
    </row>
    <row r="124" spans="2:41" s="1" customFormat="1" ht="10" x14ac:dyDescent="0.2">
      <c r="B124" s="97" t="s">
        <v>1100</v>
      </c>
      <c r="C124" s="97"/>
      <c r="D124" s="97"/>
      <c r="E124" s="97"/>
      <c r="F124" s="97"/>
      <c r="G124" s="97"/>
      <c r="H124" s="97"/>
      <c r="I124" s="97"/>
      <c r="J124" s="97"/>
      <c r="K124" s="107">
        <v>129330117</v>
      </c>
      <c r="L124" s="107"/>
      <c r="M124" s="107"/>
      <c r="N124" s="107"/>
      <c r="O124" s="107"/>
      <c r="P124" s="107"/>
      <c r="Q124" s="107"/>
      <c r="R124" s="107"/>
      <c r="S124" s="107"/>
      <c r="T124" s="107"/>
      <c r="U124" s="107"/>
      <c r="V124" s="100">
        <v>8.4751369392729106E-3</v>
      </c>
      <c r="W124" s="100"/>
      <c r="X124" s="100"/>
      <c r="Y124" s="100"/>
      <c r="Z124" s="100"/>
      <c r="AA124" s="100"/>
      <c r="AB124" s="100"/>
      <c r="AC124" s="100"/>
      <c r="AD124" s="100"/>
      <c r="AE124" s="100"/>
      <c r="AF124" s="99">
        <v>1768</v>
      </c>
      <c r="AG124" s="99"/>
      <c r="AH124" s="99"/>
      <c r="AI124" s="99"/>
      <c r="AJ124" s="99"/>
      <c r="AK124" s="100">
        <v>7.7455193835127296E-3</v>
      </c>
      <c r="AL124" s="100"/>
      <c r="AM124" s="100"/>
      <c r="AN124" s="100"/>
      <c r="AO124" s="100"/>
    </row>
    <row r="125" spans="2:41" s="1" customFormat="1" ht="10" x14ac:dyDescent="0.2">
      <c r="B125" s="97" t="s">
        <v>1101</v>
      </c>
      <c r="C125" s="97"/>
      <c r="D125" s="97"/>
      <c r="E125" s="97"/>
      <c r="F125" s="97"/>
      <c r="G125" s="97"/>
      <c r="H125" s="97"/>
      <c r="I125" s="97"/>
      <c r="J125" s="97"/>
      <c r="K125" s="107">
        <v>3898718757.2600002</v>
      </c>
      <c r="L125" s="107"/>
      <c r="M125" s="107"/>
      <c r="N125" s="107"/>
      <c r="O125" s="107"/>
      <c r="P125" s="107"/>
      <c r="Q125" s="107"/>
      <c r="R125" s="107"/>
      <c r="S125" s="107"/>
      <c r="T125" s="107"/>
      <c r="U125" s="107"/>
      <c r="V125" s="100">
        <v>0.25548709087992499</v>
      </c>
      <c r="W125" s="100"/>
      <c r="X125" s="100"/>
      <c r="Y125" s="100"/>
      <c r="Z125" s="100"/>
      <c r="AA125" s="100"/>
      <c r="AB125" s="100"/>
      <c r="AC125" s="100"/>
      <c r="AD125" s="100"/>
      <c r="AE125" s="100"/>
      <c r="AF125" s="99">
        <v>36197</v>
      </c>
      <c r="AG125" s="99"/>
      <c r="AH125" s="99"/>
      <c r="AI125" s="99"/>
      <c r="AJ125" s="99"/>
      <c r="AK125" s="100">
        <v>0.15857724271776599</v>
      </c>
      <c r="AL125" s="100"/>
      <c r="AM125" s="100"/>
      <c r="AN125" s="100"/>
      <c r="AO125" s="100"/>
    </row>
    <row r="126" spans="2:41" s="1" customFormat="1" ht="10" x14ac:dyDescent="0.2">
      <c r="B126" s="97" t="s">
        <v>1105</v>
      </c>
      <c r="C126" s="97"/>
      <c r="D126" s="97"/>
      <c r="E126" s="97"/>
      <c r="F126" s="97"/>
      <c r="G126" s="97"/>
      <c r="H126" s="97"/>
      <c r="I126" s="97"/>
      <c r="J126" s="97"/>
      <c r="K126" s="107">
        <v>433023975.50999999</v>
      </c>
      <c r="L126" s="107"/>
      <c r="M126" s="107"/>
      <c r="N126" s="107"/>
      <c r="O126" s="107"/>
      <c r="P126" s="107"/>
      <c r="Q126" s="107"/>
      <c r="R126" s="107"/>
      <c r="S126" s="107"/>
      <c r="T126" s="107"/>
      <c r="U126" s="107"/>
      <c r="V126" s="100">
        <v>2.8376511021292999E-2</v>
      </c>
      <c r="W126" s="100"/>
      <c r="X126" s="100"/>
      <c r="Y126" s="100"/>
      <c r="Z126" s="100"/>
      <c r="AA126" s="100"/>
      <c r="AB126" s="100"/>
      <c r="AC126" s="100"/>
      <c r="AD126" s="100"/>
      <c r="AE126" s="100"/>
      <c r="AF126" s="99">
        <v>4334</v>
      </c>
      <c r="AG126" s="99"/>
      <c r="AH126" s="99"/>
      <c r="AI126" s="99"/>
      <c r="AJ126" s="99"/>
      <c r="AK126" s="100">
        <v>1.89870367693123E-2</v>
      </c>
      <c r="AL126" s="100"/>
      <c r="AM126" s="100"/>
      <c r="AN126" s="100"/>
      <c r="AO126" s="100"/>
    </row>
    <row r="127" spans="2:41" s="1" customFormat="1" ht="10" x14ac:dyDescent="0.2">
      <c r="B127" s="97" t="s">
        <v>1106</v>
      </c>
      <c r="C127" s="97"/>
      <c r="D127" s="97"/>
      <c r="E127" s="97"/>
      <c r="F127" s="97"/>
      <c r="G127" s="97"/>
      <c r="H127" s="97"/>
      <c r="I127" s="97"/>
      <c r="J127" s="97"/>
      <c r="K127" s="107">
        <v>44280932.350000001</v>
      </c>
      <c r="L127" s="107"/>
      <c r="M127" s="107"/>
      <c r="N127" s="107"/>
      <c r="O127" s="107"/>
      <c r="P127" s="107"/>
      <c r="Q127" s="107"/>
      <c r="R127" s="107"/>
      <c r="S127" s="107"/>
      <c r="T127" s="107"/>
      <c r="U127" s="107"/>
      <c r="V127" s="100">
        <v>2.9017755041923499E-3</v>
      </c>
      <c r="W127" s="100"/>
      <c r="X127" s="100"/>
      <c r="Y127" s="100"/>
      <c r="Z127" s="100"/>
      <c r="AA127" s="100"/>
      <c r="AB127" s="100"/>
      <c r="AC127" s="100"/>
      <c r="AD127" s="100"/>
      <c r="AE127" s="100"/>
      <c r="AF127" s="99">
        <v>470</v>
      </c>
      <c r="AG127" s="99"/>
      <c r="AH127" s="99"/>
      <c r="AI127" s="99"/>
      <c r="AJ127" s="99"/>
      <c r="AK127" s="100">
        <v>2.05904644244965E-3</v>
      </c>
      <c r="AL127" s="100"/>
      <c r="AM127" s="100"/>
      <c r="AN127" s="100"/>
      <c r="AO127" s="100"/>
    </row>
    <row r="128" spans="2:41" s="1" customFormat="1" ht="10" x14ac:dyDescent="0.2">
      <c r="B128" s="97" t="s">
        <v>1108</v>
      </c>
      <c r="C128" s="97"/>
      <c r="D128" s="97"/>
      <c r="E128" s="97"/>
      <c r="F128" s="97"/>
      <c r="G128" s="97"/>
      <c r="H128" s="97"/>
      <c r="I128" s="97"/>
      <c r="J128" s="97"/>
      <c r="K128" s="107">
        <v>17188589.559999999</v>
      </c>
      <c r="L128" s="107"/>
      <c r="M128" s="107"/>
      <c r="N128" s="107"/>
      <c r="O128" s="107"/>
      <c r="P128" s="107"/>
      <c r="Q128" s="107"/>
      <c r="R128" s="107"/>
      <c r="S128" s="107"/>
      <c r="T128" s="107"/>
      <c r="U128" s="107"/>
      <c r="V128" s="100">
        <v>1.12638613258161E-3</v>
      </c>
      <c r="W128" s="100"/>
      <c r="X128" s="100"/>
      <c r="Y128" s="100"/>
      <c r="Z128" s="100"/>
      <c r="AA128" s="100"/>
      <c r="AB128" s="100"/>
      <c r="AC128" s="100"/>
      <c r="AD128" s="100"/>
      <c r="AE128" s="100"/>
      <c r="AF128" s="99">
        <v>192</v>
      </c>
      <c r="AG128" s="99"/>
      <c r="AH128" s="99"/>
      <c r="AI128" s="99"/>
      <c r="AJ128" s="99"/>
      <c r="AK128" s="100">
        <v>8.4114237649007102E-4</v>
      </c>
      <c r="AL128" s="100"/>
      <c r="AM128" s="100"/>
      <c r="AN128" s="100"/>
      <c r="AO128" s="100"/>
    </row>
    <row r="129" spans="2:44" s="1" customFormat="1" ht="10" x14ac:dyDescent="0.2">
      <c r="B129" s="97" t="s">
        <v>1109</v>
      </c>
      <c r="C129" s="97"/>
      <c r="D129" s="97"/>
      <c r="E129" s="97"/>
      <c r="F129" s="97"/>
      <c r="G129" s="97"/>
      <c r="H129" s="97"/>
      <c r="I129" s="97"/>
      <c r="J129" s="97"/>
      <c r="K129" s="107">
        <v>21316621.899999999</v>
      </c>
      <c r="L129" s="107"/>
      <c r="M129" s="107"/>
      <c r="N129" s="107"/>
      <c r="O129" s="107"/>
      <c r="P129" s="107"/>
      <c r="Q129" s="107"/>
      <c r="R129" s="107"/>
      <c r="S129" s="107"/>
      <c r="T129" s="107"/>
      <c r="U129" s="107"/>
      <c r="V129" s="100">
        <v>1.39690038079223E-3</v>
      </c>
      <c r="W129" s="100"/>
      <c r="X129" s="100"/>
      <c r="Y129" s="100"/>
      <c r="Z129" s="100"/>
      <c r="AA129" s="100"/>
      <c r="AB129" s="100"/>
      <c r="AC129" s="100"/>
      <c r="AD129" s="100"/>
      <c r="AE129" s="100"/>
      <c r="AF129" s="99">
        <v>221</v>
      </c>
      <c r="AG129" s="99"/>
      <c r="AH129" s="99"/>
      <c r="AI129" s="99"/>
      <c r="AJ129" s="99"/>
      <c r="AK129" s="100">
        <v>9.6818992293909196E-4</v>
      </c>
      <c r="AL129" s="100"/>
      <c r="AM129" s="100"/>
      <c r="AN129" s="100"/>
      <c r="AO129" s="100"/>
    </row>
    <row r="130" spans="2:44" s="1" customFormat="1" ht="10" x14ac:dyDescent="0.2">
      <c r="B130" s="97" t="s">
        <v>1102</v>
      </c>
      <c r="C130" s="97"/>
      <c r="D130" s="97"/>
      <c r="E130" s="97"/>
      <c r="F130" s="97"/>
      <c r="G130" s="97"/>
      <c r="H130" s="97"/>
      <c r="I130" s="97"/>
      <c r="J130" s="97"/>
      <c r="K130" s="107">
        <v>208242355.47</v>
      </c>
      <c r="L130" s="107"/>
      <c r="M130" s="107"/>
      <c r="N130" s="107"/>
      <c r="O130" s="107"/>
      <c r="P130" s="107"/>
      <c r="Q130" s="107"/>
      <c r="R130" s="107"/>
      <c r="S130" s="107"/>
      <c r="T130" s="107"/>
      <c r="U130" s="107"/>
      <c r="V130" s="100">
        <v>1.36463379149731E-2</v>
      </c>
      <c r="W130" s="100"/>
      <c r="X130" s="100"/>
      <c r="Y130" s="100"/>
      <c r="Z130" s="100"/>
      <c r="AA130" s="100"/>
      <c r="AB130" s="100"/>
      <c r="AC130" s="100"/>
      <c r="AD130" s="100"/>
      <c r="AE130" s="100"/>
      <c r="AF130" s="99">
        <v>2859</v>
      </c>
      <c r="AG130" s="99"/>
      <c r="AH130" s="99"/>
      <c r="AI130" s="99"/>
      <c r="AJ130" s="99"/>
      <c r="AK130" s="100">
        <v>1.25251356999225E-2</v>
      </c>
      <c r="AL130" s="100"/>
      <c r="AM130" s="100"/>
      <c r="AN130" s="100"/>
      <c r="AO130" s="100"/>
    </row>
    <row r="131" spans="2:44" s="1" customFormat="1" ht="10" x14ac:dyDescent="0.2">
      <c r="B131" s="97" t="s">
        <v>1104</v>
      </c>
      <c r="C131" s="97"/>
      <c r="D131" s="97"/>
      <c r="E131" s="97"/>
      <c r="F131" s="97"/>
      <c r="G131" s="97"/>
      <c r="H131" s="97"/>
      <c r="I131" s="97"/>
      <c r="J131" s="97"/>
      <c r="K131" s="107">
        <v>27676589.390000001</v>
      </c>
      <c r="L131" s="107"/>
      <c r="M131" s="107"/>
      <c r="N131" s="107"/>
      <c r="O131" s="107"/>
      <c r="P131" s="107"/>
      <c r="Q131" s="107"/>
      <c r="R131" s="107"/>
      <c r="S131" s="107"/>
      <c r="T131" s="107"/>
      <c r="U131" s="107"/>
      <c r="V131" s="100">
        <v>1.81367565833315E-3</v>
      </c>
      <c r="W131" s="100"/>
      <c r="X131" s="100"/>
      <c r="Y131" s="100"/>
      <c r="Z131" s="100"/>
      <c r="AA131" s="100"/>
      <c r="AB131" s="100"/>
      <c r="AC131" s="100"/>
      <c r="AD131" s="100"/>
      <c r="AE131" s="100"/>
      <c r="AF131" s="99">
        <v>350</v>
      </c>
      <c r="AG131" s="99"/>
      <c r="AH131" s="99"/>
      <c r="AI131" s="99"/>
      <c r="AJ131" s="99"/>
      <c r="AK131" s="100">
        <v>1.5333324571433599E-3</v>
      </c>
      <c r="AL131" s="100"/>
      <c r="AM131" s="100"/>
      <c r="AN131" s="100"/>
      <c r="AO131" s="100"/>
    </row>
    <row r="132" spans="2:44" s="1" customFormat="1" ht="10" x14ac:dyDescent="0.2">
      <c r="B132" s="97" t="s">
        <v>1110</v>
      </c>
      <c r="C132" s="97"/>
      <c r="D132" s="97"/>
      <c r="E132" s="97"/>
      <c r="F132" s="97"/>
      <c r="G132" s="97"/>
      <c r="H132" s="97"/>
      <c r="I132" s="97"/>
      <c r="J132" s="97"/>
      <c r="K132" s="107">
        <v>25086.82</v>
      </c>
      <c r="L132" s="107"/>
      <c r="M132" s="107"/>
      <c r="N132" s="107"/>
      <c r="O132" s="107"/>
      <c r="P132" s="107"/>
      <c r="Q132" s="107"/>
      <c r="R132" s="107"/>
      <c r="S132" s="107"/>
      <c r="T132" s="107"/>
      <c r="U132" s="107"/>
      <c r="V132" s="100">
        <v>1.6439653794706701E-6</v>
      </c>
      <c r="W132" s="100"/>
      <c r="X132" s="100"/>
      <c r="Y132" s="100"/>
      <c r="Z132" s="100"/>
      <c r="AA132" s="100"/>
      <c r="AB132" s="100"/>
      <c r="AC132" s="100"/>
      <c r="AD132" s="100"/>
      <c r="AE132" s="100"/>
      <c r="AF132" s="99">
        <v>1</v>
      </c>
      <c r="AG132" s="99"/>
      <c r="AH132" s="99"/>
      <c r="AI132" s="99"/>
      <c r="AJ132" s="99"/>
      <c r="AK132" s="100">
        <v>4.3809498775524504E-6</v>
      </c>
      <c r="AL132" s="100"/>
      <c r="AM132" s="100"/>
      <c r="AN132" s="100"/>
      <c r="AO132" s="100"/>
    </row>
    <row r="133" spans="2:44" s="1" customFormat="1" ht="10" x14ac:dyDescent="0.2">
      <c r="B133" s="97" t="s">
        <v>1111</v>
      </c>
      <c r="C133" s="97"/>
      <c r="D133" s="97"/>
      <c r="E133" s="97"/>
      <c r="F133" s="97"/>
      <c r="G133" s="97"/>
      <c r="H133" s="97"/>
      <c r="I133" s="97"/>
      <c r="J133" s="97"/>
      <c r="K133" s="107">
        <v>339415.94</v>
      </c>
      <c r="L133" s="107"/>
      <c r="M133" s="107"/>
      <c r="N133" s="107"/>
      <c r="O133" s="107"/>
      <c r="P133" s="107"/>
      <c r="Q133" s="107"/>
      <c r="R133" s="107"/>
      <c r="S133" s="107"/>
      <c r="T133" s="107"/>
      <c r="U133" s="107"/>
      <c r="V133" s="100">
        <v>2.2242279196825E-5</v>
      </c>
      <c r="W133" s="100"/>
      <c r="X133" s="100"/>
      <c r="Y133" s="100"/>
      <c r="Z133" s="100"/>
      <c r="AA133" s="100"/>
      <c r="AB133" s="100"/>
      <c r="AC133" s="100"/>
      <c r="AD133" s="100"/>
      <c r="AE133" s="100"/>
      <c r="AF133" s="99">
        <v>5</v>
      </c>
      <c r="AG133" s="99"/>
      <c r="AH133" s="99"/>
      <c r="AI133" s="99"/>
      <c r="AJ133" s="99"/>
      <c r="AK133" s="100">
        <v>2.1904749387762299E-5</v>
      </c>
      <c r="AL133" s="100"/>
      <c r="AM133" s="100"/>
      <c r="AN133" s="100"/>
      <c r="AO133" s="100"/>
    </row>
    <row r="134" spans="2:44" s="1" customFormat="1" ht="10" x14ac:dyDescent="0.2">
      <c r="B134" s="97" t="s">
        <v>1112</v>
      </c>
      <c r="C134" s="97"/>
      <c r="D134" s="97"/>
      <c r="E134" s="97"/>
      <c r="F134" s="97"/>
      <c r="G134" s="97"/>
      <c r="H134" s="97"/>
      <c r="I134" s="97"/>
      <c r="J134" s="97"/>
      <c r="K134" s="107">
        <v>102416.47</v>
      </c>
      <c r="L134" s="107"/>
      <c r="M134" s="107"/>
      <c r="N134" s="107"/>
      <c r="O134" s="107"/>
      <c r="P134" s="107"/>
      <c r="Q134" s="107"/>
      <c r="R134" s="107"/>
      <c r="S134" s="107"/>
      <c r="T134" s="107"/>
      <c r="U134" s="107"/>
      <c r="V134" s="100">
        <v>6.7114576884434199E-6</v>
      </c>
      <c r="W134" s="100"/>
      <c r="X134" s="100"/>
      <c r="Y134" s="100"/>
      <c r="Z134" s="100"/>
      <c r="AA134" s="100"/>
      <c r="AB134" s="100"/>
      <c r="AC134" s="100"/>
      <c r="AD134" s="100"/>
      <c r="AE134" s="100"/>
      <c r="AF134" s="99">
        <v>2</v>
      </c>
      <c r="AG134" s="99"/>
      <c r="AH134" s="99"/>
      <c r="AI134" s="99"/>
      <c r="AJ134" s="99"/>
      <c r="AK134" s="100">
        <v>8.7618997551049008E-6</v>
      </c>
      <c r="AL134" s="100"/>
      <c r="AM134" s="100"/>
      <c r="AN134" s="100"/>
      <c r="AO134" s="100"/>
    </row>
    <row r="135" spans="2:44" s="1" customFormat="1" ht="10" x14ac:dyDescent="0.2">
      <c r="B135" s="97" t="s">
        <v>1113</v>
      </c>
      <c r="C135" s="97"/>
      <c r="D135" s="97"/>
      <c r="E135" s="97"/>
      <c r="F135" s="97"/>
      <c r="G135" s="97"/>
      <c r="H135" s="97"/>
      <c r="I135" s="97"/>
      <c r="J135" s="97"/>
      <c r="K135" s="107">
        <v>110722.94</v>
      </c>
      <c r="L135" s="107"/>
      <c r="M135" s="107"/>
      <c r="N135" s="107"/>
      <c r="O135" s="107"/>
      <c r="P135" s="107"/>
      <c r="Q135" s="107"/>
      <c r="R135" s="107"/>
      <c r="S135" s="107"/>
      <c r="T135" s="107"/>
      <c r="U135" s="107"/>
      <c r="V135" s="100">
        <v>7.2557892978547203E-6</v>
      </c>
      <c r="W135" s="100"/>
      <c r="X135" s="100"/>
      <c r="Y135" s="100"/>
      <c r="Z135" s="100"/>
      <c r="AA135" s="100"/>
      <c r="AB135" s="100"/>
      <c r="AC135" s="100"/>
      <c r="AD135" s="100"/>
      <c r="AE135" s="100"/>
      <c r="AF135" s="99">
        <v>1</v>
      </c>
      <c r="AG135" s="99"/>
      <c r="AH135" s="99"/>
      <c r="AI135" s="99"/>
      <c r="AJ135" s="99"/>
      <c r="AK135" s="100">
        <v>4.3809498775524504E-6</v>
      </c>
      <c r="AL135" s="100"/>
      <c r="AM135" s="100"/>
      <c r="AN135" s="100"/>
      <c r="AO135" s="100"/>
    </row>
    <row r="136" spans="2:44" s="1" customFormat="1" ht="10" x14ac:dyDescent="0.2">
      <c r="B136" s="97" t="s">
        <v>1114</v>
      </c>
      <c r="C136" s="97"/>
      <c r="D136" s="97"/>
      <c r="E136" s="97"/>
      <c r="F136" s="97"/>
      <c r="G136" s="97"/>
      <c r="H136" s="97"/>
      <c r="I136" s="97"/>
      <c r="J136" s="97"/>
      <c r="K136" s="107">
        <v>473729.48</v>
      </c>
      <c r="L136" s="107"/>
      <c r="M136" s="107"/>
      <c r="N136" s="107"/>
      <c r="O136" s="107"/>
      <c r="P136" s="107"/>
      <c r="Q136" s="107"/>
      <c r="R136" s="107"/>
      <c r="S136" s="107"/>
      <c r="T136" s="107"/>
      <c r="U136" s="107"/>
      <c r="V136" s="100">
        <v>3.10439850229978E-5</v>
      </c>
      <c r="W136" s="100"/>
      <c r="X136" s="100"/>
      <c r="Y136" s="100"/>
      <c r="Z136" s="100"/>
      <c r="AA136" s="100"/>
      <c r="AB136" s="100"/>
      <c r="AC136" s="100"/>
      <c r="AD136" s="100"/>
      <c r="AE136" s="100"/>
      <c r="AF136" s="99">
        <v>6</v>
      </c>
      <c r="AG136" s="99"/>
      <c r="AH136" s="99"/>
      <c r="AI136" s="99"/>
      <c r="AJ136" s="99"/>
      <c r="AK136" s="100">
        <v>2.6285699265314699E-5</v>
      </c>
      <c r="AL136" s="100"/>
      <c r="AM136" s="100"/>
      <c r="AN136" s="100"/>
      <c r="AO136" s="100"/>
    </row>
    <row r="137" spans="2:44" s="1" customFormat="1" ht="10" x14ac:dyDescent="0.2">
      <c r="B137" s="97" t="s">
        <v>1103</v>
      </c>
      <c r="C137" s="97"/>
      <c r="D137" s="97"/>
      <c r="E137" s="97"/>
      <c r="F137" s="97"/>
      <c r="G137" s="97"/>
      <c r="H137" s="97"/>
      <c r="I137" s="97"/>
      <c r="J137" s="97"/>
      <c r="K137" s="107">
        <v>277373.39</v>
      </c>
      <c r="L137" s="107"/>
      <c r="M137" s="107"/>
      <c r="N137" s="107"/>
      <c r="O137" s="107"/>
      <c r="P137" s="107"/>
      <c r="Q137" s="107"/>
      <c r="R137" s="107"/>
      <c r="S137" s="107"/>
      <c r="T137" s="107"/>
      <c r="U137" s="107"/>
      <c r="V137" s="100">
        <v>1.8176566433944799E-5</v>
      </c>
      <c r="W137" s="100"/>
      <c r="X137" s="100"/>
      <c r="Y137" s="100"/>
      <c r="Z137" s="100"/>
      <c r="AA137" s="100"/>
      <c r="AB137" s="100"/>
      <c r="AC137" s="100"/>
      <c r="AD137" s="100"/>
      <c r="AE137" s="100"/>
      <c r="AF137" s="99">
        <v>3</v>
      </c>
      <c r="AG137" s="99"/>
      <c r="AH137" s="99"/>
      <c r="AI137" s="99"/>
      <c r="AJ137" s="99"/>
      <c r="AK137" s="100">
        <v>1.31428496326574E-5</v>
      </c>
      <c r="AL137" s="100"/>
      <c r="AM137" s="100"/>
      <c r="AN137" s="100"/>
      <c r="AO137" s="100"/>
    </row>
    <row r="138" spans="2:44" s="1" customFormat="1" ht="10" x14ac:dyDescent="0.2">
      <c r="B138" s="97" t="s">
        <v>1115</v>
      </c>
      <c r="C138" s="97"/>
      <c r="D138" s="97"/>
      <c r="E138" s="97"/>
      <c r="F138" s="97"/>
      <c r="G138" s="97"/>
      <c r="H138" s="97"/>
      <c r="I138" s="97"/>
      <c r="J138" s="97"/>
      <c r="K138" s="107">
        <v>3260939.13</v>
      </c>
      <c r="L138" s="107"/>
      <c r="M138" s="107"/>
      <c r="N138" s="107"/>
      <c r="O138" s="107"/>
      <c r="P138" s="107"/>
      <c r="Q138" s="107"/>
      <c r="R138" s="107"/>
      <c r="S138" s="107"/>
      <c r="T138" s="107"/>
      <c r="U138" s="107"/>
      <c r="V138" s="100">
        <v>2.1369272926106999E-4</v>
      </c>
      <c r="W138" s="100"/>
      <c r="X138" s="100"/>
      <c r="Y138" s="100"/>
      <c r="Z138" s="100"/>
      <c r="AA138" s="100"/>
      <c r="AB138" s="100"/>
      <c r="AC138" s="100"/>
      <c r="AD138" s="100"/>
      <c r="AE138" s="100"/>
      <c r="AF138" s="99">
        <v>41</v>
      </c>
      <c r="AG138" s="99"/>
      <c r="AH138" s="99"/>
      <c r="AI138" s="99"/>
      <c r="AJ138" s="99"/>
      <c r="AK138" s="100">
        <v>1.7961894497964999E-4</v>
      </c>
      <c r="AL138" s="100"/>
      <c r="AM138" s="100"/>
      <c r="AN138" s="100"/>
      <c r="AO138" s="100"/>
    </row>
    <row r="139" spans="2:44" s="1" customFormat="1" ht="10" x14ac:dyDescent="0.2">
      <c r="B139" s="97" t="s">
        <v>1116</v>
      </c>
      <c r="C139" s="97"/>
      <c r="D139" s="97"/>
      <c r="E139" s="97"/>
      <c r="F139" s="97"/>
      <c r="G139" s="97"/>
      <c r="H139" s="97"/>
      <c r="I139" s="97"/>
      <c r="J139" s="97"/>
      <c r="K139" s="107">
        <v>88162.93</v>
      </c>
      <c r="L139" s="107"/>
      <c r="M139" s="107"/>
      <c r="N139" s="107"/>
      <c r="O139" s="107"/>
      <c r="P139" s="107"/>
      <c r="Q139" s="107"/>
      <c r="R139" s="107"/>
      <c r="S139" s="107"/>
      <c r="T139" s="107"/>
      <c r="U139" s="107"/>
      <c r="V139" s="100">
        <v>5.77740840300587E-6</v>
      </c>
      <c r="W139" s="100"/>
      <c r="X139" s="100"/>
      <c r="Y139" s="100"/>
      <c r="Z139" s="100"/>
      <c r="AA139" s="100"/>
      <c r="AB139" s="100"/>
      <c r="AC139" s="100"/>
      <c r="AD139" s="100"/>
      <c r="AE139" s="100"/>
      <c r="AF139" s="99">
        <v>4</v>
      </c>
      <c r="AG139" s="99"/>
      <c r="AH139" s="99"/>
      <c r="AI139" s="99"/>
      <c r="AJ139" s="99"/>
      <c r="AK139" s="100">
        <v>1.7523799510209802E-5</v>
      </c>
      <c r="AL139" s="100"/>
      <c r="AM139" s="100"/>
      <c r="AN139" s="100"/>
      <c r="AO139" s="100"/>
    </row>
    <row r="140" spans="2:44" s="1" customFormat="1" ht="10" x14ac:dyDescent="0.2">
      <c r="B140" s="97" t="s">
        <v>1117</v>
      </c>
      <c r="C140" s="97"/>
      <c r="D140" s="97"/>
      <c r="E140" s="97"/>
      <c r="F140" s="97"/>
      <c r="G140" s="97"/>
      <c r="H140" s="97"/>
      <c r="I140" s="97"/>
      <c r="J140" s="97"/>
      <c r="K140" s="107">
        <v>3774.43</v>
      </c>
      <c r="L140" s="107"/>
      <c r="M140" s="107"/>
      <c r="N140" s="107"/>
      <c r="O140" s="107"/>
      <c r="P140" s="107"/>
      <c r="Q140" s="107"/>
      <c r="R140" s="107"/>
      <c r="S140" s="107"/>
      <c r="T140" s="107"/>
      <c r="U140" s="107"/>
      <c r="V140" s="100">
        <v>2.4734231948232098E-7</v>
      </c>
      <c r="W140" s="100"/>
      <c r="X140" s="100"/>
      <c r="Y140" s="100"/>
      <c r="Z140" s="100"/>
      <c r="AA140" s="100"/>
      <c r="AB140" s="100"/>
      <c r="AC140" s="100"/>
      <c r="AD140" s="100"/>
      <c r="AE140" s="100"/>
      <c r="AF140" s="99">
        <v>1</v>
      </c>
      <c r="AG140" s="99"/>
      <c r="AH140" s="99"/>
      <c r="AI140" s="99"/>
      <c r="AJ140" s="99"/>
      <c r="AK140" s="100">
        <v>4.3809498775524504E-6</v>
      </c>
      <c r="AL140" s="100"/>
      <c r="AM140" s="100"/>
      <c r="AN140" s="100"/>
      <c r="AO140" s="100"/>
    </row>
    <row r="141" spans="2:44" s="1" customFormat="1" ht="10.5" x14ac:dyDescent="0.2">
      <c r="B141" s="105"/>
      <c r="C141" s="105"/>
      <c r="D141" s="105"/>
      <c r="E141" s="105"/>
      <c r="F141" s="105"/>
      <c r="G141" s="105"/>
      <c r="H141" s="105"/>
      <c r="I141" s="105"/>
      <c r="J141" s="105"/>
      <c r="K141" s="108">
        <v>15259944225.879999</v>
      </c>
      <c r="L141" s="108"/>
      <c r="M141" s="108"/>
      <c r="N141" s="108"/>
      <c r="O141" s="108"/>
      <c r="P141" s="108"/>
      <c r="Q141" s="108"/>
      <c r="R141" s="108"/>
      <c r="S141" s="108"/>
      <c r="T141" s="108"/>
      <c r="U141" s="108"/>
      <c r="V141" s="102">
        <v>1</v>
      </c>
      <c r="W141" s="102"/>
      <c r="X141" s="102"/>
      <c r="Y141" s="102"/>
      <c r="Z141" s="102"/>
      <c r="AA141" s="102"/>
      <c r="AB141" s="102"/>
      <c r="AC141" s="102"/>
      <c r="AD141" s="102"/>
      <c r="AE141" s="102"/>
      <c r="AF141" s="101">
        <v>228261</v>
      </c>
      <c r="AG141" s="101"/>
      <c r="AH141" s="101"/>
      <c r="AI141" s="101"/>
      <c r="AJ141" s="101"/>
      <c r="AK141" s="102">
        <v>1</v>
      </c>
      <c r="AL141" s="102"/>
      <c r="AM141" s="102"/>
      <c r="AN141" s="102"/>
      <c r="AO141" s="102"/>
    </row>
    <row r="142" spans="2:44" s="1" customFormat="1" ht="8" x14ac:dyDescent="0.2"/>
    <row r="143" spans="2:44" s="1" customFormat="1" ht="13" x14ac:dyDescent="0.2">
      <c r="B143" s="82" t="s">
        <v>1203</v>
      </c>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row>
    <row r="144" spans="2:44" s="1" customFormat="1" ht="8" x14ac:dyDescent="0.2"/>
    <row r="145" spans="2:42" s="1" customFormat="1" ht="10.5" x14ac:dyDescent="0.2">
      <c r="B145" s="80" t="s">
        <v>1118</v>
      </c>
      <c r="C145" s="80"/>
      <c r="D145" s="80"/>
      <c r="E145" s="80"/>
      <c r="F145" s="80"/>
      <c r="G145" s="80"/>
      <c r="H145" s="80"/>
      <c r="I145" s="80"/>
      <c r="J145" s="80"/>
      <c r="K145" s="80" t="s">
        <v>1073</v>
      </c>
      <c r="L145" s="80"/>
      <c r="M145" s="80"/>
      <c r="N145" s="80"/>
      <c r="O145" s="80"/>
      <c r="P145" s="80"/>
      <c r="Q145" s="80"/>
      <c r="R145" s="80"/>
      <c r="S145" s="80"/>
      <c r="T145" s="80" t="s">
        <v>1074</v>
      </c>
      <c r="U145" s="80"/>
      <c r="V145" s="80"/>
      <c r="W145" s="80"/>
      <c r="X145" s="80"/>
      <c r="Y145" s="80"/>
      <c r="Z145" s="80"/>
      <c r="AA145" s="80"/>
      <c r="AB145" s="80"/>
      <c r="AC145" s="80"/>
      <c r="AD145" s="80"/>
      <c r="AE145" s="80" t="s">
        <v>1075</v>
      </c>
      <c r="AF145" s="80"/>
      <c r="AG145" s="80"/>
      <c r="AH145" s="80"/>
      <c r="AI145" s="80" t="s">
        <v>1074</v>
      </c>
      <c r="AJ145" s="80"/>
      <c r="AK145" s="80"/>
      <c r="AL145" s="80"/>
      <c r="AM145" s="80"/>
      <c r="AN145" s="80"/>
      <c r="AO145" s="80"/>
      <c r="AP145" s="80"/>
    </row>
    <row r="146" spans="2:42" s="1" customFormat="1" ht="10" x14ac:dyDescent="0.2">
      <c r="B146" s="106">
        <v>1990</v>
      </c>
      <c r="C146" s="106"/>
      <c r="D146" s="106"/>
      <c r="E146" s="106"/>
      <c r="F146" s="106"/>
      <c r="G146" s="106"/>
      <c r="H146" s="106"/>
      <c r="I146" s="106"/>
      <c r="J146" s="106"/>
      <c r="K146" s="107">
        <v>49876.17</v>
      </c>
      <c r="L146" s="107"/>
      <c r="M146" s="107"/>
      <c r="N146" s="107"/>
      <c r="O146" s="107"/>
      <c r="P146" s="107"/>
      <c r="Q146" s="107"/>
      <c r="R146" s="107"/>
      <c r="S146" s="107"/>
      <c r="T146" s="100">
        <v>3.2684372407739699E-6</v>
      </c>
      <c r="U146" s="100"/>
      <c r="V146" s="100"/>
      <c r="W146" s="100"/>
      <c r="X146" s="100"/>
      <c r="Y146" s="100"/>
      <c r="Z146" s="100"/>
      <c r="AA146" s="100"/>
      <c r="AB146" s="100"/>
      <c r="AC146" s="100"/>
      <c r="AD146" s="100"/>
      <c r="AE146" s="99">
        <v>4</v>
      </c>
      <c r="AF146" s="99"/>
      <c r="AG146" s="99"/>
      <c r="AH146" s="99"/>
      <c r="AI146" s="100">
        <v>1.7523799510209802E-5</v>
      </c>
      <c r="AJ146" s="100"/>
      <c r="AK146" s="100"/>
      <c r="AL146" s="100"/>
      <c r="AM146" s="100"/>
      <c r="AN146" s="100"/>
      <c r="AO146" s="100"/>
      <c r="AP146" s="100"/>
    </row>
    <row r="147" spans="2:42" s="1" customFormat="1" ht="10" x14ac:dyDescent="0.2">
      <c r="B147" s="106">
        <v>1992</v>
      </c>
      <c r="C147" s="106"/>
      <c r="D147" s="106"/>
      <c r="E147" s="106"/>
      <c r="F147" s="106"/>
      <c r="G147" s="106"/>
      <c r="H147" s="106"/>
      <c r="I147" s="106"/>
      <c r="J147" s="106"/>
      <c r="K147" s="107">
        <v>0</v>
      </c>
      <c r="L147" s="107"/>
      <c r="M147" s="107"/>
      <c r="N147" s="107"/>
      <c r="O147" s="107"/>
      <c r="P147" s="107"/>
      <c r="Q147" s="107"/>
      <c r="R147" s="107"/>
      <c r="S147" s="107"/>
      <c r="T147" s="100">
        <v>0</v>
      </c>
      <c r="U147" s="100"/>
      <c r="V147" s="100"/>
      <c r="W147" s="100"/>
      <c r="X147" s="100"/>
      <c r="Y147" s="100"/>
      <c r="Z147" s="100"/>
      <c r="AA147" s="100"/>
      <c r="AB147" s="100"/>
      <c r="AC147" s="100"/>
      <c r="AD147" s="100"/>
      <c r="AE147" s="99">
        <v>1</v>
      </c>
      <c r="AF147" s="99"/>
      <c r="AG147" s="99"/>
      <c r="AH147" s="99"/>
      <c r="AI147" s="100">
        <v>4.3809498775524504E-6</v>
      </c>
      <c r="AJ147" s="100"/>
      <c r="AK147" s="100"/>
      <c r="AL147" s="100"/>
      <c r="AM147" s="100"/>
      <c r="AN147" s="100"/>
      <c r="AO147" s="100"/>
      <c r="AP147" s="100"/>
    </row>
    <row r="148" spans="2:42" s="1" customFormat="1" ht="10" x14ac:dyDescent="0.2">
      <c r="B148" s="106">
        <v>1993</v>
      </c>
      <c r="C148" s="106"/>
      <c r="D148" s="106"/>
      <c r="E148" s="106"/>
      <c r="F148" s="106"/>
      <c r="G148" s="106"/>
      <c r="H148" s="106"/>
      <c r="I148" s="106"/>
      <c r="J148" s="106"/>
      <c r="K148" s="107">
        <v>42042.74</v>
      </c>
      <c r="L148" s="107"/>
      <c r="M148" s="107"/>
      <c r="N148" s="107"/>
      <c r="O148" s="107"/>
      <c r="P148" s="107"/>
      <c r="Q148" s="107"/>
      <c r="R148" s="107"/>
      <c r="S148" s="107"/>
      <c r="T148" s="100">
        <v>2.75510443404491E-6</v>
      </c>
      <c r="U148" s="100"/>
      <c r="V148" s="100"/>
      <c r="W148" s="100"/>
      <c r="X148" s="100"/>
      <c r="Y148" s="100"/>
      <c r="Z148" s="100"/>
      <c r="AA148" s="100"/>
      <c r="AB148" s="100"/>
      <c r="AC148" s="100"/>
      <c r="AD148" s="100"/>
      <c r="AE148" s="99">
        <v>4</v>
      </c>
      <c r="AF148" s="99"/>
      <c r="AG148" s="99"/>
      <c r="AH148" s="99"/>
      <c r="AI148" s="100">
        <v>1.7523799510209802E-5</v>
      </c>
      <c r="AJ148" s="100"/>
      <c r="AK148" s="100"/>
      <c r="AL148" s="100"/>
      <c r="AM148" s="100"/>
      <c r="AN148" s="100"/>
      <c r="AO148" s="100"/>
      <c r="AP148" s="100"/>
    </row>
    <row r="149" spans="2:42" s="1" customFormat="1" ht="10" x14ac:dyDescent="0.2">
      <c r="B149" s="106">
        <v>1996</v>
      </c>
      <c r="C149" s="106"/>
      <c r="D149" s="106"/>
      <c r="E149" s="106"/>
      <c r="F149" s="106"/>
      <c r="G149" s="106"/>
      <c r="H149" s="106"/>
      <c r="I149" s="106"/>
      <c r="J149" s="106"/>
      <c r="K149" s="107">
        <v>34789.18</v>
      </c>
      <c r="L149" s="107"/>
      <c r="M149" s="107"/>
      <c r="N149" s="107"/>
      <c r="O149" s="107"/>
      <c r="P149" s="107"/>
      <c r="Q149" s="107"/>
      <c r="R149" s="107"/>
      <c r="S149" s="107"/>
      <c r="T149" s="100">
        <v>2.2797711108930198E-6</v>
      </c>
      <c r="U149" s="100"/>
      <c r="V149" s="100"/>
      <c r="W149" s="100"/>
      <c r="X149" s="100"/>
      <c r="Y149" s="100"/>
      <c r="Z149" s="100"/>
      <c r="AA149" s="100"/>
      <c r="AB149" s="100"/>
      <c r="AC149" s="100"/>
      <c r="AD149" s="100"/>
      <c r="AE149" s="99">
        <v>3</v>
      </c>
      <c r="AF149" s="99"/>
      <c r="AG149" s="99"/>
      <c r="AH149" s="99"/>
      <c r="AI149" s="100">
        <v>1.31428496326574E-5</v>
      </c>
      <c r="AJ149" s="100"/>
      <c r="AK149" s="100"/>
      <c r="AL149" s="100"/>
      <c r="AM149" s="100"/>
      <c r="AN149" s="100"/>
      <c r="AO149" s="100"/>
      <c r="AP149" s="100"/>
    </row>
    <row r="150" spans="2:42" s="1" customFormat="1" ht="10" x14ac:dyDescent="0.2">
      <c r="B150" s="106">
        <v>1997</v>
      </c>
      <c r="C150" s="106"/>
      <c r="D150" s="106"/>
      <c r="E150" s="106"/>
      <c r="F150" s="106"/>
      <c r="G150" s="106"/>
      <c r="H150" s="106"/>
      <c r="I150" s="106"/>
      <c r="J150" s="106"/>
      <c r="K150" s="107">
        <v>135521.39000000001</v>
      </c>
      <c r="L150" s="107"/>
      <c r="M150" s="107"/>
      <c r="N150" s="107"/>
      <c r="O150" s="107"/>
      <c r="P150" s="107"/>
      <c r="Q150" s="107"/>
      <c r="R150" s="107"/>
      <c r="S150" s="107"/>
      <c r="T150" s="100">
        <v>8.8808574916128004E-6</v>
      </c>
      <c r="U150" s="100"/>
      <c r="V150" s="100"/>
      <c r="W150" s="100"/>
      <c r="X150" s="100"/>
      <c r="Y150" s="100"/>
      <c r="Z150" s="100"/>
      <c r="AA150" s="100"/>
      <c r="AB150" s="100"/>
      <c r="AC150" s="100"/>
      <c r="AD150" s="100"/>
      <c r="AE150" s="99">
        <v>9</v>
      </c>
      <c r="AF150" s="99"/>
      <c r="AG150" s="99"/>
      <c r="AH150" s="99"/>
      <c r="AI150" s="100">
        <v>3.9428548897972101E-5</v>
      </c>
      <c r="AJ150" s="100"/>
      <c r="AK150" s="100"/>
      <c r="AL150" s="100"/>
      <c r="AM150" s="100"/>
      <c r="AN150" s="100"/>
      <c r="AO150" s="100"/>
      <c r="AP150" s="100"/>
    </row>
    <row r="151" spans="2:42" s="1" customFormat="1" ht="10" x14ac:dyDescent="0.2">
      <c r="B151" s="106">
        <v>1998</v>
      </c>
      <c r="C151" s="106"/>
      <c r="D151" s="106"/>
      <c r="E151" s="106"/>
      <c r="F151" s="106"/>
      <c r="G151" s="106"/>
      <c r="H151" s="106"/>
      <c r="I151" s="106"/>
      <c r="J151" s="106"/>
      <c r="K151" s="107">
        <v>108437.27</v>
      </c>
      <c r="L151" s="107"/>
      <c r="M151" s="107"/>
      <c r="N151" s="107"/>
      <c r="O151" s="107"/>
      <c r="P151" s="107"/>
      <c r="Q151" s="107"/>
      <c r="R151" s="107"/>
      <c r="S151" s="107"/>
      <c r="T151" s="100">
        <v>7.10600696797413E-6</v>
      </c>
      <c r="U151" s="100"/>
      <c r="V151" s="100"/>
      <c r="W151" s="100"/>
      <c r="X151" s="100"/>
      <c r="Y151" s="100"/>
      <c r="Z151" s="100"/>
      <c r="AA151" s="100"/>
      <c r="AB151" s="100"/>
      <c r="AC151" s="100"/>
      <c r="AD151" s="100"/>
      <c r="AE151" s="99">
        <v>18</v>
      </c>
      <c r="AF151" s="99"/>
      <c r="AG151" s="99"/>
      <c r="AH151" s="99"/>
      <c r="AI151" s="100">
        <v>7.8857097795944093E-5</v>
      </c>
      <c r="AJ151" s="100"/>
      <c r="AK151" s="100"/>
      <c r="AL151" s="100"/>
      <c r="AM151" s="100"/>
      <c r="AN151" s="100"/>
      <c r="AO151" s="100"/>
      <c r="AP151" s="100"/>
    </row>
    <row r="152" spans="2:42" s="1" customFormat="1" ht="10" x14ac:dyDescent="0.2">
      <c r="B152" s="106">
        <v>1999</v>
      </c>
      <c r="C152" s="106"/>
      <c r="D152" s="106"/>
      <c r="E152" s="106"/>
      <c r="F152" s="106"/>
      <c r="G152" s="106"/>
      <c r="H152" s="106"/>
      <c r="I152" s="106"/>
      <c r="J152" s="106"/>
      <c r="K152" s="107">
        <v>838023.79</v>
      </c>
      <c r="L152" s="107"/>
      <c r="M152" s="107"/>
      <c r="N152" s="107"/>
      <c r="O152" s="107"/>
      <c r="P152" s="107"/>
      <c r="Q152" s="107"/>
      <c r="R152" s="107"/>
      <c r="S152" s="107"/>
      <c r="T152" s="100">
        <v>5.49165696542166E-5</v>
      </c>
      <c r="U152" s="100"/>
      <c r="V152" s="100"/>
      <c r="W152" s="100"/>
      <c r="X152" s="100"/>
      <c r="Y152" s="100"/>
      <c r="Z152" s="100"/>
      <c r="AA152" s="100"/>
      <c r="AB152" s="100"/>
      <c r="AC152" s="100"/>
      <c r="AD152" s="100"/>
      <c r="AE152" s="99">
        <v>93</v>
      </c>
      <c r="AF152" s="99"/>
      <c r="AG152" s="99"/>
      <c r="AH152" s="99"/>
      <c r="AI152" s="100">
        <v>4.0742833861237798E-4</v>
      </c>
      <c r="AJ152" s="100"/>
      <c r="AK152" s="100"/>
      <c r="AL152" s="100"/>
      <c r="AM152" s="100"/>
      <c r="AN152" s="100"/>
      <c r="AO152" s="100"/>
      <c r="AP152" s="100"/>
    </row>
    <row r="153" spans="2:42" s="1" customFormat="1" ht="10" x14ac:dyDescent="0.2">
      <c r="B153" s="106">
        <v>2000</v>
      </c>
      <c r="C153" s="106"/>
      <c r="D153" s="106"/>
      <c r="E153" s="106"/>
      <c r="F153" s="106"/>
      <c r="G153" s="106"/>
      <c r="H153" s="106"/>
      <c r="I153" s="106"/>
      <c r="J153" s="106"/>
      <c r="K153" s="107">
        <v>487691.68</v>
      </c>
      <c r="L153" s="107"/>
      <c r="M153" s="107"/>
      <c r="N153" s="107"/>
      <c r="O153" s="107"/>
      <c r="P153" s="107"/>
      <c r="Q153" s="107"/>
      <c r="R153" s="107"/>
      <c r="S153" s="107"/>
      <c r="T153" s="100">
        <v>3.1958942495536898E-5</v>
      </c>
      <c r="U153" s="100"/>
      <c r="V153" s="100"/>
      <c r="W153" s="100"/>
      <c r="X153" s="100"/>
      <c r="Y153" s="100"/>
      <c r="Z153" s="100"/>
      <c r="AA153" s="100"/>
      <c r="AB153" s="100"/>
      <c r="AC153" s="100"/>
      <c r="AD153" s="100"/>
      <c r="AE153" s="99">
        <v>40</v>
      </c>
      <c r="AF153" s="99"/>
      <c r="AG153" s="99"/>
      <c r="AH153" s="99"/>
      <c r="AI153" s="100">
        <v>1.7523799510209799E-4</v>
      </c>
      <c r="AJ153" s="100"/>
      <c r="AK153" s="100"/>
      <c r="AL153" s="100"/>
      <c r="AM153" s="100"/>
      <c r="AN153" s="100"/>
      <c r="AO153" s="100"/>
      <c r="AP153" s="100"/>
    </row>
    <row r="154" spans="2:42" s="1" customFormat="1" ht="10" x14ac:dyDescent="0.2">
      <c r="B154" s="106">
        <v>2001</v>
      </c>
      <c r="C154" s="106"/>
      <c r="D154" s="106"/>
      <c r="E154" s="106"/>
      <c r="F154" s="106"/>
      <c r="G154" s="106"/>
      <c r="H154" s="106"/>
      <c r="I154" s="106"/>
      <c r="J154" s="106"/>
      <c r="K154" s="107">
        <v>294327.12</v>
      </c>
      <c r="L154" s="107"/>
      <c r="M154" s="107"/>
      <c r="N154" s="107"/>
      <c r="O154" s="107"/>
      <c r="P154" s="107"/>
      <c r="Q154" s="107"/>
      <c r="R154" s="107"/>
      <c r="S154" s="107"/>
      <c r="T154" s="100">
        <v>1.9287561975543602E-5</v>
      </c>
      <c r="U154" s="100"/>
      <c r="V154" s="100"/>
      <c r="W154" s="100"/>
      <c r="X154" s="100"/>
      <c r="Y154" s="100"/>
      <c r="Z154" s="100"/>
      <c r="AA154" s="100"/>
      <c r="AB154" s="100"/>
      <c r="AC154" s="100"/>
      <c r="AD154" s="100"/>
      <c r="AE154" s="99">
        <v>24</v>
      </c>
      <c r="AF154" s="99"/>
      <c r="AG154" s="99"/>
      <c r="AH154" s="99"/>
      <c r="AI154" s="100">
        <v>1.05142797061259E-4</v>
      </c>
      <c r="AJ154" s="100"/>
      <c r="AK154" s="100"/>
      <c r="AL154" s="100"/>
      <c r="AM154" s="100"/>
      <c r="AN154" s="100"/>
      <c r="AO154" s="100"/>
      <c r="AP154" s="100"/>
    </row>
    <row r="155" spans="2:42" s="1" customFormat="1" ht="10" x14ac:dyDescent="0.2">
      <c r="B155" s="106">
        <v>2002</v>
      </c>
      <c r="C155" s="106"/>
      <c r="D155" s="106"/>
      <c r="E155" s="106"/>
      <c r="F155" s="106"/>
      <c r="G155" s="106"/>
      <c r="H155" s="106"/>
      <c r="I155" s="106"/>
      <c r="J155" s="106"/>
      <c r="K155" s="107">
        <v>1183252.3899999999</v>
      </c>
      <c r="L155" s="107"/>
      <c r="M155" s="107"/>
      <c r="N155" s="107"/>
      <c r="O155" s="107"/>
      <c r="P155" s="107"/>
      <c r="Q155" s="107"/>
      <c r="R155" s="107"/>
      <c r="S155" s="107"/>
      <c r="T155" s="100">
        <v>7.7539758500117604E-5</v>
      </c>
      <c r="U155" s="100"/>
      <c r="V155" s="100"/>
      <c r="W155" s="100"/>
      <c r="X155" s="100"/>
      <c r="Y155" s="100"/>
      <c r="Z155" s="100"/>
      <c r="AA155" s="100"/>
      <c r="AB155" s="100"/>
      <c r="AC155" s="100"/>
      <c r="AD155" s="100"/>
      <c r="AE155" s="99">
        <v>76</v>
      </c>
      <c r="AF155" s="99"/>
      <c r="AG155" s="99"/>
      <c r="AH155" s="99"/>
      <c r="AI155" s="100">
        <v>3.3295219069398601E-4</v>
      </c>
      <c r="AJ155" s="100"/>
      <c r="AK155" s="100"/>
      <c r="AL155" s="100"/>
      <c r="AM155" s="100"/>
      <c r="AN155" s="100"/>
      <c r="AO155" s="100"/>
      <c r="AP155" s="100"/>
    </row>
    <row r="156" spans="2:42" s="1" customFormat="1" ht="10" x14ac:dyDescent="0.2">
      <c r="B156" s="106">
        <v>2003</v>
      </c>
      <c r="C156" s="106"/>
      <c r="D156" s="106"/>
      <c r="E156" s="106"/>
      <c r="F156" s="106"/>
      <c r="G156" s="106"/>
      <c r="H156" s="106"/>
      <c r="I156" s="106"/>
      <c r="J156" s="106"/>
      <c r="K156" s="107">
        <v>7066496.5500000101</v>
      </c>
      <c r="L156" s="107"/>
      <c r="M156" s="107"/>
      <c r="N156" s="107"/>
      <c r="O156" s="107"/>
      <c r="P156" s="107"/>
      <c r="Q156" s="107"/>
      <c r="R156" s="107"/>
      <c r="S156" s="107"/>
      <c r="T156" s="100">
        <v>4.6307486091696403E-4</v>
      </c>
      <c r="U156" s="100"/>
      <c r="V156" s="100"/>
      <c r="W156" s="100"/>
      <c r="X156" s="100"/>
      <c r="Y156" s="100"/>
      <c r="Z156" s="100"/>
      <c r="AA156" s="100"/>
      <c r="AB156" s="100"/>
      <c r="AC156" s="100"/>
      <c r="AD156" s="100"/>
      <c r="AE156" s="99">
        <v>725</v>
      </c>
      <c r="AF156" s="99"/>
      <c r="AG156" s="99"/>
      <c r="AH156" s="99"/>
      <c r="AI156" s="100">
        <v>3.17618866122553E-3</v>
      </c>
      <c r="AJ156" s="100"/>
      <c r="AK156" s="100"/>
      <c r="AL156" s="100"/>
      <c r="AM156" s="100"/>
      <c r="AN156" s="100"/>
      <c r="AO156" s="100"/>
      <c r="AP156" s="100"/>
    </row>
    <row r="157" spans="2:42" s="1" customFormat="1" ht="10" x14ac:dyDescent="0.2">
      <c r="B157" s="106">
        <v>2004</v>
      </c>
      <c r="C157" s="106"/>
      <c r="D157" s="106"/>
      <c r="E157" s="106"/>
      <c r="F157" s="106"/>
      <c r="G157" s="106"/>
      <c r="H157" s="106"/>
      <c r="I157" s="106"/>
      <c r="J157" s="106"/>
      <c r="K157" s="107">
        <v>20909030.57</v>
      </c>
      <c r="L157" s="107"/>
      <c r="M157" s="107"/>
      <c r="N157" s="107"/>
      <c r="O157" s="107"/>
      <c r="P157" s="107"/>
      <c r="Q157" s="107"/>
      <c r="R157" s="107"/>
      <c r="S157" s="107"/>
      <c r="T157" s="100">
        <v>1.3701904974553899E-3</v>
      </c>
      <c r="U157" s="100"/>
      <c r="V157" s="100"/>
      <c r="W157" s="100"/>
      <c r="X157" s="100"/>
      <c r="Y157" s="100"/>
      <c r="Z157" s="100"/>
      <c r="AA157" s="100"/>
      <c r="AB157" s="100"/>
      <c r="AC157" s="100"/>
      <c r="AD157" s="100"/>
      <c r="AE157" s="99">
        <v>1698</v>
      </c>
      <c r="AF157" s="99"/>
      <c r="AG157" s="99"/>
      <c r="AH157" s="99"/>
      <c r="AI157" s="100">
        <v>7.4388528920840604E-3</v>
      </c>
      <c r="AJ157" s="100"/>
      <c r="AK157" s="100"/>
      <c r="AL157" s="100"/>
      <c r="AM157" s="100"/>
      <c r="AN157" s="100"/>
      <c r="AO157" s="100"/>
      <c r="AP157" s="100"/>
    </row>
    <row r="158" spans="2:42" s="1" customFormat="1" ht="10" x14ac:dyDescent="0.2">
      <c r="B158" s="106">
        <v>2005</v>
      </c>
      <c r="C158" s="106"/>
      <c r="D158" s="106"/>
      <c r="E158" s="106"/>
      <c r="F158" s="106"/>
      <c r="G158" s="106"/>
      <c r="H158" s="106"/>
      <c r="I158" s="106"/>
      <c r="J158" s="106"/>
      <c r="K158" s="107">
        <v>56077150.759999998</v>
      </c>
      <c r="L158" s="107"/>
      <c r="M158" s="107"/>
      <c r="N158" s="107"/>
      <c r="O158" s="107"/>
      <c r="P158" s="107"/>
      <c r="Q158" s="107"/>
      <c r="R158" s="107"/>
      <c r="S158" s="107"/>
      <c r="T158" s="100">
        <v>3.6747939527128999E-3</v>
      </c>
      <c r="U158" s="100"/>
      <c r="V158" s="100"/>
      <c r="W158" s="100"/>
      <c r="X158" s="100"/>
      <c r="Y158" s="100"/>
      <c r="Z158" s="100"/>
      <c r="AA158" s="100"/>
      <c r="AB158" s="100"/>
      <c r="AC158" s="100"/>
      <c r="AD158" s="100"/>
      <c r="AE158" s="99">
        <v>2474</v>
      </c>
      <c r="AF158" s="99"/>
      <c r="AG158" s="99"/>
      <c r="AH158" s="99"/>
      <c r="AI158" s="100">
        <v>1.08384699970648E-2</v>
      </c>
      <c r="AJ158" s="100"/>
      <c r="AK158" s="100"/>
      <c r="AL158" s="100"/>
      <c r="AM158" s="100"/>
      <c r="AN158" s="100"/>
      <c r="AO158" s="100"/>
      <c r="AP158" s="100"/>
    </row>
    <row r="159" spans="2:42" s="1" customFormat="1" ht="10" x14ac:dyDescent="0.2">
      <c r="B159" s="106">
        <v>2006</v>
      </c>
      <c r="C159" s="106"/>
      <c r="D159" s="106"/>
      <c r="E159" s="106"/>
      <c r="F159" s="106"/>
      <c r="G159" s="106"/>
      <c r="H159" s="106"/>
      <c r="I159" s="106"/>
      <c r="J159" s="106"/>
      <c r="K159" s="107">
        <v>18952993.52</v>
      </c>
      <c r="L159" s="107"/>
      <c r="M159" s="107"/>
      <c r="N159" s="107"/>
      <c r="O159" s="107"/>
      <c r="P159" s="107"/>
      <c r="Q159" s="107"/>
      <c r="R159" s="107"/>
      <c r="S159" s="107"/>
      <c r="T159" s="100">
        <v>1.24200935727254E-3</v>
      </c>
      <c r="U159" s="100"/>
      <c r="V159" s="100"/>
      <c r="W159" s="100"/>
      <c r="X159" s="100"/>
      <c r="Y159" s="100"/>
      <c r="Z159" s="100"/>
      <c r="AA159" s="100"/>
      <c r="AB159" s="100"/>
      <c r="AC159" s="100"/>
      <c r="AD159" s="100"/>
      <c r="AE159" s="99">
        <v>704</v>
      </c>
      <c r="AF159" s="99"/>
      <c r="AG159" s="99"/>
      <c r="AH159" s="99"/>
      <c r="AI159" s="100">
        <v>3.0841887137969298E-3</v>
      </c>
      <c r="AJ159" s="100"/>
      <c r="AK159" s="100"/>
      <c r="AL159" s="100"/>
      <c r="AM159" s="100"/>
      <c r="AN159" s="100"/>
      <c r="AO159" s="100"/>
      <c r="AP159" s="100"/>
    </row>
    <row r="160" spans="2:42" s="1" customFormat="1" ht="10" x14ac:dyDescent="0.2">
      <c r="B160" s="106">
        <v>2007</v>
      </c>
      <c r="C160" s="106"/>
      <c r="D160" s="106"/>
      <c r="E160" s="106"/>
      <c r="F160" s="106"/>
      <c r="G160" s="106"/>
      <c r="H160" s="106"/>
      <c r="I160" s="106"/>
      <c r="J160" s="106"/>
      <c r="K160" s="107">
        <v>15728679.970000001</v>
      </c>
      <c r="L160" s="107"/>
      <c r="M160" s="107"/>
      <c r="N160" s="107"/>
      <c r="O160" s="107"/>
      <c r="P160" s="107"/>
      <c r="Q160" s="107"/>
      <c r="R160" s="107"/>
      <c r="S160" s="107"/>
      <c r="T160" s="100">
        <v>1.03071674032235E-3</v>
      </c>
      <c r="U160" s="100"/>
      <c r="V160" s="100"/>
      <c r="W160" s="100"/>
      <c r="X160" s="100"/>
      <c r="Y160" s="100"/>
      <c r="Z160" s="100"/>
      <c r="AA160" s="100"/>
      <c r="AB160" s="100"/>
      <c r="AC160" s="100"/>
      <c r="AD160" s="100"/>
      <c r="AE160" s="99">
        <v>335</v>
      </c>
      <c r="AF160" s="99"/>
      <c r="AG160" s="99"/>
      <c r="AH160" s="99"/>
      <c r="AI160" s="100">
        <v>1.46761820898007E-3</v>
      </c>
      <c r="AJ160" s="100"/>
      <c r="AK160" s="100"/>
      <c r="AL160" s="100"/>
      <c r="AM160" s="100"/>
      <c r="AN160" s="100"/>
      <c r="AO160" s="100"/>
      <c r="AP160" s="100"/>
    </row>
    <row r="161" spans="2:42" s="1" customFormat="1" ht="10" x14ac:dyDescent="0.2">
      <c r="B161" s="106">
        <v>2008</v>
      </c>
      <c r="C161" s="106"/>
      <c r="D161" s="106"/>
      <c r="E161" s="106"/>
      <c r="F161" s="106"/>
      <c r="G161" s="106"/>
      <c r="H161" s="106"/>
      <c r="I161" s="106"/>
      <c r="J161" s="106"/>
      <c r="K161" s="107">
        <v>17083213.300000001</v>
      </c>
      <c r="L161" s="107"/>
      <c r="M161" s="107"/>
      <c r="N161" s="107"/>
      <c r="O161" s="107"/>
      <c r="P161" s="107"/>
      <c r="Q161" s="107"/>
      <c r="R161" s="107"/>
      <c r="S161" s="107"/>
      <c r="T161" s="100">
        <v>1.11948071677928E-3</v>
      </c>
      <c r="U161" s="100"/>
      <c r="V161" s="100"/>
      <c r="W161" s="100"/>
      <c r="X161" s="100"/>
      <c r="Y161" s="100"/>
      <c r="Z161" s="100"/>
      <c r="AA161" s="100"/>
      <c r="AB161" s="100"/>
      <c r="AC161" s="100"/>
      <c r="AD161" s="100"/>
      <c r="AE161" s="99">
        <v>612</v>
      </c>
      <c r="AF161" s="99"/>
      <c r="AG161" s="99"/>
      <c r="AH161" s="99"/>
      <c r="AI161" s="100">
        <v>2.6811413250620998E-3</v>
      </c>
      <c r="AJ161" s="100"/>
      <c r="AK161" s="100"/>
      <c r="AL161" s="100"/>
      <c r="AM161" s="100"/>
      <c r="AN161" s="100"/>
      <c r="AO161" s="100"/>
      <c r="AP161" s="100"/>
    </row>
    <row r="162" spans="2:42" s="1" customFormat="1" ht="10" x14ac:dyDescent="0.2">
      <c r="B162" s="106">
        <v>2009</v>
      </c>
      <c r="C162" s="106"/>
      <c r="D162" s="106"/>
      <c r="E162" s="106"/>
      <c r="F162" s="106"/>
      <c r="G162" s="106"/>
      <c r="H162" s="106"/>
      <c r="I162" s="106"/>
      <c r="J162" s="106"/>
      <c r="K162" s="107">
        <v>138673699.38999999</v>
      </c>
      <c r="L162" s="107"/>
      <c r="M162" s="107"/>
      <c r="N162" s="107"/>
      <c r="O162" s="107"/>
      <c r="P162" s="107"/>
      <c r="Q162" s="107"/>
      <c r="R162" s="107"/>
      <c r="S162" s="107"/>
      <c r="T162" s="100">
        <v>9.0874316011468302E-3</v>
      </c>
      <c r="U162" s="100"/>
      <c r="V162" s="100"/>
      <c r="W162" s="100"/>
      <c r="X162" s="100"/>
      <c r="Y162" s="100"/>
      <c r="Z162" s="100"/>
      <c r="AA162" s="100"/>
      <c r="AB162" s="100"/>
      <c r="AC162" s="100"/>
      <c r="AD162" s="100"/>
      <c r="AE162" s="99">
        <v>3697</v>
      </c>
      <c r="AF162" s="99"/>
      <c r="AG162" s="99"/>
      <c r="AH162" s="99"/>
      <c r="AI162" s="100">
        <v>1.6196371697311401E-2</v>
      </c>
      <c r="AJ162" s="100"/>
      <c r="AK162" s="100"/>
      <c r="AL162" s="100"/>
      <c r="AM162" s="100"/>
      <c r="AN162" s="100"/>
      <c r="AO162" s="100"/>
      <c r="AP162" s="100"/>
    </row>
    <row r="163" spans="2:42" s="1" customFormat="1" ht="10" x14ac:dyDescent="0.2">
      <c r="B163" s="106">
        <v>2010</v>
      </c>
      <c r="C163" s="106"/>
      <c r="D163" s="106"/>
      <c r="E163" s="106"/>
      <c r="F163" s="106"/>
      <c r="G163" s="106"/>
      <c r="H163" s="106"/>
      <c r="I163" s="106"/>
      <c r="J163" s="106"/>
      <c r="K163" s="107">
        <v>244934702.66</v>
      </c>
      <c r="L163" s="107"/>
      <c r="M163" s="107"/>
      <c r="N163" s="107"/>
      <c r="O163" s="107"/>
      <c r="P163" s="107"/>
      <c r="Q163" s="107"/>
      <c r="R163" s="107"/>
      <c r="S163" s="107"/>
      <c r="T163" s="100">
        <v>1.6050825549191999E-2</v>
      </c>
      <c r="U163" s="100"/>
      <c r="V163" s="100"/>
      <c r="W163" s="100"/>
      <c r="X163" s="100"/>
      <c r="Y163" s="100"/>
      <c r="Z163" s="100"/>
      <c r="AA163" s="100"/>
      <c r="AB163" s="100"/>
      <c r="AC163" s="100"/>
      <c r="AD163" s="100"/>
      <c r="AE163" s="99">
        <v>6439</v>
      </c>
      <c r="AF163" s="99"/>
      <c r="AG163" s="99"/>
      <c r="AH163" s="99"/>
      <c r="AI163" s="100">
        <v>2.8208936261560201E-2</v>
      </c>
      <c r="AJ163" s="100"/>
      <c r="AK163" s="100"/>
      <c r="AL163" s="100"/>
      <c r="AM163" s="100"/>
      <c r="AN163" s="100"/>
      <c r="AO163" s="100"/>
      <c r="AP163" s="100"/>
    </row>
    <row r="164" spans="2:42" s="1" customFormat="1" ht="10" x14ac:dyDescent="0.2">
      <c r="B164" s="106">
        <v>2011</v>
      </c>
      <c r="C164" s="106"/>
      <c r="D164" s="106"/>
      <c r="E164" s="106"/>
      <c r="F164" s="106"/>
      <c r="G164" s="106"/>
      <c r="H164" s="106"/>
      <c r="I164" s="106"/>
      <c r="J164" s="106"/>
      <c r="K164" s="107">
        <v>146806158.38</v>
      </c>
      <c r="L164" s="107"/>
      <c r="M164" s="107"/>
      <c r="N164" s="107"/>
      <c r="O164" s="107"/>
      <c r="P164" s="107"/>
      <c r="Q164" s="107"/>
      <c r="R164" s="107"/>
      <c r="S164" s="107"/>
      <c r="T164" s="100">
        <v>9.6203600882777095E-3</v>
      </c>
      <c r="U164" s="100"/>
      <c r="V164" s="100"/>
      <c r="W164" s="100"/>
      <c r="X164" s="100"/>
      <c r="Y164" s="100"/>
      <c r="Z164" s="100"/>
      <c r="AA164" s="100"/>
      <c r="AB164" s="100"/>
      <c r="AC164" s="100"/>
      <c r="AD164" s="100"/>
      <c r="AE164" s="99">
        <v>5443</v>
      </c>
      <c r="AF164" s="99"/>
      <c r="AG164" s="99"/>
      <c r="AH164" s="99"/>
      <c r="AI164" s="100">
        <v>2.3845510183518E-2</v>
      </c>
      <c r="AJ164" s="100"/>
      <c r="AK164" s="100"/>
      <c r="AL164" s="100"/>
      <c r="AM164" s="100"/>
      <c r="AN164" s="100"/>
      <c r="AO164" s="100"/>
      <c r="AP164" s="100"/>
    </row>
    <row r="165" spans="2:42" s="1" customFormat="1" ht="10" x14ac:dyDescent="0.2">
      <c r="B165" s="106">
        <v>2012</v>
      </c>
      <c r="C165" s="106"/>
      <c r="D165" s="106"/>
      <c r="E165" s="106"/>
      <c r="F165" s="106"/>
      <c r="G165" s="106"/>
      <c r="H165" s="106"/>
      <c r="I165" s="106"/>
      <c r="J165" s="106"/>
      <c r="K165" s="107">
        <v>41894388.899999999</v>
      </c>
      <c r="L165" s="107"/>
      <c r="M165" s="107"/>
      <c r="N165" s="107"/>
      <c r="O165" s="107"/>
      <c r="P165" s="107"/>
      <c r="Q165" s="107"/>
      <c r="R165" s="107"/>
      <c r="S165" s="107"/>
      <c r="T165" s="100">
        <v>2.7453828323270898E-3</v>
      </c>
      <c r="U165" s="100"/>
      <c r="V165" s="100"/>
      <c r="W165" s="100"/>
      <c r="X165" s="100"/>
      <c r="Y165" s="100"/>
      <c r="Z165" s="100"/>
      <c r="AA165" s="100"/>
      <c r="AB165" s="100"/>
      <c r="AC165" s="100"/>
      <c r="AD165" s="100"/>
      <c r="AE165" s="99">
        <v>1294</v>
      </c>
      <c r="AF165" s="99"/>
      <c r="AG165" s="99"/>
      <c r="AH165" s="99"/>
      <c r="AI165" s="100">
        <v>5.6689491415528696E-3</v>
      </c>
      <c r="AJ165" s="100"/>
      <c r="AK165" s="100"/>
      <c r="AL165" s="100"/>
      <c r="AM165" s="100"/>
      <c r="AN165" s="100"/>
      <c r="AO165" s="100"/>
      <c r="AP165" s="100"/>
    </row>
    <row r="166" spans="2:42" s="1" customFormat="1" ht="10" x14ac:dyDescent="0.2">
      <c r="B166" s="106">
        <v>2013</v>
      </c>
      <c r="C166" s="106"/>
      <c r="D166" s="106"/>
      <c r="E166" s="106"/>
      <c r="F166" s="106"/>
      <c r="G166" s="106"/>
      <c r="H166" s="106"/>
      <c r="I166" s="106"/>
      <c r="J166" s="106"/>
      <c r="K166" s="107">
        <v>71647329.359999999</v>
      </c>
      <c r="L166" s="107"/>
      <c r="M166" s="107"/>
      <c r="N166" s="107"/>
      <c r="O166" s="107"/>
      <c r="P166" s="107"/>
      <c r="Q166" s="107"/>
      <c r="R166" s="107"/>
      <c r="S166" s="107"/>
      <c r="T166" s="100">
        <v>4.6951239335783499E-3</v>
      </c>
      <c r="U166" s="100"/>
      <c r="V166" s="100"/>
      <c r="W166" s="100"/>
      <c r="X166" s="100"/>
      <c r="Y166" s="100"/>
      <c r="Z166" s="100"/>
      <c r="AA166" s="100"/>
      <c r="AB166" s="100"/>
      <c r="AC166" s="100"/>
      <c r="AD166" s="100"/>
      <c r="AE166" s="99">
        <v>2190</v>
      </c>
      <c r="AF166" s="99"/>
      <c r="AG166" s="99"/>
      <c r="AH166" s="99"/>
      <c r="AI166" s="100">
        <v>9.5942802318398704E-3</v>
      </c>
      <c r="AJ166" s="100"/>
      <c r="AK166" s="100"/>
      <c r="AL166" s="100"/>
      <c r="AM166" s="100"/>
      <c r="AN166" s="100"/>
      <c r="AO166" s="100"/>
      <c r="AP166" s="100"/>
    </row>
    <row r="167" spans="2:42" s="1" customFormat="1" ht="10" x14ac:dyDescent="0.2">
      <c r="B167" s="106">
        <v>2014</v>
      </c>
      <c r="C167" s="106"/>
      <c r="D167" s="106"/>
      <c r="E167" s="106"/>
      <c r="F167" s="106"/>
      <c r="G167" s="106"/>
      <c r="H167" s="106"/>
      <c r="I167" s="106"/>
      <c r="J167" s="106"/>
      <c r="K167" s="107">
        <v>188293793.38</v>
      </c>
      <c r="L167" s="107"/>
      <c r="M167" s="107"/>
      <c r="N167" s="107"/>
      <c r="O167" s="107"/>
      <c r="P167" s="107"/>
      <c r="Q167" s="107"/>
      <c r="R167" s="107"/>
      <c r="S167" s="107"/>
      <c r="T167" s="100">
        <v>1.2339087914926E-2</v>
      </c>
      <c r="U167" s="100"/>
      <c r="V167" s="100"/>
      <c r="W167" s="100"/>
      <c r="X167" s="100"/>
      <c r="Y167" s="100"/>
      <c r="Z167" s="100"/>
      <c r="AA167" s="100"/>
      <c r="AB167" s="100"/>
      <c r="AC167" s="100"/>
      <c r="AD167" s="100"/>
      <c r="AE167" s="99">
        <v>4894</v>
      </c>
      <c r="AF167" s="99"/>
      <c r="AG167" s="99"/>
      <c r="AH167" s="99"/>
      <c r="AI167" s="100">
        <v>2.1440368700741699E-2</v>
      </c>
      <c r="AJ167" s="100"/>
      <c r="AK167" s="100"/>
      <c r="AL167" s="100"/>
      <c r="AM167" s="100"/>
      <c r="AN167" s="100"/>
      <c r="AO167" s="100"/>
      <c r="AP167" s="100"/>
    </row>
    <row r="168" spans="2:42" s="1" customFormat="1" ht="10" x14ac:dyDescent="0.2">
      <c r="B168" s="106">
        <v>2015</v>
      </c>
      <c r="C168" s="106"/>
      <c r="D168" s="106"/>
      <c r="E168" s="106"/>
      <c r="F168" s="106"/>
      <c r="G168" s="106"/>
      <c r="H168" s="106"/>
      <c r="I168" s="106"/>
      <c r="J168" s="106"/>
      <c r="K168" s="107">
        <v>758413145.76999795</v>
      </c>
      <c r="L168" s="107"/>
      <c r="M168" s="107"/>
      <c r="N168" s="107"/>
      <c r="O168" s="107"/>
      <c r="P168" s="107"/>
      <c r="Q168" s="107"/>
      <c r="R168" s="107"/>
      <c r="S168" s="107"/>
      <c r="T168" s="100">
        <v>4.9699601423429302E-2</v>
      </c>
      <c r="U168" s="100"/>
      <c r="V168" s="100"/>
      <c r="W168" s="100"/>
      <c r="X168" s="100"/>
      <c r="Y168" s="100"/>
      <c r="Z168" s="100"/>
      <c r="AA168" s="100"/>
      <c r="AB168" s="100"/>
      <c r="AC168" s="100"/>
      <c r="AD168" s="100"/>
      <c r="AE168" s="99">
        <v>17749</v>
      </c>
      <c r="AF168" s="99"/>
      <c r="AG168" s="99"/>
      <c r="AH168" s="99"/>
      <c r="AI168" s="100">
        <v>7.7757479376678498E-2</v>
      </c>
      <c r="AJ168" s="100"/>
      <c r="AK168" s="100"/>
      <c r="AL168" s="100"/>
      <c r="AM168" s="100"/>
      <c r="AN168" s="100"/>
      <c r="AO168" s="100"/>
      <c r="AP168" s="100"/>
    </row>
    <row r="169" spans="2:42" s="1" customFormat="1" ht="10" x14ac:dyDescent="0.2">
      <c r="B169" s="106">
        <v>2016</v>
      </c>
      <c r="C169" s="106"/>
      <c r="D169" s="106"/>
      <c r="E169" s="106"/>
      <c r="F169" s="106"/>
      <c r="G169" s="106"/>
      <c r="H169" s="106"/>
      <c r="I169" s="106"/>
      <c r="J169" s="106"/>
      <c r="K169" s="107">
        <v>1599603783.1300199</v>
      </c>
      <c r="L169" s="107"/>
      <c r="M169" s="107"/>
      <c r="N169" s="107"/>
      <c r="O169" s="107"/>
      <c r="P169" s="107"/>
      <c r="Q169" s="107"/>
      <c r="R169" s="107"/>
      <c r="S169" s="107"/>
      <c r="T169" s="100">
        <v>0.10482369787546</v>
      </c>
      <c r="U169" s="100"/>
      <c r="V169" s="100"/>
      <c r="W169" s="100"/>
      <c r="X169" s="100"/>
      <c r="Y169" s="100"/>
      <c r="Z169" s="100"/>
      <c r="AA169" s="100"/>
      <c r="AB169" s="100"/>
      <c r="AC169" s="100"/>
      <c r="AD169" s="100"/>
      <c r="AE169" s="99">
        <v>32041</v>
      </c>
      <c r="AF169" s="99"/>
      <c r="AG169" s="99"/>
      <c r="AH169" s="99"/>
      <c r="AI169" s="100">
        <v>0.140370015026658</v>
      </c>
      <c r="AJ169" s="100"/>
      <c r="AK169" s="100"/>
      <c r="AL169" s="100"/>
      <c r="AM169" s="100"/>
      <c r="AN169" s="100"/>
      <c r="AO169" s="100"/>
      <c r="AP169" s="100"/>
    </row>
    <row r="170" spans="2:42" s="1" customFormat="1" ht="10" x14ac:dyDescent="0.2">
      <c r="B170" s="106">
        <v>2017</v>
      </c>
      <c r="C170" s="106"/>
      <c r="D170" s="106"/>
      <c r="E170" s="106"/>
      <c r="F170" s="106"/>
      <c r="G170" s="106"/>
      <c r="H170" s="106"/>
      <c r="I170" s="106"/>
      <c r="J170" s="106"/>
      <c r="K170" s="107">
        <v>1169396379.04</v>
      </c>
      <c r="L170" s="107"/>
      <c r="M170" s="107"/>
      <c r="N170" s="107"/>
      <c r="O170" s="107"/>
      <c r="P170" s="107"/>
      <c r="Q170" s="107"/>
      <c r="R170" s="107"/>
      <c r="S170" s="107"/>
      <c r="T170" s="100">
        <v>7.6631759705698604E-2</v>
      </c>
      <c r="U170" s="100"/>
      <c r="V170" s="100"/>
      <c r="W170" s="100"/>
      <c r="X170" s="100"/>
      <c r="Y170" s="100"/>
      <c r="Z170" s="100"/>
      <c r="AA170" s="100"/>
      <c r="AB170" s="100"/>
      <c r="AC170" s="100"/>
      <c r="AD170" s="100"/>
      <c r="AE170" s="99">
        <v>19032</v>
      </c>
      <c r="AF170" s="99"/>
      <c r="AG170" s="99"/>
      <c r="AH170" s="99"/>
      <c r="AI170" s="100">
        <v>8.3378238069578198E-2</v>
      </c>
      <c r="AJ170" s="100"/>
      <c r="AK170" s="100"/>
      <c r="AL170" s="100"/>
      <c r="AM170" s="100"/>
      <c r="AN170" s="100"/>
      <c r="AO170" s="100"/>
      <c r="AP170" s="100"/>
    </row>
    <row r="171" spans="2:42" s="1" customFormat="1" ht="10" x14ac:dyDescent="0.2">
      <c r="B171" s="106">
        <v>2018</v>
      </c>
      <c r="C171" s="106"/>
      <c r="D171" s="106"/>
      <c r="E171" s="106"/>
      <c r="F171" s="106"/>
      <c r="G171" s="106"/>
      <c r="H171" s="106"/>
      <c r="I171" s="106"/>
      <c r="J171" s="106"/>
      <c r="K171" s="107">
        <v>1955522156.0700099</v>
      </c>
      <c r="L171" s="107"/>
      <c r="M171" s="107"/>
      <c r="N171" s="107"/>
      <c r="O171" s="107"/>
      <c r="P171" s="107"/>
      <c r="Q171" s="107"/>
      <c r="R171" s="107"/>
      <c r="S171" s="107"/>
      <c r="T171" s="100">
        <v>0.12814739864864999</v>
      </c>
      <c r="U171" s="100"/>
      <c r="V171" s="100"/>
      <c r="W171" s="100"/>
      <c r="X171" s="100"/>
      <c r="Y171" s="100"/>
      <c r="Z171" s="100"/>
      <c r="AA171" s="100"/>
      <c r="AB171" s="100"/>
      <c r="AC171" s="100"/>
      <c r="AD171" s="100"/>
      <c r="AE171" s="99">
        <v>28474</v>
      </c>
      <c r="AF171" s="99"/>
      <c r="AG171" s="99"/>
      <c r="AH171" s="99"/>
      <c r="AI171" s="100">
        <v>0.12474316681342899</v>
      </c>
      <c r="AJ171" s="100"/>
      <c r="AK171" s="100"/>
      <c r="AL171" s="100"/>
      <c r="AM171" s="100"/>
      <c r="AN171" s="100"/>
      <c r="AO171" s="100"/>
      <c r="AP171" s="100"/>
    </row>
    <row r="172" spans="2:42" s="1" customFormat="1" ht="10" x14ac:dyDescent="0.2">
      <c r="B172" s="106">
        <v>2019</v>
      </c>
      <c r="C172" s="106"/>
      <c r="D172" s="106"/>
      <c r="E172" s="106"/>
      <c r="F172" s="106"/>
      <c r="G172" s="106"/>
      <c r="H172" s="106"/>
      <c r="I172" s="106"/>
      <c r="J172" s="106"/>
      <c r="K172" s="107">
        <v>4051801457.0300202</v>
      </c>
      <c r="L172" s="107"/>
      <c r="M172" s="107"/>
      <c r="N172" s="107"/>
      <c r="O172" s="107"/>
      <c r="P172" s="107"/>
      <c r="Q172" s="107"/>
      <c r="R172" s="107"/>
      <c r="S172" s="107"/>
      <c r="T172" s="100">
        <v>0.26551875924673302</v>
      </c>
      <c r="U172" s="100"/>
      <c r="V172" s="100"/>
      <c r="W172" s="100"/>
      <c r="X172" s="100"/>
      <c r="Y172" s="100"/>
      <c r="Z172" s="100"/>
      <c r="AA172" s="100"/>
      <c r="AB172" s="100"/>
      <c r="AC172" s="100"/>
      <c r="AD172" s="100"/>
      <c r="AE172" s="99">
        <v>50838</v>
      </c>
      <c r="AF172" s="99"/>
      <c r="AG172" s="99"/>
      <c r="AH172" s="99"/>
      <c r="AI172" s="100">
        <v>0.22271872987501201</v>
      </c>
      <c r="AJ172" s="100"/>
      <c r="AK172" s="100"/>
      <c r="AL172" s="100"/>
      <c r="AM172" s="100"/>
      <c r="AN172" s="100"/>
      <c r="AO172" s="100"/>
      <c r="AP172" s="100"/>
    </row>
    <row r="173" spans="2:42" s="1" customFormat="1" ht="10" x14ac:dyDescent="0.2">
      <c r="B173" s="106">
        <v>2020</v>
      </c>
      <c r="C173" s="106"/>
      <c r="D173" s="106"/>
      <c r="E173" s="106"/>
      <c r="F173" s="106"/>
      <c r="G173" s="106"/>
      <c r="H173" s="106"/>
      <c r="I173" s="106"/>
      <c r="J173" s="106"/>
      <c r="K173" s="107">
        <v>2579846423.3599901</v>
      </c>
      <c r="L173" s="107"/>
      <c r="M173" s="107"/>
      <c r="N173" s="107"/>
      <c r="O173" s="107"/>
      <c r="P173" s="107"/>
      <c r="Q173" s="107"/>
      <c r="R173" s="107"/>
      <c r="S173" s="107"/>
      <c r="T173" s="100">
        <v>0.16906001654873101</v>
      </c>
      <c r="U173" s="100"/>
      <c r="V173" s="100"/>
      <c r="W173" s="100"/>
      <c r="X173" s="100"/>
      <c r="Y173" s="100"/>
      <c r="Z173" s="100"/>
      <c r="AA173" s="100"/>
      <c r="AB173" s="100"/>
      <c r="AC173" s="100"/>
      <c r="AD173" s="100"/>
      <c r="AE173" s="99">
        <v>28811</v>
      </c>
      <c r="AF173" s="99"/>
      <c r="AG173" s="99"/>
      <c r="AH173" s="99"/>
      <c r="AI173" s="100">
        <v>0.126219546922164</v>
      </c>
      <c r="AJ173" s="100"/>
      <c r="AK173" s="100"/>
      <c r="AL173" s="100"/>
      <c r="AM173" s="100"/>
      <c r="AN173" s="100"/>
      <c r="AO173" s="100"/>
      <c r="AP173" s="100"/>
    </row>
    <row r="174" spans="2:42" s="1" customFormat="1" ht="10" x14ac:dyDescent="0.2">
      <c r="B174" s="106">
        <v>2021</v>
      </c>
      <c r="C174" s="106"/>
      <c r="D174" s="106"/>
      <c r="E174" s="106"/>
      <c r="F174" s="106"/>
      <c r="G174" s="106"/>
      <c r="H174" s="106"/>
      <c r="I174" s="106"/>
      <c r="J174" s="106"/>
      <c r="K174" s="107">
        <v>1673267508.4099901</v>
      </c>
      <c r="L174" s="107"/>
      <c r="M174" s="107"/>
      <c r="N174" s="107"/>
      <c r="O174" s="107"/>
      <c r="P174" s="107"/>
      <c r="Q174" s="107"/>
      <c r="R174" s="107"/>
      <c r="S174" s="107"/>
      <c r="T174" s="100">
        <v>0.109650958328683</v>
      </c>
      <c r="U174" s="100"/>
      <c r="V174" s="100"/>
      <c r="W174" s="100"/>
      <c r="X174" s="100"/>
      <c r="Y174" s="100"/>
      <c r="Z174" s="100"/>
      <c r="AA174" s="100"/>
      <c r="AB174" s="100"/>
      <c r="AC174" s="100"/>
      <c r="AD174" s="100"/>
      <c r="AE174" s="99">
        <v>16070</v>
      </c>
      <c r="AF174" s="99"/>
      <c r="AG174" s="99"/>
      <c r="AH174" s="99"/>
      <c r="AI174" s="100">
        <v>7.0401864532267905E-2</v>
      </c>
      <c r="AJ174" s="100"/>
      <c r="AK174" s="100"/>
      <c r="AL174" s="100"/>
      <c r="AM174" s="100"/>
      <c r="AN174" s="100"/>
      <c r="AO174" s="100"/>
      <c r="AP174" s="100"/>
    </row>
    <row r="175" spans="2:42" s="1" customFormat="1" ht="10" x14ac:dyDescent="0.2">
      <c r="B175" s="106">
        <v>2022</v>
      </c>
      <c r="C175" s="106"/>
      <c r="D175" s="106"/>
      <c r="E175" s="106"/>
      <c r="F175" s="106"/>
      <c r="G175" s="106"/>
      <c r="H175" s="106"/>
      <c r="I175" s="106"/>
      <c r="J175" s="106"/>
      <c r="K175" s="107">
        <v>500851774.59999901</v>
      </c>
      <c r="L175" s="107"/>
      <c r="M175" s="107"/>
      <c r="N175" s="107"/>
      <c r="O175" s="107"/>
      <c r="P175" s="107"/>
      <c r="Q175" s="107"/>
      <c r="R175" s="107"/>
      <c r="S175" s="107"/>
      <c r="T175" s="100">
        <v>3.2821337167837202E-2</v>
      </c>
      <c r="U175" s="100"/>
      <c r="V175" s="100"/>
      <c r="W175" s="100"/>
      <c r="X175" s="100"/>
      <c r="Y175" s="100"/>
      <c r="Z175" s="100"/>
      <c r="AA175" s="100"/>
      <c r="AB175" s="100"/>
      <c r="AC175" s="100"/>
      <c r="AD175" s="100"/>
      <c r="AE175" s="99">
        <v>4469</v>
      </c>
      <c r="AF175" s="99"/>
      <c r="AG175" s="99"/>
      <c r="AH175" s="99"/>
      <c r="AI175" s="100">
        <v>1.9578465002781899E-2</v>
      </c>
      <c r="AJ175" s="100"/>
      <c r="AK175" s="100"/>
      <c r="AL175" s="100"/>
      <c r="AM175" s="100"/>
      <c r="AN175" s="100"/>
      <c r="AO175" s="100"/>
      <c r="AP175" s="100"/>
    </row>
    <row r="176" spans="2:42" s="1" customFormat="1" ht="10.5" x14ac:dyDescent="0.2">
      <c r="B176" s="105"/>
      <c r="C176" s="105"/>
      <c r="D176" s="105"/>
      <c r="E176" s="105"/>
      <c r="F176" s="105"/>
      <c r="G176" s="105"/>
      <c r="H176" s="105"/>
      <c r="I176" s="105"/>
      <c r="J176" s="105"/>
      <c r="K176" s="108">
        <v>15259944225.879999</v>
      </c>
      <c r="L176" s="108"/>
      <c r="M176" s="108"/>
      <c r="N176" s="108"/>
      <c r="O176" s="108"/>
      <c r="P176" s="108"/>
      <c r="Q176" s="108"/>
      <c r="R176" s="108"/>
      <c r="S176" s="108"/>
      <c r="T176" s="102">
        <v>1</v>
      </c>
      <c r="U176" s="102"/>
      <c r="V176" s="102"/>
      <c r="W176" s="102"/>
      <c r="X176" s="102"/>
      <c r="Y176" s="102"/>
      <c r="Z176" s="102"/>
      <c r="AA176" s="102"/>
      <c r="AB176" s="102"/>
      <c r="AC176" s="102"/>
      <c r="AD176" s="102"/>
      <c r="AE176" s="101">
        <v>228261</v>
      </c>
      <c r="AF176" s="101"/>
      <c r="AG176" s="101"/>
      <c r="AH176" s="101"/>
      <c r="AI176" s="102">
        <v>1</v>
      </c>
      <c r="AJ176" s="102"/>
      <c r="AK176" s="102"/>
      <c r="AL176" s="102"/>
      <c r="AM176" s="102"/>
      <c r="AN176" s="102"/>
      <c r="AO176" s="102"/>
      <c r="AP176" s="102"/>
    </row>
    <row r="177" spans="2:44" s="1" customFormat="1" ht="8" x14ac:dyDescent="0.2"/>
    <row r="178" spans="2:44" s="1" customFormat="1" ht="13" x14ac:dyDescent="0.2">
      <c r="B178" s="82" t="s">
        <v>1204</v>
      </c>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row>
    <row r="179" spans="2:44" s="1" customFormat="1" ht="8" x14ac:dyDescent="0.2"/>
    <row r="180" spans="2:44" s="1" customFormat="1" ht="10.5" x14ac:dyDescent="0.2">
      <c r="B180" s="80" t="s">
        <v>1119</v>
      </c>
      <c r="C180" s="80"/>
      <c r="D180" s="80"/>
      <c r="E180" s="80"/>
      <c r="F180" s="80"/>
      <c r="G180" s="80"/>
      <c r="H180" s="80"/>
      <c r="I180" s="80"/>
      <c r="J180" s="80" t="s">
        <v>1073</v>
      </c>
      <c r="K180" s="80"/>
      <c r="L180" s="80"/>
      <c r="M180" s="80"/>
      <c r="N180" s="80"/>
      <c r="O180" s="80"/>
      <c r="P180" s="80"/>
      <c r="Q180" s="80"/>
      <c r="R180" s="80"/>
      <c r="S180" s="80"/>
      <c r="T180" s="80"/>
      <c r="U180" s="80" t="s">
        <v>1074</v>
      </c>
      <c r="V180" s="80"/>
      <c r="W180" s="80"/>
      <c r="X180" s="80"/>
      <c r="Y180" s="80"/>
      <c r="Z180" s="80"/>
      <c r="AA180" s="80"/>
      <c r="AB180" s="80"/>
      <c r="AC180" s="80"/>
      <c r="AD180" s="80"/>
      <c r="AE180" s="80" t="s">
        <v>1120</v>
      </c>
      <c r="AF180" s="80"/>
      <c r="AG180" s="80"/>
      <c r="AH180" s="80"/>
      <c r="AI180" s="80"/>
      <c r="AJ180" s="80" t="s">
        <v>1074</v>
      </c>
      <c r="AK180" s="80"/>
      <c r="AL180" s="80"/>
      <c r="AM180" s="80"/>
      <c r="AN180" s="80"/>
      <c r="AO180" s="80"/>
      <c r="AP180" s="80"/>
    </row>
    <row r="181" spans="2:44" s="1" customFormat="1" ht="10" x14ac:dyDescent="0.2">
      <c r="B181" s="97" t="s">
        <v>1121</v>
      </c>
      <c r="C181" s="97"/>
      <c r="D181" s="97"/>
      <c r="E181" s="97"/>
      <c r="F181" s="97"/>
      <c r="G181" s="97"/>
      <c r="H181" s="97"/>
      <c r="I181" s="97"/>
      <c r="J181" s="107">
        <v>2239219719.0500398</v>
      </c>
      <c r="K181" s="107"/>
      <c r="L181" s="107"/>
      <c r="M181" s="107"/>
      <c r="N181" s="107"/>
      <c r="O181" s="107"/>
      <c r="P181" s="107"/>
      <c r="Q181" s="107"/>
      <c r="R181" s="107"/>
      <c r="S181" s="107"/>
      <c r="T181" s="107"/>
      <c r="U181" s="100">
        <v>0.146738394708707</v>
      </c>
      <c r="V181" s="100"/>
      <c r="W181" s="100"/>
      <c r="X181" s="100"/>
      <c r="Y181" s="100"/>
      <c r="Z181" s="100"/>
      <c r="AA181" s="100"/>
      <c r="AB181" s="100"/>
      <c r="AC181" s="100"/>
      <c r="AD181" s="100"/>
      <c r="AE181" s="99">
        <v>47293</v>
      </c>
      <c r="AF181" s="99"/>
      <c r="AG181" s="99"/>
      <c r="AH181" s="99"/>
      <c r="AI181" s="99"/>
      <c r="AJ181" s="100">
        <v>0.44308802173607498</v>
      </c>
      <c r="AK181" s="100"/>
      <c r="AL181" s="100"/>
      <c r="AM181" s="100"/>
      <c r="AN181" s="100"/>
      <c r="AO181" s="100"/>
      <c r="AP181" s="100"/>
    </row>
    <row r="182" spans="2:44" s="1" customFormat="1" ht="10" x14ac:dyDescent="0.2">
      <c r="B182" s="97" t="s">
        <v>1122</v>
      </c>
      <c r="C182" s="97"/>
      <c r="D182" s="97"/>
      <c r="E182" s="97"/>
      <c r="F182" s="97"/>
      <c r="G182" s="97"/>
      <c r="H182" s="97"/>
      <c r="I182" s="97"/>
      <c r="J182" s="107">
        <v>4954048901.3000202</v>
      </c>
      <c r="K182" s="107"/>
      <c r="L182" s="107"/>
      <c r="M182" s="107"/>
      <c r="N182" s="107"/>
      <c r="O182" s="107"/>
      <c r="P182" s="107"/>
      <c r="Q182" s="107"/>
      <c r="R182" s="107"/>
      <c r="S182" s="107"/>
      <c r="T182" s="107"/>
      <c r="U182" s="100">
        <v>0.32464397169278197</v>
      </c>
      <c r="V182" s="100"/>
      <c r="W182" s="100"/>
      <c r="X182" s="100"/>
      <c r="Y182" s="100"/>
      <c r="Z182" s="100"/>
      <c r="AA182" s="100"/>
      <c r="AB182" s="100"/>
      <c r="AC182" s="100"/>
      <c r="AD182" s="100"/>
      <c r="AE182" s="99">
        <v>33912</v>
      </c>
      <c r="AF182" s="99"/>
      <c r="AG182" s="99"/>
      <c r="AH182" s="99"/>
      <c r="AI182" s="99"/>
      <c r="AJ182" s="100">
        <v>0.31772145968988602</v>
      </c>
      <c r="AK182" s="100"/>
      <c r="AL182" s="100"/>
      <c r="AM182" s="100"/>
      <c r="AN182" s="100"/>
      <c r="AO182" s="100"/>
      <c r="AP182" s="100"/>
    </row>
    <row r="183" spans="2:44" s="1" customFormat="1" ht="10" x14ac:dyDescent="0.2">
      <c r="B183" s="97" t="s">
        <v>1123</v>
      </c>
      <c r="C183" s="97"/>
      <c r="D183" s="97"/>
      <c r="E183" s="97"/>
      <c r="F183" s="97"/>
      <c r="G183" s="97"/>
      <c r="H183" s="97"/>
      <c r="I183" s="97"/>
      <c r="J183" s="107">
        <v>4027789253.7999501</v>
      </c>
      <c r="K183" s="107"/>
      <c r="L183" s="107"/>
      <c r="M183" s="107"/>
      <c r="N183" s="107"/>
      <c r="O183" s="107"/>
      <c r="P183" s="107"/>
      <c r="Q183" s="107"/>
      <c r="R183" s="107"/>
      <c r="S183" s="107"/>
      <c r="T183" s="107"/>
      <c r="U183" s="100">
        <v>0.26394521462070902</v>
      </c>
      <c r="V183" s="100"/>
      <c r="W183" s="100"/>
      <c r="X183" s="100"/>
      <c r="Y183" s="100"/>
      <c r="Z183" s="100"/>
      <c r="AA183" s="100"/>
      <c r="AB183" s="100"/>
      <c r="AC183" s="100"/>
      <c r="AD183" s="100"/>
      <c r="AE183" s="99">
        <v>16628</v>
      </c>
      <c r="AF183" s="99"/>
      <c r="AG183" s="99"/>
      <c r="AH183" s="99"/>
      <c r="AI183" s="99"/>
      <c r="AJ183" s="100">
        <v>0.155787698505645</v>
      </c>
      <c r="AK183" s="100"/>
      <c r="AL183" s="100"/>
      <c r="AM183" s="100"/>
      <c r="AN183" s="100"/>
      <c r="AO183" s="100"/>
      <c r="AP183" s="100"/>
    </row>
    <row r="184" spans="2:44" s="1" customFormat="1" ht="10" x14ac:dyDescent="0.2">
      <c r="B184" s="97" t="s">
        <v>1124</v>
      </c>
      <c r="C184" s="97"/>
      <c r="D184" s="97"/>
      <c r="E184" s="97"/>
      <c r="F184" s="97"/>
      <c r="G184" s="97"/>
      <c r="H184" s="97"/>
      <c r="I184" s="97"/>
      <c r="J184" s="107">
        <v>1814485766.1900001</v>
      </c>
      <c r="K184" s="107"/>
      <c r="L184" s="107"/>
      <c r="M184" s="107"/>
      <c r="N184" s="107"/>
      <c r="O184" s="107"/>
      <c r="P184" s="107"/>
      <c r="Q184" s="107"/>
      <c r="R184" s="107"/>
      <c r="S184" s="107"/>
      <c r="T184" s="107"/>
      <c r="U184" s="100">
        <v>0.118905137484889</v>
      </c>
      <c r="V184" s="100"/>
      <c r="W184" s="100"/>
      <c r="X184" s="100"/>
      <c r="Y184" s="100"/>
      <c r="Z184" s="100"/>
      <c r="AA184" s="100"/>
      <c r="AB184" s="100"/>
      <c r="AC184" s="100"/>
      <c r="AD184" s="100"/>
      <c r="AE184" s="99">
        <v>5344</v>
      </c>
      <c r="AF184" s="99"/>
      <c r="AG184" s="99"/>
      <c r="AH184" s="99"/>
      <c r="AI184" s="99"/>
      <c r="AJ184" s="100">
        <v>5.0067925235396098E-2</v>
      </c>
      <c r="AK184" s="100"/>
      <c r="AL184" s="100"/>
      <c r="AM184" s="100"/>
      <c r="AN184" s="100"/>
      <c r="AO184" s="100"/>
      <c r="AP184" s="100"/>
    </row>
    <row r="185" spans="2:44" s="1" customFormat="1" ht="10" x14ac:dyDescent="0.2">
      <c r="B185" s="97" t="s">
        <v>1125</v>
      </c>
      <c r="C185" s="97"/>
      <c r="D185" s="97"/>
      <c r="E185" s="97"/>
      <c r="F185" s="97"/>
      <c r="G185" s="97"/>
      <c r="H185" s="97"/>
      <c r="I185" s="97"/>
      <c r="J185" s="107">
        <v>2224400585.54</v>
      </c>
      <c r="K185" s="107"/>
      <c r="L185" s="107"/>
      <c r="M185" s="107"/>
      <c r="N185" s="107"/>
      <c r="O185" s="107"/>
      <c r="P185" s="107"/>
      <c r="Q185" s="107"/>
      <c r="R185" s="107"/>
      <c r="S185" s="107"/>
      <c r="T185" s="107"/>
      <c r="U185" s="100">
        <v>0.14576728149291299</v>
      </c>
      <c r="V185" s="100"/>
      <c r="W185" s="100"/>
      <c r="X185" s="100"/>
      <c r="Y185" s="100"/>
      <c r="Z185" s="100"/>
      <c r="AA185" s="100"/>
      <c r="AB185" s="100"/>
      <c r="AC185" s="100"/>
      <c r="AD185" s="100"/>
      <c r="AE185" s="99">
        <v>3558</v>
      </c>
      <c r="AF185" s="99"/>
      <c r="AG185" s="99"/>
      <c r="AH185" s="99"/>
      <c r="AI185" s="99"/>
      <c r="AJ185" s="100">
        <v>3.3334894832997598E-2</v>
      </c>
      <c r="AK185" s="100"/>
      <c r="AL185" s="100"/>
      <c r="AM185" s="100"/>
      <c r="AN185" s="100"/>
      <c r="AO185" s="100"/>
      <c r="AP185" s="100"/>
    </row>
    <row r="186" spans="2:44" s="1" customFormat="1" ht="10.5" x14ac:dyDescent="0.2">
      <c r="B186" s="105"/>
      <c r="C186" s="105"/>
      <c r="D186" s="105"/>
      <c r="E186" s="105"/>
      <c r="F186" s="105"/>
      <c r="G186" s="105"/>
      <c r="H186" s="105"/>
      <c r="I186" s="105"/>
      <c r="J186" s="108">
        <v>15259944225.879999</v>
      </c>
      <c r="K186" s="108"/>
      <c r="L186" s="108"/>
      <c r="M186" s="108"/>
      <c r="N186" s="108"/>
      <c r="O186" s="108"/>
      <c r="P186" s="108"/>
      <c r="Q186" s="108"/>
      <c r="R186" s="108"/>
      <c r="S186" s="108"/>
      <c r="T186" s="108"/>
      <c r="U186" s="102">
        <v>1</v>
      </c>
      <c r="V186" s="102"/>
      <c r="W186" s="102"/>
      <c r="X186" s="102"/>
      <c r="Y186" s="102"/>
      <c r="Z186" s="102"/>
      <c r="AA186" s="102"/>
      <c r="AB186" s="102"/>
      <c r="AC186" s="102"/>
      <c r="AD186" s="102"/>
      <c r="AE186" s="101">
        <v>106735</v>
      </c>
      <c r="AF186" s="101"/>
      <c r="AG186" s="101"/>
      <c r="AH186" s="101"/>
      <c r="AI186" s="101"/>
      <c r="AJ186" s="102">
        <v>1</v>
      </c>
      <c r="AK186" s="102"/>
      <c r="AL186" s="102"/>
      <c r="AM186" s="102"/>
      <c r="AN186" s="102"/>
      <c r="AO186" s="102"/>
      <c r="AP186" s="102"/>
    </row>
    <row r="187" spans="2:44" s="1" customFormat="1" ht="8" x14ac:dyDescent="0.2"/>
    <row r="188" spans="2:44" s="1" customFormat="1" ht="13" x14ac:dyDescent="0.2">
      <c r="B188" s="82" t="s">
        <v>1205</v>
      </c>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row>
    <row r="189" spans="2:44" s="1" customFormat="1" ht="8" x14ac:dyDescent="0.2"/>
    <row r="190" spans="2:44" s="1" customFormat="1" ht="10.5" x14ac:dyDescent="0.2">
      <c r="B190" s="105"/>
      <c r="C190" s="105"/>
      <c r="D190" s="105"/>
      <c r="E190" s="105"/>
      <c r="F190" s="105"/>
      <c r="G190" s="105"/>
      <c r="H190" s="105"/>
      <c r="I190" s="80" t="s">
        <v>1073</v>
      </c>
      <c r="J190" s="80"/>
      <c r="K190" s="80"/>
      <c r="L190" s="80"/>
      <c r="M190" s="80"/>
      <c r="N190" s="80"/>
      <c r="O190" s="80"/>
      <c r="P190" s="80"/>
      <c r="Q190" s="80"/>
      <c r="R190" s="80"/>
      <c r="S190" s="80"/>
      <c r="T190" s="80" t="s">
        <v>1074</v>
      </c>
      <c r="U190" s="80"/>
      <c r="V190" s="80"/>
      <c r="W190" s="80"/>
      <c r="X190" s="80"/>
      <c r="Y190" s="80"/>
      <c r="Z190" s="80"/>
      <c r="AA190" s="80"/>
      <c r="AB190" s="80"/>
      <c r="AC190" s="80"/>
      <c r="AD190" s="80" t="s">
        <v>1075</v>
      </c>
      <c r="AE190" s="80"/>
      <c r="AF190" s="80"/>
      <c r="AG190" s="80"/>
      <c r="AH190" s="80"/>
      <c r="AI190" s="80"/>
      <c r="AJ190" s="80"/>
      <c r="AK190" s="80"/>
      <c r="AL190" s="80"/>
      <c r="AM190" s="80" t="s">
        <v>1074</v>
      </c>
      <c r="AN190" s="80"/>
      <c r="AO190" s="80"/>
      <c r="AP190" s="80"/>
    </row>
    <row r="191" spans="2:44" s="1" customFormat="1" ht="10" x14ac:dyDescent="0.2">
      <c r="B191" s="97" t="s">
        <v>1126</v>
      </c>
      <c r="C191" s="97"/>
      <c r="D191" s="97"/>
      <c r="E191" s="97"/>
      <c r="F191" s="97"/>
      <c r="G191" s="97"/>
      <c r="H191" s="97"/>
      <c r="I191" s="107">
        <v>42024252.729999997</v>
      </c>
      <c r="J191" s="107"/>
      <c r="K191" s="107"/>
      <c r="L191" s="107"/>
      <c r="M191" s="107"/>
      <c r="N191" s="107"/>
      <c r="O191" s="107"/>
      <c r="P191" s="107"/>
      <c r="Q191" s="107"/>
      <c r="R191" s="107"/>
      <c r="S191" s="107"/>
      <c r="T191" s="100">
        <v>2.7538929440337799E-3</v>
      </c>
      <c r="U191" s="100"/>
      <c r="V191" s="100"/>
      <c r="W191" s="100"/>
      <c r="X191" s="100"/>
      <c r="Y191" s="100"/>
      <c r="Z191" s="100"/>
      <c r="AA191" s="100"/>
      <c r="AB191" s="100"/>
      <c r="AC191" s="100"/>
      <c r="AD191" s="99">
        <v>1089</v>
      </c>
      <c r="AE191" s="99"/>
      <c r="AF191" s="99"/>
      <c r="AG191" s="99"/>
      <c r="AH191" s="99"/>
      <c r="AI191" s="99"/>
      <c r="AJ191" s="99"/>
      <c r="AK191" s="99"/>
      <c r="AL191" s="99"/>
      <c r="AM191" s="100">
        <v>4.7708544166546202E-3</v>
      </c>
      <c r="AN191" s="100"/>
      <c r="AO191" s="100"/>
      <c r="AP191" s="100"/>
    </row>
    <row r="192" spans="2:44" s="1" customFormat="1" ht="10" x14ac:dyDescent="0.2">
      <c r="B192" s="97" t="s">
        <v>1127</v>
      </c>
      <c r="C192" s="97"/>
      <c r="D192" s="97"/>
      <c r="E192" s="97"/>
      <c r="F192" s="97"/>
      <c r="G192" s="97"/>
      <c r="H192" s="97"/>
      <c r="I192" s="107">
        <v>731638180.95999599</v>
      </c>
      <c r="J192" s="107"/>
      <c r="K192" s="107"/>
      <c r="L192" s="107"/>
      <c r="M192" s="107"/>
      <c r="N192" s="107"/>
      <c r="O192" s="107"/>
      <c r="P192" s="107"/>
      <c r="Q192" s="107"/>
      <c r="R192" s="107"/>
      <c r="S192" s="107"/>
      <c r="T192" s="100">
        <v>4.7945010160599398E-2</v>
      </c>
      <c r="U192" s="100"/>
      <c r="V192" s="100"/>
      <c r="W192" s="100"/>
      <c r="X192" s="100"/>
      <c r="Y192" s="100"/>
      <c r="Z192" s="100"/>
      <c r="AA192" s="100"/>
      <c r="AB192" s="100"/>
      <c r="AC192" s="100"/>
      <c r="AD192" s="99">
        <v>9426</v>
      </c>
      <c r="AE192" s="99"/>
      <c r="AF192" s="99"/>
      <c r="AG192" s="99"/>
      <c r="AH192" s="99"/>
      <c r="AI192" s="99"/>
      <c r="AJ192" s="99"/>
      <c r="AK192" s="99"/>
      <c r="AL192" s="99"/>
      <c r="AM192" s="100">
        <v>4.1294833545809401E-2</v>
      </c>
      <c r="AN192" s="100"/>
      <c r="AO192" s="100"/>
      <c r="AP192" s="100"/>
    </row>
    <row r="193" spans="2:42" s="1" customFormat="1" ht="10" x14ac:dyDescent="0.2">
      <c r="B193" s="97" t="s">
        <v>1128</v>
      </c>
      <c r="C193" s="97"/>
      <c r="D193" s="97"/>
      <c r="E193" s="97"/>
      <c r="F193" s="97"/>
      <c r="G193" s="97"/>
      <c r="H193" s="97"/>
      <c r="I193" s="107">
        <v>4901216902.2599697</v>
      </c>
      <c r="J193" s="107"/>
      <c r="K193" s="107"/>
      <c r="L193" s="107"/>
      <c r="M193" s="107"/>
      <c r="N193" s="107"/>
      <c r="O193" s="107"/>
      <c r="P193" s="107"/>
      <c r="Q193" s="107"/>
      <c r="R193" s="107"/>
      <c r="S193" s="107"/>
      <c r="T193" s="100">
        <v>0.321181835903947</v>
      </c>
      <c r="U193" s="100"/>
      <c r="V193" s="100"/>
      <c r="W193" s="100"/>
      <c r="X193" s="100"/>
      <c r="Y193" s="100"/>
      <c r="Z193" s="100"/>
      <c r="AA193" s="100"/>
      <c r="AB193" s="100"/>
      <c r="AC193" s="100"/>
      <c r="AD193" s="99">
        <v>59689</v>
      </c>
      <c r="AE193" s="99"/>
      <c r="AF193" s="99"/>
      <c r="AG193" s="99"/>
      <c r="AH193" s="99"/>
      <c r="AI193" s="99"/>
      <c r="AJ193" s="99"/>
      <c r="AK193" s="99"/>
      <c r="AL193" s="99"/>
      <c r="AM193" s="100">
        <v>0.26149451724122802</v>
      </c>
      <c r="AN193" s="100"/>
      <c r="AO193" s="100"/>
      <c r="AP193" s="100"/>
    </row>
    <row r="194" spans="2:42" s="1" customFormat="1" ht="10" x14ac:dyDescent="0.2">
      <c r="B194" s="97" t="s">
        <v>1129</v>
      </c>
      <c r="C194" s="97"/>
      <c r="D194" s="97"/>
      <c r="E194" s="97"/>
      <c r="F194" s="97"/>
      <c r="G194" s="97"/>
      <c r="H194" s="97"/>
      <c r="I194" s="107">
        <v>7226702334.3500204</v>
      </c>
      <c r="J194" s="107"/>
      <c r="K194" s="107"/>
      <c r="L194" s="107"/>
      <c r="M194" s="107"/>
      <c r="N194" s="107"/>
      <c r="O194" s="107"/>
      <c r="P194" s="107"/>
      <c r="Q194" s="107"/>
      <c r="R194" s="107"/>
      <c r="S194" s="107"/>
      <c r="T194" s="100">
        <v>0.473573312417089</v>
      </c>
      <c r="U194" s="100"/>
      <c r="V194" s="100"/>
      <c r="W194" s="100"/>
      <c r="X194" s="100"/>
      <c r="Y194" s="100"/>
      <c r="Z194" s="100"/>
      <c r="AA194" s="100"/>
      <c r="AB194" s="100"/>
      <c r="AC194" s="100"/>
      <c r="AD194" s="99">
        <v>105400</v>
      </c>
      <c r="AE194" s="99"/>
      <c r="AF194" s="99"/>
      <c r="AG194" s="99"/>
      <c r="AH194" s="99"/>
      <c r="AI194" s="99"/>
      <c r="AJ194" s="99"/>
      <c r="AK194" s="99"/>
      <c r="AL194" s="99"/>
      <c r="AM194" s="100">
        <v>0.46175211709402803</v>
      </c>
      <c r="AN194" s="100"/>
      <c r="AO194" s="100"/>
      <c r="AP194" s="100"/>
    </row>
    <row r="195" spans="2:42" s="1" customFormat="1" ht="10" x14ac:dyDescent="0.2">
      <c r="B195" s="97" t="s">
        <v>1130</v>
      </c>
      <c r="C195" s="97"/>
      <c r="D195" s="97"/>
      <c r="E195" s="97"/>
      <c r="F195" s="97"/>
      <c r="G195" s="97"/>
      <c r="H195" s="97"/>
      <c r="I195" s="107">
        <v>1343522382.03001</v>
      </c>
      <c r="J195" s="107"/>
      <c r="K195" s="107"/>
      <c r="L195" s="107"/>
      <c r="M195" s="107"/>
      <c r="N195" s="107"/>
      <c r="O195" s="107"/>
      <c r="P195" s="107"/>
      <c r="Q195" s="107"/>
      <c r="R195" s="107"/>
      <c r="S195" s="107"/>
      <c r="T195" s="100">
        <v>8.8042417596223499E-2</v>
      </c>
      <c r="U195" s="100"/>
      <c r="V195" s="100"/>
      <c r="W195" s="100"/>
      <c r="X195" s="100"/>
      <c r="Y195" s="100"/>
      <c r="Z195" s="100"/>
      <c r="AA195" s="100"/>
      <c r="AB195" s="100"/>
      <c r="AC195" s="100"/>
      <c r="AD195" s="99">
        <v>26330</v>
      </c>
      <c r="AE195" s="99"/>
      <c r="AF195" s="99"/>
      <c r="AG195" s="99"/>
      <c r="AH195" s="99"/>
      <c r="AI195" s="99"/>
      <c r="AJ195" s="99"/>
      <c r="AK195" s="99"/>
      <c r="AL195" s="99"/>
      <c r="AM195" s="100">
        <v>0.11535041027595599</v>
      </c>
      <c r="AN195" s="100"/>
      <c r="AO195" s="100"/>
      <c r="AP195" s="100"/>
    </row>
    <row r="196" spans="2:42" s="1" customFormat="1" ht="10" x14ac:dyDescent="0.2">
      <c r="B196" s="97" t="s">
        <v>1131</v>
      </c>
      <c r="C196" s="97"/>
      <c r="D196" s="97"/>
      <c r="E196" s="97"/>
      <c r="F196" s="97"/>
      <c r="G196" s="97"/>
      <c r="H196" s="97"/>
      <c r="I196" s="107">
        <v>640289226.59000194</v>
      </c>
      <c r="J196" s="107"/>
      <c r="K196" s="107"/>
      <c r="L196" s="107"/>
      <c r="M196" s="107"/>
      <c r="N196" s="107"/>
      <c r="O196" s="107"/>
      <c r="P196" s="107"/>
      <c r="Q196" s="107"/>
      <c r="R196" s="107"/>
      <c r="S196" s="107"/>
      <c r="T196" s="100">
        <v>4.1958818270391003E-2</v>
      </c>
      <c r="U196" s="100"/>
      <c r="V196" s="100"/>
      <c r="W196" s="100"/>
      <c r="X196" s="100"/>
      <c r="Y196" s="100"/>
      <c r="Z196" s="100"/>
      <c r="AA196" s="100"/>
      <c r="AB196" s="100"/>
      <c r="AC196" s="100"/>
      <c r="AD196" s="99">
        <v>14710</v>
      </c>
      <c r="AE196" s="99"/>
      <c r="AF196" s="99"/>
      <c r="AG196" s="99"/>
      <c r="AH196" s="99"/>
      <c r="AI196" s="99"/>
      <c r="AJ196" s="99"/>
      <c r="AK196" s="99"/>
      <c r="AL196" s="99"/>
      <c r="AM196" s="100">
        <v>6.44437726987966E-2</v>
      </c>
      <c r="AN196" s="100"/>
      <c r="AO196" s="100"/>
      <c r="AP196" s="100"/>
    </row>
    <row r="197" spans="2:42" s="1" customFormat="1" ht="10" x14ac:dyDescent="0.2">
      <c r="B197" s="97" t="s">
        <v>1132</v>
      </c>
      <c r="C197" s="97"/>
      <c r="D197" s="97"/>
      <c r="E197" s="97"/>
      <c r="F197" s="97"/>
      <c r="G197" s="97"/>
      <c r="H197" s="97"/>
      <c r="I197" s="107">
        <v>180090210.33000001</v>
      </c>
      <c r="J197" s="107"/>
      <c r="K197" s="107"/>
      <c r="L197" s="107"/>
      <c r="M197" s="107"/>
      <c r="N197" s="107"/>
      <c r="O197" s="107"/>
      <c r="P197" s="107"/>
      <c r="Q197" s="107"/>
      <c r="R197" s="107"/>
      <c r="S197" s="107"/>
      <c r="T197" s="100">
        <v>1.18014985942463E-2</v>
      </c>
      <c r="U197" s="100"/>
      <c r="V197" s="100"/>
      <c r="W197" s="100"/>
      <c r="X197" s="100"/>
      <c r="Y197" s="100"/>
      <c r="Z197" s="100"/>
      <c r="AA197" s="100"/>
      <c r="AB197" s="100"/>
      <c r="AC197" s="100"/>
      <c r="AD197" s="99">
        <v>5058</v>
      </c>
      <c r="AE197" s="99"/>
      <c r="AF197" s="99"/>
      <c r="AG197" s="99"/>
      <c r="AH197" s="99"/>
      <c r="AI197" s="99"/>
      <c r="AJ197" s="99"/>
      <c r="AK197" s="99"/>
      <c r="AL197" s="99"/>
      <c r="AM197" s="100">
        <v>2.21588444806603E-2</v>
      </c>
      <c r="AN197" s="100"/>
      <c r="AO197" s="100"/>
      <c r="AP197" s="100"/>
    </row>
    <row r="198" spans="2:42" s="1" customFormat="1" ht="10" x14ac:dyDescent="0.2">
      <c r="B198" s="97" t="s">
        <v>1133</v>
      </c>
      <c r="C198" s="97"/>
      <c r="D198" s="97"/>
      <c r="E198" s="97"/>
      <c r="F198" s="97"/>
      <c r="G198" s="97"/>
      <c r="H198" s="97"/>
      <c r="I198" s="107">
        <v>97020886.269999802</v>
      </c>
      <c r="J198" s="107"/>
      <c r="K198" s="107"/>
      <c r="L198" s="107"/>
      <c r="M198" s="107"/>
      <c r="N198" s="107"/>
      <c r="O198" s="107"/>
      <c r="P198" s="107"/>
      <c r="Q198" s="107"/>
      <c r="R198" s="107"/>
      <c r="S198" s="107"/>
      <c r="T198" s="100">
        <v>6.3578794806771199E-3</v>
      </c>
      <c r="U198" s="100"/>
      <c r="V198" s="100"/>
      <c r="W198" s="100"/>
      <c r="X198" s="100"/>
      <c r="Y198" s="100"/>
      <c r="Z198" s="100"/>
      <c r="AA198" s="100"/>
      <c r="AB198" s="100"/>
      <c r="AC198" s="100"/>
      <c r="AD198" s="99">
        <v>3097</v>
      </c>
      <c r="AE198" s="99"/>
      <c r="AF198" s="99"/>
      <c r="AG198" s="99"/>
      <c r="AH198" s="99"/>
      <c r="AI198" s="99"/>
      <c r="AJ198" s="99"/>
      <c r="AK198" s="99"/>
      <c r="AL198" s="99"/>
      <c r="AM198" s="100">
        <v>1.3567801770779901E-2</v>
      </c>
      <c r="AN198" s="100"/>
      <c r="AO198" s="100"/>
      <c r="AP198" s="100"/>
    </row>
    <row r="199" spans="2:42" s="1" customFormat="1" ht="10" x14ac:dyDescent="0.2">
      <c r="B199" s="97" t="s">
        <v>1134</v>
      </c>
      <c r="C199" s="97"/>
      <c r="D199" s="97"/>
      <c r="E199" s="97"/>
      <c r="F199" s="97"/>
      <c r="G199" s="97"/>
      <c r="H199" s="97"/>
      <c r="I199" s="107">
        <v>58525597.170000099</v>
      </c>
      <c r="J199" s="107"/>
      <c r="K199" s="107"/>
      <c r="L199" s="107"/>
      <c r="M199" s="107"/>
      <c r="N199" s="107"/>
      <c r="O199" s="107"/>
      <c r="P199" s="107"/>
      <c r="Q199" s="107"/>
      <c r="R199" s="107"/>
      <c r="S199" s="107"/>
      <c r="T199" s="100">
        <v>3.8352431898632999E-3</v>
      </c>
      <c r="U199" s="100"/>
      <c r="V199" s="100"/>
      <c r="W199" s="100"/>
      <c r="X199" s="100"/>
      <c r="Y199" s="100"/>
      <c r="Z199" s="100"/>
      <c r="AA199" s="100"/>
      <c r="AB199" s="100"/>
      <c r="AC199" s="100"/>
      <c r="AD199" s="99">
        <v>1925</v>
      </c>
      <c r="AE199" s="99"/>
      <c r="AF199" s="99"/>
      <c r="AG199" s="99"/>
      <c r="AH199" s="99"/>
      <c r="AI199" s="99"/>
      <c r="AJ199" s="99"/>
      <c r="AK199" s="99"/>
      <c r="AL199" s="99"/>
      <c r="AM199" s="100">
        <v>8.4333285142884698E-3</v>
      </c>
      <c r="AN199" s="100"/>
      <c r="AO199" s="100"/>
      <c r="AP199" s="100"/>
    </row>
    <row r="200" spans="2:42" s="1" customFormat="1" ht="10" x14ac:dyDescent="0.2">
      <c r="B200" s="97" t="s">
        <v>1135</v>
      </c>
      <c r="C200" s="97"/>
      <c r="D200" s="97"/>
      <c r="E200" s="97"/>
      <c r="F200" s="97"/>
      <c r="G200" s="97"/>
      <c r="H200" s="97"/>
      <c r="I200" s="107">
        <v>25816382.300000001</v>
      </c>
      <c r="J200" s="107"/>
      <c r="K200" s="107"/>
      <c r="L200" s="107"/>
      <c r="M200" s="107"/>
      <c r="N200" s="107"/>
      <c r="O200" s="107"/>
      <c r="P200" s="107"/>
      <c r="Q200" s="107"/>
      <c r="R200" s="107"/>
      <c r="S200" s="107"/>
      <c r="T200" s="100">
        <v>1.6917743549951399E-3</v>
      </c>
      <c r="U200" s="100"/>
      <c r="V200" s="100"/>
      <c r="W200" s="100"/>
      <c r="X200" s="100"/>
      <c r="Y200" s="100"/>
      <c r="Z200" s="100"/>
      <c r="AA200" s="100"/>
      <c r="AB200" s="100"/>
      <c r="AC200" s="100"/>
      <c r="AD200" s="99">
        <v>946</v>
      </c>
      <c r="AE200" s="99"/>
      <c r="AF200" s="99"/>
      <c r="AG200" s="99"/>
      <c r="AH200" s="99"/>
      <c r="AI200" s="99"/>
      <c r="AJ200" s="99"/>
      <c r="AK200" s="99"/>
      <c r="AL200" s="99"/>
      <c r="AM200" s="100">
        <v>4.1443785841646201E-3</v>
      </c>
      <c r="AN200" s="100"/>
      <c r="AO200" s="100"/>
      <c r="AP200" s="100"/>
    </row>
    <row r="201" spans="2:42" s="1" customFormat="1" ht="10" x14ac:dyDescent="0.2">
      <c r="B201" s="97" t="s">
        <v>1136</v>
      </c>
      <c r="C201" s="97"/>
      <c r="D201" s="97"/>
      <c r="E201" s="97"/>
      <c r="F201" s="97"/>
      <c r="G201" s="97"/>
      <c r="H201" s="97"/>
      <c r="I201" s="107">
        <v>10168941.35</v>
      </c>
      <c r="J201" s="107"/>
      <c r="K201" s="107"/>
      <c r="L201" s="107"/>
      <c r="M201" s="107"/>
      <c r="N201" s="107"/>
      <c r="O201" s="107"/>
      <c r="P201" s="107"/>
      <c r="Q201" s="107"/>
      <c r="R201" s="107"/>
      <c r="S201" s="107"/>
      <c r="T201" s="100">
        <v>6.6638129205964303E-4</v>
      </c>
      <c r="U201" s="100"/>
      <c r="V201" s="100"/>
      <c r="W201" s="100"/>
      <c r="X201" s="100"/>
      <c r="Y201" s="100"/>
      <c r="Z201" s="100"/>
      <c r="AA201" s="100"/>
      <c r="AB201" s="100"/>
      <c r="AC201" s="100"/>
      <c r="AD201" s="99">
        <v>398</v>
      </c>
      <c r="AE201" s="99"/>
      <c r="AF201" s="99"/>
      <c r="AG201" s="99"/>
      <c r="AH201" s="99"/>
      <c r="AI201" s="99"/>
      <c r="AJ201" s="99"/>
      <c r="AK201" s="99"/>
      <c r="AL201" s="99"/>
      <c r="AM201" s="100">
        <v>1.7436180512658799E-3</v>
      </c>
      <c r="AN201" s="100"/>
      <c r="AO201" s="100"/>
      <c r="AP201" s="100"/>
    </row>
    <row r="202" spans="2:42" s="1" customFormat="1" ht="10" x14ac:dyDescent="0.2">
      <c r="B202" s="97" t="s">
        <v>1137</v>
      </c>
      <c r="C202" s="97"/>
      <c r="D202" s="97"/>
      <c r="E202" s="97"/>
      <c r="F202" s="97"/>
      <c r="G202" s="97"/>
      <c r="H202" s="97"/>
      <c r="I202" s="107">
        <v>2425227.54</v>
      </c>
      <c r="J202" s="107"/>
      <c r="K202" s="107"/>
      <c r="L202" s="107"/>
      <c r="M202" s="107"/>
      <c r="N202" s="107"/>
      <c r="O202" s="107"/>
      <c r="P202" s="107"/>
      <c r="Q202" s="107"/>
      <c r="R202" s="107"/>
      <c r="S202" s="107"/>
      <c r="T202" s="100">
        <v>1.58927680475198E-4</v>
      </c>
      <c r="U202" s="100"/>
      <c r="V202" s="100"/>
      <c r="W202" s="100"/>
      <c r="X202" s="100"/>
      <c r="Y202" s="100"/>
      <c r="Z202" s="100"/>
      <c r="AA202" s="100"/>
      <c r="AB202" s="100"/>
      <c r="AC202" s="100"/>
      <c r="AD202" s="99">
        <v>136</v>
      </c>
      <c r="AE202" s="99"/>
      <c r="AF202" s="99"/>
      <c r="AG202" s="99"/>
      <c r="AH202" s="99"/>
      <c r="AI202" s="99"/>
      <c r="AJ202" s="99"/>
      <c r="AK202" s="99"/>
      <c r="AL202" s="99"/>
      <c r="AM202" s="100">
        <v>5.9580918334713304E-4</v>
      </c>
      <c r="AN202" s="100"/>
      <c r="AO202" s="100"/>
      <c r="AP202" s="100"/>
    </row>
    <row r="203" spans="2:42" s="1" customFormat="1" ht="10" x14ac:dyDescent="0.2">
      <c r="B203" s="97" t="s">
        <v>1138</v>
      </c>
      <c r="C203" s="97"/>
      <c r="D203" s="97"/>
      <c r="E203" s="97"/>
      <c r="F203" s="97"/>
      <c r="G203" s="97"/>
      <c r="H203" s="97"/>
      <c r="I203" s="107">
        <v>349453.44</v>
      </c>
      <c r="J203" s="107"/>
      <c r="K203" s="107"/>
      <c r="L203" s="107"/>
      <c r="M203" s="107"/>
      <c r="N203" s="107"/>
      <c r="O203" s="107"/>
      <c r="P203" s="107"/>
      <c r="Q203" s="107"/>
      <c r="R203" s="107"/>
      <c r="S203" s="107"/>
      <c r="T203" s="100">
        <v>2.2900047000653299E-5</v>
      </c>
      <c r="U203" s="100"/>
      <c r="V203" s="100"/>
      <c r="W203" s="100"/>
      <c r="X203" s="100"/>
      <c r="Y203" s="100"/>
      <c r="Z203" s="100"/>
      <c r="AA203" s="100"/>
      <c r="AB203" s="100"/>
      <c r="AC203" s="100"/>
      <c r="AD203" s="99">
        <v>39</v>
      </c>
      <c r="AE203" s="99"/>
      <c r="AF203" s="99"/>
      <c r="AG203" s="99"/>
      <c r="AH203" s="99"/>
      <c r="AI203" s="99"/>
      <c r="AJ203" s="99"/>
      <c r="AK203" s="99"/>
      <c r="AL203" s="99"/>
      <c r="AM203" s="100">
        <v>1.7085704522454601E-4</v>
      </c>
      <c r="AN203" s="100"/>
      <c r="AO203" s="100"/>
      <c r="AP203" s="100"/>
    </row>
    <row r="204" spans="2:42" s="1" customFormat="1" ht="10" x14ac:dyDescent="0.2">
      <c r="B204" s="97" t="s">
        <v>1139</v>
      </c>
      <c r="C204" s="97"/>
      <c r="D204" s="97"/>
      <c r="E204" s="97"/>
      <c r="F204" s="97"/>
      <c r="G204" s="97"/>
      <c r="H204" s="97"/>
      <c r="I204" s="107">
        <v>84610.42</v>
      </c>
      <c r="J204" s="107"/>
      <c r="K204" s="107"/>
      <c r="L204" s="107"/>
      <c r="M204" s="107"/>
      <c r="N204" s="107"/>
      <c r="O204" s="107"/>
      <c r="P204" s="107"/>
      <c r="Q204" s="107"/>
      <c r="R204" s="107"/>
      <c r="S204" s="107"/>
      <c r="T204" s="100">
        <v>5.5446087316954596E-6</v>
      </c>
      <c r="U204" s="100"/>
      <c r="V204" s="100"/>
      <c r="W204" s="100"/>
      <c r="X204" s="100"/>
      <c r="Y204" s="100"/>
      <c r="Z204" s="100"/>
      <c r="AA204" s="100"/>
      <c r="AB204" s="100"/>
      <c r="AC204" s="100"/>
      <c r="AD204" s="99">
        <v>14</v>
      </c>
      <c r="AE204" s="99"/>
      <c r="AF204" s="99"/>
      <c r="AG204" s="99"/>
      <c r="AH204" s="99"/>
      <c r="AI204" s="99"/>
      <c r="AJ204" s="99"/>
      <c r="AK204" s="99"/>
      <c r="AL204" s="99"/>
      <c r="AM204" s="100">
        <v>6.1333298285734305E-5</v>
      </c>
      <c r="AN204" s="100"/>
      <c r="AO204" s="100"/>
      <c r="AP204" s="100"/>
    </row>
    <row r="205" spans="2:42" s="1" customFormat="1" ht="10" x14ac:dyDescent="0.2">
      <c r="B205" s="97" t="s">
        <v>1140</v>
      </c>
      <c r="C205" s="97"/>
      <c r="D205" s="97"/>
      <c r="E205" s="97"/>
      <c r="F205" s="97"/>
      <c r="G205" s="97"/>
      <c r="H205" s="97"/>
      <c r="I205" s="107">
        <v>42042.74</v>
      </c>
      <c r="J205" s="107"/>
      <c r="K205" s="107"/>
      <c r="L205" s="107"/>
      <c r="M205" s="107"/>
      <c r="N205" s="107"/>
      <c r="O205" s="107"/>
      <c r="P205" s="107"/>
      <c r="Q205" s="107"/>
      <c r="R205" s="107"/>
      <c r="S205" s="107"/>
      <c r="T205" s="100">
        <v>2.75510443404491E-6</v>
      </c>
      <c r="U205" s="100"/>
      <c r="V205" s="100"/>
      <c r="W205" s="100"/>
      <c r="X205" s="100"/>
      <c r="Y205" s="100"/>
      <c r="Z205" s="100"/>
      <c r="AA205" s="100"/>
      <c r="AB205" s="100"/>
      <c r="AC205" s="100"/>
      <c r="AD205" s="99">
        <v>2</v>
      </c>
      <c r="AE205" s="99"/>
      <c r="AF205" s="99"/>
      <c r="AG205" s="99"/>
      <c r="AH205" s="99"/>
      <c r="AI205" s="99"/>
      <c r="AJ205" s="99"/>
      <c r="AK205" s="99"/>
      <c r="AL205" s="99"/>
      <c r="AM205" s="100">
        <v>8.7618997551049008E-6</v>
      </c>
      <c r="AN205" s="100"/>
      <c r="AO205" s="100"/>
      <c r="AP205" s="100"/>
    </row>
    <row r="206" spans="2:42" s="1" customFormat="1" ht="10" x14ac:dyDescent="0.2">
      <c r="B206" s="97" t="s">
        <v>1141</v>
      </c>
      <c r="C206" s="97"/>
      <c r="D206" s="97"/>
      <c r="E206" s="97"/>
      <c r="F206" s="97"/>
      <c r="G206" s="97"/>
      <c r="H206" s="97"/>
      <c r="I206" s="107">
        <v>25086.82</v>
      </c>
      <c r="J206" s="107"/>
      <c r="K206" s="107"/>
      <c r="L206" s="107"/>
      <c r="M206" s="107"/>
      <c r="N206" s="107"/>
      <c r="O206" s="107"/>
      <c r="P206" s="107"/>
      <c r="Q206" s="107"/>
      <c r="R206" s="107"/>
      <c r="S206" s="107"/>
      <c r="T206" s="100">
        <v>1.6439653794706701E-6</v>
      </c>
      <c r="U206" s="100"/>
      <c r="V206" s="100"/>
      <c r="W206" s="100"/>
      <c r="X206" s="100"/>
      <c r="Y206" s="100"/>
      <c r="Z206" s="100"/>
      <c r="AA206" s="100"/>
      <c r="AB206" s="100"/>
      <c r="AC206" s="100"/>
      <c r="AD206" s="99">
        <v>1</v>
      </c>
      <c r="AE206" s="99"/>
      <c r="AF206" s="99"/>
      <c r="AG206" s="99"/>
      <c r="AH206" s="99"/>
      <c r="AI206" s="99"/>
      <c r="AJ206" s="99"/>
      <c r="AK206" s="99"/>
      <c r="AL206" s="99"/>
      <c r="AM206" s="100">
        <v>4.3809498775524504E-6</v>
      </c>
      <c r="AN206" s="100"/>
      <c r="AO206" s="100"/>
      <c r="AP206" s="100"/>
    </row>
    <row r="207" spans="2:42" s="1" customFormat="1" ht="10" x14ac:dyDescent="0.2">
      <c r="B207" s="97" t="s">
        <v>1142</v>
      </c>
      <c r="C207" s="97"/>
      <c r="D207" s="97"/>
      <c r="E207" s="97"/>
      <c r="F207" s="97"/>
      <c r="G207" s="97"/>
      <c r="H207" s="97"/>
      <c r="I207" s="107">
        <v>2508.58</v>
      </c>
      <c r="J207" s="107"/>
      <c r="K207" s="107"/>
      <c r="L207" s="107"/>
      <c r="M207" s="107"/>
      <c r="N207" s="107"/>
      <c r="O207" s="107"/>
      <c r="P207" s="107"/>
      <c r="Q207" s="107"/>
      <c r="R207" s="107"/>
      <c r="S207" s="107"/>
      <c r="T207" s="100">
        <v>1.6438985378109E-7</v>
      </c>
      <c r="U207" s="100"/>
      <c r="V207" s="100"/>
      <c r="W207" s="100"/>
      <c r="X207" s="100"/>
      <c r="Y207" s="100"/>
      <c r="Z207" s="100"/>
      <c r="AA207" s="100"/>
      <c r="AB207" s="100"/>
      <c r="AC207" s="100"/>
      <c r="AD207" s="99">
        <v>1</v>
      </c>
      <c r="AE207" s="99"/>
      <c r="AF207" s="99"/>
      <c r="AG207" s="99"/>
      <c r="AH207" s="99"/>
      <c r="AI207" s="99"/>
      <c r="AJ207" s="99"/>
      <c r="AK207" s="99"/>
      <c r="AL207" s="99"/>
      <c r="AM207" s="100">
        <v>4.3809498775524504E-6</v>
      </c>
      <c r="AN207" s="100"/>
      <c r="AO207" s="100"/>
      <c r="AP207" s="100"/>
    </row>
    <row r="208" spans="2:42" s="1" customFormat="1" ht="10.5" x14ac:dyDescent="0.2">
      <c r="B208" s="105"/>
      <c r="C208" s="105"/>
      <c r="D208" s="105"/>
      <c r="E208" s="105"/>
      <c r="F208" s="105"/>
      <c r="G208" s="105"/>
      <c r="H208" s="105"/>
      <c r="I208" s="108">
        <v>15259944225.879999</v>
      </c>
      <c r="J208" s="108"/>
      <c r="K208" s="108"/>
      <c r="L208" s="108"/>
      <c r="M208" s="108"/>
      <c r="N208" s="108"/>
      <c r="O208" s="108"/>
      <c r="P208" s="108"/>
      <c r="Q208" s="108"/>
      <c r="R208" s="108"/>
      <c r="S208" s="108"/>
      <c r="T208" s="102">
        <v>1</v>
      </c>
      <c r="U208" s="102"/>
      <c r="V208" s="102"/>
      <c r="W208" s="102"/>
      <c r="X208" s="102"/>
      <c r="Y208" s="102"/>
      <c r="Z208" s="102"/>
      <c r="AA208" s="102"/>
      <c r="AB208" s="102"/>
      <c r="AC208" s="102"/>
      <c r="AD208" s="101">
        <v>228261</v>
      </c>
      <c r="AE208" s="101"/>
      <c r="AF208" s="101"/>
      <c r="AG208" s="101"/>
      <c r="AH208" s="101"/>
      <c r="AI208" s="101"/>
      <c r="AJ208" s="101"/>
      <c r="AK208" s="101"/>
      <c r="AL208" s="101"/>
      <c r="AM208" s="102">
        <v>1</v>
      </c>
      <c r="AN208" s="102"/>
      <c r="AO208" s="102"/>
      <c r="AP208" s="102"/>
    </row>
    <row r="209" spans="2:44" s="1" customFormat="1" ht="8" x14ac:dyDescent="0.2"/>
    <row r="210" spans="2:44" s="1" customFormat="1" ht="13" x14ac:dyDescent="0.2">
      <c r="B210" s="82" t="s">
        <v>1206</v>
      </c>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row>
    <row r="211" spans="2:44" s="1" customFormat="1" ht="8" x14ac:dyDescent="0.2"/>
    <row r="212" spans="2:44" s="1" customFormat="1" ht="10.5" x14ac:dyDescent="0.2">
      <c r="B212" s="105"/>
      <c r="C212" s="105"/>
      <c r="D212" s="105"/>
      <c r="E212" s="105"/>
      <c r="F212" s="105"/>
      <c r="G212" s="105"/>
      <c r="H212" s="80" t="s">
        <v>1073</v>
      </c>
      <c r="I212" s="80"/>
      <c r="J212" s="80"/>
      <c r="K212" s="80"/>
      <c r="L212" s="80"/>
      <c r="M212" s="80"/>
      <c r="N212" s="80"/>
      <c r="O212" s="80"/>
      <c r="P212" s="80"/>
      <c r="Q212" s="80"/>
      <c r="R212" s="80"/>
      <c r="S212" s="80" t="s">
        <v>1074</v>
      </c>
      <c r="T212" s="80"/>
      <c r="U212" s="80"/>
      <c r="V212" s="80"/>
      <c r="W212" s="80"/>
      <c r="X212" s="80"/>
      <c r="Y212" s="80"/>
      <c r="Z212" s="80"/>
      <c r="AA212" s="80"/>
      <c r="AB212" s="80"/>
      <c r="AC212" s="80" t="s">
        <v>1075</v>
      </c>
      <c r="AD212" s="80"/>
      <c r="AE212" s="80"/>
      <c r="AF212" s="80"/>
      <c r="AG212" s="80"/>
      <c r="AH212" s="80"/>
      <c r="AI212" s="80"/>
      <c r="AJ212" s="80"/>
      <c r="AK212" s="80" t="s">
        <v>1074</v>
      </c>
      <c r="AL212" s="80"/>
      <c r="AM212" s="80"/>
      <c r="AN212" s="80"/>
      <c r="AO212" s="80"/>
      <c r="AP212" s="80"/>
    </row>
    <row r="213" spans="2:44" s="1" customFormat="1" ht="10" x14ac:dyDescent="0.2">
      <c r="B213" s="97" t="s">
        <v>926</v>
      </c>
      <c r="C213" s="97"/>
      <c r="D213" s="97"/>
      <c r="E213" s="97"/>
      <c r="F213" s="97"/>
      <c r="G213" s="97"/>
      <c r="H213" s="107">
        <v>12831557965.58</v>
      </c>
      <c r="I213" s="107"/>
      <c r="J213" s="107"/>
      <c r="K213" s="107"/>
      <c r="L213" s="107"/>
      <c r="M213" s="107"/>
      <c r="N213" s="107"/>
      <c r="O213" s="107"/>
      <c r="P213" s="107"/>
      <c r="Q213" s="107"/>
      <c r="R213" s="107"/>
      <c r="S213" s="100">
        <v>0.84086532530167402</v>
      </c>
      <c r="T213" s="100"/>
      <c r="U213" s="100"/>
      <c r="V213" s="100"/>
      <c r="W213" s="100"/>
      <c r="X213" s="100"/>
      <c r="Y213" s="100"/>
      <c r="Z213" s="100"/>
      <c r="AA213" s="100"/>
      <c r="AB213" s="100"/>
      <c r="AC213" s="99">
        <v>190097</v>
      </c>
      <c r="AD213" s="99"/>
      <c r="AE213" s="99"/>
      <c r="AF213" s="99"/>
      <c r="AG213" s="99"/>
      <c r="AH213" s="99"/>
      <c r="AI213" s="99"/>
      <c r="AJ213" s="99"/>
      <c r="AK213" s="100">
        <v>0.83280542887308795</v>
      </c>
      <c r="AL213" s="100"/>
      <c r="AM213" s="100"/>
      <c r="AN213" s="100"/>
      <c r="AO213" s="100"/>
      <c r="AP213" s="100"/>
    </row>
    <row r="214" spans="2:44" s="1" customFormat="1" ht="10" x14ac:dyDescent="0.2">
      <c r="B214" s="97" t="s">
        <v>1143</v>
      </c>
      <c r="C214" s="97"/>
      <c r="D214" s="97"/>
      <c r="E214" s="97"/>
      <c r="F214" s="97"/>
      <c r="G214" s="97"/>
      <c r="H214" s="107">
        <v>30438080.329999998</v>
      </c>
      <c r="I214" s="107"/>
      <c r="J214" s="107"/>
      <c r="K214" s="107"/>
      <c r="L214" s="107"/>
      <c r="M214" s="107"/>
      <c r="N214" s="107"/>
      <c r="O214" s="107"/>
      <c r="P214" s="107"/>
      <c r="Q214" s="107"/>
      <c r="R214" s="107"/>
      <c r="S214" s="100">
        <v>1.9946390287835102E-3</v>
      </c>
      <c r="T214" s="100"/>
      <c r="U214" s="100"/>
      <c r="V214" s="100"/>
      <c r="W214" s="100"/>
      <c r="X214" s="100"/>
      <c r="Y214" s="100"/>
      <c r="Z214" s="100"/>
      <c r="AA214" s="100"/>
      <c r="AB214" s="100"/>
      <c r="AC214" s="99">
        <v>2168</v>
      </c>
      <c r="AD214" s="99"/>
      <c r="AE214" s="99"/>
      <c r="AF214" s="99"/>
      <c r="AG214" s="99"/>
      <c r="AH214" s="99"/>
      <c r="AI214" s="99"/>
      <c r="AJ214" s="99"/>
      <c r="AK214" s="100">
        <v>9.4978993345337104E-3</v>
      </c>
      <c r="AL214" s="100"/>
      <c r="AM214" s="100"/>
      <c r="AN214" s="100"/>
      <c r="AO214" s="100"/>
      <c r="AP214" s="100"/>
    </row>
    <row r="215" spans="2:44" s="1" customFormat="1" ht="10" x14ac:dyDescent="0.2">
      <c r="B215" s="97" t="s">
        <v>1144</v>
      </c>
      <c r="C215" s="97"/>
      <c r="D215" s="97"/>
      <c r="E215" s="97"/>
      <c r="F215" s="97"/>
      <c r="G215" s="97"/>
      <c r="H215" s="107">
        <v>2397948179.9700298</v>
      </c>
      <c r="I215" s="107"/>
      <c r="J215" s="107"/>
      <c r="K215" s="107"/>
      <c r="L215" s="107"/>
      <c r="M215" s="107"/>
      <c r="N215" s="107"/>
      <c r="O215" s="107"/>
      <c r="P215" s="107"/>
      <c r="Q215" s="107"/>
      <c r="R215" s="107"/>
      <c r="S215" s="100">
        <v>0.15714003566954299</v>
      </c>
      <c r="T215" s="100"/>
      <c r="U215" s="100"/>
      <c r="V215" s="100"/>
      <c r="W215" s="100"/>
      <c r="X215" s="100"/>
      <c r="Y215" s="100"/>
      <c r="Z215" s="100"/>
      <c r="AA215" s="100"/>
      <c r="AB215" s="100"/>
      <c r="AC215" s="99">
        <v>35996</v>
      </c>
      <c r="AD215" s="99"/>
      <c r="AE215" s="99"/>
      <c r="AF215" s="99"/>
      <c r="AG215" s="99"/>
      <c r="AH215" s="99"/>
      <c r="AI215" s="99"/>
      <c r="AJ215" s="99"/>
      <c r="AK215" s="100">
        <v>0.15769667179237801</v>
      </c>
      <c r="AL215" s="100"/>
      <c r="AM215" s="100"/>
      <c r="AN215" s="100"/>
      <c r="AO215" s="100"/>
      <c r="AP215" s="100"/>
    </row>
    <row r="216" spans="2:44" s="1" customFormat="1" ht="10.5" x14ac:dyDescent="0.2">
      <c r="B216" s="105"/>
      <c r="C216" s="105"/>
      <c r="D216" s="105"/>
      <c r="E216" s="105"/>
      <c r="F216" s="105"/>
      <c r="G216" s="105"/>
      <c r="H216" s="108">
        <v>15259944225.8801</v>
      </c>
      <c r="I216" s="108"/>
      <c r="J216" s="108"/>
      <c r="K216" s="108"/>
      <c r="L216" s="108"/>
      <c r="M216" s="108"/>
      <c r="N216" s="108"/>
      <c r="O216" s="108"/>
      <c r="P216" s="108"/>
      <c r="Q216" s="108"/>
      <c r="R216" s="108"/>
      <c r="S216" s="102">
        <v>1</v>
      </c>
      <c r="T216" s="102"/>
      <c r="U216" s="102"/>
      <c r="V216" s="102"/>
      <c r="W216" s="102"/>
      <c r="X216" s="102"/>
      <c r="Y216" s="102"/>
      <c r="Z216" s="102"/>
      <c r="AA216" s="102"/>
      <c r="AB216" s="102"/>
      <c r="AC216" s="101">
        <v>228261</v>
      </c>
      <c r="AD216" s="101"/>
      <c r="AE216" s="101"/>
      <c r="AF216" s="101"/>
      <c r="AG216" s="101"/>
      <c r="AH216" s="101"/>
      <c r="AI216" s="101"/>
      <c r="AJ216" s="101"/>
      <c r="AK216" s="102">
        <v>1</v>
      </c>
      <c r="AL216" s="102"/>
      <c r="AM216" s="102"/>
      <c r="AN216" s="102"/>
      <c r="AO216" s="102"/>
      <c r="AP216" s="102"/>
    </row>
    <row r="217" spans="2:44" s="1" customFormat="1" ht="8" x14ac:dyDescent="0.2"/>
    <row r="218" spans="2:44" s="1" customFormat="1" ht="13" x14ac:dyDescent="0.2">
      <c r="B218" s="82" t="s">
        <v>1207</v>
      </c>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row>
    <row r="219" spans="2:44" s="1" customFormat="1" ht="8" x14ac:dyDescent="0.2"/>
    <row r="220" spans="2:44" s="1" customFormat="1" ht="10.5" x14ac:dyDescent="0.2">
      <c r="B220" s="105"/>
      <c r="C220" s="105"/>
      <c r="D220" s="105"/>
      <c r="E220" s="105"/>
      <c r="F220" s="105"/>
      <c r="G220" s="80" t="s">
        <v>1073</v>
      </c>
      <c r="H220" s="80"/>
      <c r="I220" s="80"/>
      <c r="J220" s="80"/>
      <c r="K220" s="80"/>
      <c r="L220" s="80"/>
      <c r="M220" s="80"/>
      <c r="N220" s="80"/>
      <c r="O220" s="80"/>
      <c r="P220" s="80"/>
      <c r="Q220" s="80"/>
      <c r="R220" s="80" t="s">
        <v>1074</v>
      </c>
      <c r="S220" s="80"/>
      <c r="T220" s="80"/>
      <c r="U220" s="80"/>
      <c r="V220" s="80"/>
      <c r="W220" s="80"/>
      <c r="X220" s="80"/>
      <c r="Y220" s="80"/>
      <c r="Z220" s="80"/>
      <c r="AA220" s="80"/>
      <c r="AB220" s="80" t="s">
        <v>1075</v>
      </c>
      <c r="AC220" s="80"/>
      <c r="AD220" s="80"/>
      <c r="AE220" s="80"/>
      <c r="AF220" s="80"/>
      <c r="AG220" s="80"/>
      <c r="AH220" s="80"/>
      <c r="AI220" s="80"/>
      <c r="AJ220" s="80"/>
      <c r="AK220" s="80" t="s">
        <v>1074</v>
      </c>
      <c r="AL220" s="80"/>
      <c r="AM220" s="80"/>
      <c r="AN220" s="80"/>
      <c r="AO220" s="80"/>
      <c r="AP220" s="80"/>
    </row>
    <row r="221" spans="2:44" s="1" customFormat="1" ht="10" x14ac:dyDescent="0.2">
      <c r="B221" s="97" t="s">
        <v>1145</v>
      </c>
      <c r="C221" s="97"/>
      <c r="D221" s="97"/>
      <c r="E221" s="97"/>
      <c r="F221" s="97"/>
      <c r="G221" s="107">
        <v>1054977221.88</v>
      </c>
      <c r="H221" s="107"/>
      <c r="I221" s="107"/>
      <c r="J221" s="107"/>
      <c r="K221" s="107"/>
      <c r="L221" s="107"/>
      <c r="M221" s="107"/>
      <c r="N221" s="107"/>
      <c r="O221" s="107"/>
      <c r="P221" s="107"/>
      <c r="Q221" s="107"/>
      <c r="R221" s="100">
        <v>6.9133753457028602E-2</v>
      </c>
      <c r="S221" s="100"/>
      <c r="T221" s="100"/>
      <c r="U221" s="100"/>
      <c r="V221" s="100"/>
      <c r="W221" s="100"/>
      <c r="X221" s="100"/>
      <c r="Y221" s="100"/>
      <c r="Z221" s="100"/>
      <c r="AA221" s="100"/>
      <c r="AB221" s="99">
        <v>20555</v>
      </c>
      <c r="AC221" s="99"/>
      <c r="AD221" s="99"/>
      <c r="AE221" s="99"/>
      <c r="AF221" s="99"/>
      <c r="AG221" s="99"/>
      <c r="AH221" s="99"/>
      <c r="AI221" s="99"/>
      <c r="AJ221" s="99"/>
      <c r="AK221" s="100">
        <v>9.0050424733090606E-2</v>
      </c>
      <c r="AL221" s="100"/>
      <c r="AM221" s="100"/>
      <c r="AN221" s="100"/>
      <c r="AO221" s="100"/>
      <c r="AP221" s="100"/>
    </row>
    <row r="222" spans="2:44" s="1" customFormat="1" ht="10" x14ac:dyDescent="0.2">
      <c r="B222" s="97" t="s">
        <v>1146</v>
      </c>
      <c r="C222" s="97"/>
      <c r="D222" s="97"/>
      <c r="E222" s="97"/>
      <c r="F222" s="97"/>
      <c r="G222" s="107">
        <v>241780502.56</v>
      </c>
      <c r="H222" s="107"/>
      <c r="I222" s="107"/>
      <c r="J222" s="107"/>
      <c r="K222" s="107"/>
      <c r="L222" s="107"/>
      <c r="M222" s="107"/>
      <c r="N222" s="107"/>
      <c r="O222" s="107"/>
      <c r="P222" s="107"/>
      <c r="Q222" s="107"/>
      <c r="R222" s="100">
        <v>1.58441275394672E-2</v>
      </c>
      <c r="S222" s="100"/>
      <c r="T222" s="100"/>
      <c r="U222" s="100"/>
      <c r="V222" s="100"/>
      <c r="W222" s="100"/>
      <c r="X222" s="100"/>
      <c r="Y222" s="100"/>
      <c r="Z222" s="100"/>
      <c r="AA222" s="100"/>
      <c r="AB222" s="99">
        <v>2832</v>
      </c>
      <c r="AC222" s="99"/>
      <c r="AD222" s="99"/>
      <c r="AE222" s="99"/>
      <c r="AF222" s="99"/>
      <c r="AG222" s="99"/>
      <c r="AH222" s="99"/>
      <c r="AI222" s="99"/>
      <c r="AJ222" s="99"/>
      <c r="AK222" s="100">
        <v>1.24068500532285E-2</v>
      </c>
      <c r="AL222" s="100"/>
      <c r="AM222" s="100"/>
      <c r="AN222" s="100"/>
      <c r="AO222" s="100"/>
      <c r="AP222" s="100"/>
    </row>
    <row r="223" spans="2:44" s="1" customFormat="1" ht="10" x14ac:dyDescent="0.2">
      <c r="B223" s="97" t="s">
        <v>1147</v>
      </c>
      <c r="C223" s="97"/>
      <c r="D223" s="97"/>
      <c r="E223" s="97"/>
      <c r="F223" s="97"/>
      <c r="G223" s="107">
        <v>111119715.70999999</v>
      </c>
      <c r="H223" s="107"/>
      <c r="I223" s="107"/>
      <c r="J223" s="107"/>
      <c r="K223" s="107"/>
      <c r="L223" s="107"/>
      <c r="M223" s="107"/>
      <c r="N223" s="107"/>
      <c r="O223" s="107"/>
      <c r="P223" s="107"/>
      <c r="Q223" s="107"/>
      <c r="R223" s="100">
        <v>7.2817904223756603E-3</v>
      </c>
      <c r="S223" s="100"/>
      <c r="T223" s="100"/>
      <c r="U223" s="100"/>
      <c r="V223" s="100"/>
      <c r="W223" s="100"/>
      <c r="X223" s="100"/>
      <c r="Y223" s="100"/>
      <c r="Z223" s="100"/>
      <c r="AA223" s="100"/>
      <c r="AB223" s="99">
        <v>1602</v>
      </c>
      <c r="AC223" s="99"/>
      <c r="AD223" s="99"/>
      <c r="AE223" s="99"/>
      <c r="AF223" s="99"/>
      <c r="AG223" s="99"/>
      <c r="AH223" s="99"/>
      <c r="AI223" s="99"/>
      <c r="AJ223" s="99"/>
      <c r="AK223" s="100">
        <v>7.0182817038390299E-3</v>
      </c>
      <c r="AL223" s="100"/>
      <c r="AM223" s="100"/>
      <c r="AN223" s="100"/>
      <c r="AO223" s="100"/>
      <c r="AP223" s="100"/>
    </row>
    <row r="224" spans="2:44" s="1" customFormat="1" ht="10" x14ac:dyDescent="0.2">
      <c r="B224" s="97" t="s">
        <v>1148</v>
      </c>
      <c r="C224" s="97"/>
      <c r="D224" s="97"/>
      <c r="E224" s="97"/>
      <c r="F224" s="97"/>
      <c r="G224" s="107">
        <v>173140758.44</v>
      </c>
      <c r="H224" s="107"/>
      <c r="I224" s="107"/>
      <c r="J224" s="107"/>
      <c r="K224" s="107"/>
      <c r="L224" s="107"/>
      <c r="M224" s="107"/>
      <c r="N224" s="107"/>
      <c r="O224" s="107"/>
      <c r="P224" s="107"/>
      <c r="Q224" s="107"/>
      <c r="R224" s="100">
        <v>1.1346093791507E-2</v>
      </c>
      <c r="S224" s="100"/>
      <c r="T224" s="100"/>
      <c r="U224" s="100"/>
      <c r="V224" s="100"/>
      <c r="W224" s="100"/>
      <c r="X224" s="100"/>
      <c r="Y224" s="100"/>
      <c r="Z224" s="100"/>
      <c r="AA224" s="100"/>
      <c r="AB224" s="99">
        <v>2206</v>
      </c>
      <c r="AC224" s="99"/>
      <c r="AD224" s="99"/>
      <c r="AE224" s="99"/>
      <c r="AF224" s="99"/>
      <c r="AG224" s="99"/>
      <c r="AH224" s="99"/>
      <c r="AI224" s="99"/>
      <c r="AJ224" s="99"/>
      <c r="AK224" s="100">
        <v>9.6643754298807102E-3</v>
      </c>
      <c r="AL224" s="100"/>
      <c r="AM224" s="100"/>
      <c r="AN224" s="100"/>
      <c r="AO224" s="100"/>
      <c r="AP224" s="100"/>
    </row>
    <row r="225" spans="2:44" s="1" customFormat="1" ht="10" x14ac:dyDescent="0.2">
      <c r="B225" s="97" t="s">
        <v>1149</v>
      </c>
      <c r="C225" s="97"/>
      <c r="D225" s="97"/>
      <c r="E225" s="97"/>
      <c r="F225" s="97"/>
      <c r="G225" s="107">
        <v>189306595.88999999</v>
      </c>
      <c r="H225" s="107"/>
      <c r="I225" s="107"/>
      <c r="J225" s="107"/>
      <c r="K225" s="107"/>
      <c r="L225" s="107"/>
      <c r="M225" s="107"/>
      <c r="N225" s="107"/>
      <c r="O225" s="107"/>
      <c r="P225" s="107"/>
      <c r="Q225" s="107"/>
      <c r="R225" s="100">
        <v>1.2405457915694499E-2</v>
      </c>
      <c r="S225" s="100"/>
      <c r="T225" s="100"/>
      <c r="U225" s="100"/>
      <c r="V225" s="100"/>
      <c r="W225" s="100"/>
      <c r="X225" s="100"/>
      <c r="Y225" s="100"/>
      <c r="Z225" s="100"/>
      <c r="AA225" s="100"/>
      <c r="AB225" s="99">
        <v>2219</v>
      </c>
      <c r="AC225" s="99"/>
      <c r="AD225" s="99"/>
      <c r="AE225" s="99"/>
      <c r="AF225" s="99"/>
      <c r="AG225" s="99"/>
      <c r="AH225" s="99"/>
      <c r="AI225" s="99"/>
      <c r="AJ225" s="99"/>
      <c r="AK225" s="100">
        <v>9.72132777828889E-3</v>
      </c>
      <c r="AL225" s="100"/>
      <c r="AM225" s="100"/>
      <c r="AN225" s="100"/>
      <c r="AO225" s="100"/>
      <c r="AP225" s="100"/>
    </row>
    <row r="226" spans="2:44" s="1" customFormat="1" ht="10" x14ac:dyDescent="0.2">
      <c r="B226" s="97" t="s">
        <v>1150</v>
      </c>
      <c r="C226" s="97"/>
      <c r="D226" s="97"/>
      <c r="E226" s="97"/>
      <c r="F226" s="97"/>
      <c r="G226" s="107">
        <v>40258824.68</v>
      </c>
      <c r="H226" s="107"/>
      <c r="I226" s="107"/>
      <c r="J226" s="107"/>
      <c r="K226" s="107"/>
      <c r="L226" s="107"/>
      <c r="M226" s="107"/>
      <c r="N226" s="107"/>
      <c r="O226" s="107"/>
      <c r="P226" s="107"/>
      <c r="Q226" s="107"/>
      <c r="R226" s="100">
        <v>2.6382026096611298E-3</v>
      </c>
      <c r="S226" s="100"/>
      <c r="T226" s="100"/>
      <c r="U226" s="100"/>
      <c r="V226" s="100"/>
      <c r="W226" s="100"/>
      <c r="X226" s="100"/>
      <c r="Y226" s="100"/>
      <c r="Z226" s="100"/>
      <c r="AA226" s="100"/>
      <c r="AB226" s="99">
        <v>491</v>
      </c>
      <c r="AC226" s="99"/>
      <c r="AD226" s="99"/>
      <c r="AE226" s="99"/>
      <c r="AF226" s="99"/>
      <c r="AG226" s="99"/>
      <c r="AH226" s="99"/>
      <c r="AI226" s="99"/>
      <c r="AJ226" s="99"/>
      <c r="AK226" s="100">
        <v>2.1510463898782501E-3</v>
      </c>
      <c r="AL226" s="100"/>
      <c r="AM226" s="100"/>
      <c r="AN226" s="100"/>
      <c r="AO226" s="100"/>
      <c r="AP226" s="100"/>
    </row>
    <row r="227" spans="2:44" s="1" customFormat="1" ht="10" x14ac:dyDescent="0.2">
      <c r="B227" s="97" t="s">
        <v>1151</v>
      </c>
      <c r="C227" s="97"/>
      <c r="D227" s="97"/>
      <c r="E227" s="97"/>
      <c r="F227" s="97"/>
      <c r="G227" s="107">
        <v>90189177.090000004</v>
      </c>
      <c r="H227" s="107"/>
      <c r="I227" s="107"/>
      <c r="J227" s="107"/>
      <c r="K227" s="107"/>
      <c r="L227" s="107"/>
      <c r="M227" s="107"/>
      <c r="N227" s="107"/>
      <c r="O227" s="107"/>
      <c r="P227" s="107"/>
      <c r="Q227" s="107"/>
      <c r="R227" s="100">
        <v>5.9101904800572102E-3</v>
      </c>
      <c r="S227" s="100"/>
      <c r="T227" s="100"/>
      <c r="U227" s="100"/>
      <c r="V227" s="100"/>
      <c r="W227" s="100"/>
      <c r="X227" s="100"/>
      <c r="Y227" s="100"/>
      <c r="Z227" s="100"/>
      <c r="AA227" s="100"/>
      <c r="AB227" s="99">
        <v>846</v>
      </c>
      <c r="AC227" s="99"/>
      <c r="AD227" s="99"/>
      <c r="AE227" s="99"/>
      <c r="AF227" s="99"/>
      <c r="AG227" s="99"/>
      <c r="AH227" s="99"/>
      <c r="AI227" s="99"/>
      <c r="AJ227" s="99"/>
      <c r="AK227" s="100">
        <v>3.7062835964093701E-3</v>
      </c>
      <c r="AL227" s="100"/>
      <c r="AM227" s="100"/>
      <c r="AN227" s="100"/>
      <c r="AO227" s="100"/>
      <c r="AP227" s="100"/>
    </row>
    <row r="228" spans="2:44" s="1" customFormat="1" ht="10" x14ac:dyDescent="0.2">
      <c r="B228" s="97" t="s">
        <v>1152</v>
      </c>
      <c r="C228" s="97"/>
      <c r="D228" s="97"/>
      <c r="E228" s="97"/>
      <c r="F228" s="97"/>
      <c r="G228" s="107">
        <v>9723660.7599999998</v>
      </c>
      <c r="H228" s="107"/>
      <c r="I228" s="107"/>
      <c r="J228" s="107"/>
      <c r="K228" s="107"/>
      <c r="L228" s="107"/>
      <c r="M228" s="107"/>
      <c r="N228" s="107"/>
      <c r="O228" s="107"/>
      <c r="P228" s="107"/>
      <c r="Q228" s="107"/>
      <c r="R228" s="100">
        <v>6.3720159235636101E-4</v>
      </c>
      <c r="S228" s="100"/>
      <c r="T228" s="100"/>
      <c r="U228" s="100"/>
      <c r="V228" s="100"/>
      <c r="W228" s="100"/>
      <c r="X228" s="100"/>
      <c r="Y228" s="100"/>
      <c r="Z228" s="100"/>
      <c r="AA228" s="100"/>
      <c r="AB228" s="99">
        <v>105</v>
      </c>
      <c r="AC228" s="99"/>
      <c r="AD228" s="99"/>
      <c r="AE228" s="99"/>
      <c r="AF228" s="99"/>
      <c r="AG228" s="99"/>
      <c r="AH228" s="99"/>
      <c r="AI228" s="99"/>
      <c r="AJ228" s="99"/>
      <c r="AK228" s="100">
        <v>4.5999973714300701E-4</v>
      </c>
      <c r="AL228" s="100"/>
      <c r="AM228" s="100"/>
      <c r="AN228" s="100"/>
      <c r="AO228" s="100"/>
      <c r="AP228" s="100"/>
    </row>
    <row r="229" spans="2:44" s="1" customFormat="1" ht="10" x14ac:dyDescent="0.2">
      <c r="B229" s="97" t="s">
        <v>1153</v>
      </c>
      <c r="C229" s="97"/>
      <c r="D229" s="97"/>
      <c r="E229" s="97"/>
      <c r="F229" s="97"/>
      <c r="G229" s="107">
        <v>69072455.489999995</v>
      </c>
      <c r="H229" s="107"/>
      <c r="I229" s="107"/>
      <c r="J229" s="107"/>
      <c r="K229" s="107"/>
      <c r="L229" s="107"/>
      <c r="M229" s="107"/>
      <c r="N229" s="107"/>
      <c r="O229" s="107"/>
      <c r="P229" s="107"/>
      <c r="Q229" s="107"/>
      <c r="R229" s="100">
        <v>4.5263897736177198E-3</v>
      </c>
      <c r="S229" s="100"/>
      <c r="T229" s="100"/>
      <c r="U229" s="100"/>
      <c r="V229" s="100"/>
      <c r="W229" s="100"/>
      <c r="X229" s="100"/>
      <c r="Y229" s="100"/>
      <c r="Z229" s="100"/>
      <c r="AA229" s="100"/>
      <c r="AB229" s="99">
        <v>438</v>
      </c>
      <c r="AC229" s="99"/>
      <c r="AD229" s="99"/>
      <c r="AE229" s="99"/>
      <c r="AF229" s="99"/>
      <c r="AG229" s="99"/>
      <c r="AH229" s="99"/>
      <c r="AI229" s="99"/>
      <c r="AJ229" s="99"/>
      <c r="AK229" s="100">
        <v>1.91885604636797E-3</v>
      </c>
      <c r="AL229" s="100"/>
      <c r="AM229" s="100"/>
      <c r="AN229" s="100"/>
      <c r="AO229" s="100"/>
      <c r="AP229" s="100"/>
    </row>
    <row r="230" spans="2:44" s="1" customFormat="1" ht="10" x14ac:dyDescent="0.2">
      <c r="B230" s="97" t="s">
        <v>1154</v>
      </c>
      <c r="C230" s="97"/>
      <c r="D230" s="97"/>
      <c r="E230" s="97"/>
      <c r="F230" s="97"/>
      <c r="G230" s="107">
        <v>23366685.899999999</v>
      </c>
      <c r="H230" s="107"/>
      <c r="I230" s="107"/>
      <c r="J230" s="107"/>
      <c r="K230" s="107"/>
      <c r="L230" s="107"/>
      <c r="M230" s="107"/>
      <c r="N230" s="107"/>
      <c r="O230" s="107"/>
      <c r="P230" s="107"/>
      <c r="Q230" s="107"/>
      <c r="R230" s="100">
        <v>1.53124320470132E-3</v>
      </c>
      <c r="S230" s="100"/>
      <c r="T230" s="100"/>
      <c r="U230" s="100"/>
      <c r="V230" s="100"/>
      <c r="W230" s="100"/>
      <c r="X230" s="100"/>
      <c r="Y230" s="100"/>
      <c r="Z230" s="100"/>
      <c r="AA230" s="100"/>
      <c r="AB230" s="99">
        <v>153</v>
      </c>
      <c r="AC230" s="99"/>
      <c r="AD230" s="99"/>
      <c r="AE230" s="99"/>
      <c r="AF230" s="99"/>
      <c r="AG230" s="99"/>
      <c r="AH230" s="99"/>
      <c r="AI230" s="99"/>
      <c r="AJ230" s="99"/>
      <c r="AK230" s="100">
        <v>6.7028533126552495E-4</v>
      </c>
      <c r="AL230" s="100"/>
      <c r="AM230" s="100"/>
      <c r="AN230" s="100"/>
      <c r="AO230" s="100"/>
      <c r="AP230" s="100"/>
    </row>
    <row r="231" spans="2:44" s="1" customFormat="1" ht="10" x14ac:dyDescent="0.2">
      <c r="B231" s="97" t="s">
        <v>1155</v>
      </c>
      <c r="C231" s="97"/>
      <c r="D231" s="97"/>
      <c r="E231" s="97"/>
      <c r="F231" s="97"/>
      <c r="G231" s="107">
        <v>75589357.830000103</v>
      </c>
      <c r="H231" s="107"/>
      <c r="I231" s="107"/>
      <c r="J231" s="107"/>
      <c r="K231" s="107"/>
      <c r="L231" s="107"/>
      <c r="M231" s="107"/>
      <c r="N231" s="107"/>
      <c r="O231" s="107"/>
      <c r="P231" s="107"/>
      <c r="Q231" s="107"/>
      <c r="R231" s="100">
        <v>4.9534491549323399E-3</v>
      </c>
      <c r="S231" s="100"/>
      <c r="T231" s="100"/>
      <c r="U231" s="100"/>
      <c r="V231" s="100"/>
      <c r="W231" s="100"/>
      <c r="X231" s="100"/>
      <c r="Y231" s="100"/>
      <c r="Z231" s="100"/>
      <c r="AA231" s="100"/>
      <c r="AB231" s="99">
        <v>1014</v>
      </c>
      <c r="AC231" s="99"/>
      <c r="AD231" s="99"/>
      <c r="AE231" s="99"/>
      <c r="AF231" s="99"/>
      <c r="AG231" s="99"/>
      <c r="AH231" s="99"/>
      <c r="AI231" s="99"/>
      <c r="AJ231" s="99"/>
      <c r="AK231" s="100">
        <v>4.4422831758381904E-3</v>
      </c>
      <c r="AL231" s="100"/>
      <c r="AM231" s="100"/>
      <c r="AN231" s="100"/>
      <c r="AO231" s="100"/>
      <c r="AP231" s="100"/>
    </row>
    <row r="232" spans="2:44" s="1" customFormat="1" ht="10" x14ac:dyDescent="0.2">
      <c r="B232" s="97" t="s">
        <v>1156</v>
      </c>
      <c r="C232" s="97"/>
      <c r="D232" s="97"/>
      <c r="E232" s="97"/>
      <c r="F232" s="97"/>
      <c r="G232" s="107">
        <v>252749858.53</v>
      </c>
      <c r="H232" s="107"/>
      <c r="I232" s="107"/>
      <c r="J232" s="107"/>
      <c r="K232" s="107"/>
      <c r="L232" s="107"/>
      <c r="M232" s="107"/>
      <c r="N232" s="107"/>
      <c r="O232" s="107"/>
      <c r="P232" s="107"/>
      <c r="Q232" s="107"/>
      <c r="R232" s="100">
        <v>1.6562960833195601E-2</v>
      </c>
      <c r="S232" s="100"/>
      <c r="T232" s="100"/>
      <c r="U232" s="100"/>
      <c r="V232" s="100"/>
      <c r="W232" s="100"/>
      <c r="X232" s="100"/>
      <c r="Y232" s="100"/>
      <c r="Z232" s="100"/>
      <c r="AA232" s="100"/>
      <c r="AB232" s="99">
        <v>2731</v>
      </c>
      <c r="AC232" s="99"/>
      <c r="AD232" s="99"/>
      <c r="AE232" s="99"/>
      <c r="AF232" s="99"/>
      <c r="AG232" s="99"/>
      <c r="AH232" s="99"/>
      <c r="AI232" s="99"/>
      <c r="AJ232" s="99"/>
      <c r="AK232" s="100">
        <v>1.19643741155957E-2</v>
      </c>
      <c r="AL232" s="100"/>
      <c r="AM232" s="100"/>
      <c r="AN232" s="100"/>
      <c r="AO232" s="100"/>
      <c r="AP232" s="100"/>
    </row>
    <row r="233" spans="2:44" s="1" customFormat="1" ht="10" x14ac:dyDescent="0.2">
      <c r="B233" s="97" t="s">
        <v>1157</v>
      </c>
      <c r="C233" s="97"/>
      <c r="D233" s="97"/>
      <c r="E233" s="97"/>
      <c r="F233" s="97"/>
      <c r="G233" s="107">
        <v>22564018.239999998</v>
      </c>
      <c r="H233" s="107"/>
      <c r="I233" s="107"/>
      <c r="J233" s="107"/>
      <c r="K233" s="107"/>
      <c r="L233" s="107"/>
      <c r="M233" s="107"/>
      <c r="N233" s="107"/>
      <c r="O233" s="107"/>
      <c r="P233" s="107"/>
      <c r="Q233" s="107"/>
      <c r="R233" s="100">
        <v>1.4786435589805599E-3</v>
      </c>
      <c r="S233" s="100"/>
      <c r="T233" s="100"/>
      <c r="U233" s="100"/>
      <c r="V233" s="100"/>
      <c r="W233" s="100"/>
      <c r="X233" s="100"/>
      <c r="Y233" s="100"/>
      <c r="Z233" s="100"/>
      <c r="AA233" s="100"/>
      <c r="AB233" s="99">
        <v>200</v>
      </c>
      <c r="AC233" s="99"/>
      <c r="AD233" s="99"/>
      <c r="AE233" s="99"/>
      <c r="AF233" s="99"/>
      <c r="AG233" s="99"/>
      <c r="AH233" s="99"/>
      <c r="AI233" s="99"/>
      <c r="AJ233" s="99"/>
      <c r="AK233" s="100">
        <v>8.7618997551048997E-4</v>
      </c>
      <c r="AL233" s="100"/>
      <c r="AM233" s="100"/>
      <c r="AN233" s="100"/>
      <c r="AO233" s="100"/>
      <c r="AP233" s="100"/>
    </row>
    <row r="234" spans="2:44" s="1" customFormat="1" ht="10" x14ac:dyDescent="0.2">
      <c r="B234" s="97" t="s">
        <v>1158</v>
      </c>
      <c r="C234" s="97"/>
      <c r="D234" s="97"/>
      <c r="E234" s="97"/>
      <c r="F234" s="97"/>
      <c r="G234" s="107">
        <v>16267983.359999999</v>
      </c>
      <c r="H234" s="107"/>
      <c r="I234" s="107"/>
      <c r="J234" s="107"/>
      <c r="K234" s="107"/>
      <c r="L234" s="107"/>
      <c r="M234" s="107"/>
      <c r="N234" s="107"/>
      <c r="O234" s="107"/>
      <c r="P234" s="107"/>
      <c r="Q234" s="107"/>
      <c r="R234" s="100">
        <v>1.06605785179807E-3</v>
      </c>
      <c r="S234" s="100"/>
      <c r="T234" s="100"/>
      <c r="U234" s="100"/>
      <c r="V234" s="100"/>
      <c r="W234" s="100"/>
      <c r="X234" s="100"/>
      <c r="Y234" s="100"/>
      <c r="Z234" s="100"/>
      <c r="AA234" s="100"/>
      <c r="AB234" s="99">
        <v>103</v>
      </c>
      <c r="AC234" s="99"/>
      <c r="AD234" s="99"/>
      <c r="AE234" s="99"/>
      <c r="AF234" s="99"/>
      <c r="AG234" s="99"/>
      <c r="AH234" s="99"/>
      <c r="AI234" s="99"/>
      <c r="AJ234" s="99"/>
      <c r="AK234" s="100">
        <v>4.51237837387903E-4</v>
      </c>
      <c r="AL234" s="100"/>
      <c r="AM234" s="100"/>
      <c r="AN234" s="100"/>
      <c r="AO234" s="100"/>
      <c r="AP234" s="100"/>
    </row>
    <row r="235" spans="2:44" s="1" customFormat="1" ht="10" x14ac:dyDescent="0.2">
      <c r="B235" s="97" t="s">
        <v>1159</v>
      </c>
      <c r="C235" s="97"/>
      <c r="D235" s="97"/>
      <c r="E235" s="97"/>
      <c r="F235" s="97"/>
      <c r="G235" s="107">
        <v>1280664.56</v>
      </c>
      <c r="H235" s="107"/>
      <c r="I235" s="107"/>
      <c r="J235" s="107"/>
      <c r="K235" s="107"/>
      <c r="L235" s="107"/>
      <c r="M235" s="107"/>
      <c r="N235" s="107"/>
      <c r="O235" s="107"/>
      <c r="P235" s="107"/>
      <c r="Q235" s="107"/>
      <c r="R235" s="100">
        <v>8.3923279210160203E-5</v>
      </c>
      <c r="S235" s="100"/>
      <c r="T235" s="100"/>
      <c r="U235" s="100"/>
      <c r="V235" s="100"/>
      <c r="W235" s="100"/>
      <c r="X235" s="100"/>
      <c r="Y235" s="100"/>
      <c r="Z235" s="100"/>
      <c r="AA235" s="100"/>
      <c r="AB235" s="99">
        <v>12</v>
      </c>
      <c r="AC235" s="99"/>
      <c r="AD235" s="99"/>
      <c r="AE235" s="99"/>
      <c r="AF235" s="99"/>
      <c r="AG235" s="99"/>
      <c r="AH235" s="99"/>
      <c r="AI235" s="99"/>
      <c r="AJ235" s="99"/>
      <c r="AK235" s="100">
        <v>5.2571398530629398E-5</v>
      </c>
      <c r="AL235" s="100"/>
      <c r="AM235" s="100"/>
      <c r="AN235" s="100"/>
      <c r="AO235" s="100"/>
      <c r="AP235" s="100"/>
    </row>
    <row r="236" spans="2:44" s="1" customFormat="1" ht="10" x14ac:dyDescent="0.2">
      <c r="B236" s="97" t="s">
        <v>1160</v>
      </c>
      <c r="C236" s="97"/>
      <c r="D236" s="97"/>
      <c r="E236" s="97"/>
      <c r="F236" s="97"/>
      <c r="G236" s="107">
        <v>12888556744.959999</v>
      </c>
      <c r="H236" s="107"/>
      <c r="I236" s="107"/>
      <c r="J236" s="107"/>
      <c r="K236" s="107"/>
      <c r="L236" s="107"/>
      <c r="M236" s="107"/>
      <c r="N236" s="107"/>
      <c r="O236" s="107"/>
      <c r="P236" s="107"/>
      <c r="Q236" s="107"/>
      <c r="R236" s="100">
        <v>0.84460051453541696</v>
      </c>
      <c r="S236" s="100"/>
      <c r="T236" s="100"/>
      <c r="U236" s="100"/>
      <c r="V236" s="100"/>
      <c r="W236" s="100"/>
      <c r="X236" s="100"/>
      <c r="Y236" s="100"/>
      <c r="Z236" s="100"/>
      <c r="AA236" s="100"/>
      <c r="AB236" s="99">
        <v>192754</v>
      </c>
      <c r="AC236" s="99"/>
      <c r="AD236" s="99"/>
      <c r="AE236" s="99"/>
      <c r="AF236" s="99"/>
      <c r="AG236" s="99"/>
      <c r="AH236" s="99"/>
      <c r="AI236" s="99"/>
      <c r="AJ236" s="99"/>
      <c r="AK236" s="100">
        <v>0.84444561269774499</v>
      </c>
      <c r="AL236" s="100"/>
      <c r="AM236" s="100"/>
      <c r="AN236" s="100"/>
      <c r="AO236" s="100"/>
      <c r="AP236" s="100"/>
    </row>
    <row r="237" spans="2:44" s="1" customFormat="1" ht="10.5" x14ac:dyDescent="0.2">
      <c r="B237" s="105"/>
      <c r="C237" s="105"/>
      <c r="D237" s="105"/>
      <c r="E237" s="105"/>
      <c r="F237" s="105"/>
      <c r="G237" s="108">
        <v>15259944225.879999</v>
      </c>
      <c r="H237" s="108"/>
      <c r="I237" s="108"/>
      <c r="J237" s="108"/>
      <c r="K237" s="108"/>
      <c r="L237" s="108"/>
      <c r="M237" s="108"/>
      <c r="N237" s="108"/>
      <c r="O237" s="108"/>
      <c r="P237" s="108"/>
      <c r="Q237" s="108"/>
      <c r="R237" s="102">
        <v>1</v>
      </c>
      <c r="S237" s="102"/>
      <c r="T237" s="102"/>
      <c r="U237" s="102"/>
      <c r="V237" s="102"/>
      <c r="W237" s="102"/>
      <c r="X237" s="102"/>
      <c r="Y237" s="102"/>
      <c r="Z237" s="102"/>
      <c r="AA237" s="102"/>
      <c r="AB237" s="101">
        <v>228261</v>
      </c>
      <c r="AC237" s="101"/>
      <c r="AD237" s="101"/>
      <c r="AE237" s="101"/>
      <c r="AF237" s="101"/>
      <c r="AG237" s="101"/>
      <c r="AH237" s="101"/>
      <c r="AI237" s="101"/>
      <c r="AJ237" s="101"/>
      <c r="AK237" s="102">
        <v>1</v>
      </c>
      <c r="AL237" s="102"/>
      <c r="AM237" s="102"/>
      <c r="AN237" s="102"/>
      <c r="AO237" s="102"/>
      <c r="AP237" s="102"/>
    </row>
    <row r="238" spans="2:44" s="1" customFormat="1" ht="8" x14ac:dyDescent="0.2"/>
    <row r="239" spans="2:44" s="1" customFormat="1" ht="13" x14ac:dyDescent="0.2">
      <c r="B239" s="82" t="s">
        <v>1208</v>
      </c>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row>
    <row r="240" spans="2:44" s="1" customFormat="1" ht="8" x14ac:dyDescent="0.2"/>
    <row r="241" spans="2:44" s="1" customFormat="1" ht="10.5" x14ac:dyDescent="0.2">
      <c r="B241" s="105"/>
      <c r="C241" s="105"/>
      <c r="D241" s="105"/>
      <c r="E241" s="105"/>
      <c r="F241" s="80" t="s">
        <v>1073</v>
      </c>
      <c r="G241" s="80"/>
      <c r="H241" s="80"/>
      <c r="I241" s="80"/>
      <c r="J241" s="80"/>
      <c r="K241" s="80"/>
      <c r="L241" s="80"/>
      <c r="M241" s="80"/>
      <c r="N241" s="80"/>
      <c r="O241" s="80"/>
      <c r="P241" s="80"/>
      <c r="Q241" s="80" t="s">
        <v>1074</v>
      </c>
      <c r="R241" s="80"/>
      <c r="S241" s="80"/>
      <c r="T241" s="80"/>
      <c r="U241" s="80"/>
      <c r="V241" s="80"/>
      <c r="W241" s="80"/>
      <c r="X241" s="80"/>
      <c r="Y241" s="80"/>
      <c r="Z241" s="80"/>
      <c r="AA241" s="80" t="s">
        <v>1075</v>
      </c>
      <c r="AB241" s="80"/>
      <c r="AC241" s="80"/>
      <c r="AD241" s="80"/>
      <c r="AE241" s="80"/>
      <c r="AF241" s="80"/>
      <c r="AG241" s="80"/>
      <c r="AH241" s="80"/>
      <c r="AI241" s="80"/>
      <c r="AJ241" s="80" t="s">
        <v>1074</v>
      </c>
      <c r="AK241" s="80"/>
      <c r="AL241" s="80"/>
      <c r="AM241" s="80"/>
      <c r="AN241" s="80"/>
      <c r="AO241" s="80"/>
      <c r="AP241" s="80"/>
    </row>
    <row r="242" spans="2:44" s="1" customFormat="1" ht="10" x14ac:dyDescent="0.2">
      <c r="B242" s="97" t="s">
        <v>1161</v>
      </c>
      <c r="C242" s="97"/>
      <c r="D242" s="97"/>
      <c r="E242" s="97"/>
      <c r="F242" s="107">
        <v>15259852306.969999</v>
      </c>
      <c r="G242" s="107"/>
      <c r="H242" s="107"/>
      <c r="I242" s="107"/>
      <c r="J242" s="107"/>
      <c r="K242" s="107"/>
      <c r="L242" s="107"/>
      <c r="M242" s="107"/>
      <c r="N242" s="107"/>
      <c r="O242" s="107"/>
      <c r="P242" s="107"/>
      <c r="Q242" s="100">
        <v>0.999993976458325</v>
      </c>
      <c r="R242" s="100"/>
      <c r="S242" s="100"/>
      <c r="T242" s="100"/>
      <c r="U242" s="100"/>
      <c r="V242" s="100"/>
      <c r="W242" s="100"/>
      <c r="X242" s="100"/>
      <c r="Y242" s="100"/>
      <c r="Z242" s="100"/>
      <c r="AA242" s="99">
        <v>228252</v>
      </c>
      <c r="AB242" s="99"/>
      <c r="AC242" s="99"/>
      <c r="AD242" s="99"/>
      <c r="AE242" s="99"/>
      <c r="AF242" s="99"/>
      <c r="AG242" s="99"/>
      <c r="AH242" s="99"/>
      <c r="AI242" s="99"/>
      <c r="AJ242" s="100">
        <v>0.99996057145110195</v>
      </c>
      <c r="AK242" s="100"/>
      <c r="AL242" s="100"/>
      <c r="AM242" s="100"/>
      <c r="AN242" s="100"/>
      <c r="AO242" s="100"/>
      <c r="AP242" s="100"/>
    </row>
    <row r="243" spans="2:44" s="1" customFormat="1" ht="10" x14ac:dyDescent="0.2">
      <c r="B243" s="97" t="s">
        <v>1162</v>
      </c>
      <c r="C243" s="97"/>
      <c r="D243" s="97"/>
      <c r="E243" s="97"/>
      <c r="F243" s="107">
        <v>91918.91</v>
      </c>
      <c r="G243" s="107"/>
      <c r="H243" s="107"/>
      <c r="I243" s="107"/>
      <c r="J243" s="107"/>
      <c r="K243" s="107"/>
      <c r="L243" s="107"/>
      <c r="M243" s="107"/>
      <c r="N243" s="107"/>
      <c r="O243" s="107"/>
      <c r="P243" s="107"/>
      <c r="Q243" s="100">
        <v>6.0235416748188803E-6</v>
      </c>
      <c r="R243" s="100"/>
      <c r="S243" s="100"/>
      <c r="T243" s="100"/>
      <c r="U243" s="100"/>
      <c r="V243" s="100"/>
      <c r="W243" s="100"/>
      <c r="X243" s="100"/>
      <c r="Y243" s="100"/>
      <c r="Z243" s="100"/>
      <c r="AA243" s="99">
        <v>9</v>
      </c>
      <c r="AB243" s="99"/>
      <c r="AC243" s="99"/>
      <c r="AD243" s="99"/>
      <c r="AE243" s="99"/>
      <c r="AF243" s="99"/>
      <c r="AG243" s="99"/>
      <c r="AH243" s="99"/>
      <c r="AI243" s="99"/>
      <c r="AJ243" s="100">
        <v>3.9428548897972101E-5</v>
      </c>
      <c r="AK243" s="100"/>
      <c r="AL243" s="100"/>
      <c r="AM243" s="100"/>
      <c r="AN243" s="100"/>
      <c r="AO243" s="100"/>
      <c r="AP243" s="100"/>
    </row>
    <row r="244" spans="2:44" s="1" customFormat="1" ht="10.5" x14ac:dyDescent="0.2">
      <c r="B244" s="105"/>
      <c r="C244" s="105"/>
      <c r="D244" s="105"/>
      <c r="E244" s="105"/>
      <c r="F244" s="108">
        <v>15259944225.879999</v>
      </c>
      <c r="G244" s="108"/>
      <c r="H244" s="108"/>
      <c r="I244" s="108"/>
      <c r="J244" s="108"/>
      <c r="K244" s="108"/>
      <c r="L244" s="108"/>
      <c r="M244" s="108"/>
      <c r="N244" s="108"/>
      <c r="O244" s="108"/>
      <c r="P244" s="108"/>
      <c r="Q244" s="102">
        <v>1</v>
      </c>
      <c r="R244" s="102"/>
      <c r="S244" s="102"/>
      <c r="T244" s="102"/>
      <c r="U244" s="102"/>
      <c r="V244" s="102"/>
      <c r="W244" s="102"/>
      <c r="X244" s="102"/>
      <c r="Y244" s="102"/>
      <c r="Z244" s="102"/>
      <c r="AA244" s="101">
        <v>228261</v>
      </c>
      <c r="AB244" s="101"/>
      <c r="AC244" s="101"/>
      <c r="AD244" s="101"/>
      <c r="AE244" s="101"/>
      <c r="AF244" s="101"/>
      <c r="AG244" s="101"/>
      <c r="AH244" s="101"/>
      <c r="AI244" s="101"/>
      <c r="AJ244" s="102">
        <v>1</v>
      </c>
      <c r="AK244" s="102"/>
      <c r="AL244" s="102"/>
      <c r="AM244" s="102"/>
      <c r="AN244" s="102"/>
      <c r="AO244" s="102"/>
      <c r="AP244" s="102"/>
    </row>
    <row r="245" spans="2:44" s="1" customFormat="1" ht="8" x14ac:dyDescent="0.2"/>
    <row r="246" spans="2:44" s="1" customFormat="1" ht="13" x14ac:dyDescent="0.2">
      <c r="B246" s="82" t="s">
        <v>1209</v>
      </c>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row>
    <row r="247" spans="2:44" s="1" customFormat="1" ht="8" x14ac:dyDescent="0.2"/>
    <row r="248" spans="2:44" s="1" customFormat="1" ht="10.5" x14ac:dyDescent="0.2">
      <c r="B248" s="105"/>
      <c r="C248" s="105"/>
      <c r="D248" s="80" t="s">
        <v>1073</v>
      </c>
      <c r="E248" s="80"/>
      <c r="F248" s="80"/>
      <c r="G248" s="80"/>
      <c r="H248" s="80"/>
      <c r="I248" s="80"/>
      <c r="J248" s="80"/>
      <c r="K248" s="80"/>
      <c r="L248" s="80"/>
      <c r="M248" s="80"/>
      <c r="N248" s="80"/>
      <c r="O248" s="80" t="s">
        <v>1074</v>
      </c>
      <c r="P248" s="80"/>
      <c r="Q248" s="80"/>
      <c r="R248" s="80"/>
      <c r="S248" s="80"/>
      <c r="T248" s="80"/>
      <c r="U248" s="80"/>
      <c r="V248" s="80"/>
      <c r="W248" s="80"/>
      <c r="X248" s="80"/>
      <c r="Y248" s="80" t="s">
        <v>1075</v>
      </c>
      <c r="Z248" s="80"/>
      <c r="AA248" s="80"/>
      <c r="AB248" s="80"/>
      <c r="AC248" s="80"/>
      <c r="AD248" s="80"/>
      <c r="AE248" s="80"/>
      <c r="AF248" s="80"/>
      <c r="AG248" s="80"/>
      <c r="AH248" s="80" t="s">
        <v>1074</v>
      </c>
      <c r="AI248" s="80"/>
      <c r="AJ248" s="80"/>
      <c r="AK248" s="80"/>
      <c r="AL248" s="80"/>
      <c r="AM248" s="80"/>
      <c r="AN248" s="80"/>
      <c r="AO248" s="80"/>
    </row>
    <row r="249" spans="2:44" s="1" customFormat="1" ht="10" x14ac:dyDescent="0.2">
      <c r="B249" s="97" t="s">
        <v>1163</v>
      </c>
      <c r="C249" s="97"/>
      <c r="D249" s="107">
        <v>14418977299.34</v>
      </c>
      <c r="E249" s="107"/>
      <c r="F249" s="107"/>
      <c r="G249" s="107"/>
      <c r="H249" s="107"/>
      <c r="I249" s="107"/>
      <c r="J249" s="107"/>
      <c r="K249" s="107"/>
      <c r="L249" s="107"/>
      <c r="M249" s="107"/>
      <c r="N249" s="107"/>
      <c r="O249" s="100">
        <v>0.94489056355043799</v>
      </c>
      <c r="P249" s="100"/>
      <c r="Q249" s="100"/>
      <c r="R249" s="100"/>
      <c r="S249" s="100"/>
      <c r="T249" s="100"/>
      <c r="U249" s="100"/>
      <c r="V249" s="100"/>
      <c r="W249" s="100"/>
      <c r="X249" s="100"/>
      <c r="Y249" s="99">
        <v>220275</v>
      </c>
      <c r="Z249" s="99"/>
      <c r="AA249" s="99"/>
      <c r="AB249" s="99"/>
      <c r="AC249" s="99"/>
      <c r="AD249" s="99"/>
      <c r="AE249" s="99"/>
      <c r="AF249" s="99"/>
      <c r="AG249" s="99"/>
      <c r="AH249" s="100">
        <v>0.96501373427786596</v>
      </c>
      <c r="AI249" s="100"/>
      <c r="AJ249" s="100"/>
      <c r="AK249" s="100"/>
      <c r="AL249" s="100"/>
      <c r="AM249" s="100"/>
      <c r="AN249" s="100"/>
      <c r="AO249" s="100"/>
    </row>
    <row r="250" spans="2:44" s="1" customFormat="1" ht="10" x14ac:dyDescent="0.2">
      <c r="B250" s="97" t="s">
        <v>1164</v>
      </c>
      <c r="C250" s="97"/>
      <c r="D250" s="107">
        <v>711598095.76999998</v>
      </c>
      <c r="E250" s="107"/>
      <c r="F250" s="107"/>
      <c r="G250" s="107"/>
      <c r="H250" s="107"/>
      <c r="I250" s="107"/>
      <c r="J250" s="107"/>
      <c r="K250" s="107"/>
      <c r="L250" s="107"/>
      <c r="M250" s="107"/>
      <c r="N250" s="107"/>
      <c r="O250" s="100">
        <v>4.6631762556718102E-2</v>
      </c>
      <c r="P250" s="100"/>
      <c r="Q250" s="100"/>
      <c r="R250" s="100"/>
      <c r="S250" s="100"/>
      <c r="T250" s="100"/>
      <c r="U250" s="100"/>
      <c r="V250" s="100"/>
      <c r="W250" s="100"/>
      <c r="X250" s="100"/>
      <c r="Y250" s="99">
        <v>4615</v>
      </c>
      <c r="Z250" s="99"/>
      <c r="AA250" s="99"/>
      <c r="AB250" s="99"/>
      <c r="AC250" s="99"/>
      <c r="AD250" s="99"/>
      <c r="AE250" s="99"/>
      <c r="AF250" s="99"/>
      <c r="AG250" s="99"/>
      <c r="AH250" s="100">
        <v>2.02180836849046E-2</v>
      </c>
      <c r="AI250" s="100"/>
      <c r="AJ250" s="100"/>
      <c r="AK250" s="100"/>
      <c r="AL250" s="100"/>
      <c r="AM250" s="100"/>
      <c r="AN250" s="100"/>
      <c r="AO250" s="100"/>
    </row>
    <row r="251" spans="2:44" s="1" customFormat="1" ht="10" x14ac:dyDescent="0.2">
      <c r="B251" s="97" t="s">
        <v>1165</v>
      </c>
      <c r="C251" s="97"/>
      <c r="D251" s="107">
        <v>129368830.77</v>
      </c>
      <c r="E251" s="107"/>
      <c r="F251" s="107"/>
      <c r="G251" s="107"/>
      <c r="H251" s="107"/>
      <c r="I251" s="107"/>
      <c r="J251" s="107"/>
      <c r="K251" s="107"/>
      <c r="L251" s="107"/>
      <c r="M251" s="107"/>
      <c r="N251" s="107"/>
      <c r="O251" s="100">
        <v>8.4776738928440797E-3</v>
      </c>
      <c r="P251" s="100"/>
      <c r="Q251" s="100"/>
      <c r="R251" s="100"/>
      <c r="S251" s="100"/>
      <c r="T251" s="100"/>
      <c r="U251" s="100"/>
      <c r="V251" s="100"/>
      <c r="W251" s="100"/>
      <c r="X251" s="100"/>
      <c r="Y251" s="99">
        <v>3371</v>
      </c>
      <c r="Z251" s="99"/>
      <c r="AA251" s="99"/>
      <c r="AB251" s="99"/>
      <c r="AC251" s="99"/>
      <c r="AD251" s="99"/>
      <c r="AE251" s="99"/>
      <c r="AF251" s="99"/>
      <c r="AG251" s="99"/>
      <c r="AH251" s="100">
        <v>1.4768182037229301E-2</v>
      </c>
      <c r="AI251" s="100"/>
      <c r="AJ251" s="100"/>
      <c r="AK251" s="100"/>
      <c r="AL251" s="100"/>
      <c r="AM251" s="100"/>
      <c r="AN251" s="100"/>
      <c r="AO251" s="100"/>
    </row>
    <row r="252" spans="2:44" s="1" customFormat="1" ht="10.5" x14ac:dyDescent="0.2">
      <c r="B252" s="105"/>
      <c r="C252" s="105"/>
      <c r="D252" s="108">
        <v>15259944225.879999</v>
      </c>
      <c r="E252" s="108"/>
      <c r="F252" s="108"/>
      <c r="G252" s="108"/>
      <c r="H252" s="108"/>
      <c r="I252" s="108"/>
      <c r="J252" s="108"/>
      <c r="K252" s="108"/>
      <c r="L252" s="108"/>
      <c r="M252" s="108"/>
      <c r="N252" s="108"/>
      <c r="O252" s="102">
        <v>1</v>
      </c>
      <c r="P252" s="102"/>
      <c r="Q252" s="102"/>
      <c r="R252" s="102"/>
      <c r="S252" s="102"/>
      <c r="T252" s="102"/>
      <c r="U252" s="102"/>
      <c r="V252" s="102"/>
      <c r="W252" s="102"/>
      <c r="X252" s="102"/>
      <c r="Y252" s="101">
        <v>228261</v>
      </c>
      <c r="Z252" s="101"/>
      <c r="AA252" s="101"/>
      <c r="AB252" s="101"/>
      <c r="AC252" s="101"/>
      <c r="AD252" s="101"/>
      <c r="AE252" s="101"/>
      <c r="AF252" s="101"/>
      <c r="AG252" s="101"/>
      <c r="AH252" s="102">
        <v>1</v>
      </c>
      <c r="AI252" s="102"/>
      <c r="AJ252" s="102"/>
      <c r="AK252" s="102"/>
      <c r="AL252" s="102"/>
      <c r="AM252" s="102"/>
      <c r="AN252" s="102"/>
      <c r="AO252" s="102"/>
    </row>
    <row r="253" spans="2:44" s="1" customFormat="1" ht="8" x14ac:dyDescent="0.2"/>
    <row r="254" spans="2:44" s="1" customFormat="1" ht="13" x14ac:dyDescent="0.2">
      <c r="B254" s="82" t="s">
        <v>1210</v>
      </c>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row>
    <row r="255" spans="2:44" s="1" customFormat="1" ht="8" x14ac:dyDescent="0.2"/>
    <row r="256" spans="2:44" s="1" customFormat="1" ht="10.5" x14ac:dyDescent="0.2">
      <c r="B256" s="47"/>
      <c r="C256" s="80" t="s">
        <v>1073</v>
      </c>
      <c r="D256" s="80"/>
      <c r="E256" s="80"/>
      <c r="F256" s="80"/>
      <c r="G256" s="80"/>
      <c r="H256" s="80"/>
      <c r="I256" s="80"/>
      <c r="J256" s="80"/>
      <c r="K256" s="80"/>
      <c r="L256" s="80"/>
      <c r="M256" s="80"/>
      <c r="N256" s="80" t="s">
        <v>1074</v>
      </c>
      <c r="O256" s="80"/>
      <c r="P256" s="80"/>
      <c r="Q256" s="80"/>
      <c r="R256" s="80"/>
      <c r="S256" s="80"/>
      <c r="T256" s="80"/>
      <c r="U256" s="80"/>
      <c r="V256" s="80"/>
      <c r="W256" s="80"/>
      <c r="X256" s="80" t="s">
        <v>1075</v>
      </c>
      <c r="Y256" s="80"/>
      <c r="Z256" s="80"/>
      <c r="AA256" s="80"/>
      <c r="AB256" s="80"/>
      <c r="AC256" s="80"/>
      <c r="AD256" s="80"/>
      <c r="AE256" s="80"/>
      <c r="AF256" s="80"/>
      <c r="AG256" s="80" t="s">
        <v>1074</v>
      </c>
      <c r="AH256" s="80"/>
      <c r="AI256" s="80"/>
      <c r="AJ256" s="80"/>
      <c r="AK256" s="80"/>
      <c r="AL256" s="80"/>
      <c r="AM256" s="80"/>
      <c r="AN256" s="80"/>
      <c r="AO256" s="80"/>
    </row>
    <row r="257" spans="2:44" s="1" customFormat="1" ht="10" x14ac:dyDescent="0.2">
      <c r="B257" s="12" t="s">
        <v>1166</v>
      </c>
      <c r="C257" s="107">
        <v>1124449160.26999</v>
      </c>
      <c r="D257" s="107"/>
      <c r="E257" s="107"/>
      <c r="F257" s="107"/>
      <c r="G257" s="107"/>
      <c r="H257" s="107"/>
      <c r="I257" s="107"/>
      <c r="J257" s="107"/>
      <c r="K257" s="107"/>
      <c r="L257" s="107"/>
      <c r="M257" s="107"/>
      <c r="N257" s="100">
        <v>7.3686321760140103E-2</v>
      </c>
      <c r="O257" s="100"/>
      <c r="P257" s="100"/>
      <c r="Q257" s="100"/>
      <c r="R257" s="100"/>
      <c r="S257" s="100"/>
      <c r="T257" s="100"/>
      <c r="U257" s="100"/>
      <c r="V257" s="100"/>
      <c r="W257" s="100"/>
      <c r="X257" s="99">
        <v>35180</v>
      </c>
      <c r="Y257" s="99"/>
      <c r="Z257" s="99"/>
      <c r="AA257" s="99"/>
      <c r="AB257" s="99"/>
      <c r="AC257" s="99"/>
      <c r="AD257" s="99"/>
      <c r="AE257" s="99"/>
      <c r="AF257" s="99"/>
      <c r="AG257" s="100">
        <v>0.15412181669229499</v>
      </c>
      <c r="AH257" s="100"/>
      <c r="AI257" s="100"/>
      <c r="AJ257" s="100"/>
      <c r="AK257" s="100"/>
      <c r="AL257" s="100"/>
      <c r="AM257" s="100"/>
      <c r="AN257" s="100"/>
      <c r="AO257" s="100"/>
    </row>
    <row r="258" spans="2:44" s="1" customFormat="1" ht="10" x14ac:dyDescent="0.2">
      <c r="B258" s="12" t="s">
        <v>1167</v>
      </c>
      <c r="C258" s="107">
        <v>1250586495.9200201</v>
      </c>
      <c r="D258" s="107"/>
      <c r="E258" s="107"/>
      <c r="F258" s="107"/>
      <c r="G258" s="107"/>
      <c r="H258" s="107"/>
      <c r="I258" s="107"/>
      <c r="J258" s="107"/>
      <c r="K258" s="107"/>
      <c r="L258" s="107"/>
      <c r="M258" s="107"/>
      <c r="N258" s="100">
        <v>8.1952232420292107E-2</v>
      </c>
      <c r="O258" s="100"/>
      <c r="P258" s="100"/>
      <c r="Q258" s="100"/>
      <c r="R258" s="100"/>
      <c r="S258" s="100"/>
      <c r="T258" s="100"/>
      <c r="U258" s="100"/>
      <c r="V258" s="100"/>
      <c r="W258" s="100"/>
      <c r="X258" s="99">
        <v>29943</v>
      </c>
      <c r="Y258" s="99"/>
      <c r="Z258" s="99"/>
      <c r="AA258" s="99"/>
      <c r="AB258" s="99"/>
      <c r="AC258" s="99"/>
      <c r="AD258" s="99"/>
      <c r="AE258" s="99"/>
      <c r="AF258" s="99"/>
      <c r="AG258" s="100">
        <v>0.131178782183553</v>
      </c>
      <c r="AH258" s="100"/>
      <c r="AI258" s="100"/>
      <c r="AJ258" s="100"/>
      <c r="AK258" s="100"/>
      <c r="AL258" s="100"/>
      <c r="AM258" s="100"/>
      <c r="AN258" s="100"/>
      <c r="AO258" s="100"/>
    </row>
    <row r="259" spans="2:44" s="1" customFormat="1" ht="10" x14ac:dyDescent="0.2">
      <c r="B259" s="12" t="s">
        <v>1168</v>
      </c>
      <c r="C259" s="107">
        <v>1458516304.49001</v>
      </c>
      <c r="D259" s="107"/>
      <c r="E259" s="107"/>
      <c r="F259" s="107"/>
      <c r="G259" s="107"/>
      <c r="H259" s="107"/>
      <c r="I259" s="107"/>
      <c r="J259" s="107"/>
      <c r="K259" s="107"/>
      <c r="L259" s="107"/>
      <c r="M259" s="107"/>
      <c r="N259" s="100">
        <v>9.5578088812175804E-2</v>
      </c>
      <c r="O259" s="100"/>
      <c r="P259" s="100"/>
      <c r="Q259" s="100"/>
      <c r="R259" s="100"/>
      <c r="S259" s="100"/>
      <c r="T259" s="100"/>
      <c r="U259" s="100"/>
      <c r="V259" s="100"/>
      <c r="W259" s="100"/>
      <c r="X259" s="99">
        <v>27828</v>
      </c>
      <c r="Y259" s="99"/>
      <c r="Z259" s="99"/>
      <c r="AA259" s="99"/>
      <c r="AB259" s="99"/>
      <c r="AC259" s="99"/>
      <c r="AD259" s="99"/>
      <c r="AE259" s="99"/>
      <c r="AF259" s="99"/>
      <c r="AG259" s="100">
        <v>0.12191307319253</v>
      </c>
      <c r="AH259" s="100"/>
      <c r="AI259" s="100"/>
      <c r="AJ259" s="100"/>
      <c r="AK259" s="100"/>
      <c r="AL259" s="100"/>
      <c r="AM259" s="100"/>
      <c r="AN259" s="100"/>
      <c r="AO259" s="100"/>
    </row>
    <row r="260" spans="2:44" s="1" customFormat="1" ht="10" x14ac:dyDescent="0.2">
      <c r="B260" s="12" t="s">
        <v>1169</v>
      </c>
      <c r="C260" s="107">
        <v>1662439357.4200101</v>
      </c>
      <c r="D260" s="107"/>
      <c r="E260" s="107"/>
      <c r="F260" s="107"/>
      <c r="G260" s="107"/>
      <c r="H260" s="107"/>
      <c r="I260" s="107"/>
      <c r="J260" s="107"/>
      <c r="K260" s="107"/>
      <c r="L260" s="107"/>
      <c r="M260" s="107"/>
      <c r="N260" s="100">
        <v>0.108941378344005</v>
      </c>
      <c r="O260" s="100"/>
      <c r="P260" s="100"/>
      <c r="Q260" s="100"/>
      <c r="R260" s="100"/>
      <c r="S260" s="100"/>
      <c r="T260" s="100"/>
      <c r="U260" s="100"/>
      <c r="V260" s="100"/>
      <c r="W260" s="100"/>
      <c r="X260" s="99">
        <v>26927</v>
      </c>
      <c r="Y260" s="99"/>
      <c r="Z260" s="99"/>
      <c r="AA260" s="99"/>
      <c r="AB260" s="99"/>
      <c r="AC260" s="99"/>
      <c r="AD260" s="99"/>
      <c r="AE260" s="99"/>
      <c r="AF260" s="99"/>
      <c r="AG260" s="100">
        <v>0.117965837352855</v>
      </c>
      <c r="AH260" s="100"/>
      <c r="AI260" s="100"/>
      <c r="AJ260" s="100"/>
      <c r="AK260" s="100"/>
      <c r="AL260" s="100"/>
      <c r="AM260" s="100"/>
      <c r="AN260" s="100"/>
      <c r="AO260" s="100"/>
    </row>
    <row r="261" spans="2:44" s="1" customFormat="1" ht="10" x14ac:dyDescent="0.2">
      <c r="B261" s="12" t="s">
        <v>1170</v>
      </c>
      <c r="C261" s="107">
        <v>1843518869.8200099</v>
      </c>
      <c r="D261" s="107"/>
      <c r="E261" s="107"/>
      <c r="F261" s="107"/>
      <c r="G261" s="107"/>
      <c r="H261" s="107"/>
      <c r="I261" s="107"/>
      <c r="J261" s="107"/>
      <c r="K261" s="107"/>
      <c r="L261" s="107"/>
      <c r="M261" s="107"/>
      <c r="N261" s="100">
        <v>0.12080770693077</v>
      </c>
      <c r="O261" s="100"/>
      <c r="P261" s="100"/>
      <c r="Q261" s="100"/>
      <c r="R261" s="100"/>
      <c r="S261" s="100"/>
      <c r="T261" s="100"/>
      <c r="U261" s="100"/>
      <c r="V261" s="100"/>
      <c r="W261" s="100"/>
      <c r="X261" s="99">
        <v>25838</v>
      </c>
      <c r="Y261" s="99"/>
      <c r="Z261" s="99"/>
      <c r="AA261" s="99"/>
      <c r="AB261" s="99"/>
      <c r="AC261" s="99"/>
      <c r="AD261" s="99"/>
      <c r="AE261" s="99"/>
      <c r="AF261" s="99"/>
      <c r="AG261" s="100">
        <v>0.11319498293620001</v>
      </c>
      <c r="AH261" s="100"/>
      <c r="AI261" s="100"/>
      <c r="AJ261" s="100"/>
      <c r="AK261" s="100"/>
      <c r="AL261" s="100"/>
      <c r="AM261" s="100"/>
      <c r="AN261" s="100"/>
      <c r="AO261" s="100"/>
    </row>
    <row r="262" spans="2:44" s="1" customFormat="1" ht="10" x14ac:dyDescent="0.2">
      <c r="B262" s="12" t="s">
        <v>1171</v>
      </c>
      <c r="C262" s="107">
        <v>1932998147.1500101</v>
      </c>
      <c r="D262" s="107"/>
      <c r="E262" s="107"/>
      <c r="F262" s="107"/>
      <c r="G262" s="107"/>
      <c r="H262" s="107"/>
      <c r="I262" s="107"/>
      <c r="J262" s="107"/>
      <c r="K262" s="107"/>
      <c r="L262" s="107"/>
      <c r="M262" s="107"/>
      <c r="N262" s="100">
        <v>0.126671376941978</v>
      </c>
      <c r="O262" s="100"/>
      <c r="P262" s="100"/>
      <c r="Q262" s="100"/>
      <c r="R262" s="100"/>
      <c r="S262" s="100"/>
      <c r="T262" s="100"/>
      <c r="U262" s="100"/>
      <c r="V262" s="100"/>
      <c r="W262" s="100"/>
      <c r="X262" s="99">
        <v>24176</v>
      </c>
      <c r="Y262" s="99"/>
      <c r="Z262" s="99"/>
      <c r="AA262" s="99"/>
      <c r="AB262" s="99"/>
      <c r="AC262" s="99"/>
      <c r="AD262" s="99"/>
      <c r="AE262" s="99"/>
      <c r="AF262" s="99"/>
      <c r="AG262" s="100">
        <v>0.105913844239708</v>
      </c>
      <c r="AH262" s="100"/>
      <c r="AI262" s="100"/>
      <c r="AJ262" s="100"/>
      <c r="AK262" s="100"/>
      <c r="AL262" s="100"/>
      <c r="AM262" s="100"/>
      <c r="AN262" s="100"/>
      <c r="AO262" s="100"/>
    </row>
    <row r="263" spans="2:44" s="1" customFormat="1" ht="10" x14ac:dyDescent="0.2">
      <c r="B263" s="12" t="s">
        <v>1172</v>
      </c>
      <c r="C263" s="107">
        <v>1953756448.0900099</v>
      </c>
      <c r="D263" s="107"/>
      <c r="E263" s="107"/>
      <c r="F263" s="107"/>
      <c r="G263" s="107"/>
      <c r="H263" s="107"/>
      <c r="I263" s="107"/>
      <c r="J263" s="107"/>
      <c r="K263" s="107"/>
      <c r="L263" s="107"/>
      <c r="M263" s="107"/>
      <c r="N263" s="100">
        <v>0.128031689970173</v>
      </c>
      <c r="O263" s="100"/>
      <c r="P263" s="100"/>
      <c r="Q263" s="100"/>
      <c r="R263" s="100"/>
      <c r="S263" s="100"/>
      <c r="T263" s="100"/>
      <c r="U263" s="100"/>
      <c r="V263" s="100"/>
      <c r="W263" s="100"/>
      <c r="X263" s="99">
        <v>21707</v>
      </c>
      <c r="Y263" s="99"/>
      <c r="Z263" s="99"/>
      <c r="AA263" s="99"/>
      <c r="AB263" s="99"/>
      <c r="AC263" s="99"/>
      <c r="AD263" s="99"/>
      <c r="AE263" s="99"/>
      <c r="AF263" s="99"/>
      <c r="AG263" s="100">
        <v>9.5097278992031006E-2</v>
      </c>
      <c r="AH263" s="100"/>
      <c r="AI263" s="100"/>
      <c r="AJ263" s="100"/>
      <c r="AK263" s="100"/>
      <c r="AL263" s="100"/>
      <c r="AM263" s="100"/>
      <c r="AN263" s="100"/>
      <c r="AO263" s="100"/>
    </row>
    <row r="264" spans="2:44" s="1" customFormat="1" ht="10" x14ac:dyDescent="0.2">
      <c r="B264" s="12" t="s">
        <v>1173</v>
      </c>
      <c r="C264" s="107">
        <v>1748793613.25</v>
      </c>
      <c r="D264" s="107"/>
      <c r="E264" s="107"/>
      <c r="F264" s="107"/>
      <c r="G264" s="107"/>
      <c r="H264" s="107"/>
      <c r="I264" s="107"/>
      <c r="J264" s="107"/>
      <c r="K264" s="107"/>
      <c r="L264" s="107"/>
      <c r="M264" s="107"/>
      <c r="N264" s="100">
        <v>0.114600262449461</v>
      </c>
      <c r="O264" s="100"/>
      <c r="P264" s="100"/>
      <c r="Q264" s="100"/>
      <c r="R264" s="100"/>
      <c r="S264" s="100"/>
      <c r="T264" s="100"/>
      <c r="U264" s="100"/>
      <c r="V264" s="100"/>
      <c r="W264" s="100"/>
      <c r="X264" s="99">
        <v>17176</v>
      </c>
      <c r="Y264" s="99"/>
      <c r="Z264" s="99"/>
      <c r="AA264" s="99"/>
      <c r="AB264" s="99"/>
      <c r="AC264" s="99"/>
      <c r="AD264" s="99"/>
      <c r="AE264" s="99"/>
      <c r="AF264" s="99"/>
      <c r="AG264" s="100">
        <v>7.5247195096840899E-2</v>
      </c>
      <c r="AH264" s="100"/>
      <c r="AI264" s="100"/>
      <c r="AJ264" s="100"/>
      <c r="AK264" s="100"/>
      <c r="AL264" s="100"/>
      <c r="AM264" s="100"/>
      <c r="AN264" s="100"/>
      <c r="AO264" s="100"/>
    </row>
    <row r="265" spans="2:44" s="1" customFormat="1" ht="10" x14ac:dyDescent="0.2">
      <c r="B265" s="12" t="s">
        <v>1174</v>
      </c>
      <c r="C265" s="107">
        <v>1484210093.3299999</v>
      </c>
      <c r="D265" s="107"/>
      <c r="E265" s="107"/>
      <c r="F265" s="107"/>
      <c r="G265" s="107"/>
      <c r="H265" s="107"/>
      <c r="I265" s="107"/>
      <c r="J265" s="107"/>
      <c r="K265" s="107"/>
      <c r="L265" s="107"/>
      <c r="M265" s="107"/>
      <c r="N265" s="100">
        <v>9.7261829490363494E-2</v>
      </c>
      <c r="O265" s="100"/>
      <c r="P265" s="100"/>
      <c r="Q265" s="100"/>
      <c r="R265" s="100"/>
      <c r="S265" s="100"/>
      <c r="T265" s="100"/>
      <c r="U265" s="100"/>
      <c r="V265" s="100"/>
      <c r="W265" s="100"/>
      <c r="X265" s="99">
        <v>11719</v>
      </c>
      <c r="Y265" s="99"/>
      <c r="Z265" s="99"/>
      <c r="AA265" s="99"/>
      <c r="AB265" s="99"/>
      <c r="AC265" s="99"/>
      <c r="AD265" s="99"/>
      <c r="AE265" s="99"/>
      <c r="AF265" s="99"/>
      <c r="AG265" s="100">
        <v>5.1340351615037201E-2</v>
      </c>
      <c r="AH265" s="100"/>
      <c r="AI265" s="100"/>
      <c r="AJ265" s="100"/>
      <c r="AK265" s="100"/>
      <c r="AL265" s="100"/>
      <c r="AM265" s="100"/>
      <c r="AN265" s="100"/>
      <c r="AO265" s="100"/>
    </row>
    <row r="266" spans="2:44" s="1" customFormat="1" ht="10" x14ac:dyDescent="0.2">
      <c r="B266" s="12" t="s">
        <v>1175</v>
      </c>
      <c r="C266" s="107">
        <v>365565130.81</v>
      </c>
      <c r="D266" s="107"/>
      <c r="E266" s="107"/>
      <c r="F266" s="107"/>
      <c r="G266" s="107"/>
      <c r="H266" s="107"/>
      <c r="I266" s="107"/>
      <c r="J266" s="107"/>
      <c r="K266" s="107"/>
      <c r="L266" s="107"/>
      <c r="M266" s="107"/>
      <c r="N266" s="100">
        <v>2.3955862839263899E-2</v>
      </c>
      <c r="O266" s="100"/>
      <c r="P266" s="100"/>
      <c r="Q266" s="100"/>
      <c r="R266" s="100"/>
      <c r="S266" s="100"/>
      <c r="T266" s="100"/>
      <c r="U266" s="100"/>
      <c r="V266" s="100"/>
      <c r="W266" s="100"/>
      <c r="X266" s="99">
        <v>2609</v>
      </c>
      <c r="Y266" s="99"/>
      <c r="Z266" s="99"/>
      <c r="AA266" s="99"/>
      <c r="AB266" s="99"/>
      <c r="AC266" s="99"/>
      <c r="AD266" s="99"/>
      <c r="AE266" s="99"/>
      <c r="AF266" s="99"/>
      <c r="AG266" s="100">
        <v>1.1429898230534301E-2</v>
      </c>
      <c r="AH266" s="100"/>
      <c r="AI266" s="100"/>
      <c r="AJ266" s="100"/>
      <c r="AK266" s="100"/>
      <c r="AL266" s="100"/>
      <c r="AM266" s="100"/>
      <c r="AN266" s="100"/>
      <c r="AO266" s="100"/>
    </row>
    <row r="267" spans="2:44" s="1" customFormat="1" ht="10" x14ac:dyDescent="0.2">
      <c r="B267" s="12" t="s">
        <v>1176</v>
      </c>
      <c r="C267" s="107">
        <v>70064586.340000004</v>
      </c>
      <c r="D267" s="107"/>
      <c r="E267" s="107"/>
      <c r="F267" s="107"/>
      <c r="G267" s="107"/>
      <c r="H267" s="107"/>
      <c r="I267" s="107"/>
      <c r="J267" s="107"/>
      <c r="K267" s="107"/>
      <c r="L267" s="107"/>
      <c r="M267" s="107"/>
      <c r="N267" s="100">
        <v>4.5914051390289002E-3</v>
      </c>
      <c r="O267" s="100"/>
      <c r="P267" s="100"/>
      <c r="Q267" s="100"/>
      <c r="R267" s="100"/>
      <c r="S267" s="100"/>
      <c r="T267" s="100"/>
      <c r="U267" s="100"/>
      <c r="V267" s="100"/>
      <c r="W267" s="100"/>
      <c r="X267" s="99">
        <v>646</v>
      </c>
      <c r="Y267" s="99"/>
      <c r="Z267" s="99"/>
      <c r="AA267" s="99"/>
      <c r="AB267" s="99"/>
      <c r="AC267" s="99"/>
      <c r="AD267" s="99"/>
      <c r="AE267" s="99"/>
      <c r="AF267" s="99"/>
      <c r="AG267" s="100">
        <v>2.8300936208988802E-3</v>
      </c>
      <c r="AH267" s="100"/>
      <c r="AI267" s="100"/>
      <c r="AJ267" s="100"/>
      <c r="AK267" s="100"/>
      <c r="AL267" s="100"/>
      <c r="AM267" s="100"/>
      <c r="AN267" s="100"/>
      <c r="AO267" s="100"/>
    </row>
    <row r="268" spans="2:44" s="1" customFormat="1" ht="10" x14ac:dyDescent="0.2">
      <c r="B268" s="12" t="s">
        <v>1177</v>
      </c>
      <c r="C268" s="107">
        <v>39564461.380000003</v>
      </c>
      <c r="D268" s="107"/>
      <c r="E268" s="107"/>
      <c r="F268" s="107"/>
      <c r="G268" s="107"/>
      <c r="H268" s="107"/>
      <c r="I268" s="107"/>
      <c r="J268" s="107"/>
      <c r="K268" s="107"/>
      <c r="L268" s="107"/>
      <c r="M268" s="107"/>
      <c r="N268" s="100">
        <v>2.5927002611779398E-3</v>
      </c>
      <c r="O268" s="100"/>
      <c r="P268" s="100"/>
      <c r="Q268" s="100"/>
      <c r="R268" s="100"/>
      <c r="S268" s="100"/>
      <c r="T268" s="100"/>
      <c r="U268" s="100"/>
      <c r="V268" s="100"/>
      <c r="W268" s="100"/>
      <c r="X268" s="99">
        <v>403</v>
      </c>
      <c r="Y268" s="99"/>
      <c r="Z268" s="99"/>
      <c r="AA268" s="99"/>
      <c r="AB268" s="99"/>
      <c r="AC268" s="99"/>
      <c r="AD268" s="99"/>
      <c r="AE268" s="99"/>
      <c r="AF268" s="99"/>
      <c r="AG268" s="100">
        <v>1.76552280065364E-3</v>
      </c>
      <c r="AH268" s="100"/>
      <c r="AI268" s="100"/>
      <c r="AJ268" s="100"/>
      <c r="AK268" s="100"/>
      <c r="AL268" s="100"/>
      <c r="AM268" s="100"/>
      <c r="AN268" s="100"/>
      <c r="AO268" s="100"/>
    </row>
    <row r="269" spans="2:44" s="1" customFormat="1" ht="10" x14ac:dyDescent="0.2">
      <c r="B269" s="12" t="s">
        <v>1178</v>
      </c>
      <c r="C269" s="107">
        <v>325481557.609999</v>
      </c>
      <c r="D269" s="107"/>
      <c r="E269" s="107"/>
      <c r="F269" s="107"/>
      <c r="G269" s="107"/>
      <c r="H269" s="107"/>
      <c r="I269" s="107"/>
      <c r="J269" s="107"/>
      <c r="K269" s="107"/>
      <c r="L269" s="107"/>
      <c r="M269" s="107"/>
      <c r="N269" s="100">
        <v>2.13291446411711E-2</v>
      </c>
      <c r="O269" s="100"/>
      <c r="P269" s="100"/>
      <c r="Q269" s="100"/>
      <c r="R269" s="100"/>
      <c r="S269" s="100"/>
      <c r="T269" s="100"/>
      <c r="U269" s="100"/>
      <c r="V269" s="100"/>
      <c r="W269" s="100"/>
      <c r="X269" s="99">
        <v>4109</v>
      </c>
      <c r="Y269" s="99"/>
      <c r="Z269" s="99"/>
      <c r="AA269" s="99"/>
      <c r="AB269" s="99"/>
      <c r="AC269" s="99"/>
      <c r="AD269" s="99"/>
      <c r="AE269" s="99"/>
      <c r="AF269" s="99"/>
      <c r="AG269" s="100">
        <v>1.8001323046862999E-2</v>
      </c>
      <c r="AH269" s="100"/>
      <c r="AI269" s="100"/>
      <c r="AJ269" s="100"/>
      <c r="AK269" s="100"/>
      <c r="AL269" s="100"/>
      <c r="AM269" s="100"/>
      <c r="AN269" s="100"/>
      <c r="AO269" s="100"/>
    </row>
    <row r="270" spans="2:44" s="1" customFormat="1" ht="10.5" x14ac:dyDescent="0.2">
      <c r="B270" s="48"/>
      <c r="C270" s="108">
        <v>15259944225.879999</v>
      </c>
      <c r="D270" s="108"/>
      <c r="E270" s="108"/>
      <c r="F270" s="108"/>
      <c r="G270" s="108"/>
      <c r="H270" s="108"/>
      <c r="I270" s="108"/>
      <c r="J270" s="108"/>
      <c r="K270" s="108"/>
      <c r="L270" s="108"/>
      <c r="M270" s="108"/>
      <c r="N270" s="102">
        <v>1</v>
      </c>
      <c r="O270" s="102"/>
      <c r="P270" s="102"/>
      <c r="Q270" s="102"/>
      <c r="R270" s="102"/>
      <c r="S270" s="102"/>
      <c r="T270" s="102"/>
      <c r="U270" s="102"/>
      <c r="V270" s="102"/>
      <c r="W270" s="102"/>
      <c r="X270" s="101">
        <v>228261</v>
      </c>
      <c r="Y270" s="101"/>
      <c r="Z270" s="101"/>
      <c r="AA270" s="101"/>
      <c r="AB270" s="101"/>
      <c r="AC270" s="101"/>
      <c r="AD270" s="101"/>
      <c r="AE270" s="101"/>
      <c r="AF270" s="101"/>
      <c r="AG270" s="102">
        <v>1</v>
      </c>
      <c r="AH270" s="102"/>
      <c r="AI270" s="102"/>
      <c r="AJ270" s="102"/>
      <c r="AK270" s="102"/>
      <c r="AL270" s="102"/>
      <c r="AM270" s="102"/>
      <c r="AN270" s="102"/>
      <c r="AO270" s="102"/>
    </row>
    <row r="271" spans="2:44" s="1" customFormat="1" ht="8" x14ac:dyDescent="0.2"/>
    <row r="272" spans="2:44" s="1" customFormat="1" ht="13" x14ac:dyDescent="0.2">
      <c r="B272" s="82" t="s">
        <v>1211</v>
      </c>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row>
    <row r="273" spans="2:41" s="1" customFormat="1" ht="8" x14ac:dyDescent="0.2"/>
    <row r="274" spans="2:41" s="1" customFormat="1" ht="10.5" x14ac:dyDescent="0.2">
      <c r="B274" s="47"/>
      <c r="C274" s="80" t="s">
        <v>1073</v>
      </c>
      <c r="D274" s="80"/>
      <c r="E274" s="80"/>
      <c r="F274" s="80"/>
      <c r="G274" s="80"/>
      <c r="H274" s="80"/>
      <c r="I274" s="80"/>
      <c r="J274" s="80"/>
      <c r="K274" s="80"/>
      <c r="L274" s="80"/>
      <c r="M274" s="80"/>
      <c r="N274" s="80" t="s">
        <v>1074</v>
      </c>
      <c r="O274" s="80"/>
      <c r="P274" s="80"/>
      <c r="Q274" s="80"/>
      <c r="R274" s="80"/>
      <c r="S274" s="80"/>
      <c r="T274" s="80"/>
      <c r="U274" s="80"/>
      <c r="V274" s="80"/>
      <c r="W274" s="80"/>
      <c r="X274" s="80" t="s">
        <v>1075</v>
      </c>
      <c r="Y274" s="80"/>
      <c r="Z274" s="80"/>
      <c r="AA274" s="80"/>
      <c r="AB274" s="80"/>
      <c r="AC274" s="80"/>
      <c r="AD274" s="80"/>
      <c r="AE274" s="80"/>
      <c r="AF274" s="80"/>
      <c r="AG274" s="80" t="s">
        <v>1074</v>
      </c>
      <c r="AH274" s="80"/>
      <c r="AI274" s="80"/>
      <c r="AJ274" s="80"/>
      <c r="AK274" s="80"/>
      <c r="AL274" s="80"/>
      <c r="AM274" s="80"/>
      <c r="AN274" s="80"/>
      <c r="AO274" s="80"/>
    </row>
    <row r="275" spans="2:41" s="1" customFormat="1" ht="10" x14ac:dyDescent="0.2">
      <c r="B275" s="12" t="s">
        <v>1166</v>
      </c>
      <c r="C275" s="107">
        <v>933572628.38999498</v>
      </c>
      <c r="D275" s="107"/>
      <c r="E275" s="107"/>
      <c r="F275" s="107"/>
      <c r="G275" s="107"/>
      <c r="H275" s="107"/>
      <c r="I275" s="107"/>
      <c r="J275" s="107"/>
      <c r="K275" s="107"/>
      <c r="L275" s="107"/>
      <c r="M275" s="107"/>
      <c r="N275" s="100">
        <v>6.1177984307878699E-2</v>
      </c>
      <c r="O275" s="100"/>
      <c r="P275" s="100"/>
      <c r="Q275" s="100"/>
      <c r="R275" s="100"/>
      <c r="S275" s="100"/>
      <c r="T275" s="100"/>
      <c r="U275" s="100"/>
      <c r="V275" s="100"/>
      <c r="W275" s="100"/>
      <c r="X275" s="99">
        <v>25262</v>
      </c>
      <c r="Y275" s="99"/>
      <c r="Z275" s="99"/>
      <c r="AA275" s="99"/>
      <c r="AB275" s="99"/>
      <c r="AC275" s="99"/>
      <c r="AD275" s="99"/>
      <c r="AE275" s="99"/>
      <c r="AF275" s="99"/>
      <c r="AG275" s="100">
        <v>0.11067155580672999</v>
      </c>
      <c r="AH275" s="100"/>
      <c r="AI275" s="100"/>
      <c r="AJ275" s="100"/>
      <c r="AK275" s="100"/>
      <c r="AL275" s="100"/>
      <c r="AM275" s="100"/>
      <c r="AN275" s="100"/>
      <c r="AO275" s="100"/>
    </row>
    <row r="276" spans="2:41" s="1" customFormat="1" ht="10" x14ac:dyDescent="0.2">
      <c r="B276" s="12" t="s">
        <v>1167</v>
      </c>
      <c r="C276" s="107">
        <v>888718531.27000105</v>
      </c>
      <c r="D276" s="107"/>
      <c r="E276" s="107"/>
      <c r="F276" s="107"/>
      <c r="G276" s="107"/>
      <c r="H276" s="107"/>
      <c r="I276" s="107"/>
      <c r="J276" s="107"/>
      <c r="K276" s="107"/>
      <c r="L276" s="107"/>
      <c r="M276" s="107"/>
      <c r="N276" s="100">
        <v>5.8238648720798099E-2</v>
      </c>
      <c r="O276" s="100"/>
      <c r="P276" s="100"/>
      <c r="Q276" s="100"/>
      <c r="R276" s="100"/>
      <c r="S276" s="100"/>
      <c r="T276" s="100"/>
      <c r="U276" s="100"/>
      <c r="V276" s="100"/>
      <c r="W276" s="100"/>
      <c r="X276" s="99">
        <v>23778</v>
      </c>
      <c r="Y276" s="99"/>
      <c r="Z276" s="99"/>
      <c r="AA276" s="99"/>
      <c r="AB276" s="99"/>
      <c r="AC276" s="99"/>
      <c r="AD276" s="99"/>
      <c r="AE276" s="99"/>
      <c r="AF276" s="99"/>
      <c r="AG276" s="100">
        <v>0.104170226188442</v>
      </c>
      <c r="AH276" s="100"/>
      <c r="AI276" s="100"/>
      <c r="AJ276" s="100"/>
      <c r="AK276" s="100"/>
      <c r="AL276" s="100"/>
      <c r="AM276" s="100"/>
      <c r="AN276" s="100"/>
      <c r="AO276" s="100"/>
    </row>
    <row r="277" spans="2:41" s="1" customFormat="1" ht="10" x14ac:dyDescent="0.2">
      <c r="B277" s="12" t="s">
        <v>1168</v>
      </c>
      <c r="C277" s="107">
        <v>1105898926.0999999</v>
      </c>
      <c r="D277" s="107"/>
      <c r="E277" s="107"/>
      <c r="F277" s="107"/>
      <c r="G277" s="107"/>
      <c r="H277" s="107"/>
      <c r="I277" s="107"/>
      <c r="J277" s="107"/>
      <c r="K277" s="107"/>
      <c r="L277" s="107"/>
      <c r="M277" s="107"/>
      <c r="N277" s="100">
        <v>7.2470705641535405E-2</v>
      </c>
      <c r="O277" s="100"/>
      <c r="P277" s="100"/>
      <c r="Q277" s="100"/>
      <c r="R277" s="100"/>
      <c r="S277" s="100"/>
      <c r="T277" s="100"/>
      <c r="U277" s="100"/>
      <c r="V277" s="100"/>
      <c r="W277" s="100"/>
      <c r="X277" s="99">
        <v>24394</v>
      </c>
      <c r="Y277" s="99"/>
      <c r="Z277" s="99"/>
      <c r="AA277" s="99"/>
      <c r="AB277" s="99"/>
      <c r="AC277" s="99"/>
      <c r="AD277" s="99"/>
      <c r="AE277" s="99"/>
      <c r="AF277" s="99"/>
      <c r="AG277" s="100">
        <v>0.106868891313014</v>
      </c>
      <c r="AH277" s="100"/>
      <c r="AI277" s="100"/>
      <c r="AJ277" s="100"/>
      <c r="AK277" s="100"/>
      <c r="AL277" s="100"/>
      <c r="AM277" s="100"/>
      <c r="AN277" s="100"/>
      <c r="AO277" s="100"/>
    </row>
    <row r="278" spans="2:41" s="1" customFormat="1" ht="10" x14ac:dyDescent="0.2">
      <c r="B278" s="12" t="s">
        <v>1169</v>
      </c>
      <c r="C278" s="107">
        <v>1379501077.1300199</v>
      </c>
      <c r="D278" s="107"/>
      <c r="E278" s="107"/>
      <c r="F278" s="107"/>
      <c r="G278" s="107"/>
      <c r="H278" s="107"/>
      <c r="I278" s="107"/>
      <c r="J278" s="107"/>
      <c r="K278" s="107"/>
      <c r="L278" s="107"/>
      <c r="M278" s="107"/>
      <c r="N278" s="100">
        <v>9.0400138867510194E-2</v>
      </c>
      <c r="O278" s="100"/>
      <c r="P278" s="100"/>
      <c r="Q278" s="100"/>
      <c r="R278" s="100"/>
      <c r="S278" s="100"/>
      <c r="T278" s="100"/>
      <c r="U278" s="100"/>
      <c r="V278" s="100"/>
      <c r="W278" s="100"/>
      <c r="X278" s="99">
        <v>25329</v>
      </c>
      <c r="Y278" s="99"/>
      <c r="Z278" s="99"/>
      <c r="AA278" s="99"/>
      <c r="AB278" s="99"/>
      <c r="AC278" s="99"/>
      <c r="AD278" s="99"/>
      <c r="AE278" s="99"/>
      <c r="AF278" s="99"/>
      <c r="AG278" s="100">
        <v>0.110965079448526</v>
      </c>
      <c r="AH278" s="100"/>
      <c r="AI278" s="100"/>
      <c r="AJ278" s="100"/>
      <c r="AK278" s="100"/>
      <c r="AL278" s="100"/>
      <c r="AM278" s="100"/>
      <c r="AN278" s="100"/>
      <c r="AO278" s="100"/>
    </row>
    <row r="279" spans="2:41" s="1" customFormat="1" ht="10" x14ac:dyDescent="0.2">
      <c r="B279" s="12" t="s">
        <v>1170</v>
      </c>
      <c r="C279" s="107">
        <v>1643184977.6900001</v>
      </c>
      <c r="D279" s="107"/>
      <c r="E279" s="107"/>
      <c r="F279" s="107"/>
      <c r="G279" s="107"/>
      <c r="H279" s="107"/>
      <c r="I279" s="107"/>
      <c r="J279" s="107"/>
      <c r="K279" s="107"/>
      <c r="L279" s="107"/>
      <c r="M279" s="107"/>
      <c r="N279" s="100">
        <v>0.107679618835254</v>
      </c>
      <c r="O279" s="100"/>
      <c r="P279" s="100"/>
      <c r="Q279" s="100"/>
      <c r="R279" s="100"/>
      <c r="S279" s="100"/>
      <c r="T279" s="100"/>
      <c r="U279" s="100"/>
      <c r="V279" s="100"/>
      <c r="W279" s="100"/>
      <c r="X279" s="99">
        <v>26121</v>
      </c>
      <c r="Y279" s="99"/>
      <c r="Z279" s="99"/>
      <c r="AA279" s="99"/>
      <c r="AB279" s="99"/>
      <c r="AC279" s="99"/>
      <c r="AD279" s="99"/>
      <c r="AE279" s="99"/>
      <c r="AF279" s="99"/>
      <c r="AG279" s="100">
        <v>0.114434791751548</v>
      </c>
      <c r="AH279" s="100"/>
      <c r="AI279" s="100"/>
      <c r="AJ279" s="100"/>
      <c r="AK279" s="100"/>
      <c r="AL279" s="100"/>
      <c r="AM279" s="100"/>
      <c r="AN279" s="100"/>
      <c r="AO279" s="100"/>
    </row>
    <row r="280" spans="2:41" s="1" customFormat="1" ht="10" x14ac:dyDescent="0.2">
      <c r="B280" s="12" t="s">
        <v>1171</v>
      </c>
      <c r="C280" s="107">
        <v>1860399286.48001</v>
      </c>
      <c r="D280" s="107"/>
      <c r="E280" s="107"/>
      <c r="F280" s="107"/>
      <c r="G280" s="107"/>
      <c r="H280" s="107"/>
      <c r="I280" s="107"/>
      <c r="J280" s="107"/>
      <c r="K280" s="107"/>
      <c r="L280" s="107"/>
      <c r="M280" s="107"/>
      <c r="N280" s="100">
        <v>0.121913898173027</v>
      </c>
      <c r="O280" s="100"/>
      <c r="P280" s="100"/>
      <c r="Q280" s="100"/>
      <c r="R280" s="100"/>
      <c r="S280" s="100"/>
      <c r="T280" s="100"/>
      <c r="U280" s="100"/>
      <c r="V280" s="100"/>
      <c r="W280" s="100"/>
      <c r="X280" s="99">
        <v>26061</v>
      </c>
      <c r="Y280" s="99"/>
      <c r="Z280" s="99"/>
      <c r="AA280" s="99"/>
      <c r="AB280" s="99"/>
      <c r="AC280" s="99"/>
      <c r="AD280" s="99"/>
      <c r="AE280" s="99"/>
      <c r="AF280" s="99"/>
      <c r="AG280" s="100">
        <v>0.11417193475889401</v>
      </c>
      <c r="AH280" s="100"/>
      <c r="AI280" s="100"/>
      <c r="AJ280" s="100"/>
      <c r="AK280" s="100"/>
      <c r="AL280" s="100"/>
      <c r="AM280" s="100"/>
      <c r="AN280" s="100"/>
      <c r="AO280" s="100"/>
    </row>
    <row r="281" spans="2:41" s="1" customFormat="1" ht="10" x14ac:dyDescent="0.2">
      <c r="B281" s="12" t="s">
        <v>1172</v>
      </c>
      <c r="C281" s="107">
        <v>2014204688.8900199</v>
      </c>
      <c r="D281" s="107"/>
      <c r="E281" s="107"/>
      <c r="F281" s="107"/>
      <c r="G281" s="107"/>
      <c r="H281" s="107"/>
      <c r="I281" s="107"/>
      <c r="J281" s="107"/>
      <c r="K281" s="107"/>
      <c r="L281" s="107"/>
      <c r="M281" s="107"/>
      <c r="N281" s="100">
        <v>0.13199292599471199</v>
      </c>
      <c r="O281" s="100"/>
      <c r="P281" s="100"/>
      <c r="Q281" s="100"/>
      <c r="R281" s="100"/>
      <c r="S281" s="100"/>
      <c r="T281" s="100"/>
      <c r="U281" s="100"/>
      <c r="V281" s="100"/>
      <c r="W281" s="100"/>
      <c r="X281" s="99">
        <v>25247</v>
      </c>
      <c r="Y281" s="99"/>
      <c r="Z281" s="99"/>
      <c r="AA281" s="99"/>
      <c r="AB281" s="99"/>
      <c r="AC281" s="99"/>
      <c r="AD281" s="99"/>
      <c r="AE281" s="99"/>
      <c r="AF281" s="99"/>
      <c r="AG281" s="100">
        <v>0.11060584155856699</v>
      </c>
      <c r="AH281" s="100"/>
      <c r="AI281" s="100"/>
      <c r="AJ281" s="100"/>
      <c r="AK281" s="100"/>
      <c r="AL281" s="100"/>
      <c r="AM281" s="100"/>
      <c r="AN281" s="100"/>
      <c r="AO281" s="100"/>
    </row>
    <row r="282" spans="2:41" s="1" customFormat="1" ht="10" x14ac:dyDescent="0.2">
      <c r="B282" s="12" t="s">
        <v>1173</v>
      </c>
      <c r="C282" s="107">
        <v>2241506257.4299998</v>
      </c>
      <c r="D282" s="107"/>
      <c r="E282" s="107"/>
      <c r="F282" s="107"/>
      <c r="G282" s="107"/>
      <c r="H282" s="107"/>
      <c r="I282" s="107"/>
      <c r="J282" s="107"/>
      <c r="K282" s="107"/>
      <c r="L282" s="107"/>
      <c r="M282" s="107"/>
      <c r="N282" s="100">
        <v>0.14688823394442899</v>
      </c>
      <c r="O282" s="100"/>
      <c r="P282" s="100"/>
      <c r="Q282" s="100"/>
      <c r="R282" s="100"/>
      <c r="S282" s="100"/>
      <c r="T282" s="100"/>
      <c r="U282" s="100"/>
      <c r="V282" s="100"/>
      <c r="W282" s="100"/>
      <c r="X282" s="99">
        <v>24389</v>
      </c>
      <c r="Y282" s="99"/>
      <c r="Z282" s="99"/>
      <c r="AA282" s="99"/>
      <c r="AB282" s="99"/>
      <c r="AC282" s="99"/>
      <c r="AD282" s="99"/>
      <c r="AE282" s="99"/>
      <c r="AF282" s="99"/>
      <c r="AG282" s="100">
        <v>0.106846986563627</v>
      </c>
      <c r="AH282" s="100"/>
      <c r="AI282" s="100"/>
      <c r="AJ282" s="100"/>
      <c r="AK282" s="100"/>
      <c r="AL282" s="100"/>
      <c r="AM282" s="100"/>
      <c r="AN282" s="100"/>
      <c r="AO282" s="100"/>
    </row>
    <row r="283" spans="2:41" s="1" customFormat="1" ht="10" x14ac:dyDescent="0.2">
      <c r="B283" s="12" t="s">
        <v>1174</v>
      </c>
      <c r="C283" s="107">
        <v>2079653249.4100001</v>
      </c>
      <c r="D283" s="107"/>
      <c r="E283" s="107"/>
      <c r="F283" s="107"/>
      <c r="G283" s="107"/>
      <c r="H283" s="107"/>
      <c r="I283" s="107"/>
      <c r="J283" s="107"/>
      <c r="K283" s="107"/>
      <c r="L283" s="107"/>
      <c r="M283" s="107"/>
      <c r="N283" s="100">
        <v>0.136281838165766</v>
      </c>
      <c r="O283" s="100"/>
      <c r="P283" s="100"/>
      <c r="Q283" s="100"/>
      <c r="R283" s="100"/>
      <c r="S283" s="100"/>
      <c r="T283" s="100"/>
      <c r="U283" s="100"/>
      <c r="V283" s="100"/>
      <c r="W283" s="100"/>
      <c r="X283" s="99">
        <v>18552</v>
      </c>
      <c r="Y283" s="99"/>
      <c r="Z283" s="99"/>
      <c r="AA283" s="99"/>
      <c r="AB283" s="99"/>
      <c r="AC283" s="99"/>
      <c r="AD283" s="99"/>
      <c r="AE283" s="99"/>
      <c r="AF283" s="99"/>
      <c r="AG283" s="100">
        <v>8.1275382128353099E-2</v>
      </c>
      <c r="AH283" s="100"/>
      <c r="AI283" s="100"/>
      <c r="AJ283" s="100"/>
      <c r="AK283" s="100"/>
      <c r="AL283" s="100"/>
      <c r="AM283" s="100"/>
      <c r="AN283" s="100"/>
      <c r="AO283" s="100"/>
    </row>
    <row r="284" spans="2:41" s="1" customFormat="1" ht="10" x14ac:dyDescent="0.2">
      <c r="B284" s="12" t="s">
        <v>1175</v>
      </c>
      <c r="C284" s="107">
        <v>640764093.38999999</v>
      </c>
      <c r="D284" s="107"/>
      <c r="E284" s="107"/>
      <c r="F284" s="107"/>
      <c r="G284" s="107"/>
      <c r="H284" s="107"/>
      <c r="I284" s="107"/>
      <c r="J284" s="107"/>
      <c r="K284" s="107"/>
      <c r="L284" s="107"/>
      <c r="M284" s="107"/>
      <c r="N284" s="100">
        <v>4.1989936785175E-2</v>
      </c>
      <c r="O284" s="100"/>
      <c r="P284" s="100"/>
      <c r="Q284" s="100"/>
      <c r="R284" s="100"/>
      <c r="S284" s="100"/>
      <c r="T284" s="100"/>
      <c r="U284" s="100"/>
      <c r="V284" s="100"/>
      <c r="W284" s="100"/>
      <c r="X284" s="99">
        <v>4924</v>
      </c>
      <c r="Y284" s="99"/>
      <c r="Z284" s="99"/>
      <c r="AA284" s="99"/>
      <c r="AB284" s="99"/>
      <c r="AC284" s="99"/>
      <c r="AD284" s="99"/>
      <c r="AE284" s="99"/>
      <c r="AF284" s="99"/>
      <c r="AG284" s="100">
        <v>2.1571797197068299E-2</v>
      </c>
      <c r="AH284" s="100"/>
      <c r="AI284" s="100"/>
      <c r="AJ284" s="100"/>
      <c r="AK284" s="100"/>
      <c r="AL284" s="100"/>
      <c r="AM284" s="100"/>
      <c r="AN284" s="100"/>
      <c r="AO284" s="100"/>
    </row>
    <row r="285" spans="2:41" s="1" customFormat="1" ht="10" x14ac:dyDescent="0.2">
      <c r="B285" s="12" t="s">
        <v>1176</v>
      </c>
      <c r="C285" s="107">
        <v>79640262.590000004</v>
      </c>
      <c r="D285" s="107"/>
      <c r="E285" s="107"/>
      <c r="F285" s="107"/>
      <c r="G285" s="107"/>
      <c r="H285" s="107"/>
      <c r="I285" s="107"/>
      <c r="J285" s="107"/>
      <c r="K285" s="107"/>
      <c r="L285" s="107"/>
      <c r="M285" s="107"/>
      <c r="N285" s="100">
        <v>5.2189091526910298E-3</v>
      </c>
      <c r="O285" s="100"/>
      <c r="P285" s="100"/>
      <c r="Q285" s="100"/>
      <c r="R285" s="100"/>
      <c r="S285" s="100"/>
      <c r="T285" s="100"/>
      <c r="U285" s="100"/>
      <c r="V285" s="100"/>
      <c r="W285" s="100"/>
      <c r="X285" s="99">
        <v>848</v>
      </c>
      <c r="Y285" s="99"/>
      <c r="Z285" s="99"/>
      <c r="AA285" s="99"/>
      <c r="AB285" s="99"/>
      <c r="AC285" s="99"/>
      <c r="AD285" s="99"/>
      <c r="AE285" s="99"/>
      <c r="AF285" s="99"/>
      <c r="AG285" s="100">
        <v>3.7150454961644799E-3</v>
      </c>
      <c r="AH285" s="100"/>
      <c r="AI285" s="100"/>
      <c r="AJ285" s="100"/>
      <c r="AK285" s="100"/>
      <c r="AL285" s="100"/>
      <c r="AM285" s="100"/>
      <c r="AN285" s="100"/>
      <c r="AO285" s="100"/>
    </row>
    <row r="286" spans="2:41" s="1" customFormat="1" ht="10" x14ac:dyDescent="0.2">
      <c r="B286" s="12" t="s">
        <v>1177</v>
      </c>
      <c r="C286" s="107">
        <v>63864589.369999997</v>
      </c>
      <c r="D286" s="107"/>
      <c r="E286" s="107"/>
      <c r="F286" s="107"/>
      <c r="G286" s="107"/>
      <c r="H286" s="107"/>
      <c r="I286" s="107"/>
      <c r="J286" s="107"/>
      <c r="K286" s="107"/>
      <c r="L286" s="107"/>
      <c r="M286" s="107"/>
      <c r="N286" s="100">
        <v>4.1851128958708197E-3</v>
      </c>
      <c r="O286" s="100"/>
      <c r="P286" s="100"/>
      <c r="Q286" s="100"/>
      <c r="R286" s="100"/>
      <c r="S286" s="100"/>
      <c r="T286" s="100"/>
      <c r="U286" s="100"/>
      <c r="V286" s="100"/>
      <c r="W286" s="100"/>
      <c r="X286" s="99">
        <v>692</v>
      </c>
      <c r="Y286" s="99"/>
      <c r="Z286" s="99"/>
      <c r="AA286" s="99"/>
      <c r="AB286" s="99"/>
      <c r="AC286" s="99"/>
      <c r="AD286" s="99"/>
      <c r="AE286" s="99"/>
      <c r="AF286" s="99"/>
      <c r="AG286" s="100">
        <v>3.0316173152663E-3</v>
      </c>
      <c r="AH286" s="100"/>
      <c r="AI286" s="100"/>
      <c r="AJ286" s="100"/>
      <c r="AK286" s="100"/>
      <c r="AL286" s="100"/>
      <c r="AM286" s="100"/>
      <c r="AN286" s="100"/>
      <c r="AO286" s="100"/>
    </row>
    <row r="287" spans="2:41" s="1" customFormat="1" ht="10" x14ac:dyDescent="0.2">
      <c r="B287" s="12" t="s">
        <v>1178</v>
      </c>
      <c r="C287" s="107">
        <v>329035657.74000001</v>
      </c>
      <c r="D287" s="107"/>
      <c r="E287" s="107"/>
      <c r="F287" s="107"/>
      <c r="G287" s="107"/>
      <c r="H287" s="107"/>
      <c r="I287" s="107"/>
      <c r="J287" s="107"/>
      <c r="K287" s="107"/>
      <c r="L287" s="107"/>
      <c r="M287" s="107"/>
      <c r="N287" s="100">
        <v>2.1562048515352501E-2</v>
      </c>
      <c r="O287" s="100"/>
      <c r="P287" s="100"/>
      <c r="Q287" s="100"/>
      <c r="R287" s="100"/>
      <c r="S287" s="100"/>
      <c r="T287" s="100"/>
      <c r="U287" s="100"/>
      <c r="V287" s="100"/>
      <c r="W287" s="100"/>
      <c r="X287" s="99">
        <v>2664</v>
      </c>
      <c r="Y287" s="99"/>
      <c r="Z287" s="99"/>
      <c r="AA287" s="99"/>
      <c r="AB287" s="99"/>
      <c r="AC287" s="99"/>
      <c r="AD287" s="99"/>
      <c r="AE287" s="99"/>
      <c r="AF287" s="99"/>
      <c r="AG287" s="100">
        <v>1.1670850473799701E-2</v>
      </c>
      <c r="AH287" s="100"/>
      <c r="AI287" s="100"/>
      <c r="AJ287" s="100"/>
      <c r="AK287" s="100"/>
      <c r="AL287" s="100"/>
      <c r="AM287" s="100"/>
      <c r="AN287" s="100"/>
      <c r="AO287" s="100"/>
    </row>
    <row r="288" spans="2:41" s="1" customFormat="1" ht="10.5" x14ac:dyDescent="0.2">
      <c r="B288" s="48"/>
      <c r="C288" s="108">
        <v>15259944225.8801</v>
      </c>
      <c r="D288" s="108"/>
      <c r="E288" s="108"/>
      <c r="F288" s="108"/>
      <c r="G288" s="108"/>
      <c r="H288" s="108"/>
      <c r="I288" s="108"/>
      <c r="J288" s="108"/>
      <c r="K288" s="108"/>
      <c r="L288" s="108"/>
      <c r="M288" s="108"/>
      <c r="N288" s="102">
        <v>1</v>
      </c>
      <c r="O288" s="102"/>
      <c r="P288" s="102"/>
      <c r="Q288" s="102"/>
      <c r="R288" s="102"/>
      <c r="S288" s="102"/>
      <c r="T288" s="102"/>
      <c r="U288" s="102"/>
      <c r="V288" s="102"/>
      <c r="W288" s="102"/>
      <c r="X288" s="101">
        <v>228261</v>
      </c>
      <c r="Y288" s="101"/>
      <c r="Z288" s="101"/>
      <c r="AA288" s="101"/>
      <c r="AB288" s="101"/>
      <c r="AC288" s="101"/>
      <c r="AD288" s="101"/>
      <c r="AE288" s="101"/>
      <c r="AF288" s="101"/>
      <c r="AG288" s="102">
        <v>1</v>
      </c>
      <c r="AH288" s="102"/>
      <c r="AI288" s="102"/>
      <c r="AJ288" s="102"/>
      <c r="AK288" s="102"/>
      <c r="AL288" s="102"/>
      <c r="AM288" s="102"/>
      <c r="AN288" s="102"/>
      <c r="AO288" s="102"/>
    </row>
    <row r="289" spans="2:44" s="1" customFormat="1" ht="8" x14ac:dyDescent="0.2"/>
    <row r="290" spans="2:44" s="1" customFormat="1" ht="13" x14ac:dyDescent="0.2">
      <c r="B290" s="82" t="s">
        <v>1212</v>
      </c>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row>
    <row r="291" spans="2:44" s="1" customFormat="1" ht="8" x14ac:dyDescent="0.2"/>
    <row r="292" spans="2:44" s="1" customFormat="1" ht="10.5" x14ac:dyDescent="0.2">
      <c r="B292" s="105"/>
      <c r="C292" s="105"/>
      <c r="D292" s="80" t="s">
        <v>1073</v>
      </c>
      <c r="E292" s="80"/>
      <c r="F292" s="80"/>
      <c r="G292" s="80"/>
      <c r="H292" s="80"/>
      <c r="I292" s="80"/>
      <c r="J292" s="80"/>
      <c r="K292" s="80"/>
      <c r="L292" s="80"/>
      <c r="M292" s="80"/>
      <c r="N292" s="80"/>
      <c r="O292" s="80" t="s">
        <v>1074</v>
      </c>
      <c r="P292" s="80"/>
      <c r="Q292" s="80"/>
      <c r="R292" s="80"/>
      <c r="S292" s="80"/>
      <c r="T292" s="80"/>
      <c r="U292" s="80"/>
      <c r="V292" s="80"/>
      <c r="W292" s="80"/>
      <c r="X292" s="80"/>
      <c r="Y292" s="80" t="s">
        <v>1075</v>
      </c>
      <c r="Z292" s="80"/>
      <c r="AA292" s="80"/>
      <c r="AB292" s="80"/>
      <c r="AC292" s="80"/>
      <c r="AD292" s="80"/>
      <c r="AE292" s="80"/>
      <c r="AF292" s="80"/>
      <c r="AG292" s="80"/>
      <c r="AH292" s="80" t="s">
        <v>1074</v>
      </c>
      <c r="AI292" s="80"/>
      <c r="AJ292" s="80"/>
      <c r="AK292" s="80"/>
      <c r="AL292" s="80"/>
      <c r="AM292" s="80"/>
      <c r="AN292" s="80"/>
      <c r="AO292" s="80"/>
      <c r="AP292" s="49"/>
    </row>
    <row r="293" spans="2:44" s="1" customFormat="1" ht="10" x14ac:dyDescent="0.2">
      <c r="B293" s="97" t="s">
        <v>1179</v>
      </c>
      <c r="C293" s="97"/>
      <c r="D293" s="107">
        <v>110397169.70999999</v>
      </c>
      <c r="E293" s="107"/>
      <c r="F293" s="107"/>
      <c r="G293" s="107"/>
      <c r="H293" s="107"/>
      <c r="I293" s="107"/>
      <c r="J293" s="107"/>
      <c r="K293" s="107"/>
      <c r="L293" s="107"/>
      <c r="M293" s="107"/>
      <c r="N293" s="107"/>
      <c r="O293" s="100">
        <v>7.2344412322800202E-3</v>
      </c>
      <c r="P293" s="100"/>
      <c r="Q293" s="100"/>
      <c r="R293" s="100"/>
      <c r="S293" s="100"/>
      <c r="T293" s="100"/>
      <c r="U293" s="100"/>
      <c r="V293" s="100"/>
      <c r="W293" s="100"/>
      <c r="X293" s="100"/>
      <c r="Y293" s="99">
        <v>11222</v>
      </c>
      <c r="Z293" s="99"/>
      <c r="AA293" s="99"/>
      <c r="AB293" s="99"/>
      <c r="AC293" s="99"/>
      <c r="AD293" s="99"/>
      <c r="AE293" s="99"/>
      <c r="AF293" s="99"/>
      <c r="AG293" s="99"/>
      <c r="AH293" s="100">
        <v>4.9163019525893602E-2</v>
      </c>
      <c r="AI293" s="100"/>
      <c r="AJ293" s="100"/>
      <c r="AK293" s="100"/>
      <c r="AL293" s="100"/>
      <c r="AM293" s="100"/>
      <c r="AN293" s="100"/>
      <c r="AO293" s="100"/>
      <c r="AP293" s="50">
        <v>1</v>
      </c>
    </row>
    <row r="294" spans="2:44" s="1" customFormat="1" ht="10" x14ac:dyDescent="0.2">
      <c r="B294" s="97" t="s">
        <v>1180</v>
      </c>
      <c r="C294" s="97"/>
      <c r="D294" s="107">
        <v>391344064.51999903</v>
      </c>
      <c r="E294" s="107"/>
      <c r="F294" s="107"/>
      <c r="G294" s="107"/>
      <c r="H294" s="107"/>
      <c r="I294" s="107"/>
      <c r="J294" s="107"/>
      <c r="K294" s="107"/>
      <c r="L294" s="107"/>
      <c r="M294" s="107"/>
      <c r="N294" s="107"/>
      <c r="O294" s="100">
        <v>2.56451831492478E-2</v>
      </c>
      <c r="P294" s="100"/>
      <c r="Q294" s="100"/>
      <c r="R294" s="100"/>
      <c r="S294" s="100"/>
      <c r="T294" s="100"/>
      <c r="U294" s="100"/>
      <c r="V294" s="100"/>
      <c r="W294" s="100"/>
      <c r="X294" s="100"/>
      <c r="Y294" s="99">
        <v>16341</v>
      </c>
      <c r="Z294" s="99"/>
      <c r="AA294" s="99"/>
      <c r="AB294" s="99"/>
      <c r="AC294" s="99"/>
      <c r="AD294" s="99"/>
      <c r="AE294" s="99"/>
      <c r="AF294" s="99"/>
      <c r="AG294" s="99"/>
      <c r="AH294" s="100">
        <v>7.1589101949084605E-2</v>
      </c>
      <c r="AI294" s="100"/>
      <c r="AJ294" s="100"/>
      <c r="AK294" s="100"/>
      <c r="AL294" s="100"/>
      <c r="AM294" s="100"/>
      <c r="AN294" s="100"/>
      <c r="AO294" s="100"/>
      <c r="AP294" s="50">
        <v>2</v>
      </c>
    </row>
    <row r="295" spans="2:44" s="1" customFormat="1" ht="10" x14ac:dyDescent="0.2">
      <c r="B295" s="97" t="s">
        <v>1181</v>
      </c>
      <c r="C295" s="97"/>
      <c r="D295" s="107">
        <v>815005092.54000294</v>
      </c>
      <c r="E295" s="107"/>
      <c r="F295" s="107"/>
      <c r="G295" s="107"/>
      <c r="H295" s="107"/>
      <c r="I295" s="107"/>
      <c r="J295" s="107"/>
      <c r="K295" s="107"/>
      <c r="L295" s="107"/>
      <c r="M295" s="107"/>
      <c r="N295" s="107"/>
      <c r="O295" s="100">
        <v>5.3408130493544002E-2</v>
      </c>
      <c r="P295" s="100"/>
      <c r="Q295" s="100"/>
      <c r="R295" s="100"/>
      <c r="S295" s="100"/>
      <c r="T295" s="100"/>
      <c r="U295" s="100"/>
      <c r="V295" s="100"/>
      <c r="W295" s="100"/>
      <c r="X295" s="100"/>
      <c r="Y295" s="99">
        <v>21151</v>
      </c>
      <c r="Z295" s="99"/>
      <c r="AA295" s="99"/>
      <c r="AB295" s="99"/>
      <c r="AC295" s="99"/>
      <c r="AD295" s="99"/>
      <c r="AE295" s="99"/>
      <c r="AF295" s="99"/>
      <c r="AG295" s="99"/>
      <c r="AH295" s="100">
        <v>9.2661470860111894E-2</v>
      </c>
      <c r="AI295" s="100"/>
      <c r="AJ295" s="100"/>
      <c r="AK295" s="100"/>
      <c r="AL295" s="100"/>
      <c r="AM295" s="100"/>
      <c r="AN295" s="100"/>
      <c r="AO295" s="100"/>
      <c r="AP295" s="50">
        <v>3</v>
      </c>
    </row>
    <row r="296" spans="2:44" s="1" customFormat="1" ht="10" x14ac:dyDescent="0.2">
      <c r="B296" s="97" t="s">
        <v>1182</v>
      </c>
      <c r="C296" s="97"/>
      <c r="D296" s="107">
        <v>1705566857.23001</v>
      </c>
      <c r="E296" s="107"/>
      <c r="F296" s="107"/>
      <c r="G296" s="107"/>
      <c r="H296" s="107"/>
      <c r="I296" s="107"/>
      <c r="J296" s="107"/>
      <c r="K296" s="107"/>
      <c r="L296" s="107"/>
      <c r="M296" s="107"/>
      <c r="N296" s="107"/>
      <c r="O296" s="100">
        <v>0.111767568215451</v>
      </c>
      <c r="P296" s="100"/>
      <c r="Q296" s="100"/>
      <c r="R296" s="100"/>
      <c r="S296" s="100"/>
      <c r="T296" s="100"/>
      <c r="U296" s="100"/>
      <c r="V296" s="100"/>
      <c r="W296" s="100"/>
      <c r="X296" s="100"/>
      <c r="Y296" s="99">
        <v>29929</v>
      </c>
      <c r="Z296" s="99"/>
      <c r="AA296" s="99"/>
      <c r="AB296" s="99"/>
      <c r="AC296" s="99"/>
      <c r="AD296" s="99"/>
      <c r="AE296" s="99"/>
      <c r="AF296" s="99"/>
      <c r="AG296" s="99"/>
      <c r="AH296" s="100">
        <v>0.131117448885267</v>
      </c>
      <c r="AI296" s="100"/>
      <c r="AJ296" s="100"/>
      <c r="AK296" s="100"/>
      <c r="AL296" s="100"/>
      <c r="AM296" s="100"/>
      <c r="AN296" s="100"/>
      <c r="AO296" s="100"/>
      <c r="AP296" s="50">
        <v>4</v>
      </c>
    </row>
    <row r="297" spans="2:44" s="1" customFormat="1" ht="10" x14ac:dyDescent="0.2">
      <c r="B297" s="97" t="s">
        <v>1183</v>
      </c>
      <c r="C297" s="97"/>
      <c r="D297" s="107">
        <v>2484277335.45999</v>
      </c>
      <c r="E297" s="107"/>
      <c r="F297" s="107"/>
      <c r="G297" s="107"/>
      <c r="H297" s="107"/>
      <c r="I297" s="107"/>
      <c r="J297" s="107"/>
      <c r="K297" s="107"/>
      <c r="L297" s="107"/>
      <c r="M297" s="107"/>
      <c r="N297" s="107"/>
      <c r="O297" s="100">
        <v>0.16279727492363999</v>
      </c>
      <c r="P297" s="100"/>
      <c r="Q297" s="100"/>
      <c r="R297" s="100"/>
      <c r="S297" s="100"/>
      <c r="T297" s="100"/>
      <c r="U297" s="100"/>
      <c r="V297" s="100"/>
      <c r="W297" s="100"/>
      <c r="X297" s="100"/>
      <c r="Y297" s="99">
        <v>31471</v>
      </c>
      <c r="Z297" s="99"/>
      <c r="AA297" s="99"/>
      <c r="AB297" s="99"/>
      <c r="AC297" s="99"/>
      <c r="AD297" s="99"/>
      <c r="AE297" s="99"/>
      <c r="AF297" s="99"/>
      <c r="AG297" s="99"/>
      <c r="AH297" s="100">
        <v>0.137872873596453</v>
      </c>
      <c r="AI297" s="100"/>
      <c r="AJ297" s="100"/>
      <c r="AK297" s="100"/>
      <c r="AL297" s="100"/>
      <c r="AM297" s="100"/>
      <c r="AN297" s="100"/>
      <c r="AO297" s="100"/>
      <c r="AP297" s="50">
        <v>5</v>
      </c>
    </row>
    <row r="298" spans="2:44" s="1" customFormat="1" ht="10" x14ac:dyDescent="0.2">
      <c r="B298" s="97" t="s">
        <v>1184</v>
      </c>
      <c r="C298" s="97"/>
      <c r="D298" s="107">
        <v>768681930.85999894</v>
      </c>
      <c r="E298" s="107"/>
      <c r="F298" s="107"/>
      <c r="G298" s="107"/>
      <c r="H298" s="107"/>
      <c r="I298" s="107"/>
      <c r="J298" s="107"/>
      <c r="K298" s="107"/>
      <c r="L298" s="107"/>
      <c r="M298" s="107"/>
      <c r="N298" s="107"/>
      <c r="O298" s="100">
        <v>5.0372525579507603E-2</v>
      </c>
      <c r="P298" s="100"/>
      <c r="Q298" s="100"/>
      <c r="R298" s="100"/>
      <c r="S298" s="100"/>
      <c r="T298" s="100"/>
      <c r="U298" s="100"/>
      <c r="V298" s="100"/>
      <c r="W298" s="100"/>
      <c r="X298" s="100"/>
      <c r="Y298" s="99">
        <v>15043</v>
      </c>
      <c r="Z298" s="99"/>
      <c r="AA298" s="99"/>
      <c r="AB298" s="99"/>
      <c r="AC298" s="99"/>
      <c r="AD298" s="99"/>
      <c r="AE298" s="99"/>
      <c r="AF298" s="99"/>
      <c r="AG298" s="99"/>
      <c r="AH298" s="100">
        <v>6.5902629008021504E-2</v>
      </c>
      <c r="AI298" s="100"/>
      <c r="AJ298" s="100"/>
      <c r="AK298" s="100"/>
      <c r="AL298" s="100"/>
      <c r="AM298" s="100"/>
      <c r="AN298" s="100"/>
      <c r="AO298" s="100"/>
      <c r="AP298" s="50">
        <v>6</v>
      </c>
    </row>
    <row r="299" spans="2:44" s="1" customFormat="1" ht="10" x14ac:dyDescent="0.2">
      <c r="B299" s="97" t="s">
        <v>1185</v>
      </c>
      <c r="C299" s="97"/>
      <c r="D299" s="107">
        <v>761961084.02999902</v>
      </c>
      <c r="E299" s="107"/>
      <c r="F299" s="107"/>
      <c r="G299" s="107"/>
      <c r="H299" s="107"/>
      <c r="I299" s="107"/>
      <c r="J299" s="107"/>
      <c r="K299" s="107"/>
      <c r="L299" s="107"/>
      <c r="M299" s="107"/>
      <c r="N299" s="107"/>
      <c r="O299" s="100">
        <v>4.99321015038676E-2</v>
      </c>
      <c r="P299" s="100"/>
      <c r="Q299" s="100"/>
      <c r="R299" s="100"/>
      <c r="S299" s="100"/>
      <c r="T299" s="100"/>
      <c r="U299" s="100"/>
      <c r="V299" s="100"/>
      <c r="W299" s="100"/>
      <c r="X299" s="100"/>
      <c r="Y299" s="99">
        <v>13419</v>
      </c>
      <c r="Z299" s="99"/>
      <c r="AA299" s="99"/>
      <c r="AB299" s="99"/>
      <c r="AC299" s="99"/>
      <c r="AD299" s="99"/>
      <c r="AE299" s="99"/>
      <c r="AF299" s="99"/>
      <c r="AG299" s="99"/>
      <c r="AH299" s="100">
        <v>5.8787966406876301E-2</v>
      </c>
      <c r="AI299" s="100"/>
      <c r="AJ299" s="100"/>
      <c r="AK299" s="100"/>
      <c r="AL299" s="100"/>
      <c r="AM299" s="100"/>
      <c r="AN299" s="100"/>
      <c r="AO299" s="100"/>
      <c r="AP299" s="50">
        <v>7</v>
      </c>
    </row>
    <row r="300" spans="2:44" s="1" customFormat="1" ht="10" x14ac:dyDescent="0.2">
      <c r="B300" s="97" t="s">
        <v>1186</v>
      </c>
      <c r="C300" s="97"/>
      <c r="D300" s="107">
        <v>833739929.97000206</v>
      </c>
      <c r="E300" s="107"/>
      <c r="F300" s="107"/>
      <c r="G300" s="107"/>
      <c r="H300" s="107"/>
      <c r="I300" s="107"/>
      <c r="J300" s="107"/>
      <c r="K300" s="107"/>
      <c r="L300" s="107"/>
      <c r="M300" s="107"/>
      <c r="N300" s="107"/>
      <c r="O300" s="100">
        <v>5.4635843855577501E-2</v>
      </c>
      <c r="P300" s="100"/>
      <c r="Q300" s="100"/>
      <c r="R300" s="100"/>
      <c r="S300" s="100"/>
      <c r="T300" s="100"/>
      <c r="U300" s="100"/>
      <c r="V300" s="100"/>
      <c r="W300" s="100"/>
      <c r="X300" s="100"/>
      <c r="Y300" s="99">
        <v>12975</v>
      </c>
      <c r="Z300" s="99"/>
      <c r="AA300" s="99"/>
      <c r="AB300" s="99"/>
      <c r="AC300" s="99"/>
      <c r="AD300" s="99"/>
      <c r="AE300" s="99"/>
      <c r="AF300" s="99"/>
      <c r="AG300" s="99"/>
      <c r="AH300" s="100">
        <v>5.6842824661243102E-2</v>
      </c>
      <c r="AI300" s="100"/>
      <c r="AJ300" s="100"/>
      <c r="AK300" s="100"/>
      <c r="AL300" s="100"/>
      <c r="AM300" s="100"/>
      <c r="AN300" s="100"/>
      <c r="AO300" s="100"/>
      <c r="AP300" s="50">
        <v>8</v>
      </c>
    </row>
    <row r="301" spans="2:44" s="1" customFormat="1" ht="10" x14ac:dyDescent="0.2">
      <c r="B301" s="97" t="s">
        <v>1187</v>
      </c>
      <c r="C301" s="97"/>
      <c r="D301" s="107">
        <v>909091864.10000098</v>
      </c>
      <c r="E301" s="107"/>
      <c r="F301" s="107"/>
      <c r="G301" s="107"/>
      <c r="H301" s="107"/>
      <c r="I301" s="107"/>
      <c r="J301" s="107"/>
      <c r="K301" s="107"/>
      <c r="L301" s="107"/>
      <c r="M301" s="107"/>
      <c r="N301" s="107"/>
      <c r="O301" s="100">
        <v>5.9573734388768798E-2</v>
      </c>
      <c r="P301" s="100"/>
      <c r="Q301" s="100"/>
      <c r="R301" s="100"/>
      <c r="S301" s="100"/>
      <c r="T301" s="100"/>
      <c r="U301" s="100"/>
      <c r="V301" s="100"/>
      <c r="W301" s="100"/>
      <c r="X301" s="100"/>
      <c r="Y301" s="99">
        <v>12749</v>
      </c>
      <c r="Z301" s="99"/>
      <c r="AA301" s="99"/>
      <c r="AB301" s="99"/>
      <c r="AC301" s="99"/>
      <c r="AD301" s="99"/>
      <c r="AE301" s="99"/>
      <c r="AF301" s="99"/>
      <c r="AG301" s="99"/>
      <c r="AH301" s="100">
        <v>5.5852729988916203E-2</v>
      </c>
      <c r="AI301" s="100"/>
      <c r="AJ301" s="100"/>
      <c r="AK301" s="100"/>
      <c r="AL301" s="100"/>
      <c r="AM301" s="100"/>
      <c r="AN301" s="100"/>
      <c r="AO301" s="100"/>
      <c r="AP301" s="50">
        <v>9</v>
      </c>
    </row>
    <row r="302" spans="2:44" s="1" customFormat="1" ht="10" x14ac:dyDescent="0.2">
      <c r="B302" s="97" t="s">
        <v>1188</v>
      </c>
      <c r="C302" s="97"/>
      <c r="D302" s="107">
        <v>1065590773.3</v>
      </c>
      <c r="E302" s="107"/>
      <c r="F302" s="107"/>
      <c r="G302" s="107"/>
      <c r="H302" s="107"/>
      <c r="I302" s="107"/>
      <c r="J302" s="107"/>
      <c r="K302" s="107"/>
      <c r="L302" s="107"/>
      <c r="M302" s="107"/>
      <c r="N302" s="107"/>
      <c r="O302" s="100">
        <v>6.9829270508919794E-2</v>
      </c>
      <c r="P302" s="100"/>
      <c r="Q302" s="100"/>
      <c r="R302" s="100"/>
      <c r="S302" s="100"/>
      <c r="T302" s="100"/>
      <c r="U302" s="100"/>
      <c r="V302" s="100"/>
      <c r="W302" s="100"/>
      <c r="X302" s="100"/>
      <c r="Y302" s="99">
        <v>11908</v>
      </c>
      <c r="Z302" s="99"/>
      <c r="AA302" s="99"/>
      <c r="AB302" s="99"/>
      <c r="AC302" s="99"/>
      <c r="AD302" s="99"/>
      <c r="AE302" s="99"/>
      <c r="AF302" s="99"/>
      <c r="AG302" s="99"/>
      <c r="AH302" s="100">
        <v>5.2168351141894602E-2</v>
      </c>
      <c r="AI302" s="100"/>
      <c r="AJ302" s="100"/>
      <c r="AK302" s="100"/>
      <c r="AL302" s="100"/>
      <c r="AM302" s="100"/>
      <c r="AN302" s="100"/>
      <c r="AO302" s="100"/>
      <c r="AP302" s="50">
        <v>10</v>
      </c>
    </row>
    <row r="303" spans="2:44" s="1" customFormat="1" ht="10" x14ac:dyDescent="0.2">
      <c r="B303" s="97" t="s">
        <v>1189</v>
      </c>
      <c r="C303" s="97"/>
      <c r="D303" s="107">
        <v>2603040099.68999</v>
      </c>
      <c r="E303" s="107"/>
      <c r="F303" s="107"/>
      <c r="G303" s="107"/>
      <c r="H303" s="107"/>
      <c r="I303" s="107"/>
      <c r="J303" s="107"/>
      <c r="K303" s="107"/>
      <c r="L303" s="107"/>
      <c r="M303" s="107"/>
      <c r="N303" s="107"/>
      <c r="O303" s="100">
        <v>0.17057992225655599</v>
      </c>
      <c r="P303" s="100"/>
      <c r="Q303" s="100"/>
      <c r="R303" s="100"/>
      <c r="S303" s="100"/>
      <c r="T303" s="100"/>
      <c r="U303" s="100"/>
      <c r="V303" s="100"/>
      <c r="W303" s="100"/>
      <c r="X303" s="100"/>
      <c r="Y303" s="99">
        <v>29422</v>
      </c>
      <c r="Z303" s="99"/>
      <c r="AA303" s="99"/>
      <c r="AB303" s="99"/>
      <c r="AC303" s="99"/>
      <c r="AD303" s="99"/>
      <c r="AE303" s="99"/>
      <c r="AF303" s="99"/>
      <c r="AG303" s="99"/>
      <c r="AH303" s="100">
        <v>0.128896307297348</v>
      </c>
      <c r="AI303" s="100"/>
      <c r="AJ303" s="100"/>
      <c r="AK303" s="100"/>
      <c r="AL303" s="100"/>
      <c r="AM303" s="100"/>
      <c r="AN303" s="100"/>
      <c r="AO303" s="100"/>
      <c r="AP303" s="50">
        <v>11</v>
      </c>
    </row>
    <row r="304" spans="2:44" s="1" customFormat="1" ht="10" x14ac:dyDescent="0.2">
      <c r="B304" s="97" t="s">
        <v>1190</v>
      </c>
      <c r="C304" s="97"/>
      <c r="D304" s="107">
        <v>1134967317.5999999</v>
      </c>
      <c r="E304" s="107"/>
      <c r="F304" s="107"/>
      <c r="G304" s="107"/>
      <c r="H304" s="107"/>
      <c r="I304" s="107"/>
      <c r="J304" s="107"/>
      <c r="K304" s="107"/>
      <c r="L304" s="107"/>
      <c r="M304" s="107"/>
      <c r="N304" s="107"/>
      <c r="O304" s="100">
        <v>7.4375587538200796E-2</v>
      </c>
      <c r="P304" s="100"/>
      <c r="Q304" s="100"/>
      <c r="R304" s="100"/>
      <c r="S304" s="100"/>
      <c r="T304" s="100"/>
      <c r="U304" s="100"/>
      <c r="V304" s="100"/>
      <c r="W304" s="100"/>
      <c r="X304" s="100"/>
      <c r="Y304" s="99">
        <v>10642</v>
      </c>
      <c r="Z304" s="99"/>
      <c r="AA304" s="99"/>
      <c r="AB304" s="99"/>
      <c r="AC304" s="99"/>
      <c r="AD304" s="99"/>
      <c r="AE304" s="99"/>
      <c r="AF304" s="99"/>
      <c r="AG304" s="99"/>
      <c r="AH304" s="100">
        <v>4.6622068596913202E-2</v>
      </c>
      <c r="AI304" s="100"/>
      <c r="AJ304" s="100"/>
      <c r="AK304" s="100"/>
      <c r="AL304" s="100"/>
      <c r="AM304" s="100"/>
      <c r="AN304" s="100"/>
      <c r="AO304" s="100"/>
      <c r="AP304" s="50">
        <v>12</v>
      </c>
    </row>
    <row r="305" spans="2:44" s="1" customFormat="1" ht="10" x14ac:dyDescent="0.2">
      <c r="B305" s="97" t="s">
        <v>1191</v>
      </c>
      <c r="C305" s="97"/>
      <c r="D305" s="107">
        <v>470161381.00999999</v>
      </c>
      <c r="E305" s="107"/>
      <c r="F305" s="107"/>
      <c r="G305" s="107"/>
      <c r="H305" s="107"/>
      <c r="I305" s="107"/>
      <c r="J305" s="107"/>
      <c r="K305" s="107"/>
      <c r="L305" s="107"/>
      <c r="M305" s="107"/>
      <c r="N305" s="107"/>
      <c r="O305" s="100">
        <v>3.08101637889759E-2</v>
      </c>
      <c r="P305" s="100"/>
      <c r="Q305" s="100"/>
      <c r="R305" s="100"/>
      <c r="S305" s="100"/>
      <c r="T305" s="100"/>
      <c r="U305" s="100"/>
      <c r="V305" s="100"/>
      <c r="W305" s="100"/>
      <c r="X305" s="100"/>
      <c r="Y305" s="99">
        <v>4152</v>
      </c>
      <c r="Z305" s="99"/>
      <c r="AA305" s="99"/>
      <c r="AB305" s="99"/>
      <c r="AC305" s="99"/>
      <c r="AD305" s="99"/>
      <c r="AE305" s="99"/>
      <c r="AF305" s="99"/>
      <c r="AG305" s="99"/>
      <c r="AH305" s="100">
        <v>1.8189703891597801E-2</v>
      </c>
      <c r="AI305" s="100"/>
      <c r="AJ305" s="100"/>
      <c r="AK305" s="100"/>
      <c r="AL305" s="100"/>
      <c r="AM305" s="100"/>
      <c r="AN305" s="100"/>
      <c r="AO305" s="100"/>
      <c r="AP305" s="50">
        <v>13</v>
      </c>
    </row>
    <row r="306" spans="2:44" s="1" customFormat="1" ht="10" x14ac:dyDescent="0.2">
      <c r="B306" s="97" t="s">
        <v>1192</v>
      </c>
      <c r="C306" s="97"/>
      <c r="D306" s="107">
        <v>1206119325.8599999</v>
      </c>
      <c r="E306" s="107"/>
      <c r="F306" s="107"/>
      <c r="G306" s="107"/>
      <c r="H306" s="107"/>
      <c r="I306" s="107"/>
      <c r="J306" s="107"/>
      <c r="K306" s="107"/>
      <c r="L306" s="107"/>
      <c r="M306" s="107"/>
      <c r="N306" s="107"/>
      <c r="O306" s="100">
        <v>7.9038252565464207E-2</v>
      </c>
      <c r="P306" s="100"/>
      <c r="Q306" s="100"/>
      <c r="R306" s="100"/>
      <c r="S306" s="100"/>
      <c r="T306" s="100"/>
      <c r="U306" s="100"/>
      <c r="V306" s="100"/>
      <c r="W306" s="100"/>
      <c r="X306" s="100"/>
      <c r="Y306" s="99">
        <v>7837</v>
      </c>
      <c r="Z306" s="99"/>
      <c r="AA306" s="99"/>
      <c r="AB306" s="99"/>
      <c r="AC306" s="99"/>
      <c r="AD306" s="99"/>
      <c r="AE306" s="99"/>
      <c r="AF306" s="99"/>
      <c r="AG306" s="99"/>
      <c r="AH306" s="100">
        <v>3.4333504190378603E-2</v>
      </c>
      <c r="AI306" s="100"/>
      <c r="AJ306" s="100"/>
      <c r="AK306" s="100"/>
      <c r="AL306" s="100"/>
      <c r="AM306" s="100"/>
      <c r="AN306" s="100"/>
      <c r="AO306" s="100"/>
      <c r="AP306" s="50">
        <v>14</v>
      </c>
    </row>
    <row r="307" spans="2:44" s="1" customFormat="1" ht="10.5" x14ac:dyDescent="0.2">
      <c r="B307" s="105"/>
      <c r="C307" s="105"/>
      <c r="D307" s="108">
        <v>15259944225.879999</v>
      </c>
      <c r="E307" s="108"/>
      <c r="F307" s="108"/>
      <c r="G307" s="108"/>
      <c r="H307" s="108"/>
      <c r="I307" s="108"/>
      <c r="J307" s="108"/>
      <c r="K307" s="108"/>
      <c r="L307" s="108"/>
      <c r="M307" s="108"/>
      <c r="N307" s="108"/>
      <c r="O307" s="102">
        <v>1</v>
      </c>
      <c r="P307" s="102"/>
      <c r="Q307" s="102"/>
      <c r="R307" s="102"/>
      <c r="S307" s="102"/>
      <c r="T307" s="102"/>
      <c r="U307" s="102"/>
      <c r="V307" s="102"/>
      <c r="W307" s="102"/>
      <c r="X307" s="102"/>
      <c r="Y307" s="101">
        <v>228261</v>
      </c>
      <c r="Z307" s="101"/>
      <c r="AA307" s="101"/>
      <c r="AB307" s="101"/>
      <c r="AC307" s="101"/>
      <c r="AD307" s="101"/>
      <c r="AE307" s="101"/>
      <c r="AF307" s="101"/>
      <c r="AG307" s="101"/>
      <c r="AH307" s="102">
        <v>1</v>
      </c>
      <c r="AI307" s="102"/>
      <c r="AJ307" s="102"/>
      <c r="AK307" s="102"/>
      <c r="AL307" s="102"/>
      <c r="AM307" s="102"/>
      <c r="AN307" s="102"/>
      <c r="AO307" s="102"/>
      <c r="AP307" s="51"/>
    </row>
    <row r="308" spans="2:44" s="1" customFormat="1" ht="8" x14ac:dyDescent="0.2"/>
    <row r="309" spans="2:44" s="1" customFormat="1" ht="13" x14ac:dyDescent="0.2">
      <c r="B309" s="82" t="s">
        <v>1213</v>
      </c>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row>
    <row r="310" spans="2:44" s="1" customFormat="1" ht="8" x14ac:dyDescent="0.2"/>
    <row r="311" spans="2:44" s="1" customFormat="1" ht="10.5" x14ac:dyDescent="0.2">
      <c r="B311" s="80" t="s">
        <v>1076</v>
      </c>
      <c r="C311" s="80"/>
      <c r="D311" s="80" t="s">
        <v>1073</v>
      </c>
      <c r="E311" s="80"/>
      <c r="F311" s="80"/>
      <c r="G311" s="80"/>
      <c r="H311" s="80"/>
      <c r="I311" s="80"/>
      <c r="J311" s="80"/>
      <c r="K311" s="80"/>
      <c r="L311" s="80"/>
      <c r="M311" s="80"/>
      <c r="N311" s="80"/>
      <c r="O311" s="80" t="s">
        <v>1074</v>
      </c>
      <c r="P311" s="80"/>
      <c r="Q311" s="80"/>
      <c r="R311" s="80"/>
      <c r="S311" s="80"/>
      <c r="T311" s="80"/>
      <c r="U311" s="80"/>
      <c r="V311" s="80"/>
      <c r="W311" s="80"/>
      <c r="X311" s="80"/>
      <c r="Y311" s="80" t="s">
        <v>1075</v>
      </c>
      <c r="Z311" s="80"/>
      <c r="AA311" s="80"/>
      <c r="AB311" s="80"/>
      <c r="AC311" s="80"/>
      <c r="AD311" s="80"/>
      <c r="AE311" s="80"/>
      <c r="AF311" s="80"/>
      <c r="AG311" s="80"/>
      <c r="AH311" s="80" t="s">
        <v>1074</v>
      </c>
      <c r="AI311" s="80"/>
      <c r="AJ311" s="80"/>
      <c r="AK311" s="80"/>
      <c r="AL311" s="80"/>
      <c r="AM311" s="80"/>
      <c r="AN311" s="80"/>
      <c r="AO311" s="80"/>
    </row>
    <row r="312" spans="2:44" s="1" customFormat="1" ht="10" x14ac:dyDescent="0.2">
      <c r="B312" s="97" t="s">
        <v>1193</v>
      </c>
      <c r="C312" s="97"/>
      <c r="D312" s="107">
        <v>338741605.22000003</v>
      </c>
      <c r="E312" s="107"/>
      <c r="F312" s="107"/>
      <c r="G312" s="107"/>
      <c r="H312" s="107"/>
      <c r="I312" s="107"/>
      <c r="J312" s="107"/>
      <c r="K312" s="107"/>
      <c r="L312" s="107"/>
      <c r="M312" s="107"/>
      <c r="N312" s="107"/>
      <c r="O312" s="100">
        <v>2.21980893380667E-2</v>
      </c>
      <c r="P312" s="100"/>
      <c r="Q312" s="100"/>
      <c r="R312" s="100"/>
      <c r="S312" s="100"/>
      <c r="T312" s="100"/>
      <c r="U312" s="100"/>
      <c r="V312" s="100"/>
      <c r="W312" s="100"/>
      <c r="X312" s="100"/>
      <c r="Y312" s="99">
        <v>13316</v>
      </c>
      <c r="Z312" s="99"/>
      <c r="AA312" s="99"/>
      <c r="AB312" s="99"/>
      <c r="AC312" s="99"/>
      <c r="AD312" s="99"/>
      <c r="AE312" s="99"/>
      <c r="AF312" s="99"/>
      <c r="AG312" s="99"/>
      <c r="AH312" s="100">
        <v>5.8336728569488398E-2</v>
      </c>
      <c r="AI312" s="100"/>
      <c r="AJ312" s="100"/>
      <c r="AK312" s="100"/>
      <c r="AL312" s="100"/>
      <c r="AM312" s="100"/>
      <c r="AN312" s="100"/>
      <c r="AO312" s="100"/>
    </row>
    <row r="313" spans="2:44" s="1" customFormat="1" ht="10" x14ac:dyDescent="0.2">
      <c r="B313" s="97" t="s">
        <v>1078</v>
      </c>
      <c r="C313" s="97"/>
      <c r="D313" s="107">
        <v>503667612.88</v>
      </c>
      <c r="E313" s="107"/>
      <c r="F313" s="107"/>
      <c r="G313" s="107"/>
      <c r="H313" s="107"/>
      <c r="I313" s="107"/>
      <c r="J313" s="107"/>
      <c r="K313" s="107"/>
      <c r="L313" s="107"/>
      <c r="M313" s="107"/>
      <c r="N313" s="107"/>
      <c r="O313" s="100">
        <v>3.3005861975943997E-2</v>
      </c>
      <c r="P313" s="100"/>
      <c r="Q313" s="100"/>
      <c r="R313" s="100"/>
      <c r="S313" s="100"/>
      <c r="T313" s="100"/>
      <c r="U313" s="100"/>
      <c r="V313" s="100"/>
      <c r="W313" s="100"/>
      <c r="X313" s="100"/>
      <c r="Y313" s="99">
        <v>18528</v>
      </c>
      <c r="Z313" s="99"/>
      <c r="AA313" s="99"/>
      <c r="AB313" s="99"/>
      <c r="AC313" s="99"/>
      <c r="AD313" s="99"/>
      <c r="AE313" s="99"/>
      <c r="AF313" s="99"/>
      <c r="AG313" s="99"/>
      <c r="AH313" s="100">
        <v>8.1170239331291805E-2</v>
      </c>
      <c r="AI313" s="100"/>
      <c r="AJ313" s="100"/>
      <c r="AK313" s="100"/>
      <c r="AL313" s="100"/>
      <c r="AM313" s="100"/>
      <c r="AN313" s="100"/>
      <c r="AO313" s="100"/>
    </row>
    <row r="314" spans="2:44" s="1" customFormat="1" ht="10" x14ac:dyDescent="0.2">
      <c r="B314" s="97" t="s">
        <v>1079</v>
      </c>
      <c r="C314" s="97"/>
      <c r="D314" s="107">
        <v>648985875.84999704</v>
      </c>
      <c r="E314" s="107"/>
      <c r="F314" s="107"/>
      <c r="G314" s="107"/>
      <c r="H314" s="107"/>
      <c r="I314" s="107"/>
      <c r="J314" s="107"/>
      <c r="K314" s="107"/>
      <c r="L314" s="107"/>
      <c r="M314" s="107"/>
      <c r="N314" s="107"/>
      <c r="O314" s="100">
        <v>4.2528718732100797E-2</v>
      </c>
      <c r="P314" s="100"/>
      <c r="Q314" s="100"/>
      <c r="R314" s="100"/>
      <c r="S314" s="100"/>
      <c r="T314" s="100"/>
      <c r="U314" s="100"/>
      <c r="V314" s="100"/>
      <c r="W314" s="100"/>
      <c r="X314" s="100"/>
      <c r="Y314" s="99">
        <v>18872</v>
      </c>
      <c r="Z314" s="99"/>
      <c r="AA314" s="99"/>
      <c r="AB314" s="99"/>
      <c r="AC314" s="99"/>
      <c r="AD314" s="99"/>
      <c r="AE314" s="99"/>
      <c r="AF314" s="99"/>
      <c r="AG314" s="99"/>
      <c r="AH314" s="100">
        <v>8.2677286089169896E-2</v>
      </c>
      <c r="AI314" s="100"/>
      <c r="AJ314" s="100"/>
      <c r="AK314" s="100"/>
      <c r="AL314" s="100"/>
      <c r="AM314" s="100"/>
      <c r="AN314" s="100"/>
      <c r="AO314" s="100"/>
    </row>
    <row r="315" spans="2:44" s="1" customFormat="1" ht="10" x14ac:dyDescent="0.2">
      <c r="B315" s="97" t="s">
        <v>1080</v>
      </c>
      <c r="C315" s="97"/>
      <c r="D315" s="107">
        <v>983120809.64000297</v>
      </c>
      <c r="E315" s="107"/>
      <c r="F315" s="107"/>
      <c r="G315" s="107"/>
      <c r="H315" s="107"/>
      <c r="I315" s="107"/>
      <c r="J315" s="107"/>
      <c r="K315" s="107"/>
      <c r="L315" s="107"/>
      <c r="M315" s="107"/>
      <c r="N315" s="107"/>
      <c r="O315" s="100">
        <v>6.4424928105089901E-2</v>
      </c>
      <c r="P315" s="100"/>
      <c r="Q315" s="100"/>
      <c r="R315" s="100"/>
      <c r="S315" s="100"/>
      <c r="T315" s="100"/>
      <c r="U315" s="100"/>
      <c r="V315" s="100"/>
      <c r="W315" s="100"/>
      <c r="X315" s="100"/>
      <c r="Y315" s="99">
        <v>23727</v>
      </c>
      <c r="Z315" s="99"/>
      <c r="AA315" s="99"/>
      <c r="AB315" s="99"/>
      <c r="AC315" s="99"/>
      <c r="AD315" s="99"/>
      <c r="AE315" s="99"/>
      <c r="AF315" s="99"/>
      <c r="AG315" s="99"/>
      <c r="AH315" s="100">
        <v>0.103946797744687</v>
      </c>
      <c r="AI315" s="100"/>
      <c r="AJ315" s="100"/>
      <c r="AK315" s="100"/>
      <c r="AL315" s="100"/>
      <c r="AM315" s="100"/>
      <c r="AN315" s="100"/>
      <c r="AO315" s="100"/>
    </row>
    <row r="316" spans="2:44" s="1" customFormat="1" ht="10" x14ac:dyDescent="0.2">
      <c r="B316" s="97" t="s">
        <v>1081</v>
      </c>
      <c r="C316" s="97"/>
      <c r="D316" s="107">
        <v>957690617.95000303</v>
      </c>
      <c r="E316" s="107"/>
      <c r="F316" s="107"/>
      <c r="G316" s="107"/>
      <c r="H316" s="107"/>
      <c r="I316" s="107"/>
      <c r="J316" s="107"/>
      <c r="K316" s="107"/>
      <c r="L316" s="107"/>
      <c r="M316" s="107"/>
      <c r="N316" s="107"/>
      <c r="O316" s="100">
        <v>6.2758461222015005E-2</v>
      </c>
      <c r="P316" s="100"/>
      <c r="Q316" s="100"/>
      <c r="R316" s="100"/>
      <c r="S316" s="100"/>
      <c r="T316" s="100"/>
      <c r="U316" s="100"/>
      <c r="V316" s="100"/>
      <c r="W316" s="100"/>
      <c r="X316" s="100"/>
      <c r="Y316" s="99">
        <v>18906</v>
      </c>
      <c r="Z316" s="99"/>
      <c r="AA316" s="99"/>
      <c r="AB316" s="99"/>
      <c r="AC316" s="99"/>
      <c r="AD316" s="99"/>
      <c r="AE316" s="99"/>
      <c r="AF316" s="99"/>
      <c r="AG316" s="99"/>
      <c r="AH316" s="100">
        <v>8.2826238385006606E-2</v>
      </c>
      <c r="AI316" s="100"/>
      <c r="AJ316" s="100"/>
      <c r="AK316" s="100"/>
      <c r="AL316" s="100"/>
      <c r="AM316" s="100"/>
      <c r="AN316" s="100"/>
      <c r="AO316" s="100"/>
    </row>
    <row r="317" spans="2:44" s="1" customFormat="1" ht="10" x14ac:dyDescent="0.2">
      <c r="B317" s="97" t="s">
        <v>1082</v>
      </c>
      <c r="C317" s="97"/>
      <c r="D317" s="107">
        <v>1194927468.04</v>
      </c>
      <c r="E317" s="107"/>
      <c r="F317" s="107"/>
      <c r="G317" s="107"/>
      <c r="H317" s="107"/>
      <c r="I317" s="107"/>
      <c r="J317" s="107"/>
      <c r="K317" s="107"/>
      <c r="L317" s="107"/>
      <c r="M317" s="107"/>
      <c r="N317" s="107"/>
      <c r="O317" s="100">
        <v>7.8304838494328594E-2</v>
      </c>
      <c r="P317" s="100"/>
      <c r="Q317" s="100"/>
      <c r="R317" s="100"/>
      <c r="S317" s="100"/>
      <c r="T317" s="100"/>
      <c r="U317" s="100"/>
      <c r="V317" s="100"/>
      <c r="W317" s="100"/>
      <c r="X317" s="100"/>
      <c r="Y317" s="99">
        <v>19396</v>
      </c>
      <c r="Z317" s="99"/>
      <c r="AA317" s="99"/>
      <c r="AB317" s="99"/>
      <c r="AC317" s="99"/>
      <c r="AD317" s="99"/>
      <c r="AE317" s="99"/>
      <c r="AF317" s="99"/>
      <c r="AG317" s="99"/>
      <c r="AH317" s="100">
        <v>8.4972903825007301E-2</v>
      </c>
      <c r="AI317" s="100"/>
      <c r="AJ317" s="100"/>
      <c r="AK317" s="100"/>
      <c r="AL317" s="100"/>
      <c r="AM317" s="100"/>
      <c r="AN317" s="100"/>
      <c r="AO317" s="100"/>
    </row>
    <row r="318" spans="2:44" s="1" customFormat="1" ht="10" x14ac:dyDescent="0.2">
      <c r="B318" s="97" t="s">
        <v>1083</v>
      </c>
      <c r="C318" s="97"/>
      <c r="D318" s="107">
        <v>1409792866.8500199</v>
      </c>
      <c r="E318" s="107"/>
      <c r="F318" s="107"/>
      <c r="G318" s="107"/>
      <c r="H318" s="107"/>
      <c r="I318" s="107"/>
      <c r="J318" s="107"/>
      <c r="K318" s="107"/>
      <c r="L318" s="107"/>
      <c r="M318" s="107"/>
      <c r="N318" s="107"/>
      <c r="O318" s="100">
        <v>9.2385191320626503E-2</v>
      </c>
      <c r="P318" s="100"/>
      <c r="Q318" s="100"/>
      <c r="R318" s="100"/>
      <c r="S318" s="100"/>
      <c r="T318" s="100"/>
      <c r="U318" s="100"/>
      <c r="V318" s="100"/>
      <c r="W318" s="100"/>
      <c r="X318" s="100"/>
      <c r="Y318" s="99">
        <v>20641</v>
      </c>
      <c r="Z318" s="99"/>
      <c r="AA318" s="99"/>
      <c r="AB318" s="99"/>
      <c r="AC318" s="99"/>
      <c r="AD318" s="99"/>
      <c r="AE318" s="99"/>
      <c r="AF318" s="99"/>
      <c r="AG318" s="99"/>
      <c r="AH318" s="100">
        <v>9.0427186422560105E-2</v>
      </c>
      <c r="AI318" s="100"/>
      <c r="AJ318" s="100"/>
      <c r="AK318" s="100"/>
      <c r="AL318" s="100"/>
      <c r="AM318" s="100"/>
      <c r="AN318" s="100"/>
      <c r="AO318" s="100"/>
    </row>
    <row r="319" spans="2:44" s="1" customFormat="1" ht="10" x14ac:dyDescent="0.2">
      <c r="B319" s="97" t="s">
        <v>1084</v>
      </c>
      <c r="C319" s="97"/>
      <c r="D319" s="107">
        <v>1365382727.4000001</v>
      </c>
      <c r="E319" s="107"/>
      <c r="F319" s="107"/>
      <c r="G319" s="107"/>
      <c r="H319" s="107"/>
      <c r="I319" s="107"/>
      <c r="J319" s="107"/>
      <c r="K319" s="107"/>
      <c r="L319" s="107"/>
      <c r="M319" s="107"/>
      <c r="N319" s="107"/>
      <c r="O319" s="100">
        <v>8.9474948740925805E-2</v>
      </c>
      <c r="P319" s="100"/>
      <c r="Q319" s="100"/>
      <c r="R319" s="100"/>
      <c r="S319" s="100"/>
      <c r="T319" s="100"/>
      <c r="U319" s="100"/>
      <c r="V319" s="100"/>
      <c r="W319" s="100"/>
      <c r="X319" s="100"/>
      <c r="Y319" s="99">
        <v>17444</v>
      </c>
      <c r="Z319" s="99"/>
      <c r="AA319" s="99"/>
      <c r="AB319" s="99"/>
      <c r="AC319" s="99"/>
      <c r="AD319" s="99"/>
      <c r="AE319" s="99"/>
      <c r="AF319" s="99"/>
      <c r="AG319" s="99"/>
      <c r="AH319" s="100">
        <v>7.6421289664025005E-2</v>
      </c>
      <c r="AI319" s="100"/>
      <c r="AJ319" s="100"/>
      <c r="AK319" s="100"/>
      <c r="AL319" s="100"/>
      <c r="AM319" s="100"/>
      <c r="AN319" s="100"/>
      <c r="AO319" s="100"/>
    </row>
    <row r="320" spans="2:44" s="1" customFormat="1" ht="10" x14ac:dyDescent="0.2">
      <c r="B320" s="97" t="s">
        <v>1085</v>
      </c>
      <c r="C320" s="97"/>
      <c r="D320" s="107">
        <v>2192227705.2399998</v>
      </c>
      <c r="E320" s="107"/>
      <c r="F320" s="107"/>
      <c r="G320" s="107"/>
      <c r="H320" s="107"/>
      <c r="I320" s="107"/>
      <c r="J320" s="107"/>
      <c r="K320" s="107"/>
      <c r="L320" s="107"/>
      <c r="M320" s="107"/>
      <c r="N320" s="107"/>
      <c r="O320" s="100">
        <v>0.14365895921966099</v>
      </c>
      <c r="P320" s="100"/>
      <c r="Q320" s="100"/>
      <c r="R320" s="100"/>
      <c r="S320" s="100"/>
      <c r="T320" s="100"/>
      <c r="U320" s="100"/>
      <c r="V320" s="100"/>
      <c r="W320" s="100"/>
      <c r="X320" s="100"/>
      <c r="Y320" s="99">
        <v>25159</v>
      </c>
      <c r="Z320" s="99"/>
      <c r="AA320" s="99"/>
      <c r="AB320" s="99"/>
      <c r="AC320" s="99"/>
      <c r="AD320" s="99"/>
      <c r="AE320" s="99"/>
      <c r="AF320" s="99"/>
      <c r="AG320" s="99"/>
      <c r="AH320" s="100">
        <v>0.11022031796934199</v>
      </c>
      <c r="AI320" s="100"/>
      <c r="AJ320" s="100"/>
      <c r="AK320" s="100"/>
      <c r="AL320" s="100"/>
      <c r="AM320" s="100"/>
      <c r="AN320" s="100"/>
      <c r="AO320" s="100"/>
    </row>
    <row r="321" spans="2:44" s="1" customFormat="1" ht="10" x14ac:dyDescent="0.2">
      <c r="B321" s="97" t="s">
        <v>1086</v>
      </c>
      <c r="C321" s="97"/>
      <c r="D321" s="107">
        <v>1690865615.3499999</v>
      </c>
      <c r="E321" s="107"/>
      <c r="F321" s="107"/>
      <c r="G321" s="107"/>
      <c r="H321" s="107"/>
      <c r="I321" s="107"/>
      <c r="J321" s="107"/>
      <c r="K321" s="107"/>
      <c r="L321" s="107"/>
      <c r="M321" s="107"/>
      <c r="N321" s="107"/>
      <c r="O321" s="100">
        <v>0.11080418056065899</v>
      </c>
      <c r="P321" s="100"/>
      <c r="Q321" s="100"/>
      <c r="R321" s="100"/>
      <c r="S321" s="100"/>
      <c r="T321" s="100"/>
      <c r="U321" s="100"/>
      <c r="V321" s="100"/>
      <c r="W321" s="100"/>
      <c r="X321" s="100"/>
      <c r="Y321" s="99">
        <v>18235</v>
      </c>
      <c r="Z321" s="99"/>
      <c r="AA321" s="99"/>
      <c r="AB321" s="99"/>
      <c r="AC321" s="99"/>
      <c r="AD321" s="99"/>
      <c r="AE321" s="99"/>
      <c r="AF321" s="99"/>
      <c r="AG321" s="99"/>
      <c r="AH321" s="100">
        <v>7.9886621017168896E-2</v>
      </c>
      <c r="AI321" s="100"/>
      <c r="AJ321" s="100"/>
      <c r="AK321" s="100"/>
      <c r="AL321" s="100"/>
      <c r="AM321" s="100"/>
      <c r="AN321" s="100"/>
      <c r="AO321" s="100"/>
    </row>
    <row r="322" spans="2:44" s="1" customFormat="1" ht="10" x14ac:dyDescent="0.2">
      <c r="B322" s="97" t="s">
        <v>1087</v>
      </c>
      <c r="C322" s="97"/>
      <c r="D322" s="107">
        <v>985098509.32999802</v>
      </c>
      <c r="E322" s="107"/>
      <c r="F322" s="107"/>
      <c r="G322" s="107"/>
      <c r="H322" s="107"/>
      <c r="I322" s="107"/>
      <c r="J322" s="107"/>
      <c r="K322" s="107"/>
      <c r="L322" s="107"/>
      <c r="M322" s="107"/>
      <c r="N322" s="107"/>
      <c r="O322" s="100">
        <v>6.4554528820578896E-2</v>
      </c>
      <c r="P322" s="100"/>
      <c r="Q322" s="100"/>
      <c r="R322" s="100"/>
      <c r="S322" s="100"/>
      <c r="T322" s="100"/>
      <c r="U322" s="100"/>
      <c r="V322" s="100"/>
      <c r="W322" s="100"/>
      <c r="X322" s="100"/>
      <c r="Y322" s="99">
        <v>10184</v>
      </c>
      <c r="Z322" s="99"/>
      <c r="AA322" s="99"/>
      <c r="AB322" s="99"/>
      <c r="AC322" s="99"/>
      <c r="AD322" s="99"/>
      <c r="AE322" s="99"/>
      <c r="AF322" s="99"/>
      <c r="AG322" s="99"/>
      <c r="AH322" s="100">
        <v>4.4615593552994201E-2</v>
      </c>
      <c r="AI322" s="100"/>
      <c r="AJ322" s="100"/>
      <c r="AK322" s="100"/>
      <c r="AL322" s="100"/>
      <c r="AM322" s="100"/>
      <c r="AN322" s="100"/>
      <c r="AO322" s="100"/>
    </row>
    <row r="323" spans="2:44" s="1" customFormat="1" ht="10" x14ac:dyDescent="0.2">
      <c r="B323" s="97" t="s">
        <v>1088</v>
      </c>
      <c r="C323" s="97"/>
      <c r="D323" s="107">
        <v>2082993372.6600201</v>
      </c>
      <c r="E323" s="107"/>
      <c r="F323" s="107"/>
      <c r="G323" s="107"/>
      <c r="H323" s="107"/>
      <c r="I323" s="107"/>
      <c r="J323" s="107"/>
      <c r="K323" s="107"/>
      <c r="L323" s="107"/>
      <c r="M323" s="107"/>
      <c r="N323" s="107"/>
      <c r="O323" s="100">
        <v>0.13650071991268301</v>
      </c>
      <c r="P323" s="100"/>
      <c r="Q323" s="100"/>
      <c r="R323" s="100"/>
      <c r="S323" s="100"/>
      <c r="T323" s="100"/>
      <c r="U323" s="100"/>
      <c r="V323" s="100"/>
      <c r="W323" s="100"/>
      <c r="X323" s="100"/>
      <c r="Y323" s="99">
        <v>17484</v>
      </c>
      <c r="Z323" s="99"/>
      <c r="AA323" s="99"/>
      <c r="AB323" s="99"/>
      <c r="AC323" s="99"/>
      <c r="AD323" s="99"/>
      <c r="AE323" s="99"/>
      <c r="AF323" s="99"/>
      <c r="AG323" s="99"/>
      <c r="AH323" s="100">
        <v>7.6596527659127098E-2</v>
      </c>
      <c r="AI323" s="100"/>
      <c r="AJ323" s="100"/>
      <c r="AK323" s="100"/>
      <c r="AL323" s="100"/>
      <c r="AM323" s="100"/>
      <c r="AN323" s="100"/>
      <c r="AO323" s="100"/>
    </row>
    <row r="324" spans="2:44" s="1" customFormat="1" ht="10" x14ac:dyDescent="0.2">
      <c r="B324" s="97" t="s">
        <v>1089</v>
      </c>
      <c r="C324" s="97"/>
      <c r="D324" s="107">
        <v>807346339.649997</v>
      </c>
      <c r="E324" s="107"/>
      <c r="F324" s="107"/>
      <c r="G324" s="107"/>
      <c r="H324" s="107"/>
      <c r="I324" s="107"/>
      <c r="J324" s="107"/>
      <c r="K324" s="107"/>
      <c r="L324" s="107"/>
      <c r="M324" s="107"/>
      <c r="N324" s="107"/>
      <c r="O324" s="100">
        <v>5.2906244459319997E-2</v>
      </c>
      <c r="P324" s="100"/>
      <c r="Q324" s="100"/>
      <c r="R324" s="100"/>
      <c r="S324" s="100"/>
      <c r="T324" s="100"/>
      <c r="U324" s="100"/>
      <c r="V324" s="100"/>
      <c r="W324" s="100"/>
      <c r="X324" s="100"/>
      <c r="Y324" s="99">
        <v>5579</v>
      </c>
      <c r="Z324" s="99"/>
      <c r="AA324" s="99"/>
      <c r="AB324" s="99"/>
      <c r="AC324" s="99"/>
      <c r="AD324" s="99"/>
      <c r="AE324" s="99"/>
      <c r="AF324" s="99"/>
      <c r="AG324" s="99"/>
      <c r="AH324" s="100">
        <v>2.44413193668651E-2</v>
      </c>
      <c r="AI324" s="100"/>
      <c r="AJ324" s="100"/>
      <c r="AK324" s="100"/>
      <c r="AL324" s="100"/>
      <c r="AM324" s="100"/>
      <c r="AN324" s="100"/>
      <c r="AO324" s="100"/>
    </row>
    <row r="325" spans="2:44" s="1" customFormat="1" ht="10" x14ac:dyDescent="0.2">
      <c r="B325" s="97" t="s">
        <v>1090</v>
      </c>
      <c r="C325" s="97"/>
      <c r="D325" s="107">
        <v>74586795.260000005</v>
      </c>
      <c r="E325" s="107"/>
      <c r="F325" s="107"/>
      <c r="G325" s="107"/>
      <c r="H325" s="107"/>
      <c r="I325" s="107"/>
      <c r="J325" s="107"/>
      <c r="K325" s="107"/>
      <c r="L325" s="107"/>
      <c r="M325" s="107"/>
      <c r="N325" s="107"/>
      <c r="O325" s="100">
        <v>4.8877501880711296E-3</v>
      </c>
      <c r="P325" s="100"/>
      <c r="Q325" s="100"/>
      <c r="R325" s="100"/>
      <c r="S325" s="100"/>
      <c r="T325" s="100"/>
      <c r="U325" s="100"/>
      <c r="V325" s="100"/>
      <c r="W325" s="100"/>
      <c r="X325" s="100"/>
      <c r="Y325" s="99">
        <v>565</v>
      </c>
      <c r="Z325" s="99"/>
      <c r="AA325" s="99"/>
      <c r="AB325" s="99"/>
      <c r="AC325" s="99"/>
      <c r="AD325" s="99"/>
      <c r="AE325" s="99"/>
      <c r="AF325" s="99"/>
      <c r="AG325" s="99"/>
      <c r="AH325" s="100">
        <v>2.4752366808171301E-3</v>
      </c>
      <c r="AI325" s="100"/>
      <c r="AJ325" s="100"/>
      <c r="AK325" s="100"/>
      <c r="AL325" s="100"/>
      <c r="AM325" s="100"/>
      <c r="AN325" s="100"/>
      <c r="AO325" s="100"/>
    </row>
    <row r="326" spans="2:44" s="1" customFormat="1" ht="10" x14ac:dyDescent="0.2">
      <c r="B326" s="97" t="s">
        <v>1091</v>
      </c>
      <c r="C326" s="97"/>
      <c r="D326" s="107">
        <v>19258259.390000001</v>
      </c>
      <c r="E326" s="107"/>
      <c r="F326" s="107"/>
      <c r="G326" s="107"/>
      <c r="H326" s="107"/>
      <c r="I326" s="107"/>
      <c r="J326" s="107"/>
      <c r="K326" s="107"/>
      <c r="L326" s="107"/>
      <c r="M326" s="107"/>
      <c r="N326" s="107"/>
      <c r="O326" s="100">
        <v>1.2620137469007899E-3</v>
      </c>
      <c r="P326" s="100"/>
      <c r="Q326" s="100"/>
      <c r="R326" s="100"/>
      <c r="S326" s="100"/>
      <c r="T326" s="100"/>
      <c r="U326" s="100"/>
      <c r="V326" s="100"/>
      <c r="W326" s="100"/>
      <c r="X326" s="100"/>
      <c r="Y326" s="99">
        <v>177</v>
      </c>
      <c r="Z326" s="99"/>
      <c r="AA326" s="99"/>
      <c r="AB326" s="99"/>
      <c r="AC326" s="99"/>
      <c r="AD326" s="99"/>
      <c r="AE326" s="99"/>
      <c r="AF326" s="99"/>
      <c r="AG326" s="99"/>
      <c r="AH326" s="100">
        <v>7.7542812832678398E-4</v>
      </c>
      <c r="AI326" s="100"/>
      <c r="AJ326" s="100"/>
      <c r="AK326" s="100"/>
      <c r="AL326" s="100"/>
      <c r="AM326" s="100"/>
      <c r="AN326" s="100"/>
      <c r="AO326" s="100"/>
    </row>
    <row r="327" spans="2:44" s="1" customFormat="1" ht="10" x14ac:dyDescent="0.2">
      <c r="B327" s="97" t="s">
        <v>1092</v>
      </c>
      <c r="C327" s="97"/>
      <c r="D327" s="107">
        <v>4980831.58</v>
      </c>
      <c r="E327" s="107"/>
      <c r="F327" s="107"/>
      <c r="G327" s="107"/>
      <c r="H327" s="107"/>
      <c r="I327" s="107"/>
      <c r="J327" s="107"/>
      <c r="K327" s="107"/>
      <c r="L327" s="107"/>
      <c r="M327" s="107"/>
      <c r="N327" s="107"/>
      <c r="O327" s="100">
        <v>3.2639906845483702E-4</v>
      </c>
      <c r="P327" s="100"/>
      <c r="Q327" s="100"/>
      <c r="R327" s="100"/>
      <c r="S327" s="100"/>
      <c r="T327" s="100"/>
      <c r="U327" s="100"/>
      <c r="V327" s="100"/>
      <c r="W327" s="100"/>
      <c r="X327" s="100"/>
      <c r="Y327" s="99">
        <v>45</v>
      </c>
      <c r="Z327" s="99"/>
      <c r="AA327" s="99"/>
      <c r="AB327" s="99"/>
      <c r="AC327" s="99"/>
      <c r="AD327" s="99"/>
      <c r="AE327" s="99"/>
      <c r="AF327" s="99"/>
      <c r="AG327" s="99"/>
      <c r="AH327" s="100">
        <v>1.9714274448986001E-4</v>
      </c>
      <c r="AI327" s="100"/>
      <c r="AJ327" s="100"/>
      <c r="AK327" s="100"/>
      <c r="AL327" s="100"/>
      <c r="AM327" s="100"/>
      <c r="AN327" s="100"/>
      <c r="AO327" s="100"/>
    </row>
    <row r="328" spans="2:44" s="1" customFormat="1" ht="10" x14ac:dyDescent="0.2">
      <c r="B328" s="97" t="s">
        <v>1093</v>
      </c>
      <c r="C328" s="97"/>
      <c r="D328" s="107">
        <v>277213.59000000003</v>
      </c>
      <c r="E328" s="107"/>
      <c r="F328" s="107"/>
      <c r="G328" s="107"/>
      <c r="H328" s="107"/>
      <c r="I328" s="107"/>
      <c r="J328" s="107"/>
      <c r="K328" s="107"/>
      <c r="L328" s="107"/>
      <c r="M328" s="107"/>
      <c r="N328" s="107"/>
      <c r="O328" s="100">
        <v>1.8166094573914701E-5</v>
      </c>
      <c r="P328" s="100"/>
      <c r="Q328" s="100"/>
      <c r="R328" s="100"/>
      <c r="S328" s="100"/>
      <c r="T328" s="100"/>
      <c r="U328" s="100"/>
      <c r="V328" s="100"/>
      <c r="W328" s="100"/>
      <c r="X328" s="100"/>
      <c r="Y328" s="99">
        <v>3</v>
      </c>
      <c r="Z328" s="99"/>
      <c r="AA328" s="99"/>
      <c r="AB328" s="99"/>
      <c r="AC328" s="99"/>
      <c r="AD328" s="99"/>
      <c r="AE328" s="99"/>
      <c r="AF328" s="99"/>
      <c r="AG328" s="99"/>
      <c r="AH328" s="100">
        <v>1.31428496326574E-5</v>
      </c>
      <c r="AI328" s="100"/>
      <c r="AJ328" s="100"/>
      <c r="AK328" s="100"/>
      <c r="AL328" s="100"/>
      <c r="AM328" s="100"/>
      <c r="AN328" s="100"/>
      <c r="AO328" s="100"/>
    </row>
    <row r="329" spans="2:44" s="1" customFormat="1" ht="10.5" x14ac:dyDescent="0.2">
      <c r="B329" s="105"/>
      <c r="C329" s="105"/>
      <c r="D329" s="108">
        <v>15259944225.879999</v>
      </c>
      <c r="E329" s="108"/>
      <c r="F329" s="108"/>
      <c r="G329" s="108"/>
      <c r="H329" s="108"/>
      <c r="I329" s="108"/>
      <c r="J329" s="108"/>
      <c r="K329" s="108"/>
      <c r="L329" s="108"/>
      <c r="M329" s="108"/>
      <c r="N329" s="108"/>
      <c r="O329" s="102">
        <v>1</v>
      </c>
      <c r="P329" s="102"/>
      <c r="Q329" s="102"/>
      <c r="R329" s="102"/>
      <c r="S329" s="102"/>
      <c r="T329" s="102"/>
      <c r="U329" s="102"/>
      <c r="V329" s="102"/>
      <c r="W329" s="102"/>
      <c r="X329" s="102"/>
      <c r="Y329" s="101">
        <v>228261</v>
      </c>
      <c r="Z329" s="101"/>
      <c r="AA329" s="101"/>
      <c r="AB329" s="101"/>
      <c r="AC329" s="101"/>
      <c r="AD329" s="101"/>
      <c r="AE329" s="101"/>
      <c r="AF329" s="101"/>
      <c r="AG329" s="101"/>
      <c r="AH329" s="102">
        <v>1</v>
      </c>
      <c r="AI329" s="102"/>
      <c r="AJ329" s="102"/>
      <c r="AK329" s="102"/>
      <c r="AL329" s="102"/>
      <c r="AM329" s="102"/>
      <c r="AN329" s="102"/>
      <c r="AO329" s="102"/>
    </row>
    <row r="330" spans="2:44" s="1" customFormat="1" ht="8" x14ac:dyDescent="0.2"/>
    <row r="331" spans="2:44" s="1" customFormat="1" ht="13" x14ac:dyDescent="0.2">
      <c r="B331" s="82" t="s">
        <v>1214</v>
      </c>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row>
    <row r="332" spans="2:44" s="1" customFormat="1" ht="8" x14ac:dyDescent="0.2"/>
    <row r="333" spans="2:44" s="1" customFormat="1" ht="10.5" x14ac:dyDescent="0.2">
      <c r="B333" s="80" t="s">
        <v>1076</v>
      </c>
      <c r="C333" s="80"/>
      <c r="D333" s="80" t="s">
        <v>1073</v>
      </c>
      <c r="E333" s="80"/>
      <c r="F333" s="80"/>
      <c r="G333" s="80"/>
      <c r="H333" s="80"/>
      <c r="I333" s="80"/>
      <c r="J333" s="80"/>
      <c r="K333" s="80"/>
      <c r="L333" s="80"/>
      <c r="M333" s="80"/>
      <c r="N333" s="80"/>
      <c r="O333" s="80" t="s">
        <v>1074</v>
      </c>
      <c r="P333" s="80"/>
      <c r="Q333" s="80"/>
      <c r="R333" s="80"/>
      <c r="S333" s="80"/>
      <c r="T333" s="80"/>
      <c r="U333" s="80"/>
      <c r="V333" s="80"/>
      <c r="W333" s="80"/>
      <c r="X333" s="80"/>
      <c r="Y333" s="80" t="s">
        <v>1075</v>
      </c>
      <c r="Z333" s="80"/>
      <c r="AA333" s="80"/>
      <c r="AB333" s="80"/>
      <c r="AC333" s="80"/>
      <c r="AD333" s="80"/>
      <c r="AE333" s="80"/>
      <c r="AF333" s="80"/>
      <c r="AG333" s="80"/>
      <c r="AH333" s="80" t="s">
        <v>1074</v>
      </c>
      <c r="AI333" s="80"/>
      <c r="AJ333" s="80"/>
      <c r="AK333" s="80"/>
      <c r="AL333" s="80"/>
      <c r="AM333" s="80"/>
      <c r="AN333" s="80"/>
      <c r="AO333" s="80"/>
      <c r="AP333" s="80"/>
    </row>
    <row r="334" spans="2:44" s="1" customFormat="1" ht="10" x14ac:dyDescent="0.2">
      <c r="B334" s="97" t="s">
        <v>1160</v>
      </c>
      <c r="C334" s="97"/>
      <c r="D334" s="107">
        <v>12888556744.959999</v>
      </c>
      <c r="E334" s="107"/>
      <c r="F334" s="107"/>
      <c r="G334" s="107"/>
      <c r="H334" s="107"/>
      <c r="I334" s="107"/>
      <c r="J334" s="107"/>
      <c r="K334" s="107"/>
      <c r="L334" s="107"/>
      <c r="M334" s="107"/>
      <c r="N334" s="107"/>
      <c r="O334" s="100">
        <v>0.84460051453541596</v>
      </c>
      <c r="P334" s="100"/>
      <c r="Q334" s="100"/>
      <c r="R334" s="100"/>
      <c r="S334" s="100"/>
      <c r="T334" s="100"/>
      <c r="U334" s="100"/>
      <c r="V334" s="100"/>
      <c r="W334" s="100"/>
      <c r="X334" s="100"/>
      <c r="Y334" s="99">
        <v>192754</v>
      </c>
      <c r="Z334" s="99"/>
      <c r="AA334" s="99"/>
      <c r="AB334" s="99"/>
      <c r="AC334" s="99"/>
      <c r="AD334" s="99"/>
      <c r="AE334" s="99"/>
      <c r="AF334" s="99"/>
      <c r="AG334" s="99"/>
      <c r="AH334" s="100">
        <v>0.84444561269774499</v>
      </c>
      <c r="AI334" s="100"/>
      <c r="AJ334" s="100"/>
      <c r="AK334" s="100"/>
      <c r="AL334" s="100"/>
      <c r="AM334" s="100"/>
      <c r="AN334" s="100"/>
      <c r="AO334" s="100"/>
      <c r="AP334" s="100"/>
    </row>
    <row r="335" spans="2:44" s="1" customFormat="1" ht="10" x14ac:dyDescent="0.2">
      <c r="B335" s="97" t="s">
        <v>1193</v>
      </c>
      <c r="C335" s="97"/>
      <c r="D335" s="107">
        <v>1324202326.53</v>
      </c>
      <c r="E335" s="107"/>
      <c r="F335" s="107"/>
      <c r="G335" s="107"/>
      <c r="H335" s="107"/>
      <c r="I335" s="107"/>
      <c r="J335" s="107"/>
      <c r="K335" s="107"/>
      <c r="L335" s="107"/>
      <c r="M335" s="107"/>
      <c r="N335" s="107"/>
      <c r="O335" s="100">
        <v>8.6776354286028604E-2</v>
      </c>
      <c r="P335" s="100"/>
      <c r="Q335" s="100"/>
      <c r="R335" s="100"/>
      <c r="S335" s="100"/>
      <c r="T335" s="100"/>
      <c r="U335" s="100"/>
      <c r="V335" s="100"/>
      <c r="W335" s="100"/>
      <c r="X335" s="100"/>
      <c r="Y335" s="99">
        <v>23839</v>
      </c>
      <c r="Z335" s="99"/>
      <c r="AA335" s="99"/>
      <c r="AB335" s="99"/>
      <c r="AC335" s="99"/>
      <c r="AD335" s="99"/>
      <c r="AE335" s="99"/>
      <c r="AF335" s="99"/>
      <c r="AG335" s="99"/>
      <c r="AH335" s="100">
        <v>0.104437464130973</v>
      </c>
      <c r="AI335" s="100"/>
      <c r="AJ335" s="100"/>
      <c r="AK335" s="100"/>
      <c r="AL335" s="100"/>
      <c r="AM335" s="100"/>
      <c r="AN335" s="100"/>
      <c r="AO335" s="100"/>
      <c r="AP335" s="100"/>
    </row>
    <row r="336" spans="2:44" s="1" customFormat="1" ht="10" x14ac:dyDescent="0.2">
      <c r="B336" s="97" t="s">
        <v>1078</v>
      </c>
      <c r="C336" s="97"/>
      <c r="D336" s="107">
        <v>241487682.94</v>
      </c>
      <c r="E336" s="107"/>
      <c r="F336" s="107"/>
      <c r="G336" s="107"/>
      <c r="H336" s="107"/>
      <c r="I336" s="107"/>
      <c r="J336" s="107"/>
      <c r="K336" s="107"/>
      <c r="L336" s="107"/>
      <c r="M336" s="107"/>
      <c r="N336" s="107"/>
      <c r="O336" s="100">
        <v>1.5824938765532998E-2</v>
      </c>
      <c r="P336" s="100"/>
      <c r="Q336" s="100"/>
      <c r="R336" s="100"/>
      <c r="S336" s="100"/>
      <c r="T336" s="100"/>
      <c r="U336" s="100"/>
      <c r="V336" s="100"/>
      <c r="W336" s="100"/>
      <c r="X336" s="100"/>
      <c r="Y336" s="99">
        <v>3187</v>
      </c>
      <c r="Z336" s="99"/>
      <c r="AA336" s="99"/>
      <c r="AB336" s="99"/>
      <c r="AC336" s="99"/>
      <c r="AD336" s="99"/>
      <c r="AE336" s="99"/>
      <c r="AF336" s="99"/>
      <c r="AG336" s="99"/>
      <c r="AH336" s="100">
        <v>1.39620872597597E-2</v>
      </c>
      <c r="AI336" s="100"/>
      <c r="AJ336" s="100"/>
      <c r="AK336" s="100"/>
      <c r="AL336" s="100"/>
      <c r="AM336" s="100"/>
      <c r="AN336" s="100"/>
      <c r="AO336" s="100"/>
      <c r="AP336" s="100"/>
    </row>
    <row r="337" spans="2:44" s="1" customFormat="1" ht="10" x14ac:dyDescent="0.2">
      <c r="B337" s="97" t="s">
        <v>1079</v>
      </c>
      <c r="C337" s="97"/>
      <c r="D337" s="107">
        <v>242800365.19999999</v>
      </c>
      <c r="E337" s="107"/>
      <c r="F337" s="107"/>
      <c r="G337" s="107"/>
      <c r="H337" s="107"/>
      <c r="I337" s="107"/>
      <c r="J337" s="107"/>
      <c r="K337" s="107"/>
      <c r="L337" s="107"/>
      <c r="M337" s="107"/>
      <c r="N337" s="107"/>
      <c r="O337" s="100">
        <v>1.5910960197890098E-2</v>
      </c>
      <c r="P337" s="100"/>
      <c r="Q337" s="100"/>
      <c r="R337" s="100"/>
      <c r="S337" s="100"/>
      <c r="T337" s="100"/>
      <c r="U337" s="100"/>
      <c r="V337" s="100"/>
      <c r="W337" s="100"/>
      <c r="X337" s="100"/>
      <c r="Y337" s="99">
        <v>2854</v>
      </c>
      <c r="Z337" s="99"/>
      <c r="AA337" s="99"/>
      <c r="AB337" s="99"/>
      <c r="AC337" s="99"/>
      <c r="AD337" s="99"/>
      <c r="AE337" s="99"/>
      <c r="AF337" s="99"/>
      <c r="AG337" s="99"/>
      <c r="AH337" s="100">
        <v>1.25032309505347E-2</v>
      </c>
      <c r="AI337" s="100"/>
      <c r="AJ337" s="100"/>
      <c r="AK337" s="100"/>
      <c r="AL337" s="100"/>
      <c r="AM337" s="100"/>
      <c r="AN337" s="100"/>
      <c r="AO337" s="100"/>
      <c r="AP337" s="100"/>
    </row>
    <row r="338" spans="2:44" s="1" customFormat="1" ht="10" x14ac:dyDescent="0.2">
      <c r="B338" s="97" t="s">
        <v>1080</v>
      </c>
      <c r="C338" s="97"/>
      <c r="D338" s="107">
        <v>102006082.34</v>
      </c>
      <c r="E338" s="107"/>
      <c r="F338" s="107"/>
      <c r="G338" s="107"/>
      <c r="H338" s="107"/>
      <c r="I338" s="107"/>
      <c r="J338" s="107"/>
      <c r="K338" s="107"/>
      <c r="L338" s="107"/>
      <c r="M338" s="107"/>
      <c r="N338" s="107"/>
      <c r="O338" s="100">
        <v>6.6845645586963102E-3</v>
      </c>
      <c r="P338" s="100"/>
      <c r="Q338" s="100"/>
      <c r="R338" s="100"/>
      <c r="S338" s="100"/>
      <c r="T338" s="100"/>
      <c r="U338" s="100"/>
      <c r="V338" s="100"/>
      <c r="W338" s="100"/>
      <c r="X338" s="100"/>
      <c r="Y338" s="99">
        <v>977</v>
      </c>
      <c r="Z338" s="99"/>
      <c r="AA338" s="99"/>
      <c r="AB338" s="99"/>
      <c r="AC338" s="99"/>
      <c r="AD338" s="99"/>
      <c r="AE338" s="99"/>
      <c r="AF338" s="99"/>
      <c r="AG338" s="99"/>
      <c r="AH338" s="100">
        <v>4.2801880303687404E-3</v>
      </c>
      <c r="AI338" s="100"/>
      <c r="AJ338" s="100"/>
      <c r="AK338" s="100"/>
      <c r="AL338" s="100"/>
      <c r="AM338" s="100"/>
      <c r="AN338" s="100"/>
      <c r="AO338" s="100"/>
      <c r="AP338" s="100"/>
    </row>
    <row r="339" spans="2:44" s="1" customFormat="1" ht="10" x14ac:dyDescent="0.2">
      <c r="B339" s="97" t="s">
        <v>1081</v>
      </c>
      <c r="C339" s="97"/>
      <c r="D339" s="107">
        <v>92280414.180000007</v>
      </c>
      <c r="E339" s="107"/>
      <c r="F339" s="107"/>
      <c r="G339" s="107"/>
      <c r="H339" s="107"/>
      <c r="I339" s="107"/>
      <c r="J339" s="107"/>
      <c r="K339" s="107"/>
      <c r="L339" s="107"/>
      <c r="M339" s="107"/>
      <c r="N339" s="107"/>
      <c r="O339" s="100">
        <v>6.0472314193322904E-3</v>
      </c>
      <c r="P339" s="100"/>
      <c r="Q339" s="100"/>
      <c r="R339" s="100"/>
      <c r="S339" s="100"/>
      <c r="T339" s="100"/>
      <c r="U339" s="100"/>
      <c r="V339" s="100"/>
      <c r="W339" s="100"/>
      <c r="X339" s="100"/>
      <c r="Y339" s="99">
        <v>590</v>
      </c>
      <c r="Z339" s="99"/>
      <c r="AA339" s="99"/>
      <c r="AB339" s="99"/>
      <c r="AC339" s="99"/>
      <c r="AD339" s="99"/>
      <c r="AE339" s="99"/>
      <c r="AF339" s="99"/>
      <c r="AG339" s="99"/>
      <c r="AH339" s="100">
        <v>2.5847604277559502E-3</v>
      </c>
      <c r="AI339" s="100"/>
      <c r="AJ339" s="100"/>
      <c r="AK339" s="100"/>
      <c r="AL339" s="100"/>
      <c r="AM339" s="100"/>
      <c r="AN339" s="100"/>
      <c r="AO339" s="100"/>
      <c r="AP339" s="100"/>
    </row>
    <row r="340" spans="2:44" s="1" customFormat="1" ht="10" x14ac:dyDescent="0.2">
      <c r="B340" s="97" t="s">
        <v>1082</v>
      </c>
      <c r="C340" s="97"/>
      <c r="D340" s="107">
        <v>241238274.33000001</v>
      </c>
      <c r="E340" s="107"/>
      <c r="F340" s="107"/>
      <c r="G340" s="107"/>
      <c r="H340" s="107"/>
      <c r="I340" s="107"/>
      <c r="J340" s="107"/>
      <c r="K340" s="107"/>
      <c r="L340" s="107"/>
      <c r="M340" s="107"/>
      <c r="N340" s="107"/>
      <c r="O340" s="100">
        <v>1.5808594760187401E-2</v>
      </c>
      <c r="P340" s="100"/>
      <c r="Q340" s="100"/>
      <c r="R340" s="100"/>
      <c r="S340" s="100"/>
      <c r="T340" s="100"/>
      <c r="U340" s="100"/>
      <c r="V340" s="100"/>
      <c r="W340" s="100"/>
      <c r="X340" s="100"/>
      <c r="Y340" s="99">
        <v>2947</v>
      </c>
      <c r="Z340" s="99"/>
      <c r="AA340" s="99"/>
      <c r="AB340" s="99"/>
      <c r="AC340" s="99"/>
      <c r="AD340" s="99"/>
      <c r="AE340" s="99"/>
      <c r="AF340" s="99"/>
      <c r="AG340" s="99"/>
      <c r="AH340" s="100">
        <v>1.29106592891471E-2</v>
      </c>
      <c r="AI340" s="100"/>
      <c r="AJ340" s="100"/>
      <c r="AK340" s="100"/>
      <c r="AL340" s="100"/>
      <c r="AM340" s="100"/>
      <c r="AN340" s="100"/>
      <c r="AO340" s="100"/>
      <c r="AP340" s="100"/>
    </row>
    <row r="341" spans="2:44" s="1" customFormat="1" ht="10" x14ac:dyDescent="0.2">
      <c r="B341" s="97" t="s">
        <v>1084</v>
      </c>
      <c r="C341" s="97"/>
      <c r="D341" s="107">
        <v>8057745.9900000002</v>
      </c>
      <c r="E341" s="107"/>
      <c r="F341" s="107"/>
      <c r="G341" s="107"/>
      <c r="H341" s="107"/>
      <c r="I341" s="107"/>
      <c r="J341" s="107"/>
      <c r="K341" s="107"/>
      <c r="L341" s="107"/>
      <c r="M341" s="107"/>
      <c r="N341" s="107"/>
      <c r="O341" s="100">
        <v>5.2803246661508099E-4</v>
      </c>
      <c r="P341" s="100"/>
      <c r="Q341" s="100"/>
      <c r="R341" s="100"/>
      <c r="S341" s="100"/>
      <c r="T341" s="100"/>
      <c r="U341" s="100"/>
      <c r="V341" s="100"/>
      <c r="W341" s="100"/>
      <c r="X341" s="100"/>
      <c r="Y341" s="99">
        <v>53</v>
      </c>
      <c r="Z341" s="99"/>
      <c r="AA341" s="99"/>
      <c r="AB341" s="99"/>
      <c r="AC341" s="99"/>
      <c r="AD341" s="99"/>
      <c r="AE341" s="99"/>
      <c r="AF341" s="99"/>
      <c r="AG341" s="99"/>
      <c r="AH341" s="100">
        <v>2.3219034351027999E-4</v>
      </c>
      <c r="AI341" s="100"/>
      <c r="AJ341" s="100"/>
      <c r="AK341" s="100"/>
      <c r="AL341" s="100"/>
      <c r="AM341" s="100"/>
      <c r="AN341" s="100"/>
      <c r="AO341" s="100"/>
      <c r="AP341" s="100"/>
    </row>
    <row r="342" spans="2:44" s="1" customFormat="1" ht="10" x14ac:dyDescent="0.2">
      <c r="B342" s="97" t="s">
        <v>1083</v>
      </c>
      <c r="C342" s="97"/>
      <c r="D342" s="107">
        <v>119314589.41</v>
      </c>
      <c r="E342" s="107"/>
      <c r="F342" s="107"/>
      <c r="G342" s="107"/>
      <c r="H342" s="107"/>
      <c r="I342" s="107"/>
      <c r="J342" s="107"/>
      <c r="K342" s="107"/>
      <c r="L342" s="107"/>
      <c r="M342" s="107"/>
      <c r="N342" s="107"/>
      <c r="O342" s="100">
        <v>7.8188090103009002E-3</v>
      </c>
      <c r="P342" s="100"/>
      <c r="Q342" s="100"/>
      <c r="R342" s="100"/>
      <c r="S342" s="100"/>
      <c r="T342" s="100"/>
      <c r="U342" s="100"/>
      <c r="V342" s="100"/>
      <c r="W342" s="100"/>
      <c r="X342" s="100"/>
      <c r="Y342" s="99">
        <v>1060</v>
      </c>
      <c r="Z342" s="99"/>
      <c r="AA342" s="99"/>
      <c r="AB342" s="99"/>
      <c r="AC342" s="99"/>
      <c r="AD342" s="99"/>
      <c r="AE342" s="99"/>
      <c r="AF342" s="99"/>
      <c r="AG342" s="99"/>
      <c r="AH342" s="100">
        <v>4.6438068702055997E-3</v>
      </c>
      <c r="AI342" s="100"/>
      <c r="AJ342" s="100"/>
      <c r="AK342" s="100"/>
      <c r="AL342" s="100"/>
      <c r="AM342" s="100"/>
      <c r="AN342" s="100"/>
      <c r="AO342" s="100"/>
      <c r="AP342" s="100"/>
    </row>
    <row r="343" spans="2:44" s="1" customFormat="1" ht="10.5" x14ac:dyDescent="0.2">
      <c r="B343" s="105"/>
      <c r="C343" s="105"/>
      <c r="D343" s="108">
        <v>15259944225.879999</v>
      </c>
      <c r="E343" s="108"/>
      <c r="F343" s="108"/>
      <c r="G343" s="108"/>
      <c r="H343" s="108"/>
      <c r="I343" s="108"/>
      <c r="J343" s="108"/>
      <c r="K343" s="108"/>
      <c r="L343" s="108"/>
      <c r="M343" s="108"/>
      <c r="N343" s="108"/>
      <c r="O343" s="102">
        <v>1</v>
      </c>
      <c r="P343" s="102"/>
      <c r="Q343" s="102"/>
      <c r="R343" s="102"/>
      <c r="S343" s="102"/>
      <c r="T343" s="102"/>
      <c r="U343" s="102"/>
      <c r="V343" s="102"/>
      <c r="W343" s="102"/>
      <c r="X343" s="102"/>
      <c r="Y343" s="101">
        <v>228261</v>
      </c>
      <c r="Z343" s="101"/>
      <c r="AA343" s="101"/>
      <c r="AB343" s="101"/>
      <c r="AC343" s="101"/>
      <c r="AD343" s="101"/>
      <c r="AE343" s="101"/>
      <c r="AF343" s="101"/>
      <c r="AG343" s="101"/>
      <c r="AH343" s="102">
        <v>1</v>
      </c>
      <c r="AI343" s="102"/>
      <c r="AJ343" s="102"/>
      <c r="AK343" s="102"/>
      <c r="AL343" s="102"/>
      <c r="AM343" s="102"/>
      <c r="AN343" s="102"/>
      <c r="AO343" s="102"/>
      <c r="AP343" s="102"/>
    </row>
    <row r="344" spans="2:44" s="1" customFormat="1" ht="8" x14ac:dyDescent="0.2"/>
    <row r="345" spans="2:44" s="1" customFormat="1" ht="13" x14ac:dyDescent="0.2">
      <c r="B345" s="82" t="s">
        <v>1215</v>
      </c>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row>
    <row r="346" spans="2:44" s="1" customFormat="1" ht="8" x14ac:dyDescent="0.2"/>
    <row r="347" spans="2:44" s="1" customFormat="1" ht="10.5" x14ac:dyDescent="0.2">
      <c r="B347" s="80"/>
      <c r="C347" s="80"/>
      <c r="D347" s="80"/>
      <c r="E347" s="80" t="s">
        <v>1073</v>
      </c>
      <c r="F347" s="80"/>
      <c r="G347" s="80"/>
      <c r="H347" s="80"/>
      <c r="I347" s="80"/>
      <c r="J347" s="80"/>
      <c r="K347" s="80"/>
      <c r="L347" s="80"/>
      <c r="M347" s="80"/>
      <c r="N347" s="80"/>
      <c r="O347" s="80"/>
      <c r="P347" s="80" t="s">
        <v>1074</v>
      </c>
      <c r="Q347" s="80"/>
      <c r="R347" s="80"/>
      <c r="S347" s="80"/>
      <c r="T347" s="80"/>
      <c r="U347" s="80"/>
      <c r="V347" s="80"/>
      <c r="W347" s="80"/>
      <c r="X347" s="80"/>
      <c r="Y347" s="80"/>
      <c r="Z347" s="80" t="s">
        <v>1194</v>
      </c>
      <c r="AA347" s="80"/>
      <c r="AB347" s="80"/>
      <c r="AC347" s="80"/>
      <c r="AD347" s="80"/>
      <c r="AE347" s="80"/>
      <c r="AF347" s="80"/>
      <c r="AG347" s="80"/>
      <c r="AH347" s="80"/>
      <c r="AI347" s="80" t="s">
        <v>1074</v>
      </c>
      <c r="AJ347" s="80"/>
      <c r="AK347" s="80"/>
      <c r="AL347" s="80"/>
      <c r="AM347" s="80"/>
      <c r="AN347" s="80"/>
      <c r="AO347" s="80"/>
      <c r="AP347" s="80"/>
      <c r="AQ347" s="80"/>
    </row>
    <row r="348" spans="2:44" s="1" customFormat="1" ht="10" x14ac:dyDescent="0.2">
      <c r="B348" s="97" t="s">
        <v>736</v>
      </c>
      <c r="C348" s="97"/>
      <c r="D348" s="97"/>
      <c r="E348" s="107">
        <v>37315900580.620102</v>
      </c>
      <c r="F348" s="107"/>
      <c r="G348" s="107"/>
      <c r="H348" s="107"/>
      <c r="I348" s="107"/>
      <c r="J348" s="107"/>
      <c r="K348" s="107"/>
      <c r="L348" s="107"/>
      <c r="M348" s="107"/>
      <c r="N348" s="107"/>
      <c r="O348" s="107"/>
      <c r="P348" s="100">
        <v>0.80860174593473499</v>
      </c>
      <c r="Q348" s="100"/>
      <c r="R348" s="100"/>
      <c r="S348" s="100"/>
      <c r="T348" s="100"/>
      <c r="U348" s="100"/>
      <c r="V348" s="100"/>
      <c r="W348" s="100"/>
      <c r="X348" s="100"/>
      <c r="Y348" s="100"/>
      <c r="Z348" s="99">
        <v>104752</v>
      </c>
      <c r="AA348" s="99"/>
      <c r="AB348" s="99"/>
      <c r="AC348" s="99"/>
      <c r="AD348" s="99"/>
      <c r="AE348" s="99"/>
      <c r="AF348" s="99"/>
      <c r="AG348" s="99"/>
      <c r="AH348" s="99"/>
      <c r="AI348" s="100">
        <v>0.79596969673943596</v>
      </c>
      <c r="AJ348" s="100"/>
      <c r="AK348" s="100"/>
      <c r="AL348" s="100"/>
      <c r="AM348" s="100"/>
      <c r="AN348" s="100"/>
      <c r="AO348" s="100"/>
      <c r="AP348" s="100"/>
      <c r="AQ348" s="100"/>
    </row>
    <row r="349" spans="2:44" s="1" customFormat="1" ht="10" x14ac:dyDescent="0.2">
      <c r="B349" s="97" t="s">
        <v>746</v>
      </c>
      <c r="C349" s="97"/>
      <c r="D349" s="97"/>
      <c r="E349" s="107">
        <v>8832776154.5300503</v>
      </c>
      <c r="F349" s="107"/>
      <c r="G349" s="107"/>
      <c r="H349" s="107"/>
      <c r="I349" s="107"/>
      <c r="J349" s="107"/>
      <c r="K349" s="107"/>
      <c r="L349" s="107"/>
      <c r="M349" s="107"/>
      <c r="N349" s="107"/>
      <c r="O349" s="107"/>
      <c r="P349" s="100">
        <v>0.19139825406526501</v>
      </c>
      <c r="Q349" s="100"/>
      <c r="R349" s="100"/>
      <c r="S349" s="100"/>
      <c r="T349" s="100"/>
      <c r="U349" s="100"/>
      <c r="V349" s="100"/>
      <c r="W349" s="100"/>
      <c r="X349" s="100"/>
      <c r="Y349" s="100"/>
      <c r="Z349" s="99">
        <v>26851</v>
      </c>
      <c r="AA349" s="99"/>
      <c r="AB349" s="99"/>
      <c r="AC349" s="99"/>
      <c r="AD349" s="99"/>
      <c r="AE349" s="99"/>
      <c r="AF349" s="99"/>
      <c r="AG349" s="99"/>
      <c r="AH349" s="99"/>
      <c r="AI349" s="100">
        <v>0.20403030326056401</v>
      </c>
      <c r="AJ349" s="100"/>
      <c r="AK349" s="100"/>
      <c r="AL349" s="100"/>
      <c r="AM349" s="100"/>
      <c r="AN349" s="100"/>
      <c r="AO349" s="100"/>
      <c r="AP349" s="100"/>
      <c r="AQ349" s="100"/>
    </row>
    <row r="350" spans="2:44" s="1" customFormat="1" ht="10.5" x14ac:dyDescent="0.2">
      <c r="B350" s="105"/>
      <c r="C350" s="105"/>
      <c r="D350" s="105"/>
      <c r="E350" s="108">
        <v>46148676735.150101</v>
      </c>
      <c r="F350" s="108"/>
      <c r="G350" s="108"/>
      <c r="H350" s="108"/>
      <c r="I350" s="108"/>
      <c r="J350" s="108"/>
      <c r="K350" s="108"/>
      <c r="L350" s="108"/>
      <c r="M350" s="108"/>
      <c r="N350" s="108"/>
      <c r="O350" s="108"/>
      <c r="P350" s="102">
        <v>1</v>
      </c>
      <c r="Q350" s="102"/>
      <c r="R350" s="102"/>
      <c r="S350" s="102"/>
      <c r="T350" s="102"/>
      <c r="U350" s="102"/>
      <c r="V350" s="102"/>
      <c r="W350" s="102"/>
      <c r="X350" s="102"/>
      <c r="Y350" s="102"/>
      <c r="Z350" s="101">
        <v>131603</v>
      </c>
      <c r="AA350" s="101"/>
      <c r="AB350" s="101"/>
      <c r="AC350" s="101"/>
      <c r="AD350" s="101"/>
      <c r="AE350" s="101"/>
      <c r="AF350" s="101"/>
      <c r="AG350" s="101"/>
      <c r="AH350" s="101"/>
      <c r="AI350" s="102">
        <v>1</v>
      </c>
      <c r="AJ350" s="102"/>
      <c r="AK350" s="102"/>
      <c r="AL350" s="102"/>
      <c r="AM350" s="102"/>
      <c r="AN350" s="102"/>
      <c r="AO350" s="102"/>
      <c r="AP350" s="102"/>
      <c r="AQ350" s="102"/>
    </row>
    <row r="351" spans="2:44" s="1" customFormat="1" ht="8" x14ac:dyDescent="0.2"/>
    <row r="352" spans="2:44" s="1" customFormat="1" ht="13" x14ac:dyDescent="0.2">
      <c r="B352" s="82" t="s">
        <v>1216</v>
      </c>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row>
    <row r="353" spans="2:43" s="1" customFormat="1" ht="8" x14ac:dyDescent="0.2"/>
    <row r="354" spans="2:43" s="1" customFormat="1" ht="10.5" x14ac:dyDescent="0.2">
      <c r="B354" s="103"/>
      <c r="C354" s="103"/>
      <c r="D354" s="103"/>
      <c r="E354" s="80" t="s">
        <v>1073</v>
      </c>
      <c r="F354" s="80"/>
      <c r="G354" s="80"/>
      <c r="H354" s="80"/>
      <c r="I354" s="80"/>
      <c r="J354" s="80"/>
      <c r="K354" s="80"/>
      <c r="L354" s="80"/>
      <c r="M354" s="80"/>
      <c r="N354" s="80"/>
      <c r="O354" s="80"/>
      <c r="P354" s="80" t="s">
        <v>1074</v>
      </c>
      <c r="Q354" s="80"/>
      <c r="R354" s="80"/>
      <c r="S354" s="80"/>
      <c r="T354" s="80"/>
      <c r="U354" s="80"/>
      <c r="V354" s="80"/>
      <c r="W354" s="80"/>
      <c r="X354" s="80"/>
      <c r="Y354" s="80"/>
      <c r="Z354" s="80" t="s">
        <v>1075</v>
      </c>
      <c r="AA354" s="80"/>
      <c r="AB354" s="80"/>
      <c r="AC354" s="80"/>
      <c r="AD354" s="80"/>
      <c r="AE354" s="80"/>
      <c r="AF354" s="80"/>
      <c r="AG354" s="80"/>
      <c r="AH354" s="80"/>
      <c r="AI354" s="80" t="s">
        <v>1074</v>
      </c>
      <c r="AJ354" s="80"/>
      <c r="AK354" s="80"/>
      <c r="AL354" s="80"/>
      <c r="AM354" s="80"/>
      <c r="AN354" s="80"/>
      <c r="AO354" s="80"/>
      <c r="AP354" s="80"/>
      <c r="AQ354" s="80"/>
    </row>
    <row r="355" spans="2:43" s="1" customFormat="1" ht="10" x14ac:dyDescent="0.2">
      <c r="B355" s="104" t="s">
        <v>1195</v>
      </c>
      <c r="C355" s="104"/>
      <c r="D355" s="104"/>
      <c r="E355" s="107">
        <v>13860019573.83</v>
      </c>
      <c r="F355" s="107"/>
      <c r="G355" s="107"/>
      <c r="H355" s="107"/>
      <c r="I355" s="107"/>
      <c r="J355" s="107"/>
      <c r="K355" s="107"/>
      <c r="L355" s="107"/>
      <c r="M355" s="107"/>
      <c r="N355" s="107"/>
      <c r="O355" s="107"/>
      <c r="P355" s="100">
        <v>0.90826148304816201</v>
      </c>
      <c r="Q355" s="100"/>
      <c r="R355" s="100"/>
      <c r="S355" s="100"/>
      <c r="T355" s="100"/>
      <c r="U355" s="100"/>
      <c r="V355" s="100"/>
      <c r="W355" s="100"/>
      <c r="X355" s="100"/>
      <c r="Y355" s="100"/>
      <c r="Z355" s="99">
        <v>209427</v>
      </c>
      <c r="AA355" s="99"/>
      <c r="AB355" s="99"/>
      <c r="AC355" s="99"/>
      <c r="AD355" s="99"/>
      <c r="AE355" s="99"/>
      <c r="AF355" s="99"/>
      <c r="AG355" s="99"/>
      <c r="AH355" s="99"/>
      <c r="AI355" s="100">
        <v>0.91748919000617701</v>
      </c>
      <c r="AJ355" s="100"/>
      <c r="AK355" s="100"/>
      <c r="AL355" s="100"/>
      <c r="AM355" s="100"/>
      <c r="AN355" s="100"/>
      <c r="AO355" s="100"/>
      <c r="AP355" s="100"/>
      <c r="AQ355" s="100"/>
    </row>
    <row r="356" spans="2:43" s="1" customFormat="1" ht="10" x14ac:dyDescent="0.2">
      <c r="B356" s="104" t="s">
        <v>1196</v>
      </c>
      <c r="C356" s="104"/>
      <c r="D356" s="104"/>
      <c r="E356" s="107">
        <v>1384957963.7000101</v>
      </c>
      <c r="F356" s="107"/>
      <c r="G356" s="107"/>
      <c r="H356" s="107"/>
      <c r="I356" s="107"/>
      <c r="J356" s="107"/>
      <c r="K356" s="107"/>
      <c r="L356" s="107"/>
      <c r="M356" s="107"/>
      <c r="N356" s="107"/>
      <c r="O356" s="107"/>
      <c r="P356" s="100">
        <v>9.0757734314073801E-2</v>
      </c>
      <c r="Q356" s="100"/>
      <c r="R356" s="100"/>
      <c r="S356" s="100"/>
      <c r="T356" s="100"/>
      <c r="U356" s="100"/>
      <c r="V356" s="100"/>
      <c r="W356" s="100"/>
      <c r="X356" s="100"/>
      <c r="Y356" s="100"/>
      <c r="Z356" s="99">
        <v>17562</v>
      </c>
      <c r="AA356" s="99"/>
      <c r="AB356" s="99"/>
      <c r="AC356" s="99"/>
      <c r="AD356" s="99"/>
      <c r="AE356" s="99"/>
      <c r="AF356" s="99"/>
      <c r="AG356" s="99"/>
      <c r="AH356" s="99"/>
      <c r="AI356" s="100">
        <v>7.69382417495761E-2</v>
      </c>
      <c r="AJ356" s="100"/>
      <c r="AK356" s="100"/>
      <c r="AL356" s="100"/>
      <c r="AM356" s="100"/>
      <c r="AN356" s="100"/>
      <c r="AO356" s="100"/>
      <c r="AP356" s="100"/>
      <c r="AQ356" s="100"/>
    </row>
    <row r="357" spans="2:43" s="1" customFormat="1" ht="10" x14ac:dyDescent="0.2">
      <c r="B357" s="104" t="s">
        <v>1197</v>
      </c>
      <c r="C357" s="104"/>
      <c r="D357" s="104"/>
      <c r="E357" s="107">
        <v>14966688.35</v>
      </c>
      <c r="F357" s="107"/>
      <c r="G357" s="107"/>
      <c r="H357" s="107"/>
      <c r="I357" s="107"/>
      <c r="J357" s="107"/>
      <c r="K357" s="107"/>
      <c r="L357" s="107"/>
      <c r="M357" s="107"/>
      <c r="N357" s="107"/>
      <c r="O357" s="107"/>
      <c r="P357" s="100">
        <v>9.8078263776464505E-4</v>
      </c>
      <c r="Q357" s="100"/>
      <c r="R357" s="100"/>
      <c r="S357" s="100"/>
      <c r="T357" s="100"/>
      <c r="U357" s="100"/>
      <c r="V357" s="100"/>
      <c r="W357" s="100"/>
      <c r="X357" s="100"/>
      <c r="Y357" s="100"/>
      <c r="Z357" s="99">
        <v>196</v>
      </c>
      <c r="AA357" s="99"/>
      <c r="AB357" s="99"/>
      <c r="AC357" s="99"/>
      <c r="AD357" s="99"/>
      <c r="AE357" s="99"/>
      <c r="AF357" s="99"/>
      <c r="AG357" s="99"/>
      <c r="AH357" s="99"/>
      <c r="AI357" s="100">
        <v>8.5866617600028E-4</v>
      </c>
      <c r="AJ357" s="100"/>
      <c r="AK357" s="100"/>
      <c r="AL357" s="100"/>
      <c r="AM357" s="100"/>
      <c r="AN357" s="100"/>
      <c r="AO357" s="100"/>
      <c r="AP357" s="100"/>
      <c r="AQ357" s="100"/>
    </row>
    <row r="358" spans="2:43" s="1" customFormat="1" ht="10" x14ac:dyDescent="0.2">
      <c r="B358" s="104" t="s">
        <v>746</v>
      </c>
      <c r="C358" s="104"/>
      <c r="D358" s="104"/>
      <c r="E358" s="107">
        <v>0</v>
      </c>
      <c r="F358" s="107"/>
      <c r="G358" s="107"/>
      <c r="H358" s="107"/>
      <c r="I358" s="107"/>
      <c r="J358" s="107"/>
      <c r="K358" s="107"/>
      <c r="L358" s="107"/>
      <c r="M358" s="107"/>
      <c r="N358" s="107"/>
      <c r="O358" s="107"/>
      <c r="P358" s="100">
        <v>0</v>
      </c>
      <c r="Q358" s="100"/>
      <c r="R358" s="100"/>
      <c r="S358" s="100"/>
      <c r="T358" s="100"/>
      <c r="U358" s="100"/>
      <c r="V358" s="100"/>
      <c r="W358" s="100"/>
      <c r="X358" s="100"/>
      <c r="Y358" s="100"/>
      <c r="Z358" s="99">
        <v>1076</v>
      </c>
      <c r="AA358" s="99"/>
      <c r="AB358" s="99"/>
      <c r="AC358" s="99"/>
      <c r="AD358" s="99"/>
      <c r="AE358" s="99"/>
      <c r="AF358" s="99"/>
      <c r="AG358" s="99"/>
      <c r="AH358" s="99"/>
      <c r="AI358" s="100">
        <v>4.7139020682464396E-3</v>
      </c>
      <c r="AJ358" s="100"/>
      <c r="AK358" s="100"/>
      <c r="AL358" s="100"/>
      <c r="AM358" s="100"/>
      <c r="AN358" s="100"/>
      <c r="AO358" s="100"/>
      <c r="AP358" s="100"/>
      <c r="AQ358" s="100"/>
    </row>
    <row r="359" spans="2:43" s="1" customFormat="1" ht="10.5" x14ac:dyDescent="0.2">
      <c r="B359" s="103"/>
      <c r="C359" s="103"/>
      <c r="D359" s="103"/>
      <c r="E359" s="108">
        <v>15259944225.8801</v>
      </c>
      <c r="F359" s="108"/>
      <c r="G359" s="108"/>
      <c r="H359" s="108"/>
      <c r="I359" s="108"/>
      <c r="J359" s="108"/>
      <c r="K359" s="108"/>
      <c r="L359" s="108"/>
      <c r="M359" s="108"/>
      <c r="N359" s="108"/>
      <c r="O359" s="108"/>
      <c r="P359" s="102">
        <v>1</v>
      </c>
      <c r="Q359" s="102"/>
      <c r="R359" s="102"/>
      <c r="S359" s="102"/>
      <c r="T359" s="102"/>
      <c r="U359" s="102"/>
      <c r="V359" s="102"/>
      <c r="W359" s="102"/>
      <c r="X359" s="102"/>
      <c r="Y359" s="102"/>
      <c r="Z359" s="101">
        <v>228261</v>
      </c>
      <c r="AA359" s="101"/>
      <c r="AB359" s="101"/>
      <c r="AC359" s="101"/>
      <c r="AD359" s="101"/>
      <c r="AE359" s="101"/>
      <c r="AF359" s="101"/>
      <c r="AG359" s="101"/>
      <c r="AH359" s="101"/>
      <c r="AI359" s="102">
        <v>1</v>
      </c>
      <c r="AJ359" s="102"/>
      <c r="AK359" s="102"/>
      <c r="AL359" s="102"/>
      <c r="AM359" s="102"/>
      <c r="AN359" s="102"/>
      <c r="AO359" s="102"/>
      <c r="AP359" s="102"/>
      <c r="AQ359" s="102"/>
    </row>
    <row r="360" spans="2:43" s="1" customFormat="1" ht="8" x14ac:dyDescent="0.2"/>
  </sheetData>
  <mergeCells count="1459">
    <mergeCell ref="Z350:AH350"/>
    <mergeCell ref="Z354:AH354"/>
    <mergeCell ref="Z355:AH355"/>
    <mergeCell ref="Z356:AH356"/>
    <mergeCell ref="Z357:AH357"/>
    <mergeCell ref="Z358:AH358"/>
    <mergeCell ref="Z359:AH359"/>
    <mergeCell ref="Y315:AG315"/>
    <mergeCell ref="Y316:AG316"/>
    <mergeCell ref="Y317:AG317"/>
    <mergeCell ref="Y318:AG318"/>
    <mergeCell ref="Y319:AG319"/>
    <mergeCell ref="Y320:AG320"/>
    <mergeCell ref="Y321:AG321"/>
    <mergeCell ref="Y322:AG322"/>
    <mergeCell ref="Y323:AG323"/>
    <mergeCell ref="Y324:AG324"/>
    <mergeCell ref="Y325:AG325"/>
    <mergeCell ref="Y326:AG326"/>
    <mergeCell ref="Y327:AG327"/>
    <mergeCell ref="Y328:AG328"/>
    <mergeCell ref="Y329:AG329"/>
    <mergeCell ref="Y333:AG333"/>
    <mergeCell ref="Y334:AG334"/>
    <mergeCell ref="Y295:AG295"/>
    <mergeCell ref="Y296:AG296"/>
    <mergeCell ref="Y297:AG297"/>
    <mergeCell ref="Y298:AG298"/>
    <mergeCell ref="Y299:AG299"/>
    <mergeCell ref="Y300:AG300"/>
    <mergeCell ref="Y301:AG301"/>
    <mergeCell ref="Y302:AG302"/>
    <mergeCell ref="Y303:AG303"/>
    <mergeCell ref="Y304:AG304"/>
    <mergeCell ref="Y305:AG305"/>
    <mergeCell ref="Y306:AG306"/>
    <mergeCell ref="Y307:AG307"/>
    <mergeCell ref="Y311:AG311"/>
    <mergeCell ref="Y312:AG312"/>
    <mergeCell ref="Y313:AG313"/>
    <mergeCell ref="Y314:AG314"/>
    <mergeCell ref="V95:AE95"/>
    <mergeCell ref="V96:AE96"/>
    <mergeCell ref="X256:AF256"/>
    <mergeCell ref="X257:AF257"/>
    <mergeCell ref="X258:AF258"/>
    <mergeCell ref="X259:AF259"/>
    <mergeCell ref="X260:AF260"/>
    <mergeCell ref="X261:AF261"/>
    <mergeCell ref="X262:AF262"/>
    <mergeCell ref="X263:AF263"/>
    <mergeCell ref="X264:AF264"/>
    <mergeCell ref="X265:AF265"/>
    <mergeCell ref="X266:AF266"/>
    <mergeCell ref="X267:AF267"/>
    <mergeCell ref="X268:AF268"/>
    <mergeCell ref="X269:AF269"/>
    <mergeCell ref="X270:AF270"/>
    <mergeCell ref="Y248:AG248"/>
    <mergeCell ref="Y249:AG249"/>
    <mergeCell ref="Y250:AG250"/>
    <mergeCell ref="Y251:AG251"/>
    <mergeCell ref="Y252:AG252"/>
    <mergeCell ref="V78:AE78"/>
    <mergeCell ref="V79:AE79"/>
    <mergeCell ref="V80:AE80"/>
    <mergeCell ref="V81:AE81"/>
    <mergeCell ref="V82:AE82"/>
    <mergeCell ref="V83:AE83"/>
    <mergeCell ref="V84:AE84"/>
    <mergeCell ref="V85:AE85"/>
    <mergeCell ref="V86:AE86"/>
    <mergeCell ref="V87:AE87"/>
    <mergeCell ref="V88:AE88"/>
    <mergeCell ref="V89:AE89"/>
    <mergeCell ref="V90:AE90"/>
    <mergeCell ref="V91:AE91"/>
    <mergeCell ref="V92:AE92"/>
    <mergeCell ref="V93:AE93"/>
    <mergeCell ref="V94:AE94"/>
    <mergeCell ref="V58:AE58"/>
    <mergeCell ref="V59:AE59"/>
    <mergeCell ref="V60:AE60"/>
    <mergeCell ref="V61:AE61"/>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133:AE133"/>
    <mergeCell ref="V134:AE134"/>
    <mergeCell ref="V135:AE135"/>
    <mergeCell ref="V136:AE136"/>
    <mergeCell ref="V137:AE137"/>
    <mergeCell ref="V138:AE138"/>
    <mergeCell ref="V139:AE139"/>
    <mergeCell ref="V14:AE14"/>
    <mergeCell ref="V140:AE140"/>
    <mergeCell ref="V141:AE141"/>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117:AE117"/>
    <mergeCell ref="V118:AE118"/>
    <mergeCell ref="V119:AE119"/>
    <mergeCell ref="V120:AE120"/>
    <mergeCell ref="V121:AE121"/>
    <mergeCell ref="V122:AE122"/>
    <mergeCell ref="V123:AE123"/>
    <mergeCell ref="V124:AE124"/>
    <mergeCell ref="V125:AE125"/>
    <mergeCell ref="V126:AE126"/>
    <mergeCell ref="V127:AE127"/>
    <mergeCell ref="V128:AE128"/>
    <mergeCell ref="V129:AE129"/>
    <mergeCell ref="V13:AE13"/>
    <mergeCell ref="V130:AE130"/>
    <mergeCell ref="V131:AE131"/>
    <mergeCell ref="V132:AE132"/>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4:AE54"/>
    <mergeCell ref="T201:AC201"/>
    <mergeCell ref="T202:AC202"/>
    <mergeCell ref="T203:AC203"/>
    <mergeCell ref="T204:AC204"/>
    <mergeCell ref="T205:AC205"/>
    <mergeCell ref="T206:AC206"/>
    <mergeCell ref="T207:AC207"/>
    <mergeCell ref="T208:AC208"/>
    <mergeCell ref="U180:AD180"/>
    <mergeCell ref="U181:AD181"/>
    <mergeCell ref="U182:AD182"/>
    <mergeCell ref="U183:AD183"/>
    <mergeCell ref="U184:AD184"/>
    <mergeCell ref="U185:AD185"/>
    <mergeCell ref="U186:AD186"/>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T162:AD162"/>
    <mergeCell ref="T163:AD163"/>
    <mergeCell ref="T164:AD164"/>
    <mergeCell ref="T165:AD165"/>
    <mergeCell ref="T166:AD166"/>
    <mergeCell ref="T167:AD167"/>
    <mergeCell ref="T168:AD168"/>
    <mergeCell ref="T169:AD169"/>
    <mergeCell ref="T170:AD170"/>
    <mergeCell ref="T171:AD171"/>
    <mergeCell ref="T172:AD172"/>
    <mergeCell ref="T173:AD173"/>
    <mergeCell ref="T174:AD174"/>
    <mergeCell ref="T175:AD175"/>
    <mergeCell ref="T176:AD176"/>
    <mergeCell ref="T190:AC190"/>
    <mergeCell ref="T191:AC191"/>
    <mergeCell ref="T145:AD145"/>
    <mergeCell ref="T146:AD146"/>
    <mergeCell ref="T147:AD147"/>
    <mergeCell ref="T148:AD148"/>
    <mergeCell ref="T149:AD149"/>
    <mergeCell ref="T150:AD150"/>
    <mergeCell ref="T151:AD151"/>
    <mergeCell ref="T152:AD152"/>
    <mergeCell ref="T153:AD153"/>
    <mergeCell ref="T154:AD154"/>
    <mergeCell ref="T155:AD155"/>
    <mergeCell ref="T156:AD156"/>
    <mergeCell ref="T157:AD157"/>
    <mergeCell ref="T158:AD158"/>
    <mergeCell ref="T159:AD159"/>
    <mergeCell ref="T160:AD160"/>
    <mergeCell ref="T161:AD161"/>
    <mergeCell ref="P350:Y350"/>
    <mergeCell ref="P354:Y354"/>
    <mergeCell ref="P355:Y355"/>
    <mergeCell ref="P356:Y356"/>
    <mergeCell ref="P357:Y357"/>
    <mergeCell ref="P358:Y358"/>
    <mergeCell ref="P359:Y359"/>
    <mergeCell ref="Q241:Z241"/>
    <mergeCell ref="Q242:Z242"/>
    <mergeCell ref="Q243:Z243"/>
    <mergeCell ref="Q244:Z244"/>
    <mergeCell ref="R220:AA220"/>
    <mergeCell ref="R221:AA221"/>
    <mergeCell ref="R222:AA222"/>
    <mergeCell ref="R223:AA223"/>
    <mergeCell ref="R224:AA224"/>
    <mergeCell ref="R225:AA225"/>
    <mergeCell ref="R226:AA226"/>
    <mergeCell ref="R227:AA227"/>
    <mergeCell ref="R228:AA228"/>
    <mergeCell ref="R229:AA229"/>
    <mergeCell ref="R230:AA230"/>
    <mergeCell ref="R231:AA231"/>
    <mergeCell ref="R232:AA232"/>
    <mergeCell ref="R233:AA233"/>
    <mergeCell ref="R234:AA234"/>
    <mergeCell ref="R235:AA235"/>
    <mergeCell ref="R236:AA236"/>
    <mergeCell ref="R237:AA237"/>
    <mergeCell ref="X274:AF274"/>
    <mergeCell ref="X275:AF275"/>
    <mergeCell ref="X276:AF276"/>
    <mergeCell ref="O327:X327"/>
    <mergeCell ref="O328:X328"/>
    <mergeCell ref="O329:X329"/>
    <mergeCell ref="O333:X333"/>
    <mergeCell ref="O334:X334"/>
    <mergeCell ref="O335:X335"/>
    <mergeCell ref="O336:X336"/>
    <mergeCell ref="O337:X337"/>
    <mergeCell ref="O338:X338"/>
    <mergeCell ref="O339:X339"/>
    <mergeCell ref="O340:X340"/>
    <mergeCell ref="O341:X341"/>
    <mergeCell ref="O342:X342"/>
    <mergeCell ref="O343:X343"/>
    <mergeCell ref="P347:Y347"/>
    <mergeCell ref="P348:Y348"/>
    <mergeCell ref="P349:Y349"/>
    <mergeCell ref="Y335:AG335"/>
    <mergeCell ref="Y336:AG336"/>
    <mergeCell ref="Y337:AG337"/>
    <mergeCell ref="Y338:AG338"/>
    <mergeCell ref="Y339:AG339"/>
    <mergeCell ref="Y340:AG340"/>
    <mergeCell ref="Y341:AG341"/>
    <mergeCell ref="Y342:AG342"/>
    <mergeCell ref="Y343:AG343"/>
    <mergeCell ref="Z347:AH347"/>
    <mergeCell ref="Z348:AH348"/>
    <mergeCell ref="Z349:AH349"/>
    <mergeCell ref="O301:X301"/>
    <mergeCell ref="O302:X302"/>
    <mergeCell ref="O303:X303"/>
    <mergeCell ref="O304:X304"/>
    <mergeCell ref="O305:X305"/>
    <mergeCell ref="O306:X306"/>
    <mergeCell ref="O307:X307"/>
    <mergeCell ref="O311:X311"/>
    <mergeCell ref="O312:X312"/>
    <mergeCell ref="O313:X313"/>
    <mergeCell ref="O314:X314"/>
    <mergeCell ref="O315:X315"/>
    <mergeCell ref="O316:X316"/>
    <mergeCell ref="O317:X317"/>
    <mergeCell ref="O318:X318"/>
    <mergeCell ref="O319:X319"/>
    <mergeCell ref="O320:X320"/>
    <mergeCell ref="N286:W286"/>
    <mergeCell ref="N287:W287"/>
    <mergeCell ref="N288:W288"/>
    <mergeCell ref="O248:X248"/>
    <mergeCell ref="O249:X249"/>
    <mergeCell ref="O250:X250"/>
    <mergeCell ref="O251:X251"/>
    <mergeCell ref="O252:X252"/>
    <mergeCell ref="O292:X292"/>
    <mergeCell ref="O293:X293"/>
    <mergeCell ref="O294:X294"/>
    <mergeCell ref="O295:X295"/>
    <mergeCell ref="O296:X296"/>
    <mergeCell ref="O297:X297"/>
    <mergeCell ref="O298:X298"/>
    <mergeCell ref="O299:X299"/>
    <mergeCell ref="O300:X300"/>
    <mergeCell ref="X277:AF277"/>
    <mergeCell ref="X278:AF278"/>
    <mergeCell ref="X279:AF279"/>
    <mergeCell ref="X280:AF280"/>
    <mergeCell ref="X281:AF281"/>
    <mergeCell ref="X282:AF282"/>
    <mergeCell ref="X283:AF283"/>
    <mergeCell ref="X284:AF284"/>
    <mergeCell ref="X285:AF285"/>
    <mergeCell ref="X286:AF286"/>
    <mergeCell ref="X287:AF287"/>
    <mergeCell ref="X288:AF288"/>
    <mergeCell ref="Y292:AG292"/>
    <mergeCell ref="Y293:AG293"/>
    <mergeCell ref="Y294:AG294"/>
    <mergeCell ref="K169:S169"/>
    <mergeCell ref="K17:U17"/>
    <mergeCell ref="K170:S170"/>
    <mergeCell ref="K171:S171"/>
    <mergeCell ref="K172:S172"/>
    <mergeCell ref="K173:S173"/>
    <mergeCell ref="K174:S174"/>
    <mergeCell ref="K175:S175"/>
    <mergeCell ref="K176:S176"/>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153:S153"/>
    <mergeCell ref="K154:S154"/>
    <mergeCell ref="K155:S155"/>
    <mergeCell ref="K156:S156"/>
    <mergeCell ref="K157:S157"/>
    <mergeCell ref="K158:S158"/>
    <mergeCell ref="K159:S159"/>
    <mergeCell ref="K16:U16"/>
    <mergeCell ref="K160:S160"/>
    <mergeCell ref="K161:S161"/>
    <mergeCell ref="K162:S162"/>
    <mergeCell ref="K163:S163"/>
    <mergeCell ref="K164:S164"/>
    <mergeCell ref="K165:S165"/>
    <mergeCell ref="K166:S166"/>
    <mergeCell ref="K167:S167"/>
    <mergeCell ref="K168:S168"/>
    <mergeCell ref="K44:U44"/>
    <mergeCell ref="K45:U45"/>
    <mergeCell ref="K46:U46"/>
    <mergeCell ref="K47:U47"/>
    <mergeCell ref="K48:U48"/>
    <mergeCell ref="K49:U49"/>
    <mergeCell ref="K50:U50"/>
    <mergeCell ref="K51:U51"/>
    <mergeCell ref="K52:U52"/>
    <mergeCell ref="K53:U53"/>
    <mergeCell ref="K54:U54"/>
    <mergeCell ref="K55:U55"/>
    <mergeCell ref="K56:U56"/>
    <mergeCell ref="K57:U57"/>
    <mergeCell ref="K58:U58"/>
    <mergeCell ref="G236:Q236"/>
    <mergeCell ref="G237:Q237"/>
    <mergeCell ref="H212:R212"/>
    <mergeCell ref="H213:R213"/>
    <mergeCell ref="H214:R214"/>
    <mergeCell ref="H215:R215"/>
    <mergeCell ref="H216:R216"/>
    <mergeCell ref="I190:S190"/>
    <mergeCell ref="I191:S191"/>
    <mergeCell ref="I192:S192"/>
    <mergeCell ref="I193:S193"/>
    <mergeCell ref="I194:S194"/>
    <mergeCell ref="I195:S195"/>
    <mergeCell ref="I196:S196"/>
    <mergeCell ref="I197:S197"/>
    <mergeCell ref="I198:S198"/>
    <mergeCell ref="I199:S199"/>
    <mergeCell ref="I200:S200"/>
    <mergeCell ref="I201:S201"/>
    <mergeCell ref="I202:S202"/>
    <mergeCell ref="I203:S203"/>
    <mergeCell ref="I204:S204"/>
    <mergeCell ref="I205:S205"/>
    <mergeCell ref="I206:S206"/>
    <mergeCell ref="I207:S207"/>
    <mergeCell ref="I208:S208"/>
    <mergeCell ref="S212:AB212"/>
    <mergeCell ref="S213:AB213"/>
    <mergeCell ref="S214:AB214"/>
    <mergeCell ref="S215:AB215"/>
    <mergeCell ref="S216:AB216"/>
    <mergeCell ref="T192:AC192"/>
    <mergeCell ref="D338:N338"/>
    <mergeCell ref="D339:N339"/>
    <mergeCell ref="D340:N340"/>
    <mergeCell ref="D341:N341"/>
    <mergeCell ref="D342:N342"/>
    <mergeCell ref="D343:N343"/>
    <mergeCell ref="E347:O347"/>
    <mergeCell ref="E348:O348"/>
    <mergeCell ref="E349:O349"/>
    <mergeCell ref="E350:O350"/>
    <mergeCell ref="E354:O354"/>
    <mergeCell ref="E355:O355"/>
    <mergeCell ref="E356:O356"/>
    <mergeCell ref="E357:O357"/>
    <mergeCell ref="E358:O358"/>
    <mergeCell ref="E359:O359"/>
    <mergeCell ref="F241:P241"/>
    <mergeCell ref="F242:P242"/>
    <mergeCell ref="F243:P243"/>
    <mergeCell ref="F244:P244"/>
    <mergeCell ref="N256:W256"/>
    <mergeCell ref="N257:W257"/>
    <mergeCell ref="N258:W258"/>
    <mergeCell ref="N259:W259"/>
    <mergeCell ref="N260:W260"/>
    <mergeCell ref="N261:W261"/>
    <mergeCell ref="N262:W262"/>
    <mergeCell ref="N263:W263"/>
    <mergeCell ref="N264:W264"/>
    <mergeCell ref="N265:W265"/>
    <mergeCell ref="N266:W266"/>
    <mergeCell ref="N267:W267"/>
    <mergeCell ref="D315:N315"/>
    <mergeCell ref="D316:N316"/>
    <mergeCell ref="D317:N317"/>
    <mergeCell ref="D318:N318"/>
    <mergeCell ref="D319:N319"/>
    <mergeCell ref="D320:N320"/>
    <mergeCell ref="D321:N321"/>
    <mergeCell ref="D322:N322"/>
    <mergeCell ref="D323:N323"/>
    <mergeCell ref="D324:N324"/>
    <mergeCell ref="D325:N325"/>
    <mergeCell ref="D326:N326"/>
    <mergeCell ref="D327:N327"/>
    <mergeCell ref="D328:N328"/>
    <mergeCell ref="D329:N329"/>
    <mergeCell ref="D333:N333"/>
    <mergeCell ref="D334:N334"/>
    <mergeCell ref="D295:N295"/>
    <mergeCell ref="D296:N296"/>
    <mergeCell ref="D297:N297"/>
    <mergeCell ref="D298:N298"/>
    <mergeCell ref="D299:N299"/>
    <mergeCell ref="D300:N300"/>
    <mergeCell ref="D301:N301"/>
    <mergeCell ref="D302:N302"/>
    <mergeCell ref="D303:N303"/>
    <mergeCell ref="D304:N304"/>
    <mergeCell ref="D305:N305"/>
    <mergeCell ref="D306:N306"/>
    <mergeCell ref="D307:N307"/>
    <mergeCell ref="D311:N311"/>
    <mergeCell ref="D312:N312"/>
    <mergeCell ref="D313:N313"/>
    <mergeCell ref="D314:N314"/>
    <mergeCell ref="C280:M280"/>
    <mergeCell ref="C281:M281"/>
    <mergeCell ref="C282:M282"/>
    <mergeCell ref="C283:M283"/>
    <mergeCell ref="C284:M284"/>
    <mergeCell ref="C285:M285"/>
    <mergeCell ref="C286:M286"/>
    <mergeCell ref="C287:M287"/>
    <mergeCell ref="C288:M288"/>
    <mergeCell ref="D248:N248"/>
    <mergeCell ref="D249:N249"/>
    <mergeCell ref="D250:N250"/>
    <mergeCell ref="D251:N251"/>
    <mergeCell ref="D252:N252"/>
    <mergeCell ref="D292:N292"/>
    <mergeCell ref="D293:N293"/>
    <mergeCell ref="D294:N294"/>
    <mergeCell ref="N268:W268"/>
    <mergeCell ref="N269:W269"/>
    <mergeCell ref="N270:W270"/>
    <mergeCell ref="N274:W274"/>
    <mergeCell ref="N275:W275"/>
    <mergeCell ref="N276:W276"/>
    <mergeCell ref="N277:W277"/>
    <mergeCell ref="N278:W278"/>
    <mergeCell ref="N279:W279"/>
    <mergeCell ref="N280:W280"/>
    <mergeCell ref="N281:W281"/>
    <mergeCell ref="N282:W282"/>
    <mergeCell ref="N283:W283"/>
    <mergeCell ref="N284:W284"/>
    <mergeCell ref="N285:W285"/>
    <mergeCell ref="B357:D357"/>
    <mergeCell ref="B358:D358"/>
    <mergeCell ref="B359:D359"/>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3:AR63"/>
    <mergeCell ref="B65:K65"/>
    <mergeCell ref="B66:K66"/>
    <mergeCell ref="B338:C338"/>
    <mergeCell ref="B339:C339"/>
    <mergeCell ref="B34:J34"/>
    <mergeCell ref="B340:C340"/>
    <mergeCell ref="B341:C341"/>
    <mergeCell ref="B342:C342"/>
    <mergeCell ref="B343:C343"/>
    <mergeCell ref="B345:AR345"/>
    <mergeCell ref="B347:D347"/>
    <mergeCell ref="B348:D348"/>
    <mergeCell ref="B349:D349"/>
    <mergeCell ref="B35:J35"/>
    <mergeCell ref="B350:D350"/>
    <mergeCell ref="B352:AR352"/>
    <mergeCell ref="B354:D354"/>
    <mergeCell ref="B355:D355"/>
    <mergeCell ref="B356:D35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315:C315"/>
    <mergeCell ref="B316:C316"/>
    <mergeCell ref="B317:C317"/>
    <mergeCell ref="B318:C318"/>
    <mergeCell ref="B319:C319"/>
    <mergeCell ref="B32:J32"/>
    <mergeCell ref="B320:C320"/>
    <mergeCell ref="B321:C321"/>
    <mergeCell ref="B322:C322"/>
    <mergeCell ref="B323:C323"/>
    <mergeCell ref="B324:C324"/>
    <mergeCell ref="B325:C325"/>
    <mergeCell ref="B326:C326"/>
    <mergeCell ref="B327:C327"/>
    <mergeCell ref="B328:C328"/>
    <mergeCell ref="B329:C329"/>
    <mergeCell ref="B33:J33"/>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298:C298"/>
    <mergeCell ref="B299:C299"/>
    <mergeCell ref="B30:J30"/>
    <mergeCell ref="B300:C300"/>
    <mergeCell ref="B301:C301"/>
    <mergeCell ref="B302:C302"/>
    <mergeCell ref="B303:C303"/>
    <mergeCell ref="B304:C304"/>
    <mergeCell ref="B305:C305"/>
    <mergeCell ref="B306:C306"/>
    <mergeCell ref="B307:C307"/>
    <mergeCell ref="B309:AR309"/>
    <mergeCell ref="B31:J31"/>
    <mergeCell ref="B311:C311"/>
    <mergeCell ref="B312:C312"/>
    <mergeCell ref="B313:C313"/>
    <mergeCell ref="B314:C314"/>
    <mergeCell ref="B98:AR98"/>
    <mergeCell ref="C256:M256"/>
    <mergeCell ref="C257:M257"/>
    <mergeCell ref="C258:M258"/>
    <mergeCell ref="C259:M259"/>
    <mergeCell ref="C260:M260"/>
    <mergeCell ref="C261:M261"/>
    <mergeCell ref="C262:M262"/>
    <mergeCell ref="C263:M263"/>
    <mergeCell ref="C264:M264"/>
    <mergeCell ref="C265:M265"/>
    <mergeCell ref="C266:M266"/>
    <mergeCell ref="C267:M267"/>
    <mergeCell ref="C268:M268"/>
    <mergeCell ref="C269:M269"/>
    <mergeCell ref="B236:F236"/>
    <mergeCell ref="B237:F237"/>
    <mergeCell ref="B239:AR239"/>
    <mergeCell ref="B24:J24"/>
    <mergeCell ref="B241:E241"/>
    <mergeCell ref="B242:E242"/>
    <mergeCell ref="B243:E243"/>
    <mergeCell ref="B244:E244"/>
    <mergeCell ref="B246:AR246"/>
    <mergeCell ref="B248:C248"/>
    <mergeCell ref="B249:C249"/>
    <mergeCell ref="B25:J25"/>
    <mergeCell ref="B250:C250"/>
    <mergeCell ref="B251:C251"/>
    <mergeCell ref="B252:C252"/>
    <mergeCell ref="B254:AR254"/>
    <mergeCell ref="B26:J26"/>
    <mergeCell ref="B28:AR28"/>
    <mergeCell ref="G220:Q220"/>
    <mergeCell ref="G221:Q221"/>
    <mergeCell ref="G222:Q222"/>
    <mergeCell ref="G223:Q223"/>
    <mergeCell ref="G224:Q224"/>
    <mergeCell ref="G225:Q225"/>
    <mergeCell ref="G226:Q226"/>
    <mergeCell ref="G227:Q227"/>
    <mergeCell ref="G228:Q228"/>
    <mergeCell ref="G229:Q229"/>
    <mergeCell ref="G230:Q230"/>
    <mergeCell ref="G231:Q231"/>
    <mergeCell ref="G232:Q232"/>
    <mergeCell ref="G233:Q233"/>
    <mergeCell ref="B220:F220"/>
    <mergeCell ref="B221:F221"/>
    <mergeCell ref="B222:F222"/>
    <mergeCell ref="B223:F223"/>
    <mergeCell ref="B224:F224"/>
    <mergeCell ref="B225:F225"/>
    <mergeCell ref="B226:F226"/>
    <mergeCell ref="B227:F227"/>
    <mergeCell ref="B228:F228"/>
    <mergeCell ref="B229:F229"/>
    <mergeCell ref="B23:J23"/>
    <mergeCell ref="B230:F230"/>
    <mergeCell ref="B231:F231"/>
    <mergeCell ref="B232:F232"/>
    <mergeCell ref="B233:F233"/>
    <mergeCell ref="B234:F234"/>
    <mergeCell ref="B235:F235"/>
    <mergeCell ref="G234:Q234"/>
    <mergeCell ref="G235:Q235"/>
    <mergeCell ref="J180:T180"/>
    <mergeCell ref="J181:T181"/>
    <mergeCell ref="J182:T182"/>
    <mergeCell ref="J183:T183"/>
    <mergeCell ref="J184:T184"/>
    <mergeCell ref="J185:T185"/>
    <mergeCell ref="J186:T186"/>
    <mergeCell ref="K100:U100"/>
    <mergeCell ref="K101:U101"/>
    <mergeCell ref="K102:U102"/>
    <mergeCell ref="K103:U103"/>
    <mergeCell ref="K104:U104"/>
    <mergeCell ref="K105:U105"/>
    <mergeCell ref="B200:H200"/>
    <mergeCell ref="B201:H201"/>
    <mergeCell ref="B202:H202"/>
    <mergeCell ref="B203:H203"/>
    <mergeCell ref="B204:H204"/>
    <mergeCell ref="B205:H205"/>
    <mergeCell ref="B206:H206"/>
    <mergeCell ref="B207:H207"/>
    <mergeCell ref="B208:H208"/>
    <mergeCell ref="B21:J21"/>
    <mergeCell ref="B210:AR210"/>
    <mergeCell ref="B212:G212"/>
    <mergeCell ref="B213:G213"/>
    <mergeCell ref="B214:G214"/>
    <mergeCell ref="B215:G215"/>
    <mergeCell ref="B216:G216"/>
    <mergeCell ref="B218:AR218"/>
    <mergeCell ref="B22:J22"/>
    <mergeCell ref="K106:U106"/>
    <mergeCell ref="K107:U107"/>
    <mergeCell ref="K108:U108"/>
    <mergeCell ref="K109:U109"/>
    <mergeCell ref="K110:U110"/>
    <mergeCell ref="K111:U111"/>
    <mergeCell ref="K112:U112"/>
    <mergeCell ref="K113:U113"/>
    <mergeCell ref="K114:U114"/>
    <mergeCell ref="K115:U115"/>
    <mergeCell ref="K116:U116"/>
    <mergeCell ref="K117:U117"/>
    <mergeCell ref="K118:U118"/>
    <mergeCell ref="K119:U119"/>
    <mergeCell ref="B183:I183"/>
    <mergeCell ref="B184:I184"/>
    <mergeCell ref="B185:I185"/>
    <mergeCell ref="B186:I186"/>
    <mergeCell ref="B188:AR188"/>
    <mergeCell ref="B19:J19"/>
    <mergeCell ref="B190:H190"/>
    <mergeCell ref="B191:H191"/>
    <mergeCell ref="B192:H192"/>
    <mergeCell ref="B193:H193"/>
    <mergeCell ref="B194:H194"/>
    <mergeCell ref="B195:H195"/>
    <mergeCell ref="B196:H196"/>
    <mergeCell ref="B197:H197"/>
    <mergeCell ref="B198:H198"/>
    <mergeCell ref="B199:H199"/>
    <mergeCell ref="B20:J20"/>
    <mergeCell ref="K120:U120"/>
    <mergeCell ref="K121:U121"/>
    <mergeCell ref="K122:U122"/>
    <mergeCell ref="K123:U123"/>
    <mergeCell ref="K124:U124"/>
    <mergeCell ref="K125:U125"/>
    <mergeCell ref="K126:U126"/>
    <mergeCell ref="K127:U127"/>
    <mergeCell ref="K128:U128"/>
    <mergeCell ref="K129:U129"/>
    <mergeCell ref="K130:U130"/>
    <mergeCell ref="K131:U131"/>
    <mergeCell ref="K132:U132"/>
    <mergeCell ref="K133:U133"/>
    <mergeCell ref="K134:U134"/>
    <mergeCell ref="B166:J166"/>
    <mergeCell ref="B167:J167"/>
    <mergeCell ref="B168:J168"/>
    <mergeCell ref="B169:J169"/>
    <mergeCell ref="B17:J17"/>
    <mergeCell ref="B170:J170"/>
    <mergeCell ref="B171:J171"/>
    <mergeCell ref="B172:J172"/>
    <mergeCell ref="B173:J173"/>
    <mergeCell ref="B174:J174"/>
    <mergeCell ref="B175:J175"/>
    <mergeCell ref="B176:J176"/>
    <mergeCell ref="B178:AR178"/>
    <mergeCell ref="B18:J18"/>
    <mergeCell ref="B180:I180"/>
    <mergeCell ref="B181:I181"/>
    <mergeCell ref="B182:I182"/>
    <mergeCell ref="K135:U135"/>
    <mergeCell ref="K136:U136"/>
    <mergeCell ref="K137:U137"/>
    <mergeCell ref="K138:U138"/>
    <mergeCell ref="K139:U139"/>
    <mergeCell ref="K140:U140"/>
    <mergeCell ref="K141:U141"/>
    <mergeCell ref="K145:S145"/>
    <mergeCell ref="K146:S146"/>
    <mergeCell ref="K147:S147"/>
    <mergeCell ref="K148:S148"/>
    <mergeCell ref="K149:S149"/>
    <mergeCell ref="K150:S150"/>
    <mergeCell ref="K151:S151"/>
    <mergeCell ref="K152:S152"/>
    <mergeCell ref="B150:J150"/>
    <mergeCell ref="B151:J151"/>
    <mergeCell ref="B152:J152"/>
    <mergeCell ref="B153:J153"/>
    <mergeCell ref="B154:J154"/>
    <mergeCell ref="B155:J155"/>
    <mergeCell ref="B156:J156"/>
    <mergeCell ref="B157:J157"/>
    <mergeCell ref="B158:J158"/>
    <mergeCell ref="B159:J159"/>
    <mergeCell ref="B16:J16"/>
    <mergeCell ref="B160:J160"/>
    <mergeCell ref="B161:J161"/>
    <mergeCell ref="B162:J162"/>
    <mergeCell ref="B163:J163"/>
    <mergeCell ref="B164:J164"/>
    <mergeCell ref="B165:J165"/>
    <mergeCell ref="B133:J133"/>
    <mergeCell ref="B134:J134"/>
    <mergeCell ref="B135:J135"/>
    <mergeCell ref="B136:J136"/>
    <mergeCell ref="B137:J137"/>
    <mergeCell ref="B138:J138"/>
    <mergeCell ref="B139:J139"/>
    <mergeCell ref="B14:J14"/>
    <mergeCell ref="B140:J140"/>
    <mergeCell ref="B141:J141"/>
    <mergeCell ref="B143:AR143"/>
    <mergeCell ref="B145:J145"/>
    <mergeCell ref="B146:J146"/>
    <mergeCell ref="B147:J147"/>
    <mergeCell ref="B148:J148"/>
    <mergeCell ref="B149:J149"/>
    <mergeCell ref="B15:J15"/>
    <mergeCell ref="K14:U14"/>
    <mergeCell ref="K15:U15"/>
    <mergeCell ref="K59:U59"/>
    <mergeCell ref="K60:U60"/>
    <mergeCell ref="K61:U61"/>
    <mergeCell ref="L65:U65"/>
    <mergeCell ref="L66:U66"/>
    <mergeCell ref="L67:U67"/>
    <mergeCell ref="L68:U68"/>
    <mergeCell ref="L69:U69"/>
    <mergeCell ref="L70:U70"/>
    <mergeCell ref="L71:U71"/>
    <mergeCell ref="L72:U72"/>
    <mergeCell ref="L73:U73"/>
    <mergeCell ref="L74:U74"/>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J13"/>
    <mergeCell ref="B130:J130"/>
    <mergeCell ref="B131:J131"/>
    <mergeCell ref="B132:J132"/>
    <mergeCell ref="B101:J101"/>
    <mergeCell ref="B102:J102"/>
    <mergeCell ref="B103:J103"/>
    <mergeCell ref="B104:J104"/>
    <mergeCell ref="B105:J105"/>
    <mergeCell ref="B106:J106"/>
    <mergeCell ref="B107:J107"/>
    <mergeCell ref="B108:J108"/>
    <mergeCell ref="B109:J109"/>
    <mergeCell ref="B11:AR11"/>
    <mergeCell ref="B110:J110"/>
    <mergeCell ref="B111:J111"/>
    <mergeCell ref="B112:J112"/>
    <mergeCell ref="B113:J113"/>
    <mergeCell ref="B114:J114"/>
    <mergeCell ref="B115:J115"/>
    <mergeCell ref="B116:J116"/>
    <mergeCell ref="K13:U13"/>
    <mergeCell ref="L75:U75"/>
    <mergeCell ref="L76:U76"/>
    <mergeCell ref="L77:U77"/>
    <mergeCell ref="L78:U78"/>
    <mergeCell ref="L79:U79"/>
    <mergeCell ref="L80:U80"/>
    <mergeCell ref="L81:U81"/>
    <mergeCell ref="L82:U82"/>
    <mergeCell ref="L83:U83"/>
    <mergeCell ref="L84:U84"/>
    <mergeCell ref="L85:U85"/>
    <mergeCell ref="L86:U86"/>
    <mergeCell ref="L87:U87"/>
    <mergeCell ref="L88:U88"/>
    <mergeCell ref="AN47:AO47"/>
    <mergeCell ref="AN48:AO48"/>
    <mergeCell ref="AN49:AO49"/>
    <mergeCell ref="AN50:AO50"/>
    <mergeCell ref="AN51:AO51"/>
    <mergeCell ref="AN52:AO52"/>
    <mergeCell ref="AN53:AO53"/>
    <mergeCell ref="AN54:AO54"/>
    <mergeCell ref="AN55:AO55"/>
    <mergeCell ref="AN56:AO56"/>
    <mergeCell ref="AN57:AO57"/>
    <mergeCell ref="AN58:AO58"/>
    <mergeCell ref="AN59:AO59"/>
    <mergeCell ref="AN60:AO60"/>
    <mergeCell ref="AN61:AO61"/>
    <mergeCell ref="B1:L3"/>
    <mergeCell ref="B100:J100"/>
    <mergeCell ref="B5:AR5"/>
    <mergeCell ref="B7:K9"/>
    <mergeCell ref="L89:U89"/>
    <mergeCell ref="L90:U90"/>
    <mergeCell ref="L91:U91"/>
    <mergeCell ref="L92:U92"/>
    <mergeCell ref="L93:U93"/>
    <mergeCell ref="L94:U94"/>
    <mergeCell ref="L95:U95"/>
    <mergeCell ref="L96:U96"/>
    <mergeCell ref="M2:AR2"/>
    <mergeCell ref="M8:V8"/>
    <mergeCell ref="V55:AE55"/>
    <mergeCell ref="V56:AE56"/>
    <mergeCell ref="V57:AE57"/>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6:AQ86"/>
    <mergeCell ref="AK87:AQ87"/>
    <mergeCell ref="AK88:AQ88"/>
    <mergeCell ref="AK89:AQ89"/>
    <mergeCell ref="AK90:AQ90"/>
    <mergeCell ref="AK91:AQ91"/>
    <mergeCell ref="AK92:AQ92"/>
    <mergeCell ref="AK93:AQ93"/>
    <mergeCell ref="AK94:AQ94"/>
    <mergeCell ref="AK95:AQ95"/>
    <mergeCell ref="AK96:AQ96"/>
    <mergeCell ref="AM190:AP190"/>
    <mergeCell ref="AM191:AP191"/>
    <mergeCell ref="AM192:AP192"/>
    <mergeCell ref="AM193:AP193"/>
    <mergeCell ref="AM194:AP194"/>
    <mergeCell ref="AM195:AP195"/>
    <mergeCell ref="AK227:AP227"/>
    <mergeCell ref="AK228:AP228"/>
    <mergeCell ref="AK229:AP229"/>
    <mergeCell ref="AK230:AP230"/>
    <mergeCell ref="AK231:AP231"/>
    <mergeCell ref="AK232:AP232"/>
    <mergeCell ref="AK233:AP233"/>
    <mergeCell ref="AK234:AP234"/>
    <mergeCell ref="AK235:AP235"/>
    <mergeCell ref="AK236:AP236"/>
    <mergeCell ref="AK237:AP237"/>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85:AQ85"/>
    <mergeCell ref="AK126:AO126"/>
    <mergeCell ref="AK127:AO127"/>
    <mergeCell ref="AK128:AO128"/>
    <mergeCell ref="AK129:AO129"/>
    <mergeCell ref="AK130:AO130"/>
    <mergeCell ref="AK131:AO131"/>
    <mergeCell ref="AK132:AO132"/>
    <mergeCell ref="AK133:AO133"/>
    <mergeCell ref="AK134:AO134"/>
    <mergeCell ref="AK135:AO135"/>
    <mergeCell ref="AK136:AO136"/>
    <mergeCell ref="AK137:AO137"/>
    <mergeCell ref="AK138:AO138"/>
    <mergeCell ref="AK139:AO139"/>
    <mergeCell ref="AK140:AO140"/>
    <mergeCell ref="AK141:AO141"/>
    <mergeCell ref="AK212:AP212"/>
    <mergeCell ref="AM196:AP196"/>
    <mergeCell ref="AM197:AP197"/>
    <mergeCell ref="AM198:AP198"/>
    <mergeCell ref="AM199:AP199"/>
    <mergeCell ref="AM200:AP200"/>
    <mergeCell ref="AM201:AP201"/>
    <mergeCell ref="AM202:AP202"/>
    <mergeCell ref="AM203:AP203"/>
    <mergeCell ref="AM204:AP204"/>
    <mergeCell ref="AM205:AP205"/>
    <mergeCell ref="AM206:AP206"/>
    <mergeCell ref="AM207:AP207"/>
    <mergeCell ref="AM208:AP208"/>
    <mergeCell ref="AK109:AO109"/>
    <mergeCell ref="AK110:AO110"/>
    <mergeCell ref="AK111:AO111"/>
    <mergeCell ref="AK112:AO112"/>
    <mergeCell ref="AK113:AO113"/>
    <mergeCell ref="AK114:AO114"/>
    <mergeCell ref="AK115:AO115"/>
    <mergeCell ref="AK116:AO116"/>
    <mergeCell ref="AK117:AO117"/>
    <mergeCell ref="AK118:AO118"/>
    <mergeCell ref="AK119:AO119"/>
    <mergeCell ref="AK120:AO120"/>
    <mergeCell ref="AK121:AO121"/>
    <mergeCell ref="AK122:AO122"/>
    <mergeCell ref="AK123:AO123"/>
    <mergeCell ref="AK124:AO124"/>
    <mergeCell ref="AK125:AO125"/>
    <mergeCell ref="AI347:AQ347"/>
    <mergeCell ref="AI348:AQ348"/>
    <mergeCell ref="AI349:AQ349"/>
    <mergeCell ref="AI350:AQ350"/>
    <mergeCell ref="AI354:AQ354"/>
    <mergeCell ref="AI355:AQ355"/>
    <mergeCell ref="AI356:AQ356"/>
    <mergeCell ref="AI357:AQ357"/>
    <mergeCell ref="AI358:AQ358"/>
    <mergeCell ref="AI359:AQ359"/>
    <mergeCell ref="AJ180:AP180"/>
    <mergeCell ref="AJ181:AP181"/>
    <mergeCell ref="AJ182:AP182"/>
    <mergeCell ref="AJ183:AP183"/>
    <mergeCell ref="AJ184:AP184"/>
    <mergeCell ref="AJ185:AP185"/>
    <mergeCell ref="AJ186:AP186"/>
    <mergeCell ref="AJ241:AP241"/>
    <mergeCell ref="AJ242:AP242"/>
    <mergeCell ref="AJ243:AP243"/>
    <mergeCell ref="AJ244:AP244"/>
    <mergeCell ref="AK213:AP213"/>
    <mergeCell ref="AK214:AP214"/>
    <mergeCell ref="AK215:AP215"/>
    <mergeCell ref="AK216:AP216"/>
    <mergeCell ref="AK220:AP220"/>
    <mergeCell ref="AK221:AP221"/>
    <mergeCell ref="AK222:AP222"/>
    <mergeCell ref="AK223:AP223"/>
    <mergeCell ref="AK224:AP224"/>
    <mergeCell ref="AK225:AP225"/>
    <mergeCell ref="AK226:AP226"/>
    <mergeCell ref="AH338:AP338"/>
    <mergeCell ref="AH339:AP339"/>
    <mergeCell ref="AH340:AP340"/>
    <mergeCell ref="AH341:AP341"/>
    <mergeCell ref="AH342:AP342"/>
    <mergeCell ref="AH343:AP343"/>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I157:AP157"/>
    <mergeCell ref="AI158:AP158"/>
    <mergeCell ref="AI159:AP159"/>
    <mergeCell ref="AI160:AP160"/>
    <mergeCell ref="AI161:AP161"/>
    <mergeCell ref="AI162:AP162"/>
    <mergeCell ref="AI163:AP163"/>
    <mergeCell ref="AI164:AP164"/>
    <mergeCell ref="AI165:AP165"/>
    <mergeCell ref="AI166:AP166"/>
    <mergeCell ref="AI167:AP167"/>
    <mergeCell ref="AI168:AP168"/>
    <mergeCell ref="AI169:AP169"/>
    <mergeCell ref="AI170:AP170"/>
    <mergeCell ref="AH318:AO318"/>
    <mergeCell ref="AH319:AO319"/>
    <mergeCell ref="AH320:AO320"/>
    <mergeCell ref="AH321:AO321"/>
    <mergeCell ref="AH322:AO322"/>
    <mergeCell ref="AH323:AO323"/>
    <mergeCell ref="AH324:AO324"/>
    <mergeCell ref="AH325:AO325"/>
    <mergeCell ref="AH326:AO326"/>
    <mergeCell ref="AH327:AO327"/>
    <mergeCell ref="AH328:AO328"/>
    <mergeCell ref="AH329:AO329"/>
    <mergeCell ref="AH333:AP333"/>
    <mergeCell ref="AH334:AP334"/>
    <mergeCell ref="AH335:AP335"/>
    <mergeCell ref="AH336:AP336"/>
    <mergeCell ref="AH337:AP337"/>
    <mergeCell ref="B331:AR331"/>
    <mergeCell ref="B333:C333"/>
    <mergeCell ref="B334:C334"/>
    <mergeCell ref="B335:C335"/>
    <mergeCell ref="B336:C336"/>
    <mergeCell ref="B337:C337"/>
    <mergeCell ref="D335:N335"/>
    <mergeCell ref="D336:N336"/>
    <mergeCell ref="D337:N337"/>
    <mergeCell ref="O321:X321"/>
    <mergeCell ref="O322:X322"/>
    <mergeCell ref="O323:X323"/>
    <mergeCell ref="O324:X324"/>
    <mergeCell ref="O325:X325"/>
    <mergeCell ref="O326:X326"/>
    <mergeCell ref="AH298:AO298"/>
    <mergeCell ref="AH299:AO299"/>
    <mergeCell ref="AH300:AO300"/>
    <mergeCell ref="AH301:AO301"/>
    <mergeCell ref="AH302:AO302"/>
    <mergeCell ref="AH303:AO303"/>
    <mergeCell ref="AH304:AO304"/>
    <mergeCell ref="AH305:AO305"/>
    <mergeCell ref="AH306:AO306"/>
    <mergeCell ref="AH307:AO307"/>
    <mergeCell ref="AH311:AO311"/>
    <mergeCell ref="AH312:AO312"/>
    <mergeCell ref="AH313:AO313"/>
    <mergeCell ref="AH314:AO314"/>
    <mergeCell ref="AH315:AO315"/>
    <mergeCell ref="AH316:AO316"/>
    <mergeCell ref="AH317:AO317"/>
    <mergeCell ref="AG283:AO283"/>
    <mergeCell ref="AG284:AO284"/>
    <mergeCell ref="AG285:AO285"/>
    <mergeCell ref="AG286:AO286"/>
    <mergeCell ref="AG287:AO287"/>
    <mergeCell ref="AG288:AO288"/>
    <mergeCell ref="AH248:AO248"/>
    <mergeCell ref="AH249:AO249"/>
    <mergeCell ref="AH250:AO250"/>
    <mergeCell ref="AH251:AO251"/>
    <mergeCell ref="AH252:AO252"/>
    <mergeCell ref="AH292:AO292"/>
    <mergeCell ref="AH293:AO293"/>
    <mergeCell ref="AH294:AO294"/>
    <mergeCell ref="AH295:AO295"/>
    <mergeCell ref="AH296:AO296"/>
    <mergeCell ref="AH297:AO297"/>
    <mergeCell ref="B272:AR272"/>
    <mergeCell ref="B290:AR290"/>
    <mergeCell ref="B292:C292"/>
    <mergeCell ref="B293:C293"/>
    <mergeCell ref="B294:C294"/>
    <mergeCell ref="B295:C295"/>
    <mergeCell ref="B296:C296"/>
    <mergeCell ref="B297:C297"/>
    <mergeCell ref="C270:M270"/>
    <mergeCell ref="C274:M274"/>
    <mergeCell ref="C275:M275"/>
    <mergeCell ref="C276:M276"/>
    <mergeCell ref="C277:M277"/>
    <mergeCell ref="C278:M278"/>
    <mergeCell ref="C279:M279"/>
    <mergeCell ref="AG263:AO263"/>
    <mergeCell ref="AG264:AO264"/>
    <mergeCell ref="AG265:AO265"/>
    <mergeCell ref="AG266:AO266"/>
    <mergeCell ref="AG267:AO267"/>
    <mergeCell ref="AG268:AO268"/>
    <mergeCell ref="AG269:AO269"/>
    <mergeCell ref="AG270:AO270"/>
    <mergeCell ref="AG274:AO274"/>
    <mergeCell ref="AG275:AO275"/>
    <mergeCell ref="AG276:AO276"/>
    <mergeCell ref="AG277:AO277"/>
    <mergeCell ref="AG278:AO278"/>
    <mergeCell ref="AG279:AO279"/>
    <mergeCell ref="AG280:AO280"/>
    <mergeCell ref="AG281:AO281"/>
    <mergeCell ref="AG282:AO282"/>
    <mergeCell ref="AF87:AJ87"/>
    <mergeCell ref="AF88:AJ88"/>
    <mergeCell ref="AF89:AJ89"/>
    <mergeCell ref="AF90:AJ90"/>
    <mergeCell ref="AF91:AJ91"/>
    <mergeCell ref="AF92:AJ92"/>
    <mergeCell ref="AF93:AJ93"/>
    <mergeCell ref="AF94:AJ94"/>
    <mergeCell ref="AF95:AJ95"/>
    <mergeCell ref="AF96:AJ96"/>
    <mergeCell ref="AG256:AO256"/>
    <mergeCell ref="AG257:AO257"/>
    <mergeCell ref="AG258:AO258"/>
    <mergeCell ref="AG259:AO259"/>
    <mergeCell ref="AG260:AO260"/>
    <mergeCell ref="AG261:AO261"/>
    <mergeCell ref="AG262:AO262"/>
    <mergeCell ref="AI171:AP171"/>
    <mergeCell ref="AI172:AP172"/>
    <mergeCell ref="AI173:AP173"/>
    <mergeCell ref="AI174:AP174"/>
    <mergeCell ref="AI175:AP175"/>
    <mergeCell ref="AI176:AP176"/>
    <mergeCell ref="AK100:AO100"/>
    <mergeCell ref="AK101:AO101"/>
    <mergeCell ref="AK102:AO102"/>
    <mergeCell ref="AK103:AO103"/>
    <mergeCell ref="AK104:AO104"/>
    <mergeCell ref="AK105:AO105"/>
    <mergeCell ref="AK106:AO106"/>
    <mergeCell ref="AK107:AO107"/>
    <mergeCell ref="AK108:AO108"/>
    <mergeCell ref="AF70:AJ70"/>
    <mergeCell ref="AF71:AJ71"/>
    <mergeCell ref="AF72:AJ72"/>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50:AM50"/>
    <mergeCell ref="AF51:AM51"/>
    <mergeCell ref="AF52:AM52"/>
    <mergeCell ref="AF53:AM53"/>
    <mergeCell ref="AF54:AM54"/>
    <mergeCell ref="AF55:AM55"/>
    <mergeCell ref="AF56:AM56"/>
    <mergeCell ref="AF57:AM57"/>
    <mergeCell ref="AF58:AM58"/>
    <mergeCell ref="AF59:AM59"/>
    <mergeCell ref="AF60:AM60"/>
    <mergeCell ref="AF61:AM61"/>
    <mergeCell ref="AF65:AJ65"/>
    <mergeCell ref="AF66:AJ66"/>
    <mergeCell ref="AF67:AJ67"/>
    <mergeCell ref="AF68:AJ68"/>
    <mergeCell ref="AF69:AJ69"/>
    <mergeCell ref="AF33:AM33"/>
    <mergeCell ref="AF34:AM34"/>
    <mergeCell ref="AF35:AM35"/>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127:AJ127"/>
    <mergeCell ref="AF128:AJ128"/>
    <mergeCell ref="AF129:AJ129"/>
    <mergeCell ref="AF13:AN13"/>
    <mergeCell ref="AF130:AJ130"/>
    <mergeCell ref="AF131:AJ131"/>
    <mergeCell ref="AF132:AJ132"/>
    <mergeCell ref="AF133:AJ133"/>
    <mergeCell ref="AF134:AJ134"/>
    <mergeCell ref="AF135:AJ135"/>
    <mergeCell ref="AF136:AJ136"/>
    <mergeCell ref="AF137:AJ137"/>
    <mergeCell ref="AF138:AJ138"/>
    <mergeCell ref="AF139:AJ139"/>
    <mergeCell ref="AF14:AN14"/>
    <mergeCell ref="AF140:AJ140"/>
    <mergeCell ref="AF141:AJ141"/>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E182:AI182"/>
    <mergeCell ref="AE183:AI183"/>
    <mergeCell ref="AE184:AI184"/>
    <mergeCell ref="AE185:AI185"/>
    <mergeCell ref="AE186:AI186"/>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17:AJ117"/>
    <mergeCell ref="AF118:AJ118"/>
    <mergeCell ref="AF119:AJ119"/>
    <mergeCell ref="AF120:AJ120"/>
    <mergeCell ref="AF121:AJ121"/>
    <mergeCell ref="AF122:AJ122"/>
    <mergeCell ref="AF123:AJ123"/>
    <mergeCell ref="AF124:AJ124"/>
    <mergeCell ref="AF125:AJ125"/>
    <mergeCell ref="AF126:AJ126"/>
    <mergeCell ref="AE162:AH162"/>
    <mergeCell ref="AE163:AH163"/>
    <mergeCell ref="AE164:AH164"/>
    <mergeCell ref="AE165:AH165"/>
    <mergeCell ref="AE166:AH166"/>
    <mergeCell ref="AE167:AH167"/>
    <mergeCell ref="AE168:AH168"/>
    <mergeCell ref="AE169:AH169"/>
    <mergeCell ref="AE170:AH170"/>
    <mergeCell ref="AE171:AH171"/>
    <mergeCell ref="AE172:AH172"/>
    <mergeCell ref="AE173:AH173"/>
    <mergeCell ref="AE174:AH174"/>
    <mergeCell ref="AE175:AH175"/>
    <mergeCell ref="AE176:AH176"/>
    <mergeCell ref="AE180:AI180"/>
    <mergeCell ref="AE181:AI181"/>
    <mergeCell ref="AE145:AH145"/>
    <mergeCell ref="AE146:AH146"/>
    <mergeCell ref="AE147:AH147"/>
    <mergeCell ref="AE148:AH148"/>
    <mergeCell ref="AE149:AH149"/>
    <mergeCell ref="AE150:AH150"/>
    <mergeCell ref="AE151:AH151"/>
    <mergeCell ref="AE152:AH152"/>
    <mergeCell ref="AE153:AH153"/>
    <mergeCell ref="AE154:AH154"/>
    <mergeCell ref="AE155:AH155"/>
    <mergeCell ref="AE156:AH156"/>
    <mergeCell ref="AE157:AH157"/>
    <mergeCell ref="AE158:AH158"/>
    <mergeCell ref="AE159:AH159"/>
    <mergeCell ref="AE160:AH160"/>
    <mergeCell ref="AE161:AH161"/>
    <mergeCell ref="AC212:AJ212"/>
    <mergeCell ref="AC213:AJ213"/>
    <mergeCell ref="AC214:AJ214"/>
    <mergeCell ref="AC215:AJ215"/>
    <mergeCell ref="AC216:AJ216"/>
    <mergeCell ref="AD190:AL190"/>
    <mergeCell ref="AD191:AL191"/>
    <mergeCell ref="AD192:AL192"/>
    <mergeCell ref="AD193:AL193"/>
    <mergeCell ref="AD194:AL194"/>
    <mergeCell ref="AD195:AL195"/>
    <mergeCell ref="AD196:AL196"/>
    <mergeCell ref="AD197:AL197"/>
    <mergeCell ref="AD198:AL198"/>
    <mergeCell ref="AD199:AL199"/>
    <mergeCell ref="AD200:AL200"/>
    <mergeCell ref="AD201:AL201"/>
    <mergeCell ref="AD202:AL202"/>
    <mergeCell ref="AD203:AL203"/>
    <mergeCell ref="AD204:AL204"/>
    <mergeCell ref="AD205:AL205"/>
    <mergeCell ref="AD206:AL206"/>
    <mergeCell ref="AD207:AL207"/>
    <mergeCell ref="AD208:AL208"/>
    <mergeCell ref="T193:AC193"/>
    <mergeCell ref="T194:AC194"/>
    <mergeCell ref="T195:AC195"/>
    <mergeCell ref="T196:AC196"/>
    <mergeCell ref="T197:AC197"/>
    <mergeCell ref="T198:AC198"/>
    <mergeCell ref="T199:AC199"/>
    <mergeCell ref="T200:AC200"/>
    <mergeCell ref="AA241:AI241"/>
    <mergeCell ref="AA242:AI242"/>
    <mergeCell ref="AA243:AI243"/>
    <mergeCell ref="AA244:AI244"/>
    <mergeCell ref="AB220:AJ220"/>
    <mergeCell ref="AB221:AJ221"/>
    <mergeCell ref="AB222:AJ222"/>
    <mergeCell ref="AB223:AJ223"/>
    <mergeCell ref="AB224:AJ224"/>
    <mergeCell ref="AB225:AJ225"/>
    <mergeCell ref="AB226:AJ226"/>
    <mergeCell ref="AB227:AJ227"/>
    <mergeCell ref="AB228:AJ228"/>
    <mergeCell ref="AB229:AJ229"/>
    <mergeCell ref="AB230:AJ230"/>
    <mergeCell ref="AB231:AJ231"/>
    <mergeCell ref="AB232:AJ232"/>
    <mergeCell ref="AB233:AJ233"/>
    <mergeCell ref="AB234:AJ234"/>
    <mergeCell ref="AB235:AJ235"/>
    <mergeCell ref="AB236:AJ236"/>
    <mergeCell ref="AB237:AJ237"/>
  </mergeCells>
  <pageMargins left="0.7" right="0.7" top="0.75" bottom="0.75" header="0.3" footer="0.3"/>
  <pageSetup paperSize="9" scale="93" orientation="portrait" r:id="rId1"/>
  <headerFooter alignWithMargins="0">
    <oddFooter>&amp;R&amp;1#&amp;"Calibri"&amp;10&amp;K0078D7Classification : Internal</oddFooter>
  </headerFooter>
  <rowBreaks count="4" manualBreakCount="4">
    <brk id="62" max="16383" man="1"/>
    <brk id="142" max="16383" man="1"/>
    <brk id="217" max="16383" man="1"/>
    <brk id="28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zoomScaleNormal="100" workbookViewId="0"/>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1"/>
      <c r="C1" s="71"/>
    </row>
    <row r="2" spans="2:5" s="1" customFormat="1" ht="15.25" customHeight="1" x14ac:dyDescent="0.2">
      <c r="B2" s="71"/>
      <c r="C2" s="71"/>
      <c r="D2" s="77" t="s">
        <v>909</v>
      </c>
      <c r="E2" s="77"/>
    </row>
    <row r="3" spans="2:5" s="1" customFormat="1" ht="4.25" customHeight="1" x14ac:dyDescent="0.2">
      <c r="B3" s="71"/>
      <c r="C3" s="71"/>
    </row>
    <row r="4" spans="2:5" s="1" customFormat="1" ht="6.4" customHeight="1" x14ac:dyDescent="0.2"/>
    <row r="5" spans="2:5" s="1" customFormat="1" ht="22" customHeight="1" x14ac:dyDescent="0.2">
      <c r="B5" s="73" t="s">
        <v>1198</v>
      </c>
      <c r="C5" s="73"/>
      <c r="D5" s="73"/>
      <c r="E5" s="73"/>
    </row>
    <row r="6" spans="2:5" s="1" customFormat="1" ht="4.6500000000000004" customHeight="1" x14ac:dyDescent="0.2"/>
    <row r="7" spans="2:5" s="1" customFormat="1" ht="3.5" customHeight="1" x14ac:dyDescent="0.2">
      <c r="B7" s="66" t="s">
        <v>1065</v>
      </c>
    </row>
    <row r="8" spans="2:5" s="1" customFormat="1" ht="14.25" customHeight="1" x14ac:dyDescent="0.2">
      <c r="B8" s="66"/>
      <c r="D8" s="3">
        <v>44926</v>
      </c>
    </row>
    <row r="9" spans="2:5" s="1" customFormat="1" ht="1.75" customHeight="1" x14ac:dyDescent="0.2">
      <c r="B9" s="66"/>
    </row>
    <row r="10" spans="2:5" s="1" customFormat="1" ht="1.4" customHeight="1" x14ac:dyDescent="0.2"/>
    <row r="11" spans="2:5" s="1" customFormat="1" ht="12.75" customHeight="1" x14ac:dyDescent="0.2">
      <c r="B11" s="82" t="s">
        <v>1199</v>
      </c>
      <c r="C11" s="82"/>
      <c r="D11" s="82"/>
      <c r="E11" s="82"/>
    </row>
    <row r="12" spans="2:5" s="1" customFormat="1" ht="158.9" customHeight="1" x14ac:dyDescent="0.2"/>
    <row r="13" spans="2:5" s="1" customFormat="1" ht="12.75" customHeight="1" x14ac:dyDescent="0.2">
      <c r="B13" s="82" t="s">
        <v>1200</v>
      </c>
      <c r="C13" s="82"/>
      <c r="D13" s="82"/>
      <c r="E13" s="82"/>
    </row>
    <row r="14" spans="2:5" s="1" customFormat="1" ht="247.4" customHeight="1" x14ac:dyDescent="0.2"/>
    <row r="15" spans="2:5" s="1" customFormat="1" ht="12.75" customHeight="1" x14ac:dyDescent="0.2">
      <c r="B15" s="82" t="s">
        <v>1201</v>
      </c>
      <c r="C15" s="82"/>
      <c r="D15" s="82"/>
      <c r="E15" s="82"/>
    </row>
    <row r="16" spans="2:5" s="1" customFormat="1" ht="236.4" customHeight="1" x14ac:dyDescent="0.2"/>
    <row r="17" spans="2:5" s="1" customFormat="1" ht="12.75" customHeight="1" x14ac:dyDescent="0.2">
      <c r="B17" s="82" t="s">
        <v>1202</v>
      </c>
      <c r="C17" s="82"/>
      <c r="D17" s="82"/>
      <c r="E17" s="82"/>
    </row>
    <row r="18" spans="2:5" s="1" customFormat="1" ht="243.5" customHeight="1" x14ac:dyDescent="0.2"/>
    <row r="19" spans="2:5" s="1" customFormat="1" ht="12.75" customHeight="1" x14ac:dyDescent="0.2">
      <c r="B19" s="82" t="s">
        <v>1203</v>
      </c>
      <c r="C19" s="82"/>
      <c r="D19" s="82"/>
      <c r="E19" s="82"/>
    </row>
    <row r="20" spans="2:5" s="1" customFormat="1" ht="235" customHeight="1" x14ac:dyDescent="0.2"/>
    <row r="21" spans="2:5" s="1" customFormat="1" ht="12.75" customHeight="1" x14ac:dyDescent="0.2">
      <c r="B21" s="82" t="s">
        <v>1204</v>
      </c>
      <c r="C21" s="82"/>
      <c r="D21" s="82"/>
      <c r="E21" s="82"/>
    </row>
    <row r="22" spans="2:5" s="1" customFormat="1" ht="249.9" customHeight="1" x14ac:dyDescent="0.2"/>
    <row r="23" spans="2:5" s="1" customFormat="1" ht="13.15" customHeight="1" x14ac:dyDescent="0.2">
      <c r="B23" s="82" t="s">
        <v>1205</v>
      </c>
      <c r="C23" s="82"/>
      <c r="D23" s="82"/>
      <c r="E23" s="82"/>
    </row>
    <row r="24" spans="2:5" s="1" customFormat="1" ht="175.65" customHeight="1" x14ac:dyDescent="0.2"/>
    <row r="25" spans="2:5" s="1" customFormat="1" ht="12.75" customHeight="1" x14ac:dyDescent="0.2">
      <c r="B25" s="82" t="s">
        <v>1206</v>
      </c>
      <c r="C25" s="82"/>
      <c r="D25" s="82"/>
      <c r="E25" s="82"/>
    </row>
    <row r="26" spans="2:5" s="1" customFormat="1" ht="117.25" customHeight="1" x14ac:dyDescent="0.2"/>
    <row r="27" spans="2:5" s="1" customFormat="1" ht="12.75" customHeight="1" x14ac:dyDescent="0.2">
      <c r="B27" s="82" t="s">
        <v>1207</v>
      </c>
      <c r="C27" s="82"/>
      <c r="D27" s="82"/>
      <c r="E27" s="82"/>
    </row>
    <row r="28" spans="2:5" s="1" customFormat="1" ht="171" customHeight="1" x14ac:dyDescent="0.2"/>
    <row r="29" spans="2:5" s="1" customFormat="1" ht="12.75" customHeight="1" x14ac:dyDescent="0.2">
      <c r="B29" s="82" t="s">
        <v>1208</v>
      </c>
      <c r="C29" s="82"/>
      <c r="D29" s="82"/>
      <c r="E29" s="82"/>
    </row>
    <row r="30" spans="2:5" s="1" customFormat="1" ht="130.15" customHeight="1" x14ac:dyDescent="0.2"/>
    <row r="31" spans="2:5" s="1" customFormat="1" ht="12.75" customHeight="1" x14ac:dyDescent="0.2">
      <c r="B31" s="82" t="s">
        <v>1209</v>
      </c>
      <c r="C31" s="82"/>
      <c r="D31" s="82"/>
      <c r="E31" s="82"/>
    </row>
    <row r="32" spans="2:5" s="1" customFormat="1" ht="128.75" customHeight="1" x14ac:dyDescent="0.2"/>
    <row r="33" spans="2:5" s="1" customFormat="1" ht="12.75" customHeight="1" x14ac:dyDescent="0.2">
      <c r="B33" s="82" t="s">
        <v>1210</v>
      </c>
      <c r="C33" s="82"/>
      <c r="D33" s="82"/>
      <c r="E33" s="82"/>
    </row>
    <row r="34" spans="2:5" s="1" customFormat="1" ht="208.65" customHeight="1" x14ac:dyDescent="0.2"/>
    <row r="35" spans="2:5" s="1" customFormat="1" ht="12.75" customHeight="1" x14ac:dyDescent="0.2">
      <c r="B35" s="82" t="s">
        <v>1211</v>
      </c>
      <c r="C35" s="82"/>
      <c r="D35" s="82"/>
      <c r="E35" s="82"/>
    </row>
    <row r="36" spans="2:5" s="1" customFormat="1" ht="212.65" customHeight="1" x14ac:dyDescent="0.2"/>
    <row r="37" spans="2:5" s="1" customFormat="1" ht="12.75" customHeight="1" x14ac:dyDescent="0.2">
      <c r="B37" s="82" t="s">
        <v>1212</v>
      </c>
      <c r="C37" s="82"/>
      <c r="D37" s="82"/>
      <c r="E37" s="82"/>
    </row>
    <row r="38" spans="2:5" s="1" customFormat="1" ht="185.9" customHeight="1" x14ac:dyDescent="0.2"/>
    <row r="39" spans="2:5" s="1" customFormat="1" ht="12.75" customHeight="1" x14ac:dyDescent="0.2">
      <c r="B39" s="82" t="s">
        <v>1213</v>
      </c>
      <c r="C39" s="82"/>
      <c r="D39" s="82"/>
      <c r="E39" s="82"/>
    </row>
    <row r="40" spans="2:5" s="1" customFormat="1" ht="243.15" customHeight="1" x14ac:dyDescent="0.2"/>
    <row r="41" spans="2:5" s="1" customFormat="1" ht="12.75" customHeight="1" x14ac:dyDescent="0.2">
      <c r="B41" s="82" t="s">
        <v>1214</v>
      </c>
      <c r="C41" s="82"/>
      <c r="D41" s="82"/>
      <c r="E41" s="82"/>
    </row>
    <row r="42" spans="2:5" s="1" customFormat="1" ht="267.75" customHeight="1" x14ac:dyDescent="0.2"/>
    <row r="43" spans="2:5" s="1" customFormat="1" ht="12.75" customHeight="1" x14ac:dyDescent="0.2">
      <c r="B43" s="82" t="s">
        <v>1215</v>
      </c>
      <c r="C43" s="82"/>
      <c r="D43" s="82"/>
      <c r="E43" s="82"/>
    </row>
    <row r="44" spans="2:5" s="1" customFormat="1" ht="120.9" customHeight="1" x14ac:dyDescent="0.2"/>
    <row r="45" spans="2:5" s="1" customFormat="1" ht="12.75" customHeight="1" x14ac:dyDescent="0.2">
      <c r="B45" s="82" t="s">
        <v>1216</v>
      </c>
      <c r="C45" s="82"/>
      <c r="D45" s="82"/>
      <c r="E45" s="82"/>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45" orientation="portrait" r:id="rId1"/>
  <headerFooter alignWithMargins="0">
    <oddFooter>&amp;R&amp;1#&amp;"Calibri"&amp;10&amp;K0078D7Classification : Internal</oddFooter>
  </headerFooter>
  <rowBreaks count="3" manualBreakCount="3">
    <brk id="16" max="5" man="1"/>
    <brk id="22" max="5" man="1"/>
    <brk id="30"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election activeCell="M10" sqref="M10"/>
    </sheetView>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8" x14ac:dyDescent="0.2">
      <c r="B1" s="71"/>
      <c r="C1" s="71"/>
    </row>
    <row r="2" spans="2:8" s="1" customFormat="1" ht="17.5" x14ac:dyDescent="0.2">
      <c r="B2" s="71"/>
      <c r="C2" s="71"/>
      <c r="D2" s="77" t="s">
        <v>909</v>
      </c>
      <c r="E2" s="77"/>
      <c r="F2" s="77"/>
      <c r="G2" s="77"/>
      <c r="H2" s="77"/>
    </row>
    <row r="3" spans="2:8" s="1" customFormat="1" ht="8" x14ac:dyDescent="0.2">
      <c r="B3" s="71"/>
      <c r="C3" s="71"/>
    </row>
    <row r="4" spans="2:8" s="1" customFormat="1" ht="8" x14ac:dyDescent="0.2"/>
    <row r="5" spans="2:8" s="1" customFormat="1" ht="15.5" x14ac:dyDescent="0.2">
      <c r="B5" s="73" t="s">
        <v>1222</v>
      </c>
      <c r="C5" s="73"/>
      <c r="D5" s="73"/>
      <c r="E5" s="73"/>
      <c r="F5" s="73"/>
      <c r="G5" s="73"/>
      <c r="H5" s="73"/>
    </row>
    <row r="6" spans="2:8" s="1" customFormat="1" ht="8" x14ac:dyDescent="0.2"/>
    <row r="7" spans="2:8" s="1" customFormat="1" x14ac:dyDescent="0.2">
      <c r="B7" s="9" t="s">
        <v>1065</v>
      </c>
      <c r="D7" s="3">
        <v>44926</v>
      </c>
    </row>
    <row r="8" spans="2:8" s="1" customFormat="1" ht="8" x14ac:dyDescent="0.2"/>
    <row r="9" spans="2:8" s="1" customFormat="1" ht="13" x14ac:dyDescent="0.2">
      <c r="B9" s="109" t="s">
        <v>1223</v>
      </c>
      <c r="C9" s="109"/>
      <c r="D9" s="109"/>
      <c r="E9" s="109"/>
      <c r="F9" s="109"/>
      <c r="G9" s="109"/>
    </row>
    <row r="10" spans="2:8" s="1" customFormat="1" ht="8" x14ac:dyDescent="0.2"/>
    <row r="11" spans="2:8" s="1" customFormat="1" ht="13" x14ac:dyDescent="0.2">
      <c r="B11" s="4"/>
      <c r="C11" s="110" t="s">
        <v>1073</v>
      </c>
      <c r="D11" s="110"/>
      <c r="E11" s="25" t="s">
        <v>1074</v>
      </c>
      <c r="F11" s="25" t="s">
        <v>1075</v>
      </c>
      <c r="G11" s="25" t="s">
        <v>1074</v>
      </c>
    </row>
    <row r="12" spans="2:8" s="1" customFormat="1" x14ac:dyDescent="0.2">
      <c r="B12" s="7" t="s">
        <v>1217</v>
      </c>
      <c r="C12" s="111">
        <v>15224802986.32</v>
      </c>
      <c r="D12" s="111"/>
      <c r="E12" s="52">
        <v>0.99769715806035697</v>
      </c>
      <c r="F12" s="53">
        <v>227890</v>
      </c>
      <c r="G12" s="52">
        <v>0.99837466759542803</v>
      </c>
    </row>
    <row r="13" spans="2:8" s="1" customFormat="1" ht="8" x14ac:dyDescent="0.2"/>
    <row r="14" spans="2:8" s="1" customFormat="1" x14ac:dyDescent="0.2">
      <c r="B14" s="7" t="s">
        <v>1218</v>
      </c>
      <c r="C14" s="111">
        <v>17565447.09</v>
      </c>
      <c r="D14" s="111"/>
      <c r="E14" s="52">
        <v>1.15108199807244E-3</v>
      </c>
      <c r="F14" s="53">
        <v>194</v>
      </c>
      <c r="G14" s="52">
        <v>8.49904276245176E-4</v>
      </c>
    </row>
    <row r="15" spans="2:8" s="1" customFormat="1" x14ac:dyDescent="0.2">
      <c r="B15" s="7" t="s">
        <v>1219</v>
      </c>
      <c r="C15" s="111">
        <v>5541090.0599999996</v>
      </c>
      <c r="D15" s="111"/>
      <c r="E15" s="52">
        <v>3.6311338875030899E-4</v>
      </c>
      <c r="F15" s="53">
        <v>49</v>
      </c>
      <c r="G15" s="52">
        <v>2.1466654400007E-4</v>
      </c>
    </row>
    <row r="16" spans="2:8" s="1" customFormat="1" x14ac:dyDescent="0.2">
      <c r="B16" s="7" t="s">
        <v>1220</v>
      </c>
      <c r="C16" s="111">
        <v>2673798.96</v>
      </c>
      <c r="D16" s="111"/>
      <c r="E16" s="52">
        <v>1.75216823890181E-4</v>
      </c>
      <c r="F16" s="53">
        <v>33</v>
      </c>
      <c r="G16" s="52">
        <v>1.4457134595923101E-4</v>
      </c>
    </row>
    <row r="17" spans="2:7" s="1" customFormat="1" x14ac:dyDescent="0.2">
      <c r="B17" s="7" t="s">
        <v>1221</v>
      </c>
      <c r="C17" s="111">
        <v>9360903.4499999993</v>
      </c>
      <c r="D17" s="111"/>
      <c r="E17" s="52">
        <v>6.1342972893206399E-4</v>
      </c>
      <c r="F17" s="53">
        <v>95</v>
      </c>
      <c r="G17" s="52">
        <v>4.1619023836748302E-4</v>
      </c>
    </row>
    <row r="18" spans="2:7" s="1" customFormat="1" ht="13" x14ac:dyDescent="0.2">
      <c r="B18" s="5" t="s">
        <v>67</v>
      </c>
      <c r="C18" s="112">
        <v>15259944225.879999</v>
      </c>
      <c r="D18" s="112"/>
      <c r="E18" s="54">
        <v>1</v>
      </c>
      <c r="F18" s="55">
        <v>228261</v>
      </c>
      <c r="G18" s="54">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8"/>
  <sheetViews>
    <sheetView zoomScaleNormal="100" workbookViewId="0">
      <selection activeCell="N8" sqref="N8"/>
    </sheetView>
  </sheetViews>
  <sheetFormatPr defaultRowHeight="12.5" x14ac:dyDescent="0.25"/>
  <cols>
    <col min="1" max="1" width="0.453125" customWidth="1"/>
    <col min="2" max="2" width="0.54296875" customWidth="1"/>
    <col min="3" max="3" width="9.26953125" customWidth="1"/>
    <col min="4" max="4" width="8.72656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8" x14ac:dyDescent="0.2">
      <c r="B1" s="71"/>
      <c r="C1" s="71"/>
      <c r="D1" s="71"/>
      <c r="E1" s="71"/>
      <c r="F1" s="71"/>
    </row>
    <row r="2" spans="2:12" s="1" customFormat="1" ht="17.5" x14ac:dyDescent="0.2">
      <c r="B2" s="71"/>
      <c r="C2" s="71"/>
      <c r="D2" s="71"/>
      <c r="E2" s="71"/>
      <c r="F2" s="71"/>
      <c r="H2" s="77" t="s">
        <v>909</v>
      </c>
      <c r="I2" s="77"/>
      <c r="J2" s="77"/>
      <c r="K2" s="77"/>
      <c r="L2" s="77"/>
    </row>
    <row r="3" spans="2:12" s="1" customFormat="1" ht="8" x14ac:dyDescent="0.2">
      <c r="B3" s="71"/>
      <c r="C3" s="71"/>
      <c r="D3" s="71"/>
      <c r="E3" s="71"/>
      <c r="F3" s="71"/>
    </row>
    <row r="4" spans="2:12" s="1" customFormat="1" ht="8" x14ac:dyDescent="0.2"/>
    <row r="5" spans="2:12" s="1" customFormat="1" ht="15.5" x14ac:dyDescent="0.2">
      <c r="B5" s="73" t="s">
        <v>1233</v>
      </c>
      <c r="C5" s="73"/>
      <c r="D5" s="73"/>
      <c r="E5" s="73"/>
      <c r="F5" s="73"/>
      <c r="G5" s="73"/>
      <c r="H5" s="73"/>
      <c r="I5" s="73"/>
      <c r="J5" s="73"/>
      <c r="K5" s="73"/>
      <c r="L5" s="73"/>
    </row>
    <row r="6" spans="2:12" s="1" customFormat="1" ht="8" x14ac:dyDescent="0.2"/>
    <row r="7" spans="2:12" s="1" customFormat="1" ht="8" x14ac:dyDescent="0.2">
      <c r="B7" s="66" t="s">
        <v>1065</v>
      </c>
      <c r="C7" s="66"/>
      <c r="D7" s="66"/>
    </row>
    <row r="8" spans="2:12" s="1" customFormat="1" x14ac:dyDescent="0.2">
      <c r="B8" s="66"/>
      <c r="C8" s="66"/>
      <c r="D8" s="66"/>
      <c r="G8" s="118">
        <v>44896</v>
      </c>
      <c r="H8" s="118"/>
    </row>
    <row r="9" spans="2:12" s="1" customFormat="1" ht="8" x14ac:dyDescent="0.2"/>
    <row r="10" spans="2:12" s="1" customFormat="1" ht="13" x14ac:dyDescent="0.2">
      <c r="B10" s="113" t="s">
        <v>1234</v>
      </c>
      <c r="C10" s="113"/>
      <c r="D10" s="113"/>
      <c r="E10" s="113"/>
      <c r="F10" s="114" t="s">
        <v>1235</v>
      </c>
      <c r="G10" s="114"/>
      <c r="H10" s="119" t="s">
        <v>1236</v>
      </c>
      <c r="I10" s="119"/>
      <c r="J10" s="119"/>
      <c r="K10" s="119"/>
      <c r="L10" s="119"/>
    </row>
    <row r="11" spans="2:12" s="1" customFormat="1" ht="13" x14ac:dyDescent="0.2">
      <c r="B11" s="56" t="s">
        <v>1224</v>
      </c>
      <c r="C11" s="25" t="s">
        <v>1225</v>
      </c>
      <c r="D11" s="25" t="s">
        <v>1226</v>
      </c>
      <c r="E11" s="56" t="s">
        <v>1227</v>
      </c>
      <c r="F11" s="116" t="s">
        <v>1228</v>
      </c>
      <c r="G11" s="116"/>
      <c r="H11" s="110" t="s">
        <v>1229</v>
      </c>
      <c r="I11" s="110"/>
      <c r="J11" s="25" t="s">
        <v>1230</v>
      </c>
      <c r="K11" s="25" t="s">
        <v>1231</v>
      </c>
      <c r="L11" s="25" t="s">
        <v>1232</v>
      </c>
    </row>
    <row r="12" spans="2:12" s="1" customFormat="1" ht="10" x14ac:dyDescent="0.2">
      <c r="B12" s="57">
        <v>44896</v>
      </c>
      <c r="C12" s="58">
        <v>44927</v>
      </c>
      <c r="D12" s="13">
        <v>1</v>
      </c>
      <c r="E12" s="59">
        <v>31</v>
      </c>
      <c r="F12" s="115">
        <v>11500000000</v>
      </c>
      <c r="G12" s="115"/>
      <c r="H12" s="99">
        <v>15159306249.037201</v>
      </c>
      <c r="I12" s="99"/>
      <c r="J12" s="13">
        <v>15133594943.8211</v>
      </c>
      <c r="K12" s="13">
        <v>15095107097.3158</v>
      </c>
      <c r="L12" s="13">
        <v>15031171092.440201</v>
      </c>
    </row>
    <row r="13" spans="2:12" s="1" customFormat="1" ht="10" x14ac:dyDescent="0.2">
      <c r="B13" s="57">
        <v>44896</v>
      </c>
      <c r="C13" s="58">
        <v>44958</v>
      </c>
      <c r="D13" s="13">
        <v>2</v>
      </c>
      <c r="E13" s="59">
        <v>62</v>
      </c>
      <c r="F13" s="115">
        <v>11500000000</v>
      </c>
      <c r="G13" s="115"/>
      <c r="H13" s="99">
        <v>15058463625.281099</v>
      </c>
      <c r="I13" s="99"/>
      <c r="J13" s="13">
        <v>15007426406.1395</v>
      </c>
      <c r="K13" s="13">
        <v>14931189524.7132</v>
      </c>
      <c r="L13" s="13">
        <v>14804973938.629299</v>
      </c>
    </row>
    <row r="14" spans="2:12" s="1" customFormat="1" ht="10" x14ac:dyDescent="0.2">
      <c r="B14" s="57">
        <v>44896</v>
      </c>
      <c r="C14" s="58">
        <v>44986</v>
      </c>
      <c r="D14" s="13">
        <v>3</v>
      </c>
      <c r="E14" s="59">
        <v>90</v>
      </c>
      <c r="F14" s="115">
        <v>11500000000</v>
      </c>
      <c r="G14" s="115"/>
      <c r="H14" s="99">
        <v>14958056686.0826</v>
      </c>
      <c r="I14" s="99"/>
      <c r="J14" s="13">
        <v>14884520749.8806</v>
      </c>
      <c r="K14" s="13">
        <v>14774886650.385099</v>
      </c>
      <c r="L14" s="13">
        <v>14593935017.149599</v>
      </c>
    </row>
    <row r="15" spans="2:12" s="1" customFormat="1" ht="10" x14ac:dyDescent="0.2">
      <c r="B15" s="57">
        <v>44896</v>
      </c>
      <c r="C15" s="58">
        <v>45017</v>
      </c>
      <c r="D15" s="13">
        <v>4</v>
      </c>
      <c r="E15" s="59">
        <v>121</v>
      </c>
      <c r="F15" s="115">
        <v>11500000000</v>
      </c>
      <c r="G15" s="115"/>
      <c r="H15" s="99">
        <v>14860317213.4879</v>
      </c>
      <c r="I15" s="99"/>
      <c r="J15" s="13">
        <v>14762181488.1861</v>
      </c>
      <c r="K15" s="13">
        <v>14616181761.0189</v>
      </c>
      <c r="L15" s="13">
        <v>14376024526.277599</v>
      </c>
    </row>
    <row r="16" spans="2:12" s="1" customFormat="1" ht="10" x14ac:dyDescent="0.2">
      <c r="B16" s="57">
        <v>44896</v>
      </c>
      <c r="C16" s="58">
        <v>45047</v>
      </c>
      <c r="D16" s="13">
        <v>5</v>
      </c>
      <c r="E16" s="59">
        <v>151</v>
      </c>
      <c r="F16" s="115">
        <v>11500000000</v>
      </c>
      <c r="G16" s="115"/>
      <c r="H16" s="99">
        <v>14758861790.051399</v>
      </c>
      <c r="I16" s="99"/>
      <c r="J16" s="13">
        <v>14637330747.8657</v>
      </c>
      <c r="K16" s="13">
        <v>14456895721.5735</v>
      </c>
      <c r="L16" s="13">
        <v>14161067791.624399</v>
      </c>
    </row>
    <row r="17" spans="2:12" s="1" customFormat="1" ht="10" x14ac:dyDescent="0.2">
      <c r="B17" s="57">
        <v>44896</v>
      </c>
      <c r="C17" s="58">
        <v>45078</v>
      </c>
      <c r="D17" s="13">
        <v>6</v>
      </c>
      <c r="E17" s="59">
        <v>182</v>
      </c>
      <c r="F17" s="115">
        <v>11500000000</v>
      </c>
      <c r="G17" s="115"/>
      <c r="H17" s="99">
        <v>14656214799.447901</v>
      </c>
      <c r="I17" s="99"/>
      <c r="J17" s="13">
        <v>14510875665.467899</v>
      </c>
      <c r="K17" s="13">
        <v>14295550232.384001</v>
      </c>
      <c r="L17" s="13">
        <v>13943713438.5305</v>
      </c>
    </row>
    <row r="18" spans="2:12" s="1" customFormat="1" ht="10" x14ac:dyDescent="0.2">
      <c r="B18" s="57">
        <v>44896</v>
      </c>
      <c r="C18" s="58">
        <v>45108</v>
      </c>
      <c r="D18" s="13">
        <v>7</v>
      </c>
      <c r="E18" s="59">
        <v>212</v>
      </c>
      <c r="F18" s="115">
        <v>11500000000</v>
      </c>
      <c r="G18" s="115"/>
      <c r="H18" s="99">
        <v>14553032319.128</v>
      </c>
      <c r="I18" s="99"/>
      <c r="J18" s="13">
        <v>14385065833.6947</v>
      </c>
      <c r="K18" s="13">
        <v>14136727157.3004</v>
      </c>
      <c r="L18" s="13">
        <v>13732276282.476101</v>
      </c>
    </row>
    <row r="19" spans="2:12" s="1" customFormat="1" ht="10" x14ac:dyDescent="0.2">
      <c r="B19" s="57">
        <v>44896</v>
      </c>
      <c r="C19" s="58">
        <v>45139</v>
      </c>
      <c r="D19" s="13">
        <v>8</v>
      </c>
      <c r="E19" s="59">
        <v>243</v>
      </c>
      <c r="F19" s="115">
        <v>11500000000</v>
      </c>
      <c r="G19" s="115"/>
      <c r="H19" s="99">
        <v>14454481712.659599</v>
      </c>
      <c r="I19" s="99"/>
      <c r="J19" s="13">
        <v>14263419750.846701</v>
      </c>
      <c r="K19" s="13">
        <v>13981532552.8857</v>
      </c>
      <c r="L19" s="13">
        <v>13523996639.702999</v>
      </c>
    </row>
    <row r="20" spans="2:12" s="1" customFormat="1" ht="10" x14ac:dyDescent="0.2">
      <c r="B20" s="57">
        <v>44896</v>
      </c>
      <c r="C20" s="58">
        <v>45170</v>
      </c>
      <c r="D20" s="13">
        <v>9</v>
      </c>
      <c r="E20" s="59">
        <v>274</v>
      </c>
      <c r="F20" s="115">
        <v>11500000000</v>
      </c>
      <c r="G20" s="115"/>
      <c r="H20" s="99">
        <v>14353032253.0875</v>
      </c>
      <c r="I20" s="99"/>
      <c r="J20" s="13">
        <v>14139289244.6138</v>
      </c>
      <c r="K20" s="13">
        <v>13824606766.901501</v>
      </c>
      <c r="L20" s="13">
        <v>13315567560.3475</v>
      </c>
    </row>
    <row r="21" spans="2:12" s="1" customFormat="1" ht="10" x14ac:dyDescent="0.2">
      <c r="B21" s="57">
        <v>44896</v>
      </c>
      <c r="C21" s="58">
        <v>45200</v>
      </c>
      <c r="D21" s="13">
        <v>10</v>
      </c>
      <c r="E21" s="59">
        <v>304</v>
      </c>
      <c r="F21" s="115">
        <v>11500000000</v>
      </c>
      <c r="G21" s="115"/>
      <c r="H21" s="99">
        <v>14254384601.7787</v>
      </c>
      <c r="I21" s="99"/>
      <c r="J21" s="13">
        <v>14019061821.195299</v>
      </c>
      <c r="K21" s="13">
        <v>13673318376.4314</v>
      </c>
      <c r="L21" s="13">
        <v>13115864015.2246</v>
      </c>
    </row>
    <row r="22" spans="2:12" s="1" customFormat="1" ht="10" x14ac:dyDescent="0.2">
      <c r="B22" s="57">
        <v>44896</v>
      </c>
      <c r="C22" s="58">
        <v>45231</v>
      </c>
      <c r="D22" s="13">
        <v>11</v>
      </c>
      <c r="E22" s="59">
        <v>335</v>
      </c>
      <c r="F22" s="115">
        <v>11500000000</v>
      </c>
      <c r="G22" s="115"/>
      <c r="H22" s="99">
        <v>14153304969.459299</v>
      </c>
      <c r="I22" s="99"/>
      <c r="J22" s="13">
        <v>13896042134.288</v>
      </c>
      <c r="K22" s="13">
        <v>13518863733.659</v>
      </c>
      <c r="L22" s="13">
        <v>12912781107.4886</v>
      </c>
    </row>
    <row r="23" spans="2:12" s="1" customFormat="1" ht="10" x14ac:dyDescent="0.2">
      <c r="B23" s="57">
        <v>44896</v>
      </c>
      <c r="C23" s="58">
        <v>45261</v>
      </c>
      <c r="D23" s="13">
        <v>12</v>
      </c>
      <c r="E23" s="59">
        <v>365</v>
      </c>
      <c r="F23" s="115">
        <v>11500000000</v>
      </c>
      <c r="G23" s="115"/>
      <c r="H23" s="99">
        <v>14050179114.6555</v>
      </c>
      <c r="I23" s="99"/>
      <c r="J23" s="13">
        <v>13772147920.817801</v>
      </c>
      <c r="K23" s="13">
        <v>13365355478.0875</v>
      </c>
      <c r="L23" s="13">
        <v>12713824032.4198</v>
      </c>
    </row>
    <row r="24" spans="2:12" s="1" customFormat="1" ht="10" x14ac:dyDescent="0.2">
      <c r="B24" s="57">
        <v>44896</v>
      </c>
      <c r="C24" s="58">
        <v>45292</v>
      </c>
      <c r="D24" s="13">
        <v>13</v>
      </c>
      <c r="E24" s="59">
        <v>396</v>
      </c>
      <c r="F24" s="115">
        <v>11500000000</v>
      </c>
      <c r="G24" s="115"/>
      <c r="H24" s="99">
        <v>13952193358.727301</v>
      </c>
      <c r="I24" s="99"/>
      <c r="J24" s="13">
        <v>13652905471.002701</v>
      </c>
      <c r="K24" s="13">
        <v>13215938582.5825</v>
      </c>
      <c r="L24" s="13">
        <v>12518442917.264601</v>
      </c>
    </row>
    <row r="25" spans="2:12" s="1" customFormat="1" ht="10" x14ac:dyDescent="0.2">
      <c r="B25" s="57">
        <v>44896</v>
      </c>
      <c r="C25" s="58">
        <v>45323</v>
      </c>
      <c r="D25" s="13">
        <v>14</v>
      </c>
      <c r="E25" s="59">
        <v>427</v>
      </c>
      <c r="F25" s="115">
        <v>11500000000</v>
      </c>
      <c r="G25" s="115"/>
      <c r="H25" s="99">
        <v>13850052839.3146</v>
      </c>
      <c r="I25" s="99"/>
      <c r="J25" s="13">
        <v>13529969147.132999</v>
      </c>
      <c r="K25" s="13">
        <v>13063628680.7101</v>
      </c>
      <c r="L25" s="13">
        <v>12321760093.291</v>
      </c>
    </row>
    <row r="26" spans="2:12" s="1" customFormat="1" ht="10" x14ac:dyDescent="0.2">
      <c r="B26" s="57">
        <v>44896</v>
      </c>
      <c r="C26" s="58">
        <v>45352</v>
      </c>
      <c r="D26" s="13">
        <v>15</v>
      </c>
      <c r="E26" s="59">
        <v>456</v>
      </c>
      <c r="F26" s="115">
        <v>11500000000</v>
      </c>
      <c r="G26" s="115"/>
      <c r="H26" s="99">
        <v>13750795214.606701</v>
      </c>
      <c r="I26" s="99"/>
      <c r="J26" s="13">
        <v>13411690787.2603</v>
      </c>
      <c r="K26" s="13">
        <v>12918616173.0882</v>
      </c>
      <c r="L26" s="13">
        <v>12136695712.316799</v>
      </c>
    </row>
    <row r="27" spans="2:12" s="1" customFormat="1" ht="10" x14ac:dyDescent="0.2">
      <c r="B27" s="57">
        <v>44896</v>
      </c>
      <c r="C27" s="58">
        <v>45383</v>
      </c>
      <c r="D27" s="13">
        <v>16</v>
      </c>
      <c r="E27" s="59">
        <v>487</v>
      </c>
      <c r="F27" s="115">
        <v>11500000000</v>
      </c>
      <c r="G27" s="115"/>
      <c r="H27" s="99">
        <v>13650503085.1744</v>
      </c>
      <c r="I27" s="99"/>
      <c r="J27" s="13">
        <v>13291290621.292101</v>
      </c>
      <c r="K27" s="13">
        <v>12770082708.9568</v>
      </c>
      <c r="L27" s="13">
        <v>11946338001.254101</v>
      </c>
    </row>
    <row r="28" spans="2:12" s="1" customFormat="1" ht="10" x14ac:dyDescent="0.2">
      <c r="B28" s="57">
        <v>44896</v>
      </c>
      <c r="C28" s="58">
        <v>45413</v>
      </c>
      <c r="D28" s="13">
        <v>17</v>
      </c>
      <c r="E28" s="59">
        <v>517</v>
      </c>
      <c r="F28" s="115">
        <v>11500000000</v>
      </c>
      <c r="G28" s="115"/>
      <c r="H28" s="99">
        <v>13549422996.053801</v>
      </c>
      <c r="I28" s="99"/>
      <c r="J28" s="13">
        <v>13171215582.707399</v>
      </c>
      <c r="K28" s="13">
        <v>12623569674.4995</v>
      </c>
      <c r="L28" s="13">
        <v>11760867387.1019</v>
      </c>
    </row>
    <row r="29" spans="2:12" s="1" customFormat="1" ht="10" x14ac:dyDescent="0.2">
      <c r="B29" s="57">
        <v>44896</v>
      </c>
      <c r="C29" s="58">
        <v>45444</v>
      </c>
      <c r="D29" s="13">
        <v>18</v>
      </c>
      <c r="E29" s="59">
        <v>548</v>
      </c>
      <c r="F29" s="115">
        <v>11500000000</v>
      </c>
      <c r="G29" s="115"/>
      <c r="H29" s="99">
        <v>13445111452.497</v>
      </c>
      <c r="I29" s="99"/>
      <c r="J29" s="13">
        <v>13047648330.877899</v>
      </c>
      <c r="K29" s="13">
        <v>12473337079.6217</v>
      </c>
      <c r="L29" s="13">
        <v>11571680925.4193</v>
      </c>
    </row>
    <row r="30" spans="2:12" s="1" customFormat="1" ht="10" x14ac:dyDescent="0.2">
      <c r="B30" s="57">
        <v>44896</v>
      </c>
      <c r="C30" s="58">
        <v>45474</v>
      </c>
      <c r="D30" s="13">
        <v>19</v>
      </c>
      <c r="E30" s="59">
        <v>578</v>
      </c>
      <c r="F30" s="115">
        <v>11500000000</v>
      </c>
      <c r="G30" s="115"/>
      <c r="H30" s="99">
        <v>13344402995.987499</v>
      </c>
      <c r="I30" s="99"/>
      <c r="J30" s="13">
        <v>12928660925.6234</v>
      </c>
      <c r="K30" s="13">
        <v>12329166822.7962</v>
      </c>
      <c r="L30" s="13">
        <v>11391045944.4419</v>
      </c>
    </row>
    <row r="31" spans="2:12" s="1" customFormat="1" ht="10" x14ac:dyDescent="0.2">
      <c r="B31" s="57">
        <v>44896</v>
      </c>
      <c r="C31" s="58">
        <v>45505</v>
      </c>
      <c r="D31" s="13">
        <v>20</v>
      </c>
      <c r="E31" s="59">
        <v>609</v>
      </c>
      <c r="F31" s="115">
        <v>11500000000</v>
      </c>
      <c r="G31" s="115"/>
      <c r="H31" s="99">
        <v>13246339933.537399</v>
      </c>
      <c r="I31" s="99"/>
      <c r="J31" s="13">
        <v>12811886172.073</v>
      </c>
      <c r="K31" s="13">
        <v>12186734445.8915</v>
      </c>
      <c r="L31" s="13">
        <v>11211761272.6387</v>
      </c>
    </row>
    <row r="32" spans="2:12" s="1" customFormat="1" ht="10" x14ac:dyDescent="0.2">
      <c r="B32" s="57">
        <v>44896</v>
      </c>
      <c r="C32" s="58">
        <v>45536</v>
      </c>
      <c r="D32" s="13">
        <v>21</v>
      </c>
      <c r="E32" s="59">
        <v>640</v>
      </c>
      <c r="F32" s="115">
        <v>11500000000</v>
      </c>
      <c r="G32" s="115"/>
      <c r="H32" s="99">
        <v>13147312412.326599</v>
      </c>
      <c r="I32" s="99"/>
      <c r="J32" s="13">
        <v>12694539100.0396</v>
      </c>
      <c r="K32" s="13">
        <v>12044403787.0254</v>
      </c>
      <c r="L32" s="13">
        <v>11033884167.803499</v>
      </c>
    </row>
    <row r="33" spans="2:12" s="1" customFormat="1" ht="10" x14ac:dyDescent="0.2">
      <c r="B33" s="57">
        <v>44896</v>
      </c>
      <c r="C33" s="58">
        <v>45566</v>
      </c>
      <c r="D33" s="13">
        <v>22</v>
      </c>
      <c r="E33" s="59">
        <v>670</v>
      </c>
      <c r="F33" s="115">
        <v>11500000000</v>
      </c>
      <c r="G33" s="115"/>
      <c r="H33" s="99">
        <v>13040017450.6577</v>
      </c>
      <c r="I33" s="99"/>
      <c r="J33" s="13">
        <v>12570272358.5362</v>
      </c>
      <c r="K33" s="13">
        <v>11897146899.672501</v>
      </c>
      <c r="L33" s="13">
        <v>10854305009.876301</v>
      </c>
    </row>
    <row r="34" spans="2:12" s="1" customFormat="1" ht="10" x14ac:dyDescent="0.2">
      <c r="B34" s="57">
        <v>44896</v>
      </c>
      <c r="C34" s="58">
        <v>45597</v>
      </c>
      <c r="D34" s="13">
        <v>23</v>
      </c>
      <c r="E34" s="59">
        <v>701</v>
      </c>
      <c r="F34" s="115">
        <v>11500000000</v>
      </c>
      <c r="G34" s="115"/>
      <c r="H34" s="99">
        <v>12935261722.978701</v>
      </c>
      <c r="I34" s="99"/>
      <c r="J34" s="13">
        <v>12448141443.8638</v>
      </c>
      <c r="K34" s="13">
        <v>11751593051.2721</v>
      </c>
      <c r="L34" s="13">
        <v>10676098216.9678</v>
      </c>
    </row>
    <row r="35" spans="2:12" s="1" customFormat="1" ht="10" x14ac:dyDescent="0.2">
      <c r="B35" s="57">
        <v>44896</v>
      </c>
      <c r="C35" s="58">
        <v>45627</v>
      </c>
      <c r="D35" s="13">
        <v>24</v>
      </c>
      <c r="E35" s="59">
        <v>731</v>
      </c>
      <c r="F35" s="115">
        <v>11500000000</v>
      </c>
      <c r="G35" s="115"/>
      <c r="H35" s="99">
        <v>12827867676.247</v>
      </c>
      <c r="I35" s="99"/>
      <c r="J35" s="13">
        <v>12324528851.1553</v>
      </c>
      <c r="K35" s="13">
        <v>11606260726.774401</v>
      </c>
      <c r="L35" s="13">
        <v>10500844387.219801</v>
      </c>
    </row>
    <row r="36" spans="2:12" s="1" customFormat="1" ht="10" x14ac:dyDescent="0.2">
      <c r="B36" s="57">
        <v>44896</v>
      </c>
      <c r="C36" s="58">
        <v>45658</v>
      </c>
      <c r="D36" s="13">
        <v>25</v>
      </c>
      <c r="E36" s="59">
        <v>762</v>
      </c>
      <c r="F36" s="115">
        <v>11500000000</v>
      </c>
      <c r="G36" s="115"/>
      <c r="H36" s="99">
        <v>12726042851.889601</v>
      </c>
      <c r="I36" s="99"/>
      <c r="J36" s="13">
        <v>12205962033.929701</v>
      </c>
      <c r="K36" s="13">
        <v>11465370788.102301</v>
      </c>
      <c r="L36" s="13">
        <v>10329436355.3167</v>
      </c>
    </row>
    <row r="37" spans="2:12" s="1" customFormat="1" ht="10" x14ac:dyDescent="0.2">
      <c r="B37" s="57">
        <v>44896</v>
      </c>
      <c r="C37" s="58">
        <v>45689</v>
      </c>
      <c r="D37" s="13">
        <v>26</v>
      </c>
      <c r="E37" s="59">
        <v>793</v>
      </c>
      <c r="F37" s="115">
        <v>11500000000</v>
      </c>
      <c r="G37" s="115"/>
      <c r="H37" s="99">
        <v>12623124531.607201</v>
      </c>
      <c r="I37" s="99"/>
      <c r="J37" s="13">
        <v>12086714930.642401</v>
      </c>
      <c r="K37" s="13">
        <v>11324485020.6877</v>
      </c>
      <c r="L37" s="13">
        <v>10159295694.8587</v>
      </c>
    </row>
    <row r="38" spans="2:12" s="1" customFormat="1" ht="10" x14ac:dyDescent="0.2">
      <c r="B38" s="57">
        <v>44896</v>
      </c>
      <c r="C38" s="58">
        <v>45717</v>
      </c>
      <c r="D38" s="13">
        <v>27</v>
      </c>
      <c r="E38" s="59">
        <v>821</v>
      </c>
      <c r="F38" s="115">
        <v>11500000000</v>
      </c>
      <c r="G38" s="115"/>
      <c r="H38" s="99">
        <v>12524644966.908501</v>
      </c>
      <c r="I38" s="99"/>
      <c r="J38" s="13">
        <v>11974047025.896</v>
      </c>
      <c r="K38" s="13">
        <v>11193148303.7598</v>
      </c>
      <c r="L38" s="13">
        <v>10003049284.903799</v>
      </c>
    </row>
    <row r="39" spans="2:12" s="1" customFormat="1" ht="10" x14ac:dyDescent="0.2">
      <c r="B39" s="57">
        <v>44896</v>
      </c>
      <c r="C39" s="58">
        <v>45748</v>
      </c>
      <c r="D39" s="13">
        <v>28</v>
      </c>
      <c r="E39" s="59">
        <v>852</v>
      </c>
      <c r="F39" s="115">
        <v>11500000000</v>
      </c>
      <c r="G39" s="115"/>
      <c r="H39" s="99">
        <v>12428178598.666</v>
      </c>
      <c r="I39" s="99"/>
      <c r="J39" s="13">
        <v>11861668982.8291</v>
      </c>
      <c r="K39" s="13">
        <v>11059899782.3167</v>
      </c>
      <c r="L39" s="13">
        <v>9842104271.9767704</v>
      </c>
    </row>
    <row r="40" spans="2:12" s="1" customFormat="1" ht="10" x14ac:dyDescent="0.2">
      <c r="B40" s="57">
        <v>44896</v>
      </c>
      <c r="C40" s="58">
        <v>45778</v>
      </c>
      <c r="D40" s="13">
        <v>29</v>
      </c>
      <c r="E40" s="59">
        <v>882</v>
      </c>
      <c r="F40" s="115">
        <v>11500000000</v>
      </c>
      <c r="G40" s="115"/>
      <c r="H40" s="99">
        <v>12329116591.429899</v>
      </c>
      <c r="I40" s="99"/>
      <c r="J40" s="13">
        <v>11747807851.1656</v>
      </c>
      <c r="K40" s="13">
        <v>10926774822.189199</v>
      </c>
      <c r="L40" s="13">
        <v>9683778494.5038109</v>
      </c>
    </row>
    <row r="41" spans="2:12" s="1" customFormat="1" ht="10" x14ac:dyDescent="0.2">
      <c r="B41" s="57">
        <v>44896</v>
      </c>
      <c r="C41" s="58">
        <v>45809</v>
      </c>
      <c r="D41" s="13">
        <v>30</v>
      </c>
      <c r="E41" s="59">
        <v>913</v>
      </c>
      <c r="F41" s="115">
        <v>11500000000</v>
      </c>
      <c r="G41" s="115"/>
      <c r="H41" s="99">
        <v>12226809706.7418</v>
      </c>
      <c r="I41" s="99"/>
      <c r="J41" s="13">
        <v>11630564847.749901</v>
      </c>
      <c r="K41" s="13">
        <v>10790214017.2465</v>
      </c>
      <c r="L41" s="13">
        <v>9522248959.2010593</v>
      </c>
    </row>
    <row r="42" spans="2:12" s="1" customFormat="1" ht="10" x14ac:dyDescent="0.2">
      <c r="B42" s="57">
        <v>44896</v>
      </c>
      <c r="C42" s="58">
        <v>45839</v>
      </c>
      <c r="D42" s="13">
        <v>31</v>
      </c>
      <c r="E42" s="59">
        <v>943</v>
      </c>
      <c r="F42" s="115">
        <v>11500000000</v>
      </c>
      <c r="G42" s="115"/>
      <c r="H42" s="99">
        <v>12125789798.0478</v>
      </c>
      <c r="I42" s="99"/>
      <c r="J42" s="13">
        <v>11515538451.719801</v>
      </c>
      <c r="K42" s="13">
        <v>10657203745.8944</v>
      </c>
      <c r="L42" s="13">
        <v>9366316420.8692398</v>
      </c>
    </row>
    <row r="43" spans="2:12" s="1" customFormat="1" ht="10" x14ac:dyDescent="0.2">
      <c r="B43" s="57">
        <v>44896</v>
      </c>
      <c r="C43" s="58">
        <v>45870</v>
      </c>
      <c r="D43" s="13">
        <v>32</v>
      </c>
      <c r="E43" s="59">
        <v>974</v>
      </c>
      <c r="F43" s="115">
        <v>11500000000</v>
      </c>
      <c r="G43" s="115"/>
      <c r="H43" s="99">
        <v>12030272295.2125</v>
      </c>
      <c r="I43" s="99"/>
      <c r="J43" s="13">
        <v>11405450678.635201</v>
      </c>
      <c r="K43" s="13">
        <v>10528477239.7181</v>
      </c>
      <c r="L43" s="13">
        <v>9213990047.8675804</v>
      </c>
    </row>
    <row r="44" spans="2:12" s="1" customFormat="1" ht="10" x14ac:dyDescent="0.2">
      <c r="B44" s="57">
        <v>44896</v>
      </c>
      <c r="C44" s="58">
        <v>45901</v>
      </c>
      <c r="D44" s="13">
        <v>33</v>
      </c>
      <c r="E44" s="59">
        <v>1005</v>
      </c>
      <c r="F44" s="115">
        <v>11500000000</v>
      </c>
      <c r="G44" s="115"/>
      <c r="H44" s="99">
        <v>11927819599.396</v>
      </c>
      <c r="I44" s="99"/>
      <c r="J44" s="13">
        <v>11289139368.1108</v>
      </c>
      <c r="K44" s="13">
        <v>10394606165.487301</v>
      </c>
      <c r="L44" s="13">
        <v>9058302819.1832504</v>
      </c>
    </row>
    <row r="45" spans="2:12" s="1" customFormat="1" ht="10" x14ac:dyDescent="0.2">
      <c r="B45" s="57">
        <v>44896</v>
      </c>
      <c r="C45" s="58">
        <v>45931</v>
      </c>
      <c r="D45" s="13">
        <v>34</v>
      </c>
      <c r="E45" s="59">
        <v>1035</v>
      </c>
      <c r="F45" s="115">
        <v>11500000000</v>
      </c>
      <c r="G45" s="115"/>
      <c r="H45" s="99">
        <v>11834873153.7577</v>
      </c>
      <c r="I45" s="99"/>
      <c r="J45" s="13">
        <v>11182784102.916201</v>
      </c>
      <c r="K45" s="13">
        <v>10271335435.6761</v>
      </c>
      <c r="L45" s="13">
        <v>8914188052.0723896</v>
      </c>
    </row>
    <row r="46" spans="2:12" s="1" customFormat="1" ht="10" x14ac:dyDescent="0.2">
      <c r="B46" s="57">
        <v>44896</v>
      </c>
      <c r="C46" s="58">
        <v>45962</v>
      </c>
      <c r="D46" s="13">
        <v>35</v>
      </c>
      <c r="E46" s="59">
        <v>1066</v>
      </c>
      <c r="F46" s="115">
        <v>11500000000</v>
      </c>
      <c r="G46" s="115"/>
      <c r="H46" s="99">
        <v>11741004002.925501</v>
      </c>
      <c r="I46" s="99"/>
      <c r="J46" s="13">
        <v>11075270650.8585</v>
      </c>
      <c r="K46" s="13">
        <v>10146713850.837999</v>
      </c>
      <c r="L46" s="13">
        <v>8768734319.3439293</v>
      </c>
    </row>
    <row r="47" spans="2:12" s="1" customFormat="1" ht="10" x14ac:dyDescent="0.2">
      <c r="B47" s="57">
        <v>44896</v>
      </c>
      <c r="C47" s="58">
        <v>45992</v>
      </c>
      <c r="D47" s="13">
        <v>36</v>
      </c>
      <c r="E47" s="59">
        <v>1096</v>
      </c>
      <c r="F47" s="115">
        <v>11500000000</v>
      </c>
      <c r="G47" s="115"/>
      <c r="H47" s="99">
        <v>11635423447.7892</v>
      </c>
      <c r="I47" s="99"/>
      <c r="J47" s="13">
        <v>10957661127.839899</v>
      </c>
      <c r="K47" s="13">
        <v>10014256192.8272</v>
      </c>
      <c r="L47" s="13">
        <v>8618789619.9806099</v>
      </c>
    </row>
    <row r="48" spans="2:12" s="1" customFormat="1" ht="10" x14ac:dyDescent="0.2">
      <c r="B48" s="57">
        <v>44896</v>
      </c>
      <c r="C48" s="58">
        <v>46023</v>
      </c>
      <c r="D48" s="13">
        <v>37</v>
      </c>
      <c r="E48" s="59">
        <v>1127</v>
      </c>
      <c r="F48" s="115">
        <v>11500000000</v>
      </c>
      <c r="G48" s="115"/>
      <c r="H48" s="99">
        <v>11541437820.2493</v>
      </c>
      <c r="I48" s="99"/>
      <c r="J48" s="13">
        <v>10850715271.2526</v>
      </c>
      <c r="K48" s="13">
        <v>9891298143.6823902</v>
      </c>
      <c r="L48" s="13">
        <v>8476908480.7875004</v>
      </c>
    </row>
    <row r="49" spans="2:12" s="1" customFormat="1" ht="10" x14ac:dyDescent="0.2">
      <c r="B49" s="57">
        <v>44896</v>
      </c>
      <c r="C49" s="58">
        <v>46054</v>
      </c>
      <c r="D49" s="13">
        <v>38</v>
      </c>
      <c r="E49" s="59">
        <v>1158</v>
      </c>
      <c r="F49" s="115">
        <v>9000000000</v>
      </c>
      <c r="G49" s="115"/>
      <c r="H49" s="99">
        <v>11447994288.815399</v>
      </c>
      <c r="I49" s="99"/>
      <c r="J49" s="13">
        <v>10744609458.068001</v>
      </c>
      <c r="K49" s="13">
        <v>9769664558.1243401</v>
      </c>
      <c r="L49" s="13">
        <v>8337204876.2373896</v>
      </c>
    </row>
    <row r="50" spans="2:12" s="1" customFormat="1" ht="10" x14ac:dyDescent="0.2">
      <c r="B50" s="57">
        <v>44896</v>
      </c>
      <c r="C50" s="58">
        <v>46082</v>
      </c>
      <c r="D50" s="13">
        <v>39</v>
      </c>
      <c r="E50" s="59">
        <v>1186</v>
      </c>
      <c r="F50" s="115">
        <v>9000000000</v>
      </c>
      <c r="G50" s="115"/>
      <c r="H50" s="99">
        <v>11350336741.525499</v>
      </c>
      <c r="I50" s="99"/>
      <c r="J50" s="13">
        <v>10636631161.2805</v>
      </c>
      <c r="K50" s="13">
        <v>9649265004.2706394</v>
      </c>
      <c r="L50" s="13">
        <v>8202950040.6098204</v>
      </c>
    </row>
    <row r="51" spans="2:12" s="1" customFormat="1" ht="10" x14ac:dyDescent="0.2">
      <c r="B51" s="57">
        <v>44896</v>
      </c>
      <c r="C51" s="58">
        <v>46113</v>
      </c>
      <c r="D51" s="13">
        <v>40</v>
      </c>
      <c r="E51" s="59">
        <v>1217</v>
      </c>
      <c r="F51" s="115">
        <v>9000000000</v>
      </c>
      <c r="G51" s="115"/>
      <c r="H51" s="99">
        <v>11258029586.429001</v>
      </c>
      <c r="I51" s="99"/>
      <c r="J51" s="13">
        <v>10532234452.624399</v>
      </c>
      <c r="K51" s="13">
        <v>9530259914.6989708</v>
      </c>
      <c r="L51" s="13">
        <v>8067466995.1384897</v>
      </c>
    </row>
    <row r="52" spans="2:12" s="1" customFormat="1" ht="10" x14ac:dyDescent="0.2">
      <c r="B52" s="57">
        <v>44896</v>
      </c>
      <c r="C52" s="58">
        <v>46143</v>
      </c>
      <c r="D52" s="13">
        <v>41</v>
      </c>
      <c r="E52" s="59">
        <v>1247</v>
      </c>
      <c r="F52" s="115">
        <v>9000000000</v>
      </c>
      <c r="G52" s="115"/>
      <c r="H52" s="99">
        <v>11162647083.4347</v>
      </c>
      <c r="I52" s="99"/>
      <c r="J52" s="13">
        <v>10425859960.773001</v>
      </c>
      <c r="K52" s="13">
        <v>9410785648.4929409</v>
      </c>
      <c r="L52" s="13">
        <v>7933675207.9090204</v>
      </c>
    </row>
    <row r="53" spans="2:12" s="1" customFormat="1" ht="10" x14ac:dyDescent="0.2">
      <c r="B53" s="57">
        <v>44896</v>
      </c>
      <c r="C53" s="58">
        <v>46174</v>
      </c>
      <c r="D53" s="13">
        <v>42</v>
      </c>
      <c r="E53" s="59">
        <v>1278</v>
      </c>
      <c r="F53" s="115">
        <v>9000000000</v>
      </c>
      <c r="G53" s="115"/>
      <c r="H53" s="99">
        <v>11067109642.6488</v>
      </c>
      <c r="I53" s="99"/>
      <c r="J53" s="13">
        <v>10319096752.9191</v>
      </c>
      <c r="K53" s="13">
        <v>9290728555.9734592</v>
      </c>
      <c r="L53" s="13">
        <v>7799287448.2133503</v>
      </c>
    </row>
    <row r="54" spans="2:12" s="1" customFormat="1" ht="10" x14ac:dyDescent="0.2">
      <c r="B54" s="57">
        <v>44896</v>
      </c>
      <c r="C54" s="58">
        <v>46204</v>
      </c>
      <c r="D54" s="13">
        <v>43</v>
      </c>
      <c r="E54" s="59">
        <v>1308</v>
      </c>
      <c r="F54" s="115">
        <v>9000000000</v>
      </c>
      <c r="G54" s="115"/>
      <c r="H54" s="99">
        <v>10973140511.2883</v>
      </c>
      <c r="I54" s="99"/>
      <c r="J54" s="13">
        <v>10214684864.656099</v>
      </c>
      <c r="K54" s="13">
        <v>9174086425.5610199</v>
      </c>
      <c r="L54" s="13">
        <v>7669800468.44454</v>
      </c>
    </row>
    <row r="55" spans="2:12" s="1" customFormat="1" ht="10" x14ac:dyDescent="0.2">
      <c r="B55" s="57">
        <v>44896</v>
      </c>
      <c r="C55" s="58">
        <v>46235</v>
      </c>
      <c r="D55" s="13">
        <v>44</v>
      </c>
      <c r="E55" s="59">
        <v>1339</v>
      </c>
      <c r="F55" s="115">
        <v>9000000000</v>
      </c>
      <c r="G55" s="115"/>
      <c r="H55" s="99">
        <v>10878885640.1036</v>
      </c>
      <c r="I55" s="99"/>
      <c r="J55" s="13">
        <v>10109768775.1166</v>
      </c>
      <c r="K55" s="13">
        <v>9056766482.04076</v>
      </c>
      <c r="L55" s="13">
        <v>7539647266.3740301</v>
      </c>
    </row>
    <row r="56" spans="2:12" s="1" customFormat="1" ht="10" x14ac:dyDescent="0.2">
      <c r="B56" s="57">
        <v>44896</v>
      </c>
      <c r="C56" s="58">
        <v>46266</v>
      </c>
      <c r="D56" s="13">
        <v>45</v>
      </c>
      <c r="E56" s="59">
        <v>1370</v>
      </c>
      <c r="F56" s="115">
        <v>9000000000</v>
      </c>
      <c r="G56" s="115"/>
      <c r="H56" s="99">
        <v>10783317695.315001</v>
      </c>
      <c r="I56" s="99"/>
      <c r="J56" s="13">
        <v>10003961020.0979</v>
      </c>
      <c r="K56" s="13">
        <v>8939187178.1450691</v>
      </c>
      <c r="L56" s="13">
        <v>7410244008.9572496</v>
      </c>
    </row>
    <row r="57" spans="2:12" s="1" customFormat="1" ht="10" x14ac:dyDescent="0.2">
      <c r="B57" s="57">
        <v>44896</v>
      </c>
      <c r="C57" s="58">
        <v>46296</v>
      </c>
      <c r="D57" s="13">
        <v>46</v>
      </c>
      <c r="E57" s="59">
        <v>1400</v>
      </c>
      <c r="F57" s="115">
        <v>9000000000</v>
      </c>
      <c r="G57" s="115"/>
      <c r="H57" s="99">
        <v>10690505041.330099</v>
      </c>
      <c r="I57" s="99"/>
      <c r="J57" s="13">
        <v>9901577097.6977005</v>
      </c>
      <c r="K57" s="13">
        <v>8825923949.8442802</v>
      </c>
      <c r="L57" s="13">
        <v>7286361970.5222998</v>
      </c>
    </row>
    <row r="58" spans="2:12" s="1" customFormat="1" ht="10" x14ac:dyDescent="0.2">
      <c r="B58" s="57">
        <v>44896</v>
      </c>
      <c r="C58" s="58">
        <v>46327</v>
      </c>
      <c r="D58" s="13">
        <v>47</v>
      </c>
      <c r="E58" s="59">
        <v>1431</v>
      </c>
      <c r="F58" s="115">
        <v>9000000000</v>
      </c>
      <c r="G58" s="115"/>
      <c r="H58" s="99">
        <v>10595681335.344</v>
      </c>
      <c r="I58" s="99"/>
      <c r="J58" s="13">
        <v>9797106255.2258606</v>
      </c>
      <c r="K58" s="13">
        <v>8710592934.5970497</v>
      </c>
      <c r="L58" s="13">
        <v>7160690442.4552498</v>
      </c>
    </row>
    <row r="59" spans="2:12" s="1" customFormat="1" ht="10" x14ac:dyDescent="0.2">
      <c r="B59" s="57">
        <v>44896</v>
      </c>
      <c r="C59" s="58">
        <v>46357</v>
      </c>
      <c r="D59" s="13">
        <v>48</v>
      </c>
      <c r="E59" s="59">
        <v>1461</v>
      </c>
      <c r="F59" s="115">
        <v>9000000000</v>
      </c>
      <c r="G59" s="115"/>
      <c r="H59" s="99">
        <v>10498808322.615999</v>
      </c>
      <c r="I59" s="99"/>
      <c r="J59" s="13">
        <v>9691600352.0641499</v>
      </c>
      <c r="K59" s="13">
        <v>8595579565.7808399</v>
      </c>
      <c r="L59" s="13">
        <v>7037176262.4627504</v>
      </c>
    </row>
    <row r="60" spans="2:12" s="1" customFormat="1" ht="10" x14ac:dyDescent="0.2">
      <c r="B60" s="57">
        <v>44896</v>
      </c>
      <c r="C60" s="58">
        <v>46388</v>
      </c>
      <c r="D60" s="13">
        <v>49</v>
      </c>
      <c r="E60" s="59">
        <v>1492</v>
      </c>
      <c r="F60" s="115">
        <v>9000000000</v>
      </c>
      <c r="G60" s="115"/>
      <c r="H60" s="99">
        <v>10404419452.1756</v>
      </c>
      <c r="I60" s="99"/>
      <c r="J60" s="13">
        <v>9588178744.1418705</v>
      </c>
      <c r="K60" s="13">
        <v>8482226832.4243698</v>
      </c>
      <c r="L60" s="13">
        <v>6914961494.4343996</v>
      </c>
    </row>
    <row r="61" spans="2:12" s="1" customFormat="1" ht="10" x14ac:dyDescent="0.2">
      <c r="B61" s="57">
        <v>44896</v>
      </c>
      <c r="C61" s="58">
        <v>46419</v>
      </c>
      <c r="D61" s="13">
        <v>50</v>
      </c>
      <c r="E61" s="59">
        <v>1523</v>
      </c>
      <c r="F61" s="115">
        <v>9000000000</v>
      </c>
      <c r="G61" s="115"/>
      <c r="H61" s="99">
        <v>10314560388.4305</v>
      </c>
      <c r="I61" s="99"/>
      <c r="J61" s="13">
        <v>9489247435.2228298</v>
      </c>
      <c r="K61" s="13">
        <v>8373357323.7315903</v>
      </c>
      <c r="L61" s="13">
        <v>6797295149.5387402</v>
      </c>
    </row>
    <row r="62" spans="2:12" s="1" customFormat="1" ht="10" x14ac:dyDescent="0.2">
      <c r="B62" s="57">
        <v>44896</v>
      </c>
      <c r="C62" s="58">
        <v>46447</v>
      </c>
      <c r="D62" s="13">
        <v>51</v>
      </c>
      <c r="E62" s="59">
        <v>1551</v>
      </c>
      <c r="F62" s="115">
        <v>9000000000</v>
      </c>
      <c r="G62" s="115"/>
      <c r="H62" s="99">
        <v>10222528292.4891</v>
      </c>
      <c r="I62" s="99"/>
      <c r="J62" s="13">
        <v>9390170814.9845409</v>
      </c>
      <c r="K62" s="13">
        <v>8266895772.3687096</v>
      </c>
      <c r="L62" s="13">
        <v>6685193416.7800703</v>
      </c>
    </row>
    <row r="63" spans="2:12" s="1" customFormat="1" ht="10" x14ac:dyDescent="0.2">
      <c r="B63" s="57">
        <v>44896</v>
      </c>
      <c r="C63" s="58">
        <v>46478</v>
      </c>
      <c r="D63" s="13">
        <v>52</v>
      </c>
      <c r="E63" s="59">
        <v>1582</v>
      </c>
      <c r="F63" s="115">
        <v>9000000000</v>
      </c>
      <c r="G63" s="115"/>
      <c r="H63" s="99">
        <v>10130267156.990299</v>
      </c>
      <c r="I63" s="99"/>
      <c r="J63" s="13">
        <v>9289639250.9237499</v>
      </c>
      <c r="K63" s="13">
        <v>8157590709.1854496</v>
      </c>
      <c r="L63" s="13">
        <v>6568860604.1110201</v>
      </c>
    </row>
    <row r="64" spans="2:12" s="1" customFormat="1" ht="10" x14ac:dyDescent="0.2">
      <c r="B64" s="57">
        <v>44896</v>
      </c>
      <c r="C64" s="58">
        <v>46508</v>
      </c>
      <c r="D64" s="13">
        <v>53</v>
      </c>
      <c r="E64" s="59">
        <v>1612</v>
      </c>
      <c r="F64" s="115">
        <v>6500000000</v>
      </c>
      <c r="G64" s="115"/>
      <c r="H64" s="99">
        <v>10029576587.3414</v>
      </c>
      <c r="I64" s="99"/>
      <c r="J64" s="13">
        <v>9182207648.8135395</v>
      </c>
      <c r="K64" s="13">
        <v>8043405052.6729898</v>
      </c>
      <c r="L64" s="13">
        <v>6450363025.0692196</v>
      </c>
    </row>
    <row r="65" spans="2:12" s="1" customFormat="1" ht="10" x14ac:dyDescent="0.2">
      <c r="B65" s="57">
        <v>44896</v>
      </c>
      <c r="C65" s="58">
        <v>46539</v>
      </c>
      <c r="D65" s="13">
        <v>54</v>
      </c>
      <c r="E65" s="59">
        <v>1643</v>
      </c>
      <c r="F65" s="115">
        <v>6500000000</v>
      </c>
      <c r="G65" s="115"/>
      <c r="H65" s="99">
        <v>9942384603.9937096</v>
      </c>
      <c r="I65" s="99"/>
      <c r="J65" s="13">
        <v>9086943941.5454197</v>
      </c>
      <c r="K65" s="13">
        <v>7939712405.02001</v>
      </c>
      <c r="L65" s="13">
        <v>6340238702.0717297</v>
      </c>
    </row>
    <row r="66" spans="2:12" s="1" customFormat="1" ht="10" x14ac:dyDescent="0.2">
      <c r="B66" s="57">
        <v>44896</v>
      </c>
      <c r="C66" s="58">
        <v>46569</v>
      </c>
      <c r="D66" s="13">
        <v>55</v>
      </c>
      <c r="E66" s="59">
        <v>1673</v>
      </c>
      <c r="F66" s="115">
        <v>6500000000</v>
      </c>
      <c r="G66" s="115"/>
      <c r="H66" s="99">
        <v>9853659508.8157997</v>
      </c>
      <c r="I66" s="99"/>
      <c r="J66" s="13">
        <v>8991070466.2357101</v>
      </c>
      <c r="K66" s="13">
        <v>7836607426.5304203</v>
      </c>
      <c r="L66" s="13">
        <v>6232252093.4171696</v>
      </c>
    </row>
    <row r="67" spans="2:12" s="1" customFormat="1" ht="10" x14ac:dyDescent="0.2">
      <c r="B67" s="57">
        <v>44896</v>
      </c>
      <c r="C67" s="58">
        <v>46600</v>
      </c>
      <c r="D67" s="13">
        <v>56</v>
      </c>
      <c r="E67" s="59">
        <v>1704</v>
      </c>
      <c r="F67" s="115">
        <v>6500000000</v>
      </c>
      <c r="G67" s="115"/>
      <c r="H67" s="99">
        <v>9765603485.5301304</v>
      </c>
      <c r="I67" s="99"/>
      <c r="J67" s="13">
        <v>8895609619.0621605</v>
      </c>
      <c r="K67" s="13">
        <v>7733685352.2866297</v>
      </c>
      <c r="L67" s="13">
        <v>6124350518.7949696</v>
      </c>
    </row>
    <row r="68" spans="2:12" s="1" customFormat="1" ht="10" x14ac:dyDescent="0.2">
      <c r="B68" s="57">
        <v>44896</v>
      </c>
      <c r="C68" s="58">
        <v>46631</v>
      </c>
      <c r="D68" s="13">
        <v>57</v>
      </c>
      <c r="E68" s="59">
        <v>1735</v>
      </c>
      <c r="F68" s="115">
        <v>6500000000</v>
      </c>
      <c r="G68" s="115"/>
      <c r="H68" s="99">
        <v>9680055235.6868496</v>
      </c>
      <c r="I68" s="99"/>
      <c r="J68" s="13">
        <v>8802727212.4527397</v>
      </c>
      <c r="K68" s="13">
        <v>7633472045.2680702</v>
      </c>
      <c r="L68" s="13">
        <v>6019387185.4416199</v>
      </c>
    </row>
    <row r="69" spans="2:12" s="1" customFormat="1" ht="10" x14ac:dyDescent="0.2">
      <c r="B69" s="57">
        <v>44896</v>
      </c>
      <c r="C69" s="58">
        <v>46661</v>
      </c>
      <c r="D69" s="13">
        <v>58</v>
      </c>
      <c r="E69" s="59">
        <v>1765</v>
      </c>
      <c r="F69" s="115">
        <v>6500000000</v>
      </c>
      <c r="G69" s="115"/>
      <c r="H69" s="99">
        <v>9593256331.5855598</v>
      </c>
      <c r="I69" s="99"/>
      <c r="J69" s="13">
        <v>8709475816.5812092</v>
      </c>
      <c r="K69" s="13">
        <v>7534018125.0005302</v>
      </c>
      <c r="L69" s="13">
        <v>5916609466.0186901</v>
      </c>
    </row>
    <row r="70" spans="2:12" s="1" customFormat="1" ht="10" x14ac:dyDescent="0.2">
      <c r="B70" s="57">
        <v>44896</v>
      </c>
      <c r="C70" s="58">
        <v>46692</v>
      </c>
      <c r="D70" s="13">
        <v>59</v>
      </c>
      <c r="E70" s="59">
        <v>1796</v>
      </c>
      <c r="F70" s="115">
        <v>6500000000</v>
      </c>
      <c r="G70" s="115"/>
      <c r="H70" s="99">
        <v>9508617121.3042603</v>
      </c>
      <c r="I70" s="99"/>
      <c r="J70" s="13">
        <v>8617992423.1004505</v>
      </c>
      <c r="K70" s="13">
        <v>7435922313.99121</v>
      </c>
      <c r="L70" s="13">
        <v>5814839163.4974403</v>
      </c>
    </row>
    <row r="71" spans="2:12" s="1" customFormat="1" ht="10" x14ac:dyDescent="0.2">
      <c r="B71" s="57">
        <v>44896</v>
      </c>
      <c r="C71" s="58">
        <v>46722</v>
      </c>
      <c r="D71" s="13">
        <v>60</v>
      </c>
      <c r="E71" s="59">
        <v>1826</v>
      </c>
      <c r="F71" s="115">
        <v>5000000000</v>
      </c>
      <c r="G71" s="115"/>
      <c r="H71" s="99">
        <v>9421227131.2450809</v>
      </c>
      <c r="I71" s="99"/>
      <c r="J71" s="13">
        <v>8524772192.2149601</v>
      </c>
      <c r="K71" s="13">
        <v>7337384626.11479</v>
      </c>
      <c r="L71" s="13">
        <v>5714263089.3644199</v>
      </c>
    </row>
    <row r="72" spans="2:12" s="1" customFormat="1" ht="10" x14ac:dyDescent="0.2">
      <c r="B72" s="57">
        <v>44896</v>
      </c>
      <c r="C72" s="58">
        <v>46753</v>
      </c>
      <c r="D72" s="13">
        <v>61</v>
      </c>
      <c r="E72" s="59">
        <v>1857</v>
      </c>
      <c r="F72" s="115">
        <v>5000000000</v>
      </c>
      <c r="G72" s="115"/>
      <c r="H72" s="99">
        <v>9334532502.8358192</v>
      </c>
      <c r="I72" s="99"/>
      <c r="J72" s="13">
        <v>8432001194.1042805</v>
      </c>
      <c r="K72" s="13">
        <v>7239077989.9902897</v>
      </c>
      <c r="L72" s="13">
        <v>5613824369.4949303</v>
      </c>
    </row>
    <row r="73" spans="2:12" s="1" customFormat="1" ht="10" x14ac:dyDescent="0.2">
      <c r="B73" s="57">
        <v>44896</v>
      </c>
      <c r="C73" s="58">
        <v>46784</v>
      </c>
      <c r="D73" s="13">
        <v>62</v>
      </c>
      <c r="E73" s="59">
        <v>1888</v>
      </c>
      <c r="F73" s="115">
        <v>5000000000</v>
      </c>
      <c r="G73" s="115"/>
      <c r="H73" s="99">
        <v>9249743306.9961109</v>
      </c>
      <c r="I73" s="99"/>
      <c r="J73" s="13">
        <v>8341238648.0577002</v>
      </c>
      <c r="K73" s="13">
        <v>7142943844.0982504</v>
      </c>
      <c r="L73" s="13">
        <v>5515811568.2647104</v>
      </c>
    </row>
    <row r="74" spans="2:12" s="1" customFormat="1" ht="10" x14ac:dyDescent="0.2">
      <c r="B74" s="57">
        <v>44896</v>
      </c>
      <c r="C74" s="58">
        <v>46813</v>
      </c>
      <c r="D74" s="13">
        <v>63</v>
      </c>
      <c r="E74" s="59">
        <v>1917</v>
      </c>
      <c r="F74" s="115">
        <v>5000000000</v>
      </c>
      <c r="G74" s="115"/>
      <c r="H74" s="99">
        <v>9164079027.6582794</v>
      </c>
      <c r="I74" s="99"/>
      <c r="J74" s="13">
        <v>8250875492.9867401</v>
      </c>
      <c r="K74" s="13">
        <v>7048750920.9996004</v>
      </c>
      <c r="L74" s="13">
        <v>5421505431.3742599</v>
      </c>
    </row>
    <row r="75" spans="2:12" s="1" customFormat="1" ht="10" x14ac:dyDescent="0.2">
      <c r="B75" s="57">
        <v>44896</v>
      </c>
      <c r="C75" s="58">
        <v>46844</v>
      </c>
      <c r="D75" s="13">
        <v>64</v>
      </c>
      <c r="E75" s="59">
        <v>1948</v>
      </c>
      <c r="F75" s="115">
        <v>5000000000</v>
      </c>
      <c r="G75" s="115"/>
      <c r="H75" s="99">
        <v>9079453895.4826298</v>
      </c>
      <c r="I75" s="99"/>
      <c r="J75" s="13">
        <v>8160818415.6947403</v>
      </c>
      <c r="K75" s="13">
        <v>6954084094.38519</v>
      </c>
      <c r="L75" s="13">
        <v>5326038367.1887197</v>
      </c>
    </row>
    <row r="76" spans="2:12" s="1" customFormat="1" ht="10" x14ac:dyDescent="0.2">
      <c r="B76" s="57">
        <v>44896</v>
      </c>
      <c r="C76" s="58">
        <v>46874</v>
      </c>
      <c r="D76" s="13">
        <v>65</v>
      </c>
      <c r="E76" s="59">
        <v>1978</v>
      </c>
      <c r="F76" s="115">
        <v>5000000000</v>
      </c>
      <c r="G76" s="115"/>
      <c r="H76" s="99">
        <v>8994550557.0578899</v>
      </c>
      <c r="I76" s="99"/>
      <c r="J76" s="13">
        <v>8071235413.1319103</v>
      </c>
      <c r="K76" s="13">
        <v>6860819685.7594299</v>
      </c>
      <c r="L76" s="13">
        <v>5233068761.7763596</v>
      </c>
    </row>
    <row r="77" spans="2:12" s="1" customFormat="1" ht="10" x14ac:dyDescent="0.2">
      <c r="B77" s="57">
        <v>44896</v>
      </c>
      <c r="C77" s="58">
        <v>46905</v>
      </c>
      <c r="D77" s="13">
        <v>66</v>
      </c>
      <c r="E77" s="59">
        <v>2009</v>
      </c>
      <c r="F77" s="115">
        <v>5000000000</v>
      </c>
      <c r="G77" s="115"/>
      <c r="H77" s="99">
        <v>8910676174.7611694</v>
      </c>
      <c r="I77" s="99"/>
      <c r="J77" s="13">
        <v>7982409206.4400101</v>
      </c>
      <c r="K77" s="13">
        <v>6768057992.13937</v>
      </c>
      <c r="L77" s="13">
        <v>5140449852.4229403</v>
      </c>
    </row>
    <row r="78" spans="2:12" s="1" customFormat="1" ht="10" x14ac:dyDescent="0.2">
      <c r="B78" s="57">
        <v>44896</v>
      </c>
      <c r="C78" s="58">
        <v>46935</v>
      </c>
      <c r="D78" s="13">
        <v>67</v>
      </c>
      <c r="E78" s="59">
        <v>2039</v>
      </c>
      <c r="F78" s="115">
        <v>5000000000</v>
      </c>
      <c r="G78" s="115"/>
      <c r="H78" s="99">
        <v>8827563817.1603203</v>
      </c>
      <c r="I78" s="99"/>
      <c r="J78" s="13">
        <v>7894974881.5913</v>
      </c>
      <c r="K78" s="13">
        <v>6677449369.1829395</v>
      </c>
      <c r="L78" s="13">
        <v>5050841528.6919603</v>
      </c>
    </row>
    <row r="79" spans="2:12" s="1" customFormat="1" ht="10" x14ac:dyDescent="0.2">
      <c r="B79" s="57">
        <v>44896</v>
      </c>
      <c r="C79" s="58">
        <v>46966</v>
      </c>
      <c r="D79" s="13">
        <v>68</v>
      </c>
      <c r="E79" s="59">
        <v>2070</v>
      </c>
      <c r="F79" s="115">
        <v>5000000000</v>
      </c>
      <c r="G79" s="115"/>
      <c r="H79" s="99">
        <v>8744227279.7333698</v>
      </c>
      <c r="I79" s="99"/>
      <c r="J79" s="13">
        <v>7807178392.5780897</v>
      </c>
      <c r="K79" s="13">
        <v>6586399160.19485</v>
      </c>
      <c r="L79" s="13">
        <v>4960869532.1741199</v>
      </c>
    </row>
    <row r="80" spans="2:12" s="1" customFormat="1" ht="10" x14ac:dyDescent="0.2">
      <c r="B80" s="57">
        <v>44896</v>
      </c>
      <c r="C80" s="58">
        <v>46997</v>
      </c>
      <c r="D80" s="13">
        <v>69</v>
      </c>
      <c r="E80" s="59">
        <v>2101</v>
      </c>
      <c r="F80" s="115">
        <v>5000000000</v>
      </c>
      <c r="G80" s="115"/>
      <c r="H80" s="99">
        <v>8660691429.4249496</v>
      </c>
      <c r="I80" s="99"/>
      <c r="J80" s="13">
        <v>7719479358.7449198</v>
      </c>
      <c r="K80" s="13">
        <v>6495850888.3855696</v>
      </c>
      <c r="L80" s="13">
        <v>4871945542.5529604</v>
      </c>
    </row>
    <row r="81" spans="2:12" s="1" customFormat="1" ht="10" x14ac:dyDescent="0.2">
      <c r="B81" s="57">
        <v>44896</v>
      </c>
      <c r="C81" s="58">
        <v>47027</v>
      </c>
      <c r="D81" s="13">
        <v>70</v>
      </c>
      <c r="E81" s="59">
        <v>2131</v>
      </c>
      <c r="F81" s="115">
        <v>5000000000</v>
      </c>
      <c r="G81" s="115"/>
      <c r="H81" s="99">
        <v>8579689739.7759399</v>
      </c>
      <c r="I81" s="99"/>
      <c r="J81" s="13">
        <v>7634728335.6870604</v>
      </c>
      <c r="K81" s="13">
        <v>6408721402.0729303</v>
      </c>
      <c r="L81" s="13">
        <v>4786894477.5679502</v>
      </c>
    </row>
    <row r="82" spans="2:12" s="1" customFormat="1" ht="10" x14ac:dyDescent="0.2">
      <c r="B82" s="57">
        <v>44896</v>
      </c>
      <c r="C82" s="58">
        <v>47058</v>
      </c>
      <c r="D82" s="13">
        <v>71</v>
      </c>
      <c r="E82" s="59">
        <v>2162</v>
      </c>
      <c r="F82" s="115">
        <v>5000000000</v>
      </c>
      <c r="G82" s="115"/>
      <c r="H82" s="99">
        <v>8499023190.2902403</v>
      </c>
      <c r="I82" s="99"/>
      <c r="J82" s="13">
        <v>7550119030.4088802</v>
      </c>
      <c r="K82" s="13">
        <v>6321580833.0525398</v>
      </c>
      <c r="L82" s="13">
        <v>4701806766.4658804</v>
      </c>
    </row>
    <row r="83" spans="2:12" s="1" customFormat="1" ht="10" x14ac:dyDescent="0.2">
      <c r="B83" s="57">
        <v>44896</v>
      </c>
      <c r="C83" s="58">
        <v>47088</v>
      </c>
      <c r="D83" s="13">
        <v>72</v>
      </c>
      <c r="E83" s="59">
        <v>2192</v>
      </c>
      <c r="F83" s="115">
        <v>5000000000</v>
      </c>
      <c r="G83" s="115"/>
      <c r="H83" s="99">
        <v>8418578002.2670698</v>
      </c>
      <c r="I83" s="99"/>
      <c r="J83" s="13">
        <v>7466379919.7628899</v>
      </c>
      <c r="K83" s="13">
        <v>6236081023.2851496</v>
      </c>
      <c r="L83" s="13">
        <v>4619201565.55509</v>
      </c>
    </row>
    <row r="84" spans="2:12" s="1" customFormat="1" ht="10" x14ac:dyDescent="0.2">
      <c r="B84" s="57">
        <v>44896</v>
      </c>
      <c r="C84" s="58">
        <v>47119</v>
      </c>
      <c r="D84" s="13">
        <v>73</v>
      </c>
      <c r="E84" s="59">
        <v>2223</v>
      </c>
      <c r="F84" s="115">
        <v>5000000000</v>
      </c>
      <c r="G84" s="115"/>
      <c r="H84" s="99">
        <v>8339300909.29708</v>
      </c>
      <c r="I84" s="99"/>
      <c r="J84" s="13">
        <v>7383525320.5608501</v>
      </c>
      <c r="K84" s="13">
        <v>6151195438.12605</v>
      </c>
      <c r="L84" s="13">
        <v>4537026437.3756504</v>
      </c>
    </row>
    <row r="85" spans="2:12" s="1" customFormat="1" ht="10" x14ac:dyDescent="0.2">
      <c r="B85" s="57">
        <v>44896</v>
      </c>
      <c r="C85" s="58">
        <v>47150</v>
      </c>
      <c r="D85" s="13">
        <v>74</v>
      </c>
      <c r="E85" s="59">
        <v>2254</v>
      </c>
      <c r="F85" s="115">
        <v>2500000000</v>
      </c>
      <c r="G85" s="115"/>
      <c r="H85" s="99">
        <v>8258198319.1085997</v>
      </c>
      <c r="I85" s="99"/>
      <c r="J85" s="13">
        <v>7299316764.2926598</v>
      </c>
      <c r="K85" s="13">
        <v>6065576172.2962503</v>
      </c>
      <c r="L85" s="13">
        <v>4454925694.9325504</v>
      </c>
    </row>
    <row r="86" spans="2:12" s="1" customFormat="1" ht="10" x14ac:dyDescent="0.2">
      <c r="B86" s="57">
        <v>44896</v>
      </c>
      <c r="C86" s="58">
        <v>47178</v>
      </c>
      <c r="D86" s="13">
        <v>75</v>
      </c>
      <c r="E86" s="59">
        <v>2282</v>
      </c>
      <c r="F86" s="115">
        <v>2500000000</v>
      </c>
      <c r="G86" s="115"/>
      <c r="H86" s="99">
        <v>8177754602.5988503</v>
      </c>
      <c r="I86" s="99"/>
      <c r="J86" s="13">
        <v>7217139500.45959</v>
      </c>
      <c r="K86" s="13">
        <v>5983510619.71842</v>
      </c>
      <c r="L86" s="13">
        <v>4377835927.6728897</v>
      </c>
    </row>
    <row r="87" spans="2:12" s="1" customFormat="1" ht="10" x14ac:dyDescent="0.2">
      <c r="B87" s="57">
        <v>44896</v>
      </c>
      <c r="C87" s="58">
        <v>47209</v>
      </c>
      <c r="D87" s="13">
        <v>76</v>
      </c>
      <c r="E87" s="59">
        <v>2313</v>
      </c>
      <c r="F87" s="115">
        <v>2500000000</v>
      </c>
      <c r="G87" s="115"/>
      <c r="H87" s="99">
        <v>8099627344.0415602</v>
      </c>
      <c r="I87" s="99"/>
      <c r="J87" s="13">
        <v>7136065746.5902004</v>
      </c>
      <c r="K87" s="13">
        <v>5901248483.4606104</v>
      </c>
      <c r="L87" s="13">
        <v>4299361234.6495304</v>
      </c>
    </row>
    <row r="88" spans="2:12" s="1" customFormat="1" ht="10" x14ac:dyDescent="0.2">
      <c r="B88" s="57">
        <v>44896</v>
      </c>
      <c r="C88" s="58">
        <v>47239</v>
      </c>
      <c r="D88" s="13">
        <v>77</v>
      </c>
      <c r="E88" s="59">
        <v>2343</v>
      </c>
      <c r="F88" s="115">
        <v>2500000000</v>
      </c>
      <c r="G88" s="115"/>
      <c r="H88" s="99">
        <v>8017486539.0480604</v>
      </c>
      <c r="I88" s="99"/>
      <c r="J88" s="13">
        <v>7052102314.9951601</v>
      </c>
      <c r="K88" s="13">
        <v>5817460338.3044796</v>
      </c>
      <c r="L88" s="13">
        <v>4220943598.3962402</v>
      </c>
    </row>
    <row r="89" spans="2:12" s="1" customFormat="1" ht="10" x14ac:dyDescent="0.2">
      <c r="B89" s="57">
        <v>44896</v>
      </c>
      <c r="C89" s="58">
        <v>47270</v>
      </c>
      <c r="D89" s="13">
        <v>78</v>
      </c>
      <c r="E89" s="59">
        <v>2374</v>
      </c>
      <c r="F89" s="115">
        <v>2500000000</v>
      </c>
      <c r="G89" s="115"/>
      <c r="H89" s="99">
        <v>7936664156.57794</v>
      </c>
      <c r="I89" s="99"/>
      <c r="J89" s="13">
        <v>6969171429.6667004</v>
      </c>
      <c r="K89" s="13">
        <v>5734427507.2844601</v>
      </c>
      <c r="L89" s="13">
        <v>4143075087.9822302</v>
      </c>
    </row>
    <row r="90" spans="2:12" s="1" customFormat="1" ht="10" x14ac:dyDescent="0.2">
      <c r="B90" s="57">
        <v>44896</v>
      </c>
      <c r="C90" s="58">
        <v>47300</v>
      </c>
      <c r="D90" s="13">
        <v>79</v>
      </c>
      <c r="E90" s="59">
        <v>2404</v>
      </c>
      <c r="F90" s="115">
        <v>2500000000</v>
      </c>
      <c r="G90" s="115"/>
      <c r="H90" s="99">
        <v>7857743483.6569405</v>
      </c>
      <c r="I90" s="99"/>
      <c r="J90" s="13">
        <v>6888545823.53617</v>
      </c>
      <c r="K90" s="13">
        <v>5654135843.1073303</v>
      </c>
      <c r="L90" s="13">
        <v>4068319565.8651299</v>
      </c>
    </row>
    <row r="91" spans="2:12" s="1" customFormat="1" ht="10" x14ac:dyDescent="0.2">
      <c r="B91" s="57">
        <v>44896</v>
      </c>
      <c r="C91" s="58">
        <v>47331</v>
      </c>
      <c r="D91" s="13">
        <v>80</v>
      </c>
      <c r="E91" s="59">
        <v>2435</v>
      </c>
      <c r="F91" s="115">
        <v>2500000000</v>
      </c>
      <c r="G91" s="115"/>
      <c r="H91" s="99">
        <v>7780622186.2293396</v>
      </c>
      <c r="I91" s="99"/>
      <c r="J91" s="13">
        <v>6809368084.61028</v>
      </c>
      <c r="K91" s="13">
        <v>5574932204.6808796</v>
      </c>
      <c r="L91" s="13">
        <v>3994340013.7136998</v>
      </c>
    </row>
    <row r="92" spans="2:12" s="1" customFormat="1" ht="10" x14ac:dyDescent="0.2">
      <c r="B92" s="57">
        <v>44896</v>
      </c>
      <c r="C92" s="58">
        <v>47362</v>
      </c>
      <c r="D92" s="13">
        <v>81</v>
      </c>
      <c r="E92" s="59">
        <v>2466</v>
      </c>
      <c r="F92" s="115">
        <v>2500000000</v>
      </c>
      <c r="G92" s="115"/>
      <c r="H92" s="99">
        <v>7699378697.1875496</v>
      </c>
      <c r="I92" s="99"/>
      <c r="J92" s="13">
        <v>6726837612.08284</v>
      </c>
      <c r="K92" s="13">
        <v>5493356905.63585</v>
      </c>
      <c r="L92" s="13">
        <v>3919222108.5013299</v>
      </c>
    </row>
    <row r="93" spans="2:12" s="1" customFormat="1" ht="10" x14ac:dyDescent="0.2">
      <c r="B93" s="57">
        <v>44896</v>
      </c>
      <c r="C93" s="58">
        <v>47392</v>
      </c>
      <c r="D93" s="13">
        <v>82</v>
      </c>
      <c r="E93" s="59">
        <v>2496</v>
      </c>
      <c r="F93" s="115">
        <v>2500000000</v>
      </c>
      <c r="G93" s="115"/>
      <c r="H93" s="99">
        <v>7622706213.9730101</v>
      </c>
      <c r="I93" s="99"/>
      <c r="J93" s="13">
        <v>6648918431.0496502</v>
      </c>
      <c r="K93" s="13">
        <v>5416361529.4226198</v>
      </c>
      <c r="L93" s="13">
        <v>3848449467.1445198</v>
      </c>
    </row>
    <row r="94" spans="2:12" s="1" customFormat="1" ht="10" x14ac:dyDescent="0.2">
      <c r="B94" s="57">
        <v>44896</v>
      </c>
      <c r="C94" s="58">
        <v>47423</v>
      </c>
      <c r="D94" s="13">
        <v>83</v>
      </c>
      <c r="E94" s="59">
        <v>2527</v>
      </c>
      <c r="F94" s="115">
        <v>2500000000</v>
      </c>
      <c r="G94" s="115"/>
      <c r="H94" s="99">
        <v>7544971623.1415997</v>
      </c>
      <c r="I94" s="99"/>
      <c r="J94" s="13">
        <v>6569952245.4077797</v>
      </c>
      <c r="K94" s="13">
        <v>5338422538.9434004</v>
      </c>
      <c r="L94" s="13">
        <v>3777006294.3586302</v>
      </c>
    </row>
    <row r="95" spans="2:12" s="1" customFormat="1" ht="10" x14ac:dyDescent="0.2">
      <c r="B95" s="57">
        <v>44896</v>
      </c>
      <c r="C95" s="58">
        <v>47453</v>
      </c>
      <c r="D95" s="13">
        <v>84</v>
      </c>
      <c r="E95" s="59">
        <v>2557</v>
      </c>
      <c r="F95" s="115">
        <v>2500000000</v>
      </c>
      <c r="G95" s="115"/>
      <c r="H95" s="99">
        <v>7467949164.6730499</v>
      </c>
      <c r="I95" s="99"/>
      <c r="J95" s="13">
        <v>6492209345.42663</v>
      </c>
      <c r="K95" s="13">
        <v>5262268642.96947</v>
      </c>
      <c r="L95" s="13">
        <v>3707864560.1830101</v>
      </c>
    </row>
    <row r="96" spans="2:12" s="1" customFormat="1" ht="10" x14ac:dyDescent="0.2">
      <c r="B96" s="57">
        <v>44896</v>
      </c>
      <c r="C96" s="58">
        <v>47484</v>
      </c>
      <c r="D96" s="13">
        <v>85</v>
      </c>
      <c r="E96" s="59">
        <v>2588</v>
      </c>
      <c r="F96" s="115">
        <v>2500000000</v>
      </c>
      <c r="G96" s="115"/>
      <c r="H96" s="99">
        <v>7393313857.2886801</v>
      </c>
      <c r="I96" s="99"/>
      <c r="J96" s="13">
        <v>6416424443.2923498</v>
      </c>
      <c r="K96" s="13">
        <v>5187614283.7230701</v>
      </c>
      <c r="L96" s="13">
        <v>3639780077.5266399</v>
      </c>
    </row>
    <row r="97" spans="2:12" s="1" customFormat="1" ht="10" x14ac:dyDescent="0.2">
      <c r="B97" s="57">
        <v>44896</v>
      </c>
      <c r="C97" s="58">
        <v>47515</v>
      </c>
      <c r="D97" s="13">
        <v>86</v>
      </c>
      <c r="E97" s="59">
        <v>2619</v>
      </c>
      <c r="F97" s="115">
        <v>2500000000</v>
      </c>
      <c r="G97" s="115"/>
      <c r="H97" s="99">
        <v>7319293289.3940001</v>
      </c>
      <c r="I97" s="99"/>
      <c r="J97" s="13">
        <v>6341410547.0188503</v>
      </c>
      <c r="K97" s="13">
        <v>5113927376.6052198</v>
      </c>
      <c r="L97" s="13">
        <v>3572881743.4568701</v>
      </c>
    </row>
    <row r="98" spans="2:12" s="1" customFormat="1" ht="10" x14ac:dyDescent="0.2">
      <c r="B98" s="57">
        <v>44896</v>
      </c>
      <c r="C98" s="58">
        <v>47543</v>
      </c>
      <c r="D98" s="13">
        <v>87</v>
      </c>
      <c r="E98" s="59">
        <v>2647</v>
      </c>
      <c r="F98" s="115">
        <v>2500000000</v>
      </c>
      <c r="G98" s="115"/>
      <c r="H98" s="99">
        <v>7244087958.6993704</v>
      </c>
      <c r="I98" s="99"/>
      <c r="J98" s="13">
        <v>6266637288.32903</v>
      </c>
      <c r="K98" s="13">
        <v>5042017635.4697399</v>
      </c>
      <c r="L98" s="13">
        <v>3509162319.1980801</v>
      </c>
    </row>
    <row r="99" spans="2:12" s="1" customFormat="1" ht="10" x14ac:dyDescent="0.2">
      <c r="B99" s="57">
        <v>44896</v>
      </c>
      <c r="C99" s="58">
        <v>47574</v>
      </c>
      <c r="D99" s="13">
        <v>88</v>
      </c>
      <c r="E99" s="59">
        <v>2678</v>
      </c>
      <c r="F99" s="115">
        <v>2500000000</v>
      </c>
      <c r="G99" s="115"/>
      <c r="H99" s="99">
        <v>7171395030.24827</v>
      </c>
      <c r="I99" s="99"/>
      <c r="J99" s="13">
        <v>6193230851.7726603</v>
      </c>
      <c r="K99" s="13">
        <v>4970283524.2126703</v>
      </c>
      <c r="L99" s="13">
        <v>3444584791.8310199</v>
      </c>
    </row>
    <row r="100" spans="2:12" s="1" customFormat="1" ht="10" x14ac:dyDescent="0.2">
      <c r="B100" s="57">
        <v>44896</v>
      </c>
      <c r="C100" s="58">
        <v>47604</v>
      </c>
      <c r="D100" s="13">
        <v>89</v>
      </c>
      <c r="E100" s="59">
        <v>2708</v>
      </c>
      <c r="F100" s="115">
        <v>0</v>
      </c>
      <c r="G100" s="115"/>
      <c r="H100" s="99">
        <v>7095756267.7222204</v>
      </c>
      <c r="I100" s="99"/>
      <c r="J100" s="13">
        <v>6117850675.6898403</v>
      </c>
      <c r="K100" s="13">
        <v>4897704002.13029</v>
      </c>
      <c r="L100" s="13">
        <v>3380370745.1566601</v>
      </c>
    </row>
    <row r="101" spans="2:12" s="1" customFormat="1" ht="10" x14ac:dyDescent="0.2">
      <c r="B101" s="57">
        <v>44896</v>
      </c>
      <c r="C101" s="58">
        <v>47635</v>
      </c>
      <c r="D101" s="13">
        <v>90</v>
      </c>
      <c r="E101" s="59">
        <v>2739</v>
      </c>
      <c r="F101" s="115"/>
      <c r="G101" s="115"/>
      <c r="H101" s="99">
        <v>7023189297.56742</v>
      </c>
      <c r="I101" s="99"/>
      <c r="J101" s="13">
        <v>6045014352.1197395</v>
      </c>
      <c r="K101" s="13">
        <v>4827086609.72892</v>
      </c>
      <c r="L101" s="13">
        <v>3317519702.1928601</v>
      </c>
    </row>
    <row r="102" spans="2:12" s="1" customFormat="1" ht="10" x14ac:dyDescent="0.2">
      <c r="B102" s="57">
        <v>44896</v>
      </c>
      <c r="C102" s="58">
        <v>47665</v>
      </c>
      <c r="D102" s="13">
        <v>91</v>
      </c>
      <c r="E102" s="59">
        <v>2769</v>
      </c>
      <c r="F102" s="115"/>
      <c r="G102" s="115"/>
      <c r="H102" s="99">
        <v>6950497759.83846</v>
      </c>
      <c r="I102" s="99"/>
      <c r="J102" s="13">
        <v>5972627508.1622295</v>
      </c>
      <c r="K102" s="13">
        <v>4757545520.7735796</v>
      </c>
      <c r="L102" s="13">
        <v>3256322839.82623</v>
      </c>
    </row>
    <row r="103" spans="2:12" s="1" customFormat="1" ht="10" x14ac:dyDescent="0.2">
      <c r="B103" s="57">
        <v>44896</v>
      </c>
      <c r="C103" s="58">
        <v>47696</v>
      </c>
      <c r="D103" s="13">
        <v>92</v>
      </c>
      <c r="E103" s="59">
        <v>2800</v>
      </c>
      <c r="F103" s="115"/>
      <c r="G103" s="115"/>
      <c r="H103" s="99">
        <v>6878560877.5754004</v>
      </c>
      <c r="I103" s="99"/>
      <c r="J103" s="13">
        <v>5900786301.0628004</v>
      </c>
      <c r="K103" s="13">
        <v>4688365936.2726698</v>
      </c>
      <c r="L103" s="13">
        <v>3195380823.0257602</v>
      </c>
    </row>
    <row r="104" spans="2:12" s="1" customFormat="1" ht="10" x14ac:dyDescent="0.2">
      <c r="B104" s="57">
        <v>44896</v>
      </c>
      <c r="C104" s="58">
        <v>47727</v>
      </c>
      <c r="D104" s="13">
        <v>93</v>
      </c>
      <c r="E104" s="59">
        <v>2831</v>
      </c>
      <c r="F104" s="115"/>
      <c r="G104" s="115"/>
      <c r="H104" s="99">
        <v>6807256956.0218401</v>
      </c>
      <c r="I104" s="99"/>
      <c r="J104" s="13">
        <v>5829713674.2920103</v>
      </c>
      <c r="K104" s="13">
        <v>4620116565.2434998</v>
      </c>
      <c r="L104" s="13">
        <v>3135527940.2699699</v>
      </c>
    </row>
    <row r="105" spans="2:12" s="1" customFormat="1" ht="10" x14ac:dyDescent="0.2">
      <c r="B105" s="57">
        <v>44896</v>
      </c>
      <c r="C105" s="58">
        <v>47757</v>
      </c>
      <c r="D105" s="13">
        <v>94</v>
      </c>
      <c r="E105" s="59">
        <v>2861</v>
      </c>
      <c r="F105" s="115"/>
      <c r="G105" s="115"/>
      <c r="H105" s="99">
        <v>6736447409.9800396</v>
      </c>
      <c r="I105" s="99"/>
      <c r="J105" s="13">
        <v>5759603204.0394897</v>
      </c>
      <c r="K105" s="13">
        <v>4553318605.5292397</v>
      </c>
      <c r="L105" s="13">
        <v>3077526955.3277502</v>
      </c>
    </row>
    <row r="106" spans="2:12" s="1" customFormat="1" ht="10" x14ac:dyDescent="0.2">
      <c r="B106" s="57">
        <v>44896</v>
      </c>
      <c r="C106" s="58">
        <v>47788</v>
      </c>
      <c r="D106" s="13">
        <v>95</v>
      </c>
      <c r="E106" s="59">
        <v>2892</v>
      </c>
      <c r="F106" s="115"/>
      <c r="G106" s="115"/>
      <c r="H106" s="99">
        <v>6666585103.0417805</v>
      </c>
      <c r="I106" s="99"/>
      <c r="J106" s="13">
        <v>5690204142.9769497</v>
      </c>
      <c r="K106" s="13">
        <v>4487013907.7774296</v>
      </c>
      <c r="L106" s="13">
        <v>3019867309.5411901</v>
      </c>
    </row>
    <row r="107" spans="2:12" s="1" customFormat="1" ht="10" x14ac:dyDescent="0.2">
      <c r="B107" s="57">
        <v>44896</v>
      </c>
      <c r="C107" s="58">
        <v>47818</v>
      </c>
      <c r="D107" s="13">
        <v>96</v>
      </c>
      <c r="E107" s="59">
        <v>2922</v>
      </c>
      <c r="F107" s="115"/>
      <c r="G107" s="115"/>
      <c r="H107" s="99">
        <v>6594948451.5919504</v>
      </c>
      <c r="I107" s="99"/>
      <c r="J107" s="13">
        <v>5619819742.65907</v>
      </c>
      <c r="K107" s="13">
        <v>4420605107.3990297</v>
      </c>
      <c r="L107" s="13">
        <v>2962976791.6126399</v>
      </c>
    </row>
    <row r="108" spans="2:12" s="1" customFormat="1" ht="10" x14ac:dyDescent="0.2">
      <c r="B108" s="57">
        <v>44896</v>
      </c>
      <c r="C108" s="58">
        <v>47849</v>
      </c>
      <c r="D108" s="13">
        <v>97</v>
      </c>
      <c r="E108" s="59">
        <v>2953</v>
      </c>
      <c r="F108" s="115"/>
      <c r="G108" s="115"/>
      <c r="H108" s="99">
        <v>6524800773.3013401</v>
      </c>
      <c r="I108" s="99"/>
      <c r="J108" s="13">
        <v>5550613849.9133396</v>
      </c>
      <c r="K108" s="13">
        <v>4355063014.6681299</v>
      </c>
      <c r="L108" s="13">
        <v>2906682470.6415801</v>
      </c>
    </row>
    <row r="109" spans="2:12" s="1" customFormat="1" ht="10" x14ac:dyDescent="0.2">
      <c r="B109" s="57">
        <v>44896</v>
      </c>
      <c r="C109" s="58">
        <v>47880</v>
      </c>
      <c r="D109" s="13">
        <v>98</v>
      </c>
      <c r="E109" s="59">
        <v>2984</v>
      </c>
      <c r="F109" s="115"/>
      <c r="G109" s="115"/>
      <c r="H109" s="99">
        <v>6455131547.7501402</v>
      </c>
      <c r="I109" s="99"/>
      <c r="J109" s="13">
        <v>5482032874.3570099</v>
      </c>
      <c r="K109" s="13">
        <v>4290314772.8238502</v>
      </c>
      <c r="L109" s="13">
        <v>2851339461.2009201</v>
      </c>
    </row>
    <row r="110" spans="2:12" s="1" customFormat="1" ht="10" x14ac:dyDescent="0.2">
      <c r="B110" s="57">
        <v>44896</v>
      </c>
      <c r="C110" s="58">
        <v>47908</v>
      </c>
      <c r="D110" s="13">
        <v>99</v>
      </c>
      <c r="E110" s="59">
        <v>3012</v>
      </c>
      <c r="F110" s="115"/>
      <c r="G110" s="115"/>
      <c r="H110" s="99">
        <v>6384992799.3856802</v>
      </c>
      <c r="I110" s="99"/>
      <c r="J110" s="13">
        <v>5414159842.5062199</v>
      </c>
      <c r="K110" s="13">
        <v>4227461982.4661598</v>
      </c>
      <c r="L110" s="13">
        <v>2798816913.22331</v>
      </c>
    </row>
    <row r="111" spans="2:12" s="1" customFormat="1" ht="10" x14ac:dyDescent="0.2">
      <c r="B111" s="57">
        <v>44896</v>
      </c>
      <c r="C111" s="58">
        <v>47939</v>
      </c>
      <c r="D111" s="13">
        <v>100</v>
      </c>
      <c r="E111" s="59">
        <v>3043</v>
      </c>
      <c r="F111" s="115"/>
      <c r="G111" s="115"/>
      <c r="H111" s="99">
        <v>6315849403.9971199</v>
      </c>
      <c r="I111" s="99"/>
      <c r="J111" s="13">
        <v>5346446269.4983597</v>
      </c>
      <c r="K111" s="13">
        <v>4163973307.4632201</v>
      </c>
      <c r="L111" s="13">
        <v>2745107367.8976402</v>
      </c>
    </row>
    <row r="112" spans="2:12" s="1" customFormat="1" ht="10" x14ac:dyDescent="0.2">
      <c r="B112" s="57">
        <v>44896</v>
      </c>
      <c r="C112" s="58">
        <v>47969</v>
      </c>
      <c r="D112" s="13">
        <v>101</v>
      </c>
      <c r="E112" s="59">
        <v>3073</v>
      </c>
      <c r="F112" s="115"/>
      <c r="G112" s="115"/>
      <c r="H112" s="99">
        <v>6243953473.5626402</v>
      </c>
      <c r="I112" s="99"/>
      <c r="J112" s="13">
        <v>5276909660.3170404</v>
      </c>
      <c r="K112" s="13">
        <v>4099700744.1971302</v>
      </c>
      <c r="L112" s="13">
        <v>2691656517.7802701</v>
      </c>
    </row>
    <row r="113" spans="2:12" s="1" customFormat="1" ht="10" x14ac:dyDescent="0.2">
      <c r="B113" s="57">
        <v>44896</v>
      </c>
      <c r="C113" s="58">
        <v>48000</v>
      </c>
      <c r="D113" s="13">
        <v>102</v>
      </c>
      <c r="E113" s="59">
        <v>3104</v>
      </c>
      <c r="F113" s="115"/>
      <c r="G113" s="115"/>
      <c r="H113" s="99">
        <v>6174681429.7105999</v>
      </c>
      <c r="I113" s="99"/>
      <c r="J113" s="13">
        <v>5209515516.7190905</v>
      </c>
      <c r="K113" s="13">
        <v>4037048122.7655101</v>
      </c>
      <c r="L113" s="13">
        <v>2639295564.8464999</v>
      </c>
    </row>
    <row r="114" spans="2:12" s="1" customFormat="1" ht="10" x14ac:dyDescent="0.2">
      <c r="B114" s="57">
        <v>44896</v>
      </c>
      <c r="C114" s="58">
        <v>48030</v>
      </c>
      <c r="D114" s="13">
        <v>103</v>
      </c>
      <c r="E114" s="59">
        <v>3134</v>
      </c>
      <c r="F114" s="115"/>
      <c r="G114" s="115"/>
      <c r="H114" s="99">
        <v>6105874159.1851196</v>
      </c>
      <c r="I114" s="99"/>
      <c r="J114" s="13">
        <v>5143007879.3081503</v>
      </c>
      <c r="K114" s="13">
        <v>3975699465.5589199</v>
      </c>
      <c r="L114" s="13">
        <v>2588533157.9432402</v>
      </c>
    </row>
    <row r="115" spans="2:12" s="1" customFormat="1" ht="10" x14ac:dyDescent="0.2">
      <c r="B115" s="57">
        <v>44896</v>
      </c>
      <c r="C115" s="58">
        <v>48061</v>
      </c>
      <c r="D115" s="13">
        <v>104</v>
      </c>
      <c r="E115" s="59">
        <v>3165</v>
      </c>
      <c r="F115" s="115"/>
      <c r="G115" s="115"/>
      <c r="H115" s="99">
        <v>6037207151.7752504</v>
      </c>
      <c r="I115" s="99"/>
      <c r="J115" s="13">
        <v>5076544497.2611103</v>
      </c>
      <c r="K115" s="13">
        <v>3914340919.5927801</v>
      </c>
      <c r="L115" s="13">
        <v>2537788660.3620501</v>
      </c>
    </row>
    <row r="116" spans="2:12" s="1" customFormat="1" ht="10" x14ac:dyDescent="0.2">
      <c r="B116" s="57">
        <v>44896</v>
      </c>
      <c r="C116" s="58">
        <v>48092</v>
      </c>
      <c r="D116" s="13">
        <v>105</v>
      </c>
      <c r="E116" s="59">
        <v>3196</v>
      </c>
      <c r="F116" s="115"/>
      <c r="G116" s="115"/>
      <c r="H116" s="99">
        <v>5969514474.96385</v>
      </c>
      <c r="I116" s="99"/>
      <c r="J116" s="13">
        <v>5011109676.06495</v>
      </c>
      <c r="K116" s="13">
        <v>3854059823.3429399</v>
      </c>
      <c r="L116" s="13">
        <v>2488123171.4737701</v>
      </c>
    </row>
    <row r="117" spans="2:12" s="1" customFormat="1" ht="10" x14ac:dyDescent="0.2">
      <c r="B117" s="57">
        <v>44896</v>
      </c>
      <c r="C117" s="58">
        <v>48122</v>
      </c>
      <c r="D117" s="13">
        <v>106</v>
      </c>
      <c r="E117" s="59">
        <v>3226</v>
      </c>
      <c r="F117" s="115"/>
      <c r="G117" s="115"/>
      <c r="H117" s="99">
        <v>5900036204.1357498</v>
      </c>
      <c r="I117" s="99"/>
      <c r="J117" s="13">
        <v>4944656595.7305202</v>
      </c>
      <c r="K117" s="13">
        <v>3793590475.0897498</v>
      </c>
      <c r="L117" s="13">
        <v>2439045790.8571701</v>
      </c>
    </row>
    <row r="118" spans="2:12" s="1" customFormat="1" ht="10" x14ac:dyDescent="0.2">
      <c r="B118" s="57">
        <v>44896</v>
      </c>
      <c r="C118" s="58">
        <v>48153</v>
      </c>
      <c r="D118" s="13">
        <v>107</v>
      </c>
      <c r="E118" s="59">
        <v>3257</v>
      </c>
      <c r="F118" s="115"/>
      <c r="G118" s="115"/>
      <c r="H118" s="99">
        <v>5833963214.5111303</v>
      </c>
      <c r="I118" s="99"/>
      <c r="J118" s="13">
        <v>4880990071.6838398</v>
      </c>
      <c r="K118" s="13">
        <v>3735221217.9863801</v>
      </c>
      <c r="L118" s="13">
        <v>2391346204.5397401</v>
      </c>
    </row>
    <row r="119" spans="2:12" s="1" customFormat="1" ht="10" x14ac:dyDescent="0.2">
      <c r="B119" s="57">
        <v>44896</v>
      </c>
      <c r="C119" s="58">
        <v>48183</v>
      </c>
      <c r="D119" s="13">
        <v>108</v>
      </c>
      <c r="E119" s="59">
        <v>3287</v>
      </c>
      <c r="F119" s="115"/>
      <c r="G119" s="115"/>
      <c r="H119" s="99">
        <v>5766813204.88902</v>
      </c>
      <c r="I119" s="99"/>
      <c r="J119" s="13">
        <v>4816889486.9297895</v>
      </c>
      <c r="K119" s="13">
        <v>3677095027.0093899</v>
      </c>
      <c r="L119" s="13">
        <v>2344482871.3361301</v>
      </c>
    </row>
    <row r="120" spans="2:12" s="1" customFormat="1" ht="10" x14ac:dyDescent="0.2">
      <c r="B120" s="57">
        <v>44896</v>
      </c>
      <c r="C120" s="58">
        <v>48214</v>
      </c>
      <c r="D120" s="13">
        <v>109</v>
      </c>
      <c r="E120" s="59">
        <v>3318</v>
      </c>
      <c r="F120" s="115"/>
      <c r="G120" s="115"/>
      <c r="H120" s="99">
        <v>5697358085.2270203</v>
      </c>
      <c r="I120" s="99"/>
      <c r="J120" s="13">
        <v>4750803781.68501</v>
      </c>
      <c r="K120" s="13">
        <v>3617423514.8699398</v>
      </c>
      <c r="L120" s="13">
        <v>2296667832.39745</v>
      </c>
    </row>
    <row r="121" spans="2:12" s="1" customFormat="1" ht="10" x14ac:dyDescent="0.2">
      <c r="B121" s="57">
        <v>44896</v>
      </c>
      <c r="C121" s="58">
        <v>48245</v>
      </c>
      <c r="D121" s="13">
        <v>110</v>
      </c>
      <c r="E121" s="59">
        <v>3349</v>
      </c>
      <c r="F121" s="115"/>
      <c r="G121" s="115"/>
      <c r="H121" s="99">
        <v>5631803699.6664495</v>
      </c>
      <c r="I121" s="99"/>
      <c r="J121" s="13">
        <v>4688175544.9809999</v>
      </c>
      <c r="K121" s="13">
        <v>3560657672.2971702</v>
      </c>
      <c r="L121" s="13">
        <v>2251052747.65696</v>
      </c>
    </row>
    <row r="122" spans="2:12" s="1" customFormat="1" ht="10" x14ac:dyDescent="0.2">
      <c r="B122" s="57">
        <v>44896</v>
      </c>
      <c r="C122" s="58">
        <v>48274</v>
      </c>
      <c r="D122" s="13">
        <v>111</v>
      </c>
      <c r="E122" s="59">
        <v>3378</v>
      </c>
      <c r="F122" s="115"/>
      <c r="G122" s="115"/>
      <c r="H122" s="99">
        <v>5566151355.6219997</v>
      </c>
      <c r="I122" s="99"/>
      <c r="J122" s="13">
        <v>4626171295.9477196</v>
      </c>
      <c r="K122" s="13">
        <v>3505205690.5539398</v>
      </c>
      <c r="L122" s="13">
        <v>2207214320.7554998</v>
      </c>
    </row>
    <row r="123" spans="2:12" s="1" customFormat="1" ht="10" x14ac:dyDescent="0.2">
      <c r="B123" s="57">
        <v>44896</v>
      </c>
      <c r="C123" s="58">
        <v>48305</v>
      </c>
      <c r="D123" s="13">
        <v>112</v>
      </c>
      <c r="E123" s="59">
        <v>3409</v>
      </c>
      <c r="F123" s="115"/>
      <c r="G123" s="115"/>
      <c r="H123" s="99">
        <v>5501346538.6756296</v>
      </c>
      <c r="I123" s="99"/>
      <c r="J123" s="13">
        <v>4564555372.08599</v>
      </c>
      <c r="K123" s="13">
        <v>3449724167.2078099</v>
      </c>
      <c r="L123" s="13">
        <v>2163077041.99823</v>
      </c>
    </row>
    <row r="124" spans="2:12" s="1" customFormat="1" ht="10" x14ac:dyDescent="0.2">
      <c r="B124" s="57">
        <v>44896</v>
      </c>
      <c r="C124" s="58">
        <v>48335</v>
      </c>
      <c r="D124" s="13">
        <v>113</v>
      </c>
      <c r="E124" s="59">
        <v>3439</v>
      </c>
      <c r="F124" s="115"/>
      <c r="G124" s="115"/>
      <c r="H124" s="99">
        <v>5436026379.1305304</v>
      </c>
      <c r="I124" s="99"/>
      <c r="J124" s="13">
        <v>4502954856.1822901</v>
      </c>
      <c r="K124" s="13">
        <v>3394792637.91749</v>
      </c>
      <c r="L124" s="13">
        <v>2119907697.8388801</v>
      </c>
    </row>
    <row r="125" spans="2:12" s="1" customFormat="1" ht="10" x14ac:dyDescent="0.2">
      <c r="B125" s="57">
        <v>44896</v>
      </c>
      <c r="C125" s="58">
        <v>48366</v>
      </c>
      <c r="D125" s="13">
        <v>114</v>
      </c>
      <c r="E125" s="59">
        <v>3470</v>
      </c>
      <c r="F125" s="115"/>
      <c r="G125" s="115"/>
      <c r="H125" s="99">
        <v>5370710855.0989504</v>
      </c>
      <c r="I125" s="99"/>
      <c r="J125" s="13">
        <v>4441304893.0223503</v>
      </c>
      <c r="K125" s="13">
        <v>3339799072.7743201</v>
      </c>
      <c r="L125" s="13">
        <v>2076732978.6101601</v>
      </c>
    </row>
    <row r="126" spans="2:12" s="1" customFormat="1" ht="10" x14ac:dyDescent="0.2">
      <c r="B126" s="57">
        <v>44896</v>
      </c>
      <c r="C126" s="58">
        <v>48396</v>
      </c>
      <c r="D126" s="13">
        <v>115</v>
      </c>
      <c r="E126" s="59">
        <v>3500</v>
      </c>
      <c r="F126" s="115"/>
      <c r="G126" s="115"/>
      <c r="H126" s="99">
        <v>5306987195.2610397</v>
      </c>
      <c r="I126" s="99"/>
      <c r="J126" s="13">
        <v>4381405172.9124098</v>
      </c>
      <c r="K126" s="13">
        <v>3286646046.5485101</v>
      </c>
      <c r="L126" s="13">
        <v>2035304246.55404</v>
      </c>
    </row>
    <row r="127" spans="2:12" s="1" customFormat="1" ht="10" x14ac:dyDescent="0.2">
      <c r="B127" s="57">
        <v>44896</v>
      </c>
      <c r="C127" s="58">
        <v>48427</v>
      </c>
      <c r="D127" s="13">
        <v>116</v>
      </c>
      <c r="E127" s="59">
        <v>3531</v>
      </c>
      <c r="F127" s="115"/>
      <c r="G127" s="115"/>
      <c r="H127" s="99">
        <v>5243438839.9177198</v>
      </c>
      <c r="I127" s="99"/>
      <c r="J127" s="13">
        <v>4321597968.2174101</v>
      </c>
      <c r="K127" s="13">
        <v>3233538039.5878301</v>
      </c>
      <c r="L127" s="13">
        <v>1993935002.2091801</v>
      </c>
    </row>
    <row r="128" spans="2:12" s="1" customFormat="1" ht="10" x14ac:dyDescent="0.2">
      <c r="B128" s="57">
        <v>44896</v>
      </c>
      <c r="C128" s="58">
        <v>48458</v>
      </c>
      <c r="D128" s="13">
        <v>117</v>
      </c>
      <c r="E128" s="59">
        <v>3562</v>
      </c>
      <c r="F128" s="115"/>
      <c r="G128" s="115"/>
      <c r="H128" s="99">
        <v>5179802504.9139299</v>
      </c>
      <c r="I128" s="99"/>
      <c r="J128" s="13">
        <v>4261908645.46208</v>
      </c>
      <c r="K128" s="13">
        <v>3180766882.3071399</v>
      </c>
      <c r="L128" s="13">
        <v>1953086523.2525301</v>
      </c>
    </row>
    <row r="129" spans="2:12" s="1" customFormat="1" ht="10" x14ac:dyDescent="0.2">
      <c r="B129" s="57">
        <v>44896</v>
      </c>
      <c r="C129" s="58">
        <v>48488</v>
      </c>
      <c r="D129" s="13">
        <v>118</v>
      </c>
      <c r="E129" s="59">
        <v>3592</v>
      </c>
      <c r="F129" s="115"/>
      <c r="G129" s="115"/>
      <c r="H129" s="99">
        <v>5117061971.7375898</v>
      </c>
      <c r="I129" s="99"/>
      <c r="J129" s="13">
        <v>4203375340.1682501</v>
      </c>
      <c r="K129" s="13">
        <v>3129360842.4117999</v>
      </c>
      <c r="L129" s="13">
        <v>1913644976.9405999</v>
      </c>
    </row>
    <row r="130" spans="2:12" s="1" customFormat="1" ht="10" x14ac:dyDescent="0.2">
      <c r="B130" s="57">
        <v>44896</v>
      </c>
      <c r="C130" s="58">
        <v>48519</v>
      </c>
      <c r="D130" s="13">
        <v>119</v>
      </c>
      <c r="E130" s="59">
        <v>3623</v>
      </c>
      <c r="F130" s="115"/>
      <c r="G130" s="115"/>
      <c r="H130" s="99">
        <v>5055019409.9525299</v>
      </c>
      <c r="I130" s="99"/>
      <c r="J130" s="13">
        <v>4145368108.5968099</v>
      </c>
      <c r="K130" s="13">
        <v>3078326398.8467598</v>
      </c>
      <c r="L130" s="13">
        <v>1874463603.47209</v>
      </c>
    </row>
    <row r="131" spans="2:12" s="1" customFormat="1" ht="10" x14ac:dyDescent="0.2">
      <c r="B131" s="57">
        <v>44896</v>
      </c>
      <c r="C131" s="58">
        <v>48549</v>
      </c>
      <c r="D131" s="13">
        <v>120</v>
      </c>
      <c r="E131" s="59">
        <v>3653</v>
      </c>
      <c r="F131" s="115"/>
      <c r="G131" s="115"/>
      <c r="H131" s="99">
        <v>4993173868.5816298</v>
      </c>
      <c r="I131" s="99"/>
      <c r="J131" s="13">
        <v>4087930689.8540702</v>
      </c>
      <c r="K131" s="13">
        <v>3028202097.2550702</v>
      </c>
      <c r="L131" s="13">
        <v>1836383088.9898801</v>
      </c>
    </row>
    <row r="132" spans="2:12" s="1" customFormat="1" ht="10" x14ac:dyDescent="0.2">
      <c r="B132" s="57">
        <v>44896</v>
      </c>
      <c r="C132" s="58">
        <v>48580</v>
      </c>
      <c r="D132" s="13">
        <v>121</v>
      </c>
      <c r="E132" s="59">
        <v>3684</v>
      </c>
      <c r="F132" s="115"/>
      <c r="G132" s="115"/>
      <c r="H132" s="99">
        <v>4931957358.3250399</v>
      </c>
      <c r="I132" s="99"/>
      <c r="J132" s="13">
        <v>4030964068.17839</v>
      </c>
      <c r="K132" s="13">
        <v>2978409111.9693098</v>
      </c>
      <c r="L132" s="13">
        <v>1798537097.81423</v>
      </c>
    </row>
    <row r="133" spans="2:12" s="1" customFormat="1" ht="10" x14ac:dyDescent="0.2">
      <c r="B133" s="57">
        <v>44896</v>
      </c>
      <c r="C133" s="58">
        <v>48611</v>
      </c>
      <c r="D133" s="13">
        <v>122</v>
      </c>
      <c r="E133" s="59">
        <v>3715</v>
      </c>
      <c r="F133" s="115"/>
      <c r="G133" s="115"/>
      <c r="H133" s="99">
        <v>4869450058.9913998</v>
      </c>
      <c r="I133" s="99"/>
      <c r="J133" s="13">
        <v>3973125733.8010502</v>
      </c>
      <c r="K133" s="13">
        <v>2928207352.9423299</v>
      </c>
      <c r="L133" s="13">
        <v>1760732963.09918</v>
      </c>
    </row>
    <row r="134" spans="2:12" s="1" customFormat="1" ht="10" x14ac:dyDescent="0.2">
      <c r="B134" s="57">
        <v>44896</v>
      </c>
      <c r="C134" s="58">
        <v>48639</v>
      </c>
      <c r="D134" s="13">
        <v>123</v>
      </c>
      <c r="E134" s="59">
        <v>3743</v>
      </c>
      <c r="F134" s="115"/>
      <c r="G134" s="115"/>
      <c r="H134" s="99">
        <v>4808889376.76933</v>
      </c>
      <c r="I134" s="99"/>
      <c r="J134" s="13">
        <v>3917701137.06531</v>
      </c>
      <c r="K134" s="13">
        <v>2880725895.8027601</v>
      </c>
      <c r="L134" s="13">
        <v>1725554242.74718</v>
      </c>
    </row>
    <row r="135" spans="2:12" s="1" customFormat="1" ht="10" x14ac:dyDescent="0.2">
      <c r="B135" s="57">
        <v>44896</v>
      </c>
      <c r="C135" s="58">
        <v>48670</v>
      </c>
      <c r="D135" s="13">
        <v>124</v>
      </c>
      <c r="E135" s="59">
        <v>3774</v>
      </c>
      <c r="F135" s="115"/>
      <c r="G135" s="115"/>
      <c r="H135" s="99">
        <v>4747408249.9310999</v>
      </c>
      <c r="I135" s="99"/>
      <c r="J135" s="13">
        <v>3861053995.6534901</v>
      </c>
      <c r="K135" s="13">
        <v>2831852324.6447902</v>
      </c>
      <c r="L135" s="13">
        <v>1689094317.3659599</v>
      </c>
    </row>
    <row r="136" spans="2:12" s="1" customFormat="1" ht="10" x14ac:dyDescent="0.2">
      <c r="B136" s="57">
        <v>44896</v>
      </c>
      <c r="C136" s="58">
        <v>48700</v>
      </c>
      <c r="D136" s="13">
        <v>125</v>
      </c>
      <c r="E136" s="59">
        <v>3804</v>
      </c>
      <c r="F136" s="115"/>
      <c r="G136" s="115"/>
      <c r="H136" s="99">
        <v>4687419654.7134895</v>
      </c>
      <c r="I136" s="99"/>
      <c r="J136" s="13">
        <v>3806007958.4667501</v>
      </c>
      <c r="K136" s="13">
        <v>2784608767.9011898</v>
      </c>
      <c r="L136" s="13">
        <v>1654106881.85536</v>
      </c>
    </row>
    <row r="137" spans="2:12" s="1" customFormat="1" ht="10" x14ac:dyDescent="0.2">
      <c r="B137" s="57">
        <v>44896</v>
      </c>
      <c r="C137" s="58">
        <v>48731</v>
      </c>
      <c r="D137" s="13">
        <v>126</v>
      </c>
      <c r="E137" s="59">
        <v>3835</v>
      </c>
      <c r="F137" s="115"/>
      <c r="G137" s="115"/>
      <c r="H137" s="99">
        <v>4627591859.5316801</v>
      </c>
      <c r="I137" s="99"/>
      <c r="J137" s="13">
        <v>3751057165.9635201</v>
      </c>
      <c r="K137" s="13">
        <v>2737425256.5494199</v>
      </c>
      <c r="L137" s="13">
        <v>1619191710.3018999</v>
      </c>
    </row>
    <row r="138" spans="2:12" s="1" customFormat="1" ht="10" x14ac:dyDescent="0.2">
      <c r="B138" s="57">
        <v>44896</v>
      </c>
      <c r="C138" s="58">
        <v>48761</v>
      </c>
      <c r="D138" s="13">
        <v>127</v>
      </c>
      <c r="E138" s="59">
        <v>3865</v>
      </c>
      <c r="F138" s="115"/>
      <c r="G138" s="115"/>
      <c r="H138" s="99">
        <v>4567871941.3025503</v>
      </c>
      <c r="I138" s="99"/>
      <c r="J138" s="13">
        <v>3696571534.4330602</v>
      </c>
      <c r="K138" s="13">
        <v>2691023369.3327498</v>
      </c>
      <c r="L138" s="13">
        <v>1585220042.18099</v>
      </c>
    </row>
    <row r="139" spans="2:12" s="1" customFormat="1" ht="10" x14ac:dyDescent="0.2">
      <c r="B139" s="57">
        <v>44896</v>
      </c>
      <c r="C139" s="58">
        <v>48792</v>
      </c>
      <c r="D139" s="13">
        <v>128</v>
      </c>
      <c r="E139" s="59">
        <v>3896</v>
      </c>
      <c r="F139" s="115"/>
      <c r="G139" s="115"/>
      <c r="H139" s="99">
        <v>4509124182.09554</v>
      </c>
      <c r="I139" s="99"/>
      <c r="J139" s="13">
        <v>3642840613.77669</v>
      </c>
      <c r="K139" s="13">
        <v>2645164083.2911701</v>
      </c>
      <c r="L139" s="13">
        <v>1551605541.36728</v>
      </c>
    </row>
    <row r="140" spans="2:12" s="1" customFormat="1" ht="10" x14ac:dyDescent="0.2">
      <c r="B140" s="57">
        <v>44896</v>
      </c>
      <c r="C140" s="58">
        <v>48823</v>
      </c>
      <c r="D140" s="13">
        <v>129</v>
      </c>
      <c r="E140" s="59">
        <v>3927</v>
      </c>
      <c r="F140" s="115"/>
      <c r="G140" s="115"/>
      <c r="H140" s="99">
        <v>4450463332.7630396</v>
      </c>
      <c r="I140" s="99"/>
      <c r="J140" s="13">
        <v>3589351416.3938198</v>
      </c>
      <c r="K140" s="13">
        <v>2599695726.54742</v>
      </c>
      <c r="L140" s="13">
        <v>1518475694.23066</v>
      </c>
    </row>
    <row r="141" spans="2:12" s="1" customFormat="1" ht="10" x14ac:dyDescent="0.2">
      <c r="B141" s="57">
        <v>44896</v>
      </c>
      <c r="C141" s="58">
        <v>48853</v>
      </c>
      <c r="D141" s="13">
        <v>130</v>
      </c>
      <c r="E141" s="59">
        <v>3957</v>
      </c>
      <c r="F141" s="115"/>
      <c r="G141" s="115"/>
      <c r="H141" s="99">
        <v>4391183936.0767002</v>
      </c>
      <c r="I141" s="99"/>
      <c r="J141" s="13">
        <v>3535728769.3440499</v>
      </c>
      <c r="K141" s="13">
        <v>2554554954.01231</v>
      </c>
      <c r="L141" s="13">
        <v>1485992637.2811699</v>
      </c>
    </row>
    <row r="142" spans="2:12" s="1" customFormat="1" ht="10" x14ac:dyDescent="0.2">
      <c r="B142" s="57">
        <v>44896</v>
      </c>
      <c r="C142" s="58">
        <v>48884</v>
      </c>
      <c r="D142" s="13">
        <v>131</v>
      </c>
      <c r="E142" s="59">
        <v>3988</v>
      </c>
      <c r="F142" s="115"/>
      <c r="G142" s="115"/>
      <c r="H142" s="99">
        <v>4333145819.6428499</v>
      </c>
      <c r="I142" s="99"/>
      <c r="J142" s="13">
        <v>3483079574.9608898</v>
      </c>
      <c r="K142" s="13">
        <v>2510116028.0883899</v>
      </c>
      <c r="L142" s="13">
        <v>1453957875.8624101</v>
      </c>
    </row>
    <row r="143" spans="2:12" s="1" customFormat="1" ht="10" x14ac:dyDescent="0.2">
      <c r="B143" s="57">
        <v>44896</v>
      </c>
      <c r="C143" s="58">
        <v>48914</v>
      </c>
      <c r="D143" s="13">
        <v>132</v>
      </c>
      <c r="E143" s="59">
        <v>4018</v>
      </c>
      <c r="F143" s="115"/>
      <c r="G143" s="115"/>
      <c r="H143" s="99">
        <v>4275696904.0233002</v>
      </c>
      <c r="I143" s="99"/>
      <c r="J143" s="13">
        <v>3431259498.37043</v>
      </c>
      <c r="K143" s="13">
        <v>2466685220.2237601</v>
      </c>
      <c r="L143" s="13">
        <v>1422944110.7163899</v>
      </c>
    </row>
    <row r="144" spans="2:12" s="1" customFormat="1" ht="10" x14ac:dyDescent="0.2">
      <c r="B144" s="57">
        <v>44896</v>
      </c>
      <c r="C144" s="58">
        <v>48945</v>
      </c>
      <c r="D144" s="13">
        <v>133</v>
      </c>
      <c r="E144" s="59">
        <v>4049</v>
      </c>
      <c r="F144" s="115"/>
      <c r="G144" s="115"/>
      <c r="H144" s="99">
        <v>4218497116.2944102</v>
      </c>
      <c r="I144" s="99"/>
      <c r="J144" s="13">
        <v>3379614683.2347002</v>
      </c>
      <c r="K144" s="13">
        <v>2423379606.3291702</v>
      </c>
      <c r="L144" s="13">
        <v>1392041488.7540901</v>
      </c>
    </row>
    <row r="145" spans="2:12" s="1" customFormat="1" ht="10" x14ac:dyDescent="0.2">
      <c r="B145" s="57">
        <v>44896</v>
      </c>
      <c r="C145" s="58">
        <v>48976</v>
      </c>
      <c r="D145" s="13">
        <v>134</v>
      </c>
      <c r="E145" s="59">
        <v>4080</v>
      </c>
      <c r="F145" s="115"/>
      <c r="G145" s="115"/>
      <c r="H145" s="99">
        <v>4161344779.9748302</v>
      </c>
      <c r="I145" s="99"/>
      <c r="J145" s="13">
        <v>3328173135.1986699</v>
      </c>
      <c r="K145" s="13">
        <v>2380423691.9574099</v>
      </c>
      <c r="L145" s="13">
        <v>1361575142.4200499</v>
      </c>
    </row>
    <row r="146" spans="2:12" s="1" customFormat="1" ht="10" x14ac:dyDescent="0.2">
      <c r="B146" s="57">
        <v>44896</v>
      </c>
      <c r="C146" s="58">
        <v>49004</v>
      </c>
      <c r="D146" s="13">
        <v>135</v>
      </c>
      <c r="E146" s="59">
        <v>4108</v>
      </c>
      <c r="F146" s="115"/>
      <c r="G146" s="115"/>
      <c r="H146" s="99">
        <v>4104097579.8642998</v>
      </c>
      <c r="I146" s="99"/>
      <c r="J146" s="13">
        <v>3277358966.41853</v>
      </c>
      <c r="K146" s="13">
        <v>2338694430.7639899</v>
      </c>
      <c r="L146" s="13">
        <v>1332587830.03619</v>
      </c>
    </row>
    <row r="147" spans="2:12" s="1" customFormat="1" ht="10" x14ac:dyDescent="0.2">
      <c r="B147" s="57">
        <v>44896</v>
      </c>
      <c r="C147" s="58">
        <v>49035</v>
      </c>
      <c r="D147" s="13">
        <v>136</v>
      </c>
      <c r="E147" s="59">
        <v>4139</v>
      </c>
      <c r="F147" s="115"/>
      <c r="G147" s="115"/>
      <c r="H147" s="99">
        <v>4047555423.7058101</v>
      </c>
      <c r="I147" s="99"/>
      <c r="J147" s="13">
        <v>3226724726.99962</v>
      </c>
      <c r="K147" s="13">
        <v>2296706394.6715398</v>
      </c>
      <c r="L147" s="13">
        <v>1303120150.4772601</v>
      </c>
    </row>
    <row r="148" spans="2:12" s="1" customFormat="1" ht="10" x14ac:dyDescent="0.2">
      <c r="B148" s="57">
        <v>44896</v>
      </c>
      <c r="C148" s="58">
        <v>49065</v>
      </c>
      <c r="D148" s="13">
        <v>137</v>
      </c>
      <c r="E148" s="59">
        <v>4169</v>
      </c>
      <c r="F148" s="115"/>
      <c r="G148" s="115"/>
      <c r="H148" s="99">
        <v>3991149572.8625398</v>
      </c>
      <c r="I148" s="99"/>
      <c r="J148" s="13">
        <v>3176535234.8871002</v>
      </c>
      <c r="K148" s="13">
        <v>2255417816.1910501</v>
      </c>
      <c r="L148" s="13">
        <v>1274447856.01735</v>
      </c>
    </row>
    <row r="149" spans="2:12" s="1" customFormat="1" ht="10" x14ac:dyDescent="0.2">
      <c r="B149" s="57">
        <v>44896</v>
      </c>
      <c r="C149" s="58">
        <v>49096</v>
      </c>
      <c r="D149" s="13">
        <v>138</v>
      </c>
      <c r="E149" s="59">
        <v>4200</v>
      </c>
      <c r="F149" s="115"/>
      <c r="G149" s="115"/>
      <c r="H149" s="99">
        <v>3935484891.3330698</v>
      </c>
      <c r="I149" s="99"/>
      <c r="J149" s="13">
        <v>3126919506.4334698</v>
      </c>
      <c r="K149" s="13">
        <v>2214543035.14959</v>
      </c>
      <c r="L149" s="13">
        <v>1246050971.73458</v>
      </c>
    </row>
    <row r="150" spans="2:12" s="1" customFormat="1" ht="10" x14ac:dyDescent="0.2">
      <c r="B150" s="57">
        <v>44896</v>
      </c>
      <c r="C150" s="58">
        <v>49126</v>
      </c>
      <c r="D150" s="13">
        <v>139</v>
      </c>
      <c r="E150" s="59">
        <v>4230</v>
      </c>
      <c r="F150" s="115"/>
      <c r="G150" s="115"/>
      <c r="H150" s="99">
        <v>3880396858.4650698</v>
      </c>
      <c r="I150" s="99"/>
      <c r="J150" s="13">
        <v>3078088887.1672502</v>
      </c>
      <c r="K150" s="13">
        <v>2174594808.4793701</v>
      </c>
      <c r="L150" s="13">
        <v>1218557744.6111</v>
      </c>
    </row>
    <row r="151" spans="2:12" s="1" customFormat="1" ht="10" x14ac:dyDescent="0.2">
      <c r="B151" s="57">
        <v>44896</v>
      </c>
      <c r="C151" s="58">
        <v>49157</v>
      </c>
      <c r="D151" s="13">
        <v>140</v>
      </c>
      <c r="E151" s="59">
        <v>4261</v>
      </c>
      <c r="F151" s="115"/>
      <c r="G151" s="115"/>
      <c r="H151" s="99">
        <v>3825595696.06989</v>
      </c>
      <c r="I151" s="99"/>
      <c r="J151" s="13">
        <v>3029471435.0641398</v>
      </c>
      <c r="K151" s="13">
        <v>2134804672.48279</v>
      </c>
      <c r="L151" s="13">
        <v>1191194094.2297201</v>
      </c>
    </row>
    <row r="152" spans="2:12" s="1" customFormat="1" ht="10" x14ac:dyDescent="0.2">
      <c r="B152" s="57">
        <v>44896</v>
      </c>
      <c r="C152" s="58">
        <v>49188</v>
      </c>
      <c r="D152" s="13">
        <v>141</v>
      </c>
      <c r="E152" s="59">
        <v>4292</v>
      </c>
      <c r="F152" s="115"/>
      <c r="G152" s="115"/>
      <c r="H152" s="99">
        <v>3771479166.8127799</v>
      </c>
      <c r="I152" s="99"/>
      <c r="J152" s="13">
        <v>2981551284.1747398</v>
      </c>
      <c r="K152" s="13">
        <v>2095692984.24874</v>
      </c>
      <c r="L152" s="13">
        <v>1164417344.92731</v>
      </c>
    </row>
    <row r="153" spans="2:12" s="1" customFormat="1" ht="10" x14ac:dyDescent="0.2">
      <c r="B153" s="57">
        <v>44896</v>
      </c>
      <c r="C153" s="58">
        <v>49218</v>
      </c>
      <c r="D153" s="13">
        <v>142</v>
      </c>
      <c r="E153" s="59">
        <v>4322</v>
      </c>
      <c r="F153" s="115"/>
      <c r="G153" s="115"/>
      <c r="H153" s="99">
        <v>3718046280.0646601</v>
      </c>
      <c r="I153" s="99"/>
      <c r="J153" s="13">
        <v>2934485192.86234</v>
      </c>
      <c r="K153" s="13">
        <v>2057534212.8519299</v>
      </c>
      <c r="L153" s="13">
        <v>1138529152.4391</v>
      </c>
    </row>
    <row r="154" spans="2:12" s="1" customFormat="1" ht="10" x14ac:dyDescent="0.2">
      <c r="B154" s="57">
        <v>44896</v>
      </c>
      <c r="C154" s="58">
        <v>49249</v>
      </c>
      <c r="D154" s="13">
        <v>143</v>
      </c>
      <c r="E154" s="59">
        <v>4353</v>
      </c>
      <c r="F154" s="115"/>
      <c r="G154" s="115"/>
      <c r="H154" s="99">
        <v>3664774122.6231198</v>
      </c>
      <c r="I154" s="99"/>
      <c r="J154" s="13">
        <v>2887534104.5317898</v>
      </c>
      <c r="K154" s="13">
        <v>2019465128.1263001</v>
      </c>
      <c r="L154" s="13">
        <v>1112730693.39241</v>
      </c>
    </row>
    <row r="155" spans="2:12" s="1" customFormat="1" ht="10" x14ac:dyDescent="0.2">
      <c r="B155" s="57">
        <v>44896</v>
      </c>
      <c r="C155" s="58">
        <v>49279</v>
      </c>
      <c r="D155" s="13">
        <v>144</v>
      </c>
      <c r="E155" s="59">
        <v>4383</v>
      </c>
      <c r="F155" s="115"/>
      <c r="G155" s="115"/>
      <c r="H155" s="99">
        <v>3612416684.5541902</v>
      </c>
      <c r="I155" s="99"/>
      <c r="J155" s="13">
        <v>2841608937.3459301</v>
      </c>
      <c r="K155" s="13">
        <v>1982454886.8159299</v>
      </c>
      <c r="L155" s="13">
        <v>1087860245.15254</v>
      </c>
    </row>
    <row r="156" spans="2:12" s="1" customFormat="1" ht="10" x14ac:dyDescent="0.2">
      <c r="B156" s="57">
        <v>44896</v>
      </c>
      <c r="C156" s="58">
        <v>49310</v>
      </c>
      <c r="D156" s="13">
        <v>145</v>
      </c>
      <c r="E156" s="59">
        <v>4414</v>
      </c>
      <c r="F156" s="115"/>
      <c r="G156" s="115"/>
      <c r="H156" s="99">
        <v>3560134718.0847602</v>
      </c>
      <c r="I156" s="99"/>
      <c r="J156" s="13">
        <v>2795732930.1386099</v>
      </c>
      <c r="K156" s="13">
        <v>1945488992.6729701</v>
      </c>
      <c r="L156" s="13">
        <v>1063053668.40284</v>
      </c>
    </row>
    <row r="157" spans="2:12" s="1" customFormat="1" ht="10" x14ac:dyDescent="0.2">
      <c r="B157" s="57">
        <v>44896</v>
      </c>
      <c r="C157" s="58">
        <v>49341</v>
      </c>
      <c r="D157" s="13">
        <v>146</v>
      </c>
      <c r="E157" s="59">
        <v>4445</v>
      </c>
      <c r="F157" s="115"/>
      <c r="G157" s="115"/>
      <c r="H157" s="99">
        <v>3509182643.8106198</v>
      </c>
      <c r="I157" s="99"/>
      <c r="J157" s="13">
        <v>2751046944.5577302</v>
      </c>
      <c r="K157" s="13">
        <v>1909524303.76701</v>
      </c>
      <c r="L157" s="13">
        <v>1038982475.52663</v>
      </c>
    </row>
    <row r="158" spans="2:12" s="1" customFormat="1" ht="10" x14ac:dyDescent="0.2">
      <c r="B158" s="57">
        <v>44896</v>
      </c>
      <c r="C158" s="58">
        <v>49369</v>
      </c>
      <c r="D158" s="13">
        <v>147</v>
      </c>
      <c r="E158" s="59">
        <v>4473</v>
      </c>
      <c r="F158" s="115"/>
      <c r="G158" s="115"/>
      <c r="H158" s="99">
        <v>3458612060.9438</v>
      </c>
      <c r="I158" s="99"/>
      <c r="J158" s="13">
        <v>2707247761.5972199</v>
      </c>
      <c r="K158" s="13">
        <v>1874805886.2449801</v>
      </c>
      <c r="L158" s="13">
        <v>1016188677.66445</v>
      </c>
    </row>
    <row r="159" spans="2:12" s="1" customFormat="1" ht="10" x14ac:dyDescent="0.2">
      <c r="B159" s="57">
        <v>44896</v>
      </c>
      <c r="C159" s="58">
        <v>49400</v>
      </c>
      <c r="D159" s="13">
        <v>148</v>
      </c>
      <c r="E159" s="59">
        <v>4504</v>
      </c>
      <c r="F159" s="115"/>
      <c r="G159" s="115"/>
      <c r="H159" s="99">
        <v>3408540751.9309301</v>
      </c>
      <c r="I159" s="99"/>
      <c r="J159" s="13">
        <v>2663528949.6166902</v>
      </c>
      <c r="K159" s="13">
        <v>1839838995.0498099</v>
      </c>
      <c r="L159" s="13">
        <v>993011967.00707197</v>
      </c>
    </row>
    <row r="160" spans="2:12" s="1" customFormat="1" ht="10" x14ac:dyDescent="0.2">
      <c r="B160" s="57">
        <v>44896</v>
      </c>
      <c r="C160" s="58">
        <v>49430</v>
      </c>
      <c r="D160" s="13">
        <v>149</v>
      </c>
      <c r="E160" s="59">
        <v>4534</v>
      </c>
      <c r="F160" s="115"/>
      <c r="G160" s="115"/>
      <c r="H160" s="99">
        <v>3358819160.3772998</v>
      </c>
      <c r="I160" s="99"/>
      <c r="J160" s="13">
        <v>2620366949.4303498</v>
      </c>
      <c r="K160" s="13">
        <v>1805569784.2611899</v>
      </c>
      <c r="L160" s="13">
        <v>970521195.86378801</v>
      </c>
    </row>
    <row r="161" spans="2:12" s="1" customFormat="1" ht="10" x14ac:dyDescent="0.2">
      <c r="B161" s="57">
        <v>44896</v>
      </c>
      <c r="C161" s="58">
        <v>49461</v>
      </c>
      <c r="D161" s="13">
        <v>150</v>
      </c>
      <c r="E161" s="59">
        <v>4565</v>
      </c>
      <c r="F161" s="115"/>
      <c r="G161" s="115"/>
      <c r="H161" s="99">
        <v>3309321277.2983198</v>
      </c>
      <c r="I161" s="99"/>
      <c r="J161" s="13">
        <v>2577372567.6148901</v>
      </c>
      <c r="K161" s="13">
        <v>1771427815.91873</v>
      </c>
      <c r="L161" s="13">
        <v>948136412.89215803</v>
      </c>
    </row>
    <row r="162" spans="2:12" s="1" customFormat="1" ht="10" x14ac:dyDescent="0.2">
      <c r="B162" s="57">
        <v>44896</v>
      </c>
      <c r="C162" s="58">
        <v>49491</v>
      </c>
      <c r="D162" s="13">
        <v>151</v>
      </c>
      <c r="E162" s="59">
        <v>4595</v>
      </c>
      <c r="F162" s="115"/>
      <c r="G162" s="115"/>
      <c r="H162" s="99">
        <v>3260007210.9332099</v>
      </c>
      <c r="I162" s="99"/>
      <c r="J162" s="13">
        <v>2534798206.87743</v>
      </c>
      <c r="K162" s="13">
        <v>1737878525.0785899</v>
      </c>
      <c r="L162" s="13">
        <v>926366552.682796</v>
      </c>
    </row>
    <row r="163" spans="2:12" s="1" customFormat="1" ht="10" x14ac:dyDescent="0.2">
      <c r="B163" s="57">
        <v>44896</v>
      </c>
      <c r="C163" s="58">
        <v>49522</v>
      </c>
      <c r="D163" s="13">
        <v>152</v>
      </c>
      <c r="E163" s="59">
        <v>4626</v>
      </c>
      <c r="F163" s="115"/>
      <c r="G163" s="115"/>
      <c r="H163" s="99">
        <v>3211251285.91888</v>
      </c>
      <c r="I163" s="99"/>
      <c r="J163" s="13">
        <v>2492653435.0766802</v>
      </c>
      <c r="K163" s="13">
        <v>1704637425.1405599</v>
      </c>
      <c r="L163" s="13">
        <v>904798950.25841105</v>
      </c>
    </row>
    <row r="164" spans="2:12" s="1" customFormat="1" ht="10" x14ac:dyDescent="0.2">
      <c r="B164" s="57">
        <v>44896</v>
      </c>
      <c r="C164" s="58">
        <v>49553</v>
      </c>
      <c r="D164" s="13">
        <v>153</v>
      </c>
      <c r="E164" s="59">
        <v>4657</v>
      </c>
      <c r="F164" s="115"/>
      <c r="G164" s="115"/>
      <c r="H164" s="99">
        <v>3162455680.3496199</v>
      </c>
      <c r="I164" s="99"/>
      <c r="J164" s="13">
        <v>2450613584.01231</v>
      </c>
      <c r="K164" s="13">
        <v>1671625731.7995901</v>
      </c>
      <c r="L164" s="13">
        <v>883518680.30060995</v>
      </c>
    </row>
    <row r="165" spans="2:12" s="1" customFormat="1" ht="10" x14ac:dyDescent="0.2">
      <c r="B165" s="57">
        <v>44896</v>
      </c>
      <c r="C165" s="58">
        <v>49583</v>
      </c>
      <c r="D165" s="13">
        <v>154</v>
      </c>
      <c r="E165" s="59">
        <v>4687</v>
      </c>
      <c r="F165" s="115"/>
      <c r="G165" s="115"/>
      <c r="H165" s="99">
        <v>3114026887.0007501</v>
      </c>
      <c r="I165" s="99"/>
      <c r="J165" s="13">
        <v>2409124848.0799398</v>
      </c>
      <c r="K165" s="13">
        <v>1639280548.1955199</v>
      </c>
      <c r="L165" s="13">
        <v>862871366.32298303</v>
      </c>
    </row>
    <row r="166" spans="2:12" s="1" customFormat="1" ht="10" x14ac:dyDescent="0.2">
      <c r="B166" s="57">
        <v>44896</v>
      </c>
      <c r="C166" s="58">
        <v>49614</v>
      </c>
      <c r="D166" s="13">
        <v>155</v>
      </c>
      <c r="E166" s="59">
        <v>4718</v>
      </c>
      <c r="F166" s="115"/>
      <c r="G166" s="115"/>
      <c r="H166" s="99">
        <v>3065380937.8298998</v>
      </c>
      <c r="I166" s="99"/>
      <c r="J166" s="13">
        <v>2367468342.9424701</v>
      </c>
      <c r="K166" s="13">
        <v>1606838584.88659</v>
      </c>
      <c r="L166" s="13">
        <v>842212423.48164105</v>
      </c>
    </row>
    <row r="167" spans="2:12" s="1" customFormat="1" ht="10" x14ac:dyDescent="0.2">
      <c r="B167" s="57">
        <v>44896</v>
      </c>
      <c r="C167" s="58">
        <v>49644</v>
      </c>
      <c r="D167" s="13">
        <v>156</v>
      </c>
      <c r="E167" s="59">
        <v>4748</v>
      </c>
      <c r="F167" s="115"/>
      <c r="G167" s="115"/>
      <c r="H167" s="99">
        <v>3017841383.9424801</v>
      </c>
      <c r="I167" s="99"/>
      <c r="J167" s="13">
        <v>2326926674.8769302</v>
      </c>
      <c r="K167" s="13">
        <v>1575435171.7333901</v>
      </c>
      <c r="L167" s="13">
        <v>822367638.71806502</v>
      </c>
    </row>
    <row r="168" spans="2:12" s="1" customFormat="1" ht="10" x14ac:dyDescent="0.2">
      <c r="B168" s="57">
        <v>44896</v>
      </c>
      <c r="C168" s="58">
        <v>49675</v>
      </c>
      <c r="D168" s="13">
        <v>157</v>
      </c>
      <c r="E168" s="59">
        <v>4779</v>
      </c>
      <c r="F168" s="115"/>
      <c r="G168" s="115"/>
      <c r="H168" s="99">
        <v>2970257093.2322698</v>
      </c>
      <c r="I168" s="99"/>
      <c r="J168" s="13">
        <v>2286352080.4060702</v>
      </c>
      <c r="K168" s="13">
        <v>1544027534.35955</v>
      </c>
      <c r="L168" s="13">
        <v>802559306.75676703</v>
      </c>
    </row>
    <row r="169" spans="2:12" s="1" customFormat="1" ht="10" x14ac:dyDescent="0.2">
      <c r="B169" s="57">
        <v>44896</v>
      </c>
      <c r="C169" s="58">
        <v>49706</v>
      </c>
      <c r="D169" s="13">
        <v>158</v>
      </c>
      <c r="E169" s="59">
        <v>4810</v>
      </c>
      <c r="F169" s="115"/>
      <c r="G169" s="115"/>
      <c r="H169" s="99">
        <v>2923416525.0693798</v>
      </c>
      <c r="I169" s="99"/>
      <c r="J169" s="13">
        <v>2246479935.80409</v>
      </c>
      <c r="K169" s="13">
        <v>1513242633.93748</v>
      </c>
      <c r="L169" s="13">
        <v>783226336.91489601</v>
      </c>
    </row>
    <row r="170" spans="2:12" s="1" customFormat="1" ht="10" x14ac:dyDescent="0.2">
      <c r="B170" s="57">
        <v>44896</v>
      </c>
      <c r="C170" s="58">
        <v>49735</v>
      </c>
      <c r="D170" s="13">
        <v>159</v>
      </c>
      <c r="E170" s="59">
        <v>4839</v>
      </c>
      <c r="F170" s="115"/>
      <c r="G170" s="115"/>
      <c r="H170" s="99">
        <v>2875967477.6792898</v>
      </c>
      <c r="I170" s="99"/>
      <c r="J170" s="13">
        <v>2206511314.9264202</v>
      </c>
      <c r="K170" s="13">
        <v>1482783091.5120201</v>
      </c>
      <c r="L170" s="13">
        <v>764419727.65825605</v>
      </c>
    </row>
    <row r="171" spans="2:12" s="1" customFormat="1" ht="10" x14ac:dyDescent="0.2">
      <c r="B171" s="57">
        <v>44896</v>
      </c>
      <c r="C171" s="58">
        <v>49766</v>
      </c>
      <c r="D171" s="13">
        <v>160</v>
      </c>
      <c r="E171" s="59">
        <v>4870</v>
      </c>
      <c r="F171" s="115"/>
      <c r="G171" s="115"/>
      <c r="H171" s="99">
        <v>2829229115.4032302</v>
      </c>
      <c r="I171" s="99"/>
      <c r="J171" s="13">
        <v>2166970933.6634498</v>
      </c>
      <c r="K171" s="13">
        <v>1452508374.7653</v>
      </c>
      <c r="L171" s="13">
        <v>745640563.78193796</v>
      </c>
    </row>
    <row r="172" spans="2:12" s="1" customFormat="1" ht="10" x14ac:dyDescent="0.2">
      <c r="B172" s="57">
        <v>44896</v>
      </c>
      <c r="C172" s="58">
        <v>49796</v>
      </c>
      <c r="D172" s="13">
        <v>161</v>
      </c>
      <c r="E172" s="59">
        <v>4900</v>
      </c>
      <c r="F172" s="115"/>
      <c r="G172" s="115"/>
      <c r="H172" s="99">
        <v>2781931184.3824701</v>
      </c>
      <c r="I172" s="99"/>
      <c r="J172" s="13">
        <v>2127246954.0071499</v>
      </c>
      <c r="K172" s="13">
        <v>1422372138.8944099</v>
      </c>
      <c r="L172" s="13">
        <v>727177112.69212306</v>
      </c>
    </row>
    <row r="173" spans="2:12" s="1" customFormat="1" ht="10" x14ac:dyDescent="0.2">
      <c r="B173" s="57">
        <v>44896</v>
      </c>
      <c r="C173" s="58">
        <v>49827</v>
      </c>
      <c r="D173" s="13">
        <v>162</v>
      </c>
      <c r="E173" s="59">
        <v>4931</v>
      </c>
      <c r="F173" s="115"/>
      <c r="G173" s="115"/>
      <c r="H173" s="99">
        <v>2735289966.0097599</v>
      </c>
      <c r="I173" s="99"/>
      <c r="J173" s="13">
        <v>2088034542.9702699</v>
      </c>
      <c r="K173" s="13">
        <v>1392602268.5742099</v>
      </c>
      <c r="L173" s="13">
        <v>708941961.29319406</v>
      </c>
    </row>
    <row r="174" spans="2:12" s="1" customFormat="1" ht="10" x14ac:dyDescent="0.2">
      <c r="B174" s="57">
        <v>44896</v>
      </c>
      <c r="C174" s="58">
        <v>49857</v>
      </c>
      <c r="D174" s="13">
        <v>163</v>
      </c>
      <c r="E174" s="59">
        <v>4961</v>
      </c>
      <c r="F174" s="115"/>
      <c r="G174" s="115"/>
      <c r="H174" s="99">
        <v>2689628358.4295702</v>
      </c>
      <c r="I174" s="99"/>
      <c r="J174" s="13">
        <v>2049807804.0257499</v>
      </c>
      <c r="K174" s="13">
        <v>1363742354.42872</v>
      </c>
      <c r="L174" s="13">
        <v>691404172.90097702</v>
      </c>
    </row>
    <row r="175" spans="2:12" s="1" customFormat="1" ht="10" x14ac:dyDescent="0.2">
      <c r="B175" s="57">
        <v>44896</v>
      </c>
      <c r="C175" s="58">
        <v>49888</v>
      </c>
      <c r="D175" s="13">
        <v>164</v>
      </c>
      <c r="E175" s="59">
        <v>4992</v>
      </c>
      <c r="F175" s="115"/>
      <c r="G175" s="115"/>
      <c r="H175" s="99">
        <v>2644690208.1567998</v>
      </c>
      <c r="I175" s="99"/>
      <c r="J175" s="13">
        <v>2012141198.96363</v>
      </c>
      <c r="K175" s="13">
        <v>1335278120.5886099</v>
      </c>
      <c r="L175" s="13">
        <v>674105731.94402003</v>
      </c>
    </row>
    <row r="176" spans="2:12" s="1" customFormat="1" ht="10" x14ac:dyDescent="0.2">
      <c r="B176" s="57">
        <v>44896</v>
      </c>
      <c r="C176" s="58">
        <v>49919</v>
      </c>
      <c r="D176" s="13">
        <v>165</v>
      </c>
      <c r="E176" s="59">
        <v>5023</v>
      </c>
      <c r="F176" s="115"/>
      <c r="G176" s="115"/>
      <c r="H176" s="99">
        <v>2599778314.7459798</v>
      </c>
      <c r="I176" s="99"/>
      <c r="J176" s="13">
        <v>1974616410.92909</v>
      </c>
      <c r="K176" s="13">
        <v>1307043718.94537</v>
      </c>
      <c r="L176" s="13">
        <v>657056961.67026496</v>
      </c>
    </row>
    <row r="177" spans="2:12" s="1" customFormat="1" ht="10" x14ac:dyDescent="0.2">
      <c r="B177" s="57">
        <v>44896</v>
      </c>
      <c r="C177" s="58">
        <v>49949</v>
      </c>
      <c r="D177" s="13">
        <v>166</v>
      </c>
      <c r="E177" s="59">
        <v>5053</v>
      </c>
      <c r="F177" s="115"/>
      <c r="G177" s="115"/>
      <c r="H177" s="99">
        <v>2555310082.7708402</v>
      </c>
      <c r="I177" s="99"/>
      <c r="J177" s="13">
        <v>1937655628.3023601</v>
      </c>
      <c r="K177" s="13">
        <v>1279421762.99753</v>
      </c>
      <c r="L177" s="13">
        <v>640534791.41742599</v>
      </c>
    </row>
    <row r="178" spans="2:12" s="1" customFormat="1" ht="10" x14ac:dyDescent="0.2">
      <c r="B178" s="57">
        <v>44896</v>
      </c>
      <c r="C178" s="58">
        <v>49980</v>
      </c>
      <c r="D178" s="13">
        <v>167</v>
      </c>
      <c r="E178" s="59">
        <v>5084</v>
      </c>
      <c r="F178" s="115"/>
      <c r="G178" s="115"/>
      <c r="H178" s="99">
        <v>2511543971.8751798</v>
      </c>
      <c r="I178" s="99"/>
      <c r="J178" s="13">
        <v>1901238283.78251</v>
      </c>
      <c r="K178" s="13">
        <v>1252182942.04827</v>
      </c>
      <c r="L178" s="13">
        <v>624242585.954561</v>
      </c>
    </row>
    <row r="179" spans="2:12" s="1" customFormat="1" ht="10" x14ac:dyDescent="0.2">
      <c r="B179" s="57">
        <v>44896</v>
      </c>
      <c r="C179" s="58">
        <v>50010</v>
      </c>
      <c r="D179" s="13">
        <v>168</v>
      </c>
      <c r="E179" s="59">
        <v>5114</v>
      </c>
      <c r="F179" s="115"/>
      <c r="G179" s="115"/>
      <c r="H179" s="99">
        <v>2467977242.4689898</v>
      </c>
      <c r="I179" s="99"/>
      <c r="J179" s="13">
        <v>1865191706.3829501</v>
      </c>
      <c r="K179" s="13">
        <v>1225418621.23768</v>
      </c>
      <c r="L179" s="13">
        <v>608395745.91819203</v>
      </c>
    </row>
    <row r="180" spans="2:12" s="1" customFormat="1" ht="10" x14ac:dyDescent="0.2">
      <c r="B180" s="57">
        <v>44896</v>
      </c>
      <c r="C180" s="58">
        <v>50041</v>
      </c>
      <c r="D180" s="13">
        <v>169</v>
      </c>
      <c r="E180" s="59">
        <v>5145</v>
      </c>
      <c r="F180" s="115"/>
      <c r="G180" s="115"/>
      <c r="H180" s="99">
        <v>2425200250.9427199</v>
      </c>
      <c r="I180" s="99"/>
      <c r="J180" s="13">
        <v>1829754013.93764</v>
      </c>
      <c r="K180" s="13">
        <v>1199079011.5674901</v>
      </c>
      <c r="L180" s="13">
        <v>592797159.52145696</v>
      </c>
    </row>
    <row r="181" spans="2:12" s="1" customFormat="1" ht="10" x14ac:dyDescent="0.2">
      <c r="B181" s="57">
        <v>44896</v>
      </c>
      <c r="C181" s="58">
        <v>50072</v>
      </c>
      <c r="D181" s="13">
        <v>170</v>
      </c>
      <c r="E181" s="59">
        <v>5176</v>
      </c>
      <c r="F181" s="115"/>
      <c r="G181" s="115"/>
      <c r="H181" s="99">
        <v>2382827789.5188899</v>
      </c>
      <c r="I181" s="99"/>
      <c r="J181" s="13">
        <v>1794735856.2241001</v>
      </c>
      <c r="K181" s="13">
        <v>1173139681.4665</v>
      </c>
      <c r="L181" s="13">
        <v>577516846.49956095</v>
      </c>
    </row>
    <row r="182" spans="2:12" s="1" customFormat="1" ht="10" x14ac:dyDescent="0.2">
      <c r="B182" s="57">
        <v>44896</v>
      </c>
      <c r="C182" s="58">
        <v>50100</v>
      </c>
      <c r="D182" s="13">
        <v>171</v>
      </c>
      <c r="E182" s="59">
        <v>5204</v>
      </c>
      <c r="F182" s="115"/>
      <c r="G182" s="115"/>
      <c r="H182" s="99">
        <v>2340523691.78023</v>
      </c>
      <c r="I182" s="99"/>
      <c r="J182" s="13">
        <v>1760171755.0232</v>
      </c>
      <c r="K182" s="13">
        <v>1147903419.06057</v>
      </c>
      <c r="L182" s="13">
        <v>562931165.31517804</v>
      </c>
    </row>
    <row r="183" spans="2:12" s="1" customFormat="1" ht="10" x14ac:dyDescent="0.2">
      <c r="B183" s="57">
        <v>44896</v>
      </c>
      <c r="C183" s="58">
        <v>50131</v>
      </c>
      <c r="D183" s="13">
        <v>172</v>
      </c>
      <c r="E183" s="59">
        <v>5235</v>
      </c>
      <c r="F183" s="115"/>
      <c r="G183" s="115"/>
      <c r="H183" s="99">
        <v>2298583359.1063499</v>
      </c>
      <c r="I183" s="99"/>
      <c r="J183" s="13">
        <v>1725698983.98927</v>
      </c>
      <c r="K183" s="13">
        <v>1122559676.9282801</v>
      </c>
      <c r="L183" s="13">
        <v>548170930.44244802</v>
      </c>
    </row>
    <row r="184" spans="2:12" s="1" customFormat="1" ht="10" x14ac:dyDescent="0.2">
      <c r="B184" s="57">
        <v>44896</v>
      </c>
      <c r="C184" s="58">
        <v>50161</v>
      </c>
      <c r="D184" s="13">
        <v>173</v>
      </c>
      <c r="E184" s="59">
        <v>5265</v>
      </c>
      <c r="F184" s="115"/>
      <c r="G184" s="115"/>
      <c r="H184" s="99">
        <v>2257149827.9629798</v>
      </c>
      <c r="I184" s="99"/>
      <c r="J184" s="13">
        <v>1691810568.9514899</v>
      </c>
      <c r="K184" s="13">
        <v>1097806747.15592</v>
      </c>
      <c r="L184" s="13">
        <v>533886011.83955801</v>
      </c>
    </row>
    <row r="185" spans="2:12" s="1" customFormat="1" ht="10" x14ac:dyDescent="0.2">
      <c r="B185" s="57">
        <v>44896</v>
      </c>
      <c r="C185" s="58">
        <v>50192</v>
      </c>
      <c r="D185" s="13">
        <v>174</v>
      </c>
      <c r="E185" s="59">
        <v>5296</v>
      </c>
      <c r="F185" s="115"/>
      <c r="G185" s="115"/>
      <c r="H185" s="99">
        <v>2215789022.3981099</v>
      </c>
      <c r="I185" s="99"/>
      <c r="J185" s="13">
        <v>1657992382.9958501</v>
      </c>
      <c r="K185" s="13">
        <v>1073126169.54403</v>
      </c>
      <c r="L185" s="13">
        <v>519672878.71971399</v>
      </c>
    </row>
    <row r="186" spans="2:12" s="1" customFormat="1" ht="10" x14ac:dyDescent="0.2">
      <c r="B186" s="57">
        <v>44896</v>
      </c>
      <c r="C186" s="58">
        <v>50222</v>
      </c>
      <c r="D186" s="13">
        <v>175</v>
      </c>
      <c r="E186" s="59">
        <v>5326</v>
      </c>
      <c r="F186" s="115"/>
      <c r="G186" s="115"/>
      <c r="H186" s="99">
        <v>2174860849.95399</v>
      </c>
      <c r="I186" s="99"/>
      <c r="J186" s="13">
        <v>1624696184.2602999</v>
      </c>
      <c r="K186" s="13">
        <v>1048987184.87709</v>
      </c>
      <c r="L186" s="13">
        <v>505900993.38928699</v>
      </c>
    </row>
    <row r="187" spans="2:12" s="1" customFormat="1" ht="10" x14ac:dyDescent="0.2">
      <c r="B187" s="57">
        <v>44896</v>
      </c>
      <c r="C187" s="58">
        <v>50253</v>
      </c>
      <c r="D187" s="13">
        <v>176</v>
      </c>
      <c r="E187" s="59">
        <v>5357</v>
      </c>
      <c r="F187" s="115"/>
      <c r="G187" s="115"/>
      <c r="H187" s="99">
        <v>2133642656.82652</v>
      </c>
      <c r="I187" s="99"/>
      <c r="J187" s="13">
        <v>1591201389.6926301</v>
      </c>
      <c r="K187" s="13">
        <v>1024748436.56716</v>
      </c>
      <c r="L187" s="13">
        <v>492117980.99294198</v>
      </c>
    </row>
    <row r="188" spans="2:12" s="1" customFormat="1" ht="10" x14ac:dyDescent="0.2">
      <c r="B188" s="57">
        <v>44896</v>
      </c>
      <c r="C188" s="58">
        <v>50284</v>
      </c>
      <c r="D188" s="13">
        <v>177</v>
      </c>
      <c r="E188" s="59">
        <v>5388</v>
      </c>
      <c r="F188" s="115"/>
      <c r="G188" s="115"/>
      <c r="H188" s="99">
        <v>2093291785.3327601</v>
      </c>
      <c r="I188" s="99"/>
      <c r="J188" s="13">
        <v>1558461263.9630201</v>
      </c>
      <c r="K188" s="13">
        <v>1001110969.45863</v>
      </c>
      <c r="L188" s="13">
        <v>478730181.970348</v>
      </c>
    </row>
    <row r="189" spans="2:12" s="1" customFormat="1" ht="10" x14ac:dyDescent="0.2">
      <c r="B189" s="57">
        <v>44896</v>
      </c>
      <c r="C189" s="58">
        <v>50314</v>
      </c>
      <c r="D189" s="13">
        <v>178</v>
      </c>
      <c r="E189" s="59">
        <v>5418</v>
      </c>
      <c r="F189" s="115"/>
      <c r="G189" s="115"/>
      <c r="H189" s="99">
        <v>2053001861.46661</v>
      </c>
      <c r="I189" s="99"/>
      <c r="J189" s="13">
        <v>1525956475.76103</v>
      </c>
      <c r="K189" s="13">
        <v>977818211.914042</v>
      </c>
      <c r="L189" s="13">
        <v>465674861.37510002</v>
      </c>
    </row>
    <row r="190" spans="2:12" s="1" customFormat="1" ht="10" x14ac:dyDescent="0.2">
      <c r="B190" s="57">
        <v>44896</v>
      </c>
      <c r="C190" s="58">
        <v>50345</v>
      </c>
      <c r="D190" s="13">
        <v>179</v>
      </c>
      <c r="E190" s="59">
        <v>5449</v>
      </c>
      <c r="F190" s="115"/>
      <c r="G190" s="115"/>
      <c r="H190" s="99">
        <v>2012851517.1575401</v>
      </c>
      <c r="I190" s="99"/>
      <c r="J190" s="13">
        <v>1493575984.13747</v>
      </c>
      <c r="K190" s="13">
        <v>954635081.06242895</v>
      </c>
      <c r="L190" s="13">
        <v>452708534.16012901</v>
      </c>
    </row>
    <row r="191" spans="2:12" s="1" customFormat="1" ht="10" x14ac:dyDescent="0.2">
      <c r="B191" s="57">
        <v>44896</v>
      </c>
      <c r="C191" s="58">
        <v>50375</v>
      </c>
      <c r="D191" s="13">
        <v>180</v>
      </c>
      <c r="E191" s="59">
        <v>5479</v>
      </c>
      <c r="F191" s="115"/>
      <c r="G191" s="115"/>
      <c r="H191" s="99">
        <v>1973278048.0104599</v>
      </c>
      <c r="I191" s="99"/>
      <c r="J191" s="13">
        <v>1461808313.3961699</v>
      </c>
      <c r="K191" s="13">
        <v>932030796.63708603</v>
      </c>
      <c r="L191" s="13">
        <v>440177295.76375198</v>
      </c>
    </row>
    <row r="192" spans="2:12" s="1" customFormat="1" ht="10" x14ac:dyDescent="0.2">
      <c r="B192" s="57">
        <v>44896</v>
      </c>
      <c r="C192" s="58">
        <v>50406</v>
      </c>
      <c r="D192" s="13">
        <v>181</v>
      </c>
      <c r="E192" s="59">
        <v>5510</v>
      </c>
      <c r="F192" s="115"/>
      <c r="G192" s="115"/>
      <c r="H192" s="99">
        <v>1933368353.4040799</v>
      </c>
      <c r="I192" s="99"/>
      <c r="J192" s="13">
        <v>1429813941.6967299</v>
      </c>
      <c r="K192" s="13">
        <v>909313116.49744499</v>
      </c>
      <c r="L192" s="13">
        <v>427629296.2809</v>
      </c>
    </row>
    <row r="193" spans="2:12" s="1" customFormat="1" ht="10" x14ac:dyDescent="0.2">
      <c r="B193" s="57">
        <v>44896</v>
      </c>
      <c r="C193" s="58">
        <v>50437</v>
      </c>
      <c r="D193" s="13">
        <v>182</v>
      </c>
      <c r="E193" s="59">
        <v>5541</v>
      </c>
      <c r="F193" s="115"/>
      <c r="G193" s="115"/>
      <c r="H193" s="99">
        <v>1894645529.93959</v>
      </c>
      <c r="I193" s="99"/>
      <c r="J193" s="13">
        <v>1398800151.0434699</v>
      </c>
      <c r="K193" s="13">
        <v>887326989.81629395</v>
      </c>
      <c r="L193" s="13">
        <v>415522271.12062597</v>
      </c>
    </row>
    <row r="194" spans="2:12" s="1" customFormat="1" ht="10" x14ac:dyDescent="0.2">
      <c r="B194" s="57">
        <v>44896</v>
      </c>
      <c r="C194" s="58">
        <v>50465</v>
      </c>
      <c r="D194" s="13">
        <v>183</v>
      </c>
      <c r="E194" s="59">
        <v>5569</v>
      </c>
      <c r="F194" s="115"/>
      <c r="G194" s="115"/>
      <c r="H194" s="99">
        <v>1856361177.3408999</v>
      </c>
      <c r="I194" s="99"/>
      <c r="J194" s="13">
        <v>1368435402.80424</v>
      </c>
      <c r="K194" s="13">
        <v>866070884.08942997</v>
      </c>
      <c r="L194" s="13">
        <v>404016464.77133</v>
      </c>
    </row>
    <row r="195" spans="2:12" s="1" customFormat="1" ht="10" x14ac:dyDescent="0.2">
      <c r="B195" s="57">
        <v>44896</v>
      </c>
      <c r="C195" s="58">
        <v>50496</v>
      </c>
      <c r="D195" s="13">
        <v>184</v>
      </c>
      <c r="E195" s="59">
        <v>5600</v>
      </c>
      <c r="F195" s="115"/>
      <c r="G195" s="115"/>
      <c r="H195" s="99">
        <v>1818426744.9684</v>
      </c>
      <c r="I195" s="99"/>
      <c r="J195" s="13">
        <v>1338198113.4841299</v>
      </c>
      <c r="K195" s="13">
        <v>844780038.85496402</v>
      </c>
      <c r="L195" s="13">
        <v>392415260.906183</v>
      </c>
    </row>
    <row r="196" spans="2:12" s="1" customFormat="1" ht="10" x14ac:dyDescent="0.2">
      <c r="B196" s="57">
        <v>44896</v>
      </c>
      <c r="C196" s="58">
        <v>50526</v>
      </c>
      <c r="D196" s="13">
        <v>185</v>
      </c>
      <c r="E196" s="59">
        <v>5630</v>
      </c>
      <c r="F196" s="115"/>
      <c r="G196" s="115"/>
      <c r="H196" s="99">
        <v>1780708649.9934599</v>
      </c>
      <c r="I196" s="99"/>
      <c r="J196" s="13">
        <v>1308290029.8433101</v>
      </c>
      <c r="K196" s="13">
        <v>823866851.40984702</v>
      </c>
      <c r="L196" s="13">
        <v>381131950.83753699</v>
      </c>
    </row>
    <row r="197" spans="2:12" s="1" customFormat="1" ht="10" x14ac:dyDescent="0.2">
      <c r="B197" s="57">
        <v>44896</v>
      </c>
      <c r="C197" s="58">
        <v>50557</v>
      </c>
      <c r="D197" s="13">
        <v>186</v>
      </c>
      <c r="E197" s="59">
        <v>5661</v>
      </c>
      <c r="F197" s="115"/>
      <c r="G197" s="115"/>
      <c r="H197" s="99">
        <v>1743063972.94259</v>
      </c>
      <c r="I197" s="99"/>
      <c r="J197" s="13">
        <v>1278460366.71718</v>
      </c>
      <c r="K197" s="13">
        <v>803034787.67229199</v>
      </c>
      <c r="L197" s="13">
        <v>369921273.58869803</v>
      </c>
    </row>
    <row r="198" spans="2:12" s="1" customFormat="1" ht="10" x14ac:dyDescent="0.2">
      <c r="B198" s="57">
        <v>44896</v>
      </c>
      <c r="C198" s="58">
        <v>50587</v>
      </c>
      <c r="D198" s="13">
        <v>187</v>
      </c>
      <c r="E198" s="59">
        <v>5691</v>
      </c>
      <c r="F198" s="115"/>
      <c r="G198" s="115"/>
      <c r="H198" s="99">
        <v>1705985918.0053</v>
      </c>
      <c r="I198" s="99"/>
      <c r="J198" s="13">
        <v>1249211417.1935401</v>
      </c>
      <c r="K198" s="13">
        <v>782731483.19852805</v>
      </c>
      <c r="L198" s="13">
        <v>359090432.533122</v>
      </c>
    </row>
    <row r="199" spans="2:12" s="1" customFormat="1" ht="10" x14ac:dyDescent="0.2">
      <c r="B199" s="57">
        <v>44896</v>
      </c>
      <c r="C199" s="58">
        <v>50618</v>
      </c>
      <c r="D199" s="13">
        <v>188</v>
      </c>
      <c r="E199" s="59">
        <v>5722</v>
      </c>
      <c r="F199" s="115"/>
      <c r="G199" s="115"/>
      <c r="H199" s="99">
        <v>1669698978.3268499</v>
      </c>
      <c r="I199" s="99"/>
      <c r="J199" s="13">
        <v>1220566548.6180899</v>
      </c>
      <c r="K199" s="13">
        <v>762838166.84763396</v>
      </c>
      <c r="L199" s="13">
        <v>348481770.89728302</v>
      </c>
    </row>
    <row r="200" spans="2:12" s="1" customFormat="1" ht="10" x14ac:dyDescent="0.2">
      <c r="B200" s="57">
        <v>44896</v>
      </c>
      <c r="C200" s="58">
        <v>50649</v>
      </c>
      <c r="D200" s="13">
        <v>189</v>
      </c>
      <c r="E200" s="59">
        <v>5753</v>
      </c>
      <c r="F200" s="115"/>
      <c r="G200" s="115"/>
      <c r="H200" s="99">
        <v>1633404426.7292199</v>
      </c>
      <c r="I200" s="99"/>
      <c r="J200" s="13">
        <v>1192009699.16014</v>
      </c>
      <c r="K200" s="13">
        <v>743095844.36250806</v>
      </c>
      <c r="L200" s="13">
        <v>338025219.42738098</v>
      </c>
    </row>
    <row r="201" spans="2:12" s="1" customFormat="1" ht="10" x14ac:dyDescent="0.2">
      <c r="B201" s="57">
        <v>44896</v>
      </c>
      <c r="C201" s="58">
        <v>50679</v>
      </c>
      <c r="D201" s="13">
        <v>190</v>
      </c>
      <c r="E201" s="59">
        <v>5783</v>
      </c>
      <c r="F201" s="115"/>
      <c r="G201" s="115"/>
      <c r="H201" s="99">
        <v>1597955906.4984801</v>
      </c>
      <c r="I201" s="99"/>
      <c r="J201" s="13">
        <v>1164226318.37572</v>
      </c>
      <c r="K201" s="13">
        <v>723989426.14895797</v>
      </c>
      <c r="L201" s="13">
        <v>327983939.22668499</v>
      </c>
    </row>
    <row r="202" spans="2:12" s="1" customFormat="1" ht="10" x14ac:dyDescent="0.2">
      <c r="B202" s="57">
        <v>44896</v>
      </c>
      <c r="C202" s="58">
        <v>50710</v>
      </c>
      <c r="D202" s="13">
        <v>191</v>
      </c>
      <c r="E202" s="59">
        <v>5814</v>
      </c>
      <c r="F202" s="115"/>
      <c r="G202" s="115"/>
      <c r="H202" s="99">
        <v>1562919141.3682699</v>
      </c>
      <c r="I202" s="99"/>
      <c r="J202" s="13">
        <v>1136768185.2068601</v>
      </c>
      <c r="K202" s="13">
        <v>705116397.06212902</v>
      </c>
      <c r="L202" s="13">
        <v>318081043.79299599</v>
      </c>
    </row>
    <row r="203" spans="2:12" s="1" customFormat="1" ht="10" x14ac:dyDescent="0.2">
      <c r="B203" s="57">
        <v>44896</v>
      </c>
      <c r="C203" s="58">
        <v>50740</v>
      </c>
      <c r="D203" s="13">
        <v>192</v>
      </c>
      <c r="E203" s="59">
        <v>5844</v>
      </c>
      <c r="F203" s="115"/>
      <c r="G203" s="115"/>
      <c r="H203" s="99">
        <v>1527988752.6140399</v>
      </c>
      <c r="I203" s="99"/>
      <c r="J203" s="13">
        <v>1109537840.1756799</v>
      </c>
      <c r="K203" s="13">
        <v>686532006.49059796</v>
      </c>
      <c r="L203" s="13">
        <v>308428034.55857801</v>
      </c>
    </row>
    <row r="204" spans="2:12" s="1" customFormat="1" ht="10" x14ac:dyDescent="0.2">
      <c r="B204" s="57">
        <v>44896</v>
      </c>
      <c r="C204" s="58">
        <v>50771</v>
      </c>
      <c r="D204" s="13">
        <v>193</v>
      </c>
      <c r="E204" s="59">
        <v>5875</v>
      </c>
      <c r="F204" s="115"/>
      <c r="G204" s="115"/>
      <c r="H204" s="99">
        <v>1493182647.2137699</v>
      </c>
      <c r="I204" s="99"/>
      <c r="J204" s="13">
        <v>1082424650.3204899</v>
      </c>
      <c r="K204" s="13">
        <v>668052260.35632896</v>
      </c>
      <c r="L204" s="13">
        <v>298854716.76921499</v>
      </c>
    </row>
    <row r="205" spans="2:12" s="1" customFormat="1" ht="10" x14ac:dyDescent="0.2">
      <c r="B205" s="57">
        <v>44896</v>
      </c>
      <c r="C205" s="58">
        <v>50802</v>
      </c>
      <c r="D205" s="13">
        <v>194</v>
      </c>
      <c r="E205" s="59">
        <v>5906</v>
      </c>
      <c r="F205" s="115"/>
      <c r="G205" s="115"/>
      <c r="H205" s="99">
        <v>1458894457.0028901</v>
      </c>
      <c r="I205" s="99"/>
      <c r="J205" s="13">
        <v>1055775046.33002</v>
      </c>
      <c r="K205" s="13">
        <v>649947458.27652705</v>
      </c>
      <c r="L205" s="13">
        <v>289523983.91507399</v>
      </c>
    </row>
    <row r="206" spans="2:12" s="1" customFormat="1" ht="10" x14ac:dyDescent="0.2">
      <c r="B206" s="57">
        <v>44896</v>
      </c>
      <c r="C206" s="58">
        <v>50830</v>
      </c>
      <c r="D206" s="13">
        <v>195</v>
      </c>
      <c r="E206" s="59">
        <v>5934</v>
      </c>
      <c r="F206" s="115"/>
      <c r="G206" s="115"/>
      <c r="H206" s="99">
        <v>1424832655.4160299</v>
      </c>
      <c r="I206" s="99"/>
      <c r="J206" s="13">
        <v>1029545398.60932</v>
      </c>
      <c r="K206" s="13">
        <v>632344105.74907303</v>
      </c>
      <c r="L206" s="13">
        <v>280604597.52035898</v>
      </c>
    </row>
    <row r="207" spans="2:12" s="1" customFormat="1" ht="10" x14ac:dyDescent="0.2">
      <c r="B207" s="57">
        <v>44896</v>
      </c>
      <c r="C207" s="58">
        <v>50861</v>
      </c>
      <c r="D207" s="13">
        <v>196</v>
      </c>
      <c r="E207" s="59">
        <v>5965</v>
      </c>
      <c r="F207" s="115"/>
      <c r="G207" s="115"/>
      <c r="H207" s="99">
        <v>1391125859.0699601</v>
      </c>
      <c r="I207" s="99"/>
      <c r="J207" s="13">
        <v>1003484906.3097301</v>
      </c>
      <c r="K207" s="13">
        <v>614770345.24851298</v>
      </c>
      <c r="L207" s="13">
        <v>271650705.599693</v>
      </c>
    </row>
    <row r="208" spans="2:12" s="1" customFormat="1" ht="10" x14ac:dyDescent="0.2">
      <c r="B208" s="57">
        <v>44896</v>
      </c>
      <c r="C208" s="58">
        <v>50891</v>
      </c>
      <c r="D208" s="13">
        <v>197</v>
      </c>
      <c r="E208" s="59">
        <v>5995</v>
      </c>
      <c r="F208" s="115"/>
      <c r="G208" s="115"/>
      <c r="H208" s="99">
        <v>1357188654.2424099</v>
      </c>
      <c r="I208" s="99"/>
      <c r="J208" s="13">
        <v>977397450.12057197</v>
      </c>
      <c r="K208" s="13">
        <v>597314468.59370601</v>
      </c>
      <c r="L208" s="13">
        <v>262855485.89774501</v>
      </c>
    </row>
    <row r="209" spans="2:12" s="1" customFormat="1" ht="10" x14ac:dyDescent="0.2">
      <c r="B209" s="57">
        <v>44896</v>
      </c>
      <c r="C209" s="58">
        <v>50922</v>
      </c>
      <c r="D209" s="13">
        <v>198</v>
      </c>
      <c r="E209" s="59">
        <v>6026</v>
      </c>
      <c r="F209" s="115"/>
      <c r="G209" s="115"/>
      <c r="H209" s="99">
        <v>1324206689.3096199</v>
      </c>
      <c r="I209" s="99"/>
      <c r="J209" s="13">
        <v>952027597.07747102</v>
      </c>
      <c r="K209" s="13">
        <v>580330590.29630399</v>
      </c>
      <c r="L209" s="13">
        <v>254299844.06655499</v>
      </c>
    </row>
    <row r="210" spans="2:12" s="1" customFormat="1" ht="10" x14ac:dyDescent="0.2">
      <c r="B210" s="57">
        <v>44896</v>
      </c>
      <c r="C210" s="58">
        <v>50952</v>
      </c>
      <c r="D210" s="13">
        <v>199</v>
      </c>
      <c r="E210" s="59">
        <v>6056</v>
      </c>
      <c r="F210" s="115"/>
      <c r="G210" s="115"/>
      <c r="H210" s="99">
        <v>1290901876.76386</v>
      </c>
      <c r="I210" s="99"/>
      <c r="J210" s="13">
        <v>926560011.36059201</v>
      </c>
      <c r="K210" s="13">
        <v>563416090.921664</v>
      </c>
      <c r="L210" s="13">
        <v>245875898.39949501</v>
      </c>
    </row>
    <row r="211" spans="2:12" s="1" customFormat="1" ht="10" x14ac:dyDescent="0.2">
      <c r="B211" s="57">
        <v>44896</v>
      </c>
      <c r="C211" s="58">
        <v>50983</v>
      </c>
      <c r="D211" s="13">
        <v>200</v>
      </c>
      <c r="E211" s="59">
        <v>6087</v>
      </c>
      <c r="F211" s="115"/>
      <c r="G211" s="115"/>
      <c r="H211" s="99">
        <v>1258194919.8979399</v>
      </c>
      <c r="I211" s="99"/>
      <c r="J211" s="13">
        <v>901552510.57867205</v>
      </c>
      <c r="K211" s="13">
        <v>546815495.73370802</v>
      </c>
      <c r="L211" s="13">
        <v>237620631.88799399</v>
      </c>
    </row>
    <row r="212" spans="2:12" s="1" customFormat="1" ht="10" x14ac:dyDescent="0.2">
      <c r="B212" s="57">
        <v>44896</v>
      </c>
      <c r="C212" s="58">
        <v>51014</v>
      </c>
      <c r="D212" s="13">
        <v>201</v>
      </c>
      <c r="E212" s="59">
        <v>6118</v>
      </c>
      <c r="F212" s="115"/>
      <c r="G212" s="115"/>
      <c r="H212" s="99">
        <v>1225654320.9867599</v>
      </c>
      <c r="I212" s="99"/>
      <c r="J212" s="13">
        <v>876746174.21821201</v>
      </c>
      <c r="K212" s="13">
        <v>530417395.14281201</v>
      </c>
      <c r="L212" s="13">
        <v>229518507.55354199</v>
      </c>
    </row>
    <row r="213" spans="2:12" s="1" customFormat="1" ht="10" x14ac:dyDescent="0.2">
      <c r="B213" s="57">
        <v>44896</v>
      </c>
      <c r="C213" s="58">
        <v>51044</v>
      </c>
      <c r="D213" s="13">
        <v>202</v>
      </c>
      <c r="E213" s="59">
        <v>6148</v>
      </c>
      <c r="F213" s="115"/>
      <c r="G213" s="115"/>
      <c r="H213" s="99">
        <v>1194799595.6780601</v>
      </c>
      <c r="I213" s="99"/>
      <c r="J213" s="13">
        <v>853272022.80550206</v>
      </c>
      <c r="K213" s="13">
        <v>514945363.78024799</v>
      </c>
      <c r="L213" s="13">
        <v>221910161.097359</v>
      </c>
    </row>
    <row r="214" spans="2:12" s="1" customFormat="1" ht="10" x14ac:dyDescent="0.2">
      <c r="B214" s="57">
        <v>44896</v>
      </c>
      <c r="C214" s="58">
        <v>51075</v>
      </c>
      <c r="D214" s="13">
        <v>203</v>
      </c>
      <c r="E214" s="59">
        <v>6179</v>
      </c>
      <c r="F214" s="115"/>
      <c r="G214" s="115"/>
      <c r="H214" s="99">
        <v>1164938752.34727</v>
      </c>
      <c r="I214" s="99"/>
      <c r="J214" s="13">
        <v>830535711.03617597</v>
      </c>
      <c r="K214" s="13">
        <v>499949398.18144298</v>
      </c>
      <c r="L214" s="13">
        <v>214535272.263248</v>
      </c>
    </row>
    <row r="215" spans="2:12" s="1" customFormat="1" ht="10" x14ac:dyDescent="0.2">
      <c r="B215" s="57">
        <v>44896</v>
      </c>
      <c r="C215" s="58">
        <v>51105</v>
      </c>
      <c r="D215" s="13">
        <v>204</v>
      </c>
      <c r="E215" s="59">
        <v>6209</v>
      </c>
      <c r="F215" s="115"/>
      <c r="G215" s="115"/>
      <c r="H215" s="99">
        <v>1135730668.66187</v>
      </c>
      <c r="I215" s="99"/>
      <c r="J215" s="13">
        <v>808382925.79628599</v>
      </c>
      <c r="K215" s="13">
        <v>485416616.14375502</v>
      </c>
      <c r="L215" s="13">
        <v>207445194.01714501</v>
      </c>
    </row>
    <row r="216" spans="2:12" s="1" customFormat="1" ht="10" x14ac:dyDescent="0.2">
      <c r="B216" s="57">
        <v>44896</v>
      </c>
      <c r="C216" s="58">
        <v>51136</v>
      </c>
      <c r="D216" s="13">
        <v>205</v>
      </c>
      <c r="E216" s="59">
        <v>6240</v>
      </c>
      <c r="F216" s="115"/>
      <c r="G216" s="115"/>
      <c r="H216" s="99">
        <v>1108279913.5332201</v>
      </c>
      <c r="I216" s="99"/>
      <c r="J216" s="13">
        <v>787506269.21556103</v>
      </c>
      <c r="K216" s="13">
        <v>471677998.6717</v>
      </c>
      <c r="L216" s="13">
        <v>200720152.390674</v>
      </c>
    </row>
    <row r="217" spans="2:12" s="1" customFormat="1" ht="10" x14ac:dyDescent="0.2">
      <c r="B217" s="57">
        <v>44896</v>
      </c>
      <c r="C217" s="58">
        <v>51167</v>
      </c>
      <c r="D217" s="13">
        <v>206</v>
      </c>
      <c r="E217" s="59">
        <v>6271</v>
      </c>
      <c r="F217" s="115"/>
      <c r="G217" s="115"/>
      <c r="H217" s="99">
        <v>1081218676.67083</v>
      </c>
      <c r="I217" s="99"/>
      <c r="J217" s="13">
        <v>766974412.98062503</v>
      </c>
      <c r="K217" s="13">
        <v>458212115.27645802</v>
      </c>
      <c r="L217" s="13">
        <v>194163926.670077</v>
      </c>
    </row>
    <row r="218" spans="2:12" s="1" customFormat="1" ht="10" x14ac:dyDescent="0.2">
      <c r="B218" s="57">
        <v>44896</v>
      </c>
      <c r="C218" s="58">
        <v>51196</v>
      </c>
      <c r="D218" s="13">
        <v>207</v>
      </c>
      <c r="E218" s="59">
        <v>6300</v>
      </c>
      <c r="F218" s="115"/>
      <c r="G218" s="115"/>
      <c r="H218" s="99">
        <v>1054480701.6855299</v>
      </c>
      <c r="I218" s="99"/>
      <c r="J218" s="13">
        <v>746820644.00587201</v>
      </c>
      <c r="K218" s="13">
        <v>445110099.36405998</v>
      </c>
      <c r="L218" s="13">
        <v>187864609.525267</v>
      </c>
    </row>
    <row r="219" spans="2:12" s="1" customFormat="1" ht="10" x14ac:dyDescent="0.2">
      <c r="B219" s="57">
        <v>44896</v>
      </c>
      <c r="C219" s="58">
        <v>51227</v>
      </c>
      <c r="D219" s="13">
        <v>208</v>
      </c>
      <c r="E219" s="59">
        <v>6331</v>
      </c>
      <c r="F219" s="115"/>
      <c r="G219" s="115"/>
      <c r="H219" s="99">
        <v>1028654331.91392</v>
      </c>
      <c r="I219" s="99"/>
      <c r="J219" s="13">
        <v>727293852.72849405</v>
      </c>
      <c r="K219" s="13">
        <v>432369592.63720202</v>
      </c>
      <c r="L219" s="13">
        <v>181714376.803096</v>
      </c>
    </row>
    <row r="220" spans="2:12" s="1" customFormat="1" ht="10" x14ac:dyDescent="0.2">
      <c r="B220" s="57">
        <v>44896</v>
      </c>
      <c r="C220" s="58">
        <v>51257</v>
      </c>
      <c r="D220" s="13">
        <v>209</v>
      </c>
      <c r="E220" s="59">
        <v>6361</v>
      </c>
      <c r="F220" s="115"/>
      <c r="G220" s="115"/>
      <c r="H220" s="99">
        <v>1003234140.9457</v>
      </c>
      <c r="I220" s="99"/>
      <c r="J220" s="13">
        <v>708156622.65274894</v>
      </c>
      <c r="K220" s="13">
        <v>419956507.29756498</v>
      </c>
      <c r="L220" s="13">
        <v>175773962.801135</v>
      </c>
    </row>
    <row r="221" spans="2:12" s="1" customFormat="1" ht="10" x14ac:dyDescent="0.2">
      <c r="B221" s="57">
        <v>44896</v>
      </c>
      <c r="C221" s="58">
        <v>51288</v>
      </c>
      <c r="D221" s="13">
        <v>210</v>
      </c>
      <c r="E221" s="59">
        <v>6392</v>
      </c>
      <c r="F221" s="115"/>
      <c r="G221" s="115"/>
      <c r="H221" s="99">
        <v>978201516.24260104</v>
      </c>
      <c r="I221" s="99"/>
      <c r="J221" s="13">
        <v>689315633.91749799</v>
      </c>
      <c r="K221" s="13">
        <v>407743658.69911599</v>
      </c>
      <c r="L221" s="13">
        <v>169939393.49588901</v>
      </c>
    </row>
    <row r="222" spans="2:12" s="1" customFormat="1" ht="10" x14ac:dyDescent="0.2">
      <c r="B222" s="57">
        <v>44896</v>
      </c>
      <c r="C222" s="58">
        <v>51318</v>
      </c>
      <c r="D222" s="13">
        <v>211</v>
      </c>
      <c r="E222" s="59">
        <v>6422</v>
      </c>
      <c r="F222" s="115"/>
      <c r="G222" s="115"/>
      <c r="H222" s="99">
        <v>953862109.36720395</v>
      </c>
      <c r="I222" s="99"/>
      <c r="J222" s="13">
        <v>671060930.56707799</v>
      </c>
      <c r="K222" s="13">
        <v>395968655.58694202</v>
      </c>
      <c r="L222" s="13">
        <v>164355310.39928699</v>
      </c>
    </row>
    <row r="223" spans="2:12" s="1" customFormat="1" ht="10" x14ac:dyDescent="0.2">
      <c r="B223" s="57">
        <v>44896</v>
      </c>
      <c r="C223" s="58">
        <v>51349</v>
      </c>
      <c r="D223" s="13">
        <v>212</v>
      </c>
      <c r="E223" s="59">
        <v>6453</v>
      </c>
      <c r="F223" s="115"/>
      <c r="G223" s="115"/>
      <c r="H223" s="99">
        <v>930018774.60778904</v>
      </c>
      <c r="I223" s="99"/>
      <c r="J223" s="13">
        <v>653176952.59919</v>
      </c>
      <c r="K223" s="13">
        <v>384435778.31006199</v>
      </c>
      <c r="L223" s="13">
        <v>158892482.65153399</v>
      </c>
    </row>
    <row r="224" spans="2:12" s="1" customFormat="1" ht="10" x14ac:dyDescent="0.2">
      <c r="B224" s="57">
        <v>44896</v>
      </c>
      <c r="C224" s="58">
        <v>51380</v>
      </c>
      <c r="D224" s="13">
        <v>213</v>
      </c>
      <c r="E224" s="59">
        <v>6484</v>
      </c>
      <c r="F224" s="115"/>
      <c r="G224" s="115"/>
      <c r="H224" s="99">
        <v>906365259.73580503</v>
      </c>
      <c r="I224" s="99"/>
      <c r="J224" s="13">
        <v>635484798.76156795</v>
      </c>
      <c r="K224" s="13">
        <v>373071614.36374497</v>
      </c>
      <c r="L224" s="13">
        <v>153542418.64071599</v>
      </c>
    </row>
    <row r="225" spans="2:12" s="1" customFormat="1" ht="10" x14ac:dyDescent="0.2">
      <c r="B225" s="57">
        <v>44896</v>
      </c>
      <c r="C225" s="58">
        <v>51410</v>
      </c>
      <c r="D225" s="13">
        <v>214</v>
      </c>
      <c r="E225" s="59">
        <v>6514</v>
      </c>
      <c r="F225" s="115"/>
      <c r="G225" s="115"/>
      <c r="H225" s="99">
        <v>883335255.27874696</v>
      </c>
      <c r="I225" s="99"/>
      <c r="J225" s="13">
        <v>618321061.551862</v>
      </c>
      <c r="K225" s="13">
        <v>362101936.37668598</v>
      </c>
      <c r="L225" s="13">
        <v>148416813.03584599</v>
      </c>
    </row>
    <row r="226" spans="2:12" s="1" customFormat="1" ht="10" x14ac:dyDescent="0.2">
      <c r="B226" s="57">
        <v>44896</v>
      </c>
      <c r="C226" s="58">
        <v>51441</v>
      </c>
      <c r="D226" s="13">
        <v>215</v>
      </c>
      <c r="E226" s="59">
        <v>6545</v>
      </c>
      <c r="F226" s="115"/>
      <c r="G226" s="115"/>
      <c r="H226" s="99">
        <v>860678567.48268199</v>
      </c>
      <c r="I226" s="99"/>
      <c r="J226" s="13">
        <v>601439909.68474102</v>
      </c>
      <c r="K226" s="13">
        <v>351320217.85823202</v>
      </c>
      <c r="L226" s="13">
        <v>143387739.25341299</v>
      </c>
    </row>
    <row r="227" spans="2:12" s="1" customFormat="1" ht="10" x14ac:dyDescent="0.2">
      <c r="B227" s="57">
        <v>44896</v>
      </c>
      <c r="C227" s="58">
        <v>51471</v>
      </c>
      <c r="D227" s="13">
        <v>216</v>
      </c>
      <c r="E227" s="59">
        <v>6575</v>
      </c>
      <c r="F227" s="115"/>
      <c r="G227" s="115"/>
      <c r="H227" s="99">
        <v>838360027.38577199</v>
      </c>
      <c r="I227" s="99"/>
      <c r="J227" s="13">
        <v>584882164.82364297</v>
      </c>
      <c r="K227" s="13">
        <v>340807423.38502699</v>
      </c>
      <c r="L227" s="13">
        <v>138526864.22380301</v>
      </c>
    </row>
    <row r="228" spans="2:12" s="1" customFormat="1" ht="10" x14ac:dyDescent="0.2">
      <c r="B228" s="57">
        <v>44896</v>
      </c>
      <c r="C228" s="58">
        <v>51502</v>
      </c>
      <c r="D228" s="13">
        <v>217</v>
      </c>
      <c r="E228" s="59">
        <v>6606</v>
      </c>
      <c r="F228" s="115"/>
      <c r="G228" s="115"/>
      <c r="H228" s="99">
        <v>816384433.03576505</v>
      </c>
      <c r="I228" s="99"/>
      <c r="J228" s="13">
        <v>568584883.33192897</v>
      </c>
      <c r="K228" s="13">
        <v>330468500.29604</v>
      </c>
      <c r="L228" s="13">
        <v>133755499.22019599</v>
      </c>
    </row>
    <row r="229" spans="2:12" s="1" customFormat="1" ht="10" x14ac:dyDescent="0.2">
      <c r="B229" s="57">
        <v>44896</v>
      </c>
      <c r="C229" s="58">
        <v>51533</v>
      </c>
      <c r="D229" s="13">
        <v>218</v>
      </c>
      <c r="E229" s="59">
        <v>6637</v>
      </c>
      <c r="F229" s="115"/>
      <c r="G229" s="115"/>
      <c r="H229" s="99">
        <v>794442982.23348904</v>
      </c>
      <c r="I229" s="99"/>
      <c r="J229" s="13">
        <v>552364941.64449894</v>
      </c>
      <c r="K229" s="13">
        <v>320224797.441136</v>
      </c>
      <c r="L229" s="13">
        <v>129060444.41227899</v>
      </c>
    </row>
    <row r="230" spans="2:12" s="1" customFormat="1" ht="10" x14ac:dyDescent="0.2">
      <c r="B230" s="57">
        <v>44896</v>
      </c>
      <c r="C230" s="58">
        <v>51561</v>
      </c>
      <c r="D230" s="13">
        <v>219</v>
      </c>
      <c r="E230" s="59">
        <v>6665</v>
      </c>
      <c r="F230" s="115"/>
      <c r="G230" s="115"/>
      <c r="H230" s="99">
        <v>772599534.67503202</v>
      </c>
      <c r="I230" s="99"/>
      <c r="J230" s="13">
        <v>536354512.15845299</v>
      </c>
      <c r="K230" s="13">
        <v>310228653.593279</v>
      </c>
      <c r="L230" s="13">
        <v>124553264.81959599</v>
      </c>
    </row>
    <row r="231" spans="2:12" s="1" customFormat="1" ht="10" x14ac:dyDescent="0.2">
      <c r="B231" s="57">
        <v>44896</v>
      </c>
      <c r="C231" s="58">
        <v>51592</v>
      </c>
      <c r="D231" s="13">
        <v>220</v>
      </c>
      <c r="E231" s="59">
        <v>6696</v>
      </c>
      <c r="F231" s="115"/>
      <c r="G231" s="115"/>
      <c r="H231" s="99">
        <v>751290378.02129698</v>
      </c>
      <c r="I231" s="99"/>
      <c r="J231" s="13">
        <v>520676650.16301203</v>
      </c>
      <c r="K231" s="13">
        <v>300394629.78755099</v>
      </c>
      <c r="L231" s="13">
        <v>120094188.493948</v>
      </c>
    </row>
    <row r="232" spans="2:12" s="1" customFormat="1" ht="10" x14ac:dyDescent="0.2">
      <c r="B232" s="57">
        <v>44896</v>
      </c>
      <c r="C232" s="58">
        <v>51622</v>
      </c>
      <c r="D232" s="13">
        <v>221</v>
      </c>
      <c r="E232" s="59">
        <v>6726</v>
      </c>
      <c r="F232" s="115"/>
      <c r="G232" s="115"/>
      <c r="H232" s="99">
        <v>730189992.19980705</v>
      </c>
      <c r="I232" s="99"/>
      <c r="J232" s="13">
        <v>505222533.15573001</v>
      </c>
      <c r="K232" s="13">
        <v>290761259.668567</v>
      </c>
      <c r="L232" s="13">
        <v>115766379.841166</v>
      </c>
    </row>
    <row r="233" spans="2:12" s="1" customFormat="1" ht="10" x14ac:dyDescent="0.2">
      <c r="B233" s="57">
        <v>44896</v>
      </c>
      <c r="C233" s="58">
        <v>51653</v>
      </c>
      <c r="D233" s="13">
        <v>222</v>
      </c>
      <c r="E233" s="59">
        <v>6757</v>
      </c>
      <c r="F233" s="115"/>
      <c r="G233" s="115"/>
      <c r="H233" s="99">
        <v>709530912.30587995</v>
      </c>
      <c r="I233" s="99"/>
      <c r="J233" s="13">
        <v>490095749.51521897</v>
      </c>
      <c r="K233" s="13">
        <v>281338299.76170599</v>
      </c>
      <c r="L233" s="13">
        <v>111540192.31965899</v>
      </c>
    </row>
    <row r="234" spans="2:12" s="1" customFormat="1" ht="10" x14ac:dyDescent="0.2">
      <c r="B234" s="57">
        <v>44896</v>
      </c>
      <c r="C234" s="58">
        <v>51683</v>
      </c>
      <c r="D234" s="13">
        <v>223</v>
      </c>
      <c r="E234" s="59">
        <v>6787</v>
      </c>
      <c r="F234" s="115"/>
      <c r="G234" s="115"/>
      <c r="H234" s="99">
        <v>689402076.27755904</v>
      </c>
      <c r="I234" s="99"/>
      <c r="J234" s="13">
        <v>475410492.10662502</v>
      </c>
      <c r="K234" s="13">
        <v>272236562.30116701</v>
      </c>
      <c r="L234" s="13">
        <v>107489258.241827</v>
      </c>
    </row>
    <row r="235" spans="2:12" s="1" customFormat="1" ht="10" x14ac:dyDescent="0.2">
      <c r="B235" s="57">
        <v>44896</v>
      </c>
      <c r="C235" s="58">
        <v>51714</v>
      </c>
      <c r="D235" s="13">
        <v>224</v>
      </c>
      <c r="E235" s="59">
        <v>6818</v>
      </c>
      <c r="F235" s="115"/>
      <c r="G235" s="115"/>
      <c r="H235" s="99">
        <v>669695099.48788095</v>
      </c>
      <c r="I235" s="99"/>
      <c r="J235" s="13">
        <v>461037312.73063302</v>
      </c>
      <c r="K235" s="13">
        <v>263334558.96163601</v>
      </c>
      <c r="L235" s="13">
        <v>103534023.41758899</v>
      </c>
    </row>
    <row r="236" spans="2:12" s="1" customFormat="1" ht="10" x14ac:dyDescent="0.2">
      <c r="B236" s="57">
        <v>44896</v>
      </c>
      <c r="C236" s="58">
        <v>51745</v>
      </c>
      <c r="D236" s="13">
        <v>225</v>
      </c>
      <c r="E236" s="59">
        <v>6849</v>
      </c>
      <c r="F236" s="115"/>
      <c r="G236" s="115"/>
      <c r="H236" s="99">
        <v>650466375.71921897</v>
      </c>
      <c r="I236" s="99"/>
      <c r="J236" s="13">
        <v>447040206.38355899</v>
      </c>
      <c r="K236" s="13">
        <v>254690332.57920501</v>
      </c>
      <c r="L236" s="13">
        <v>99711285.101871997</v>
      </c>
    </row>
    <row r="237" spans="2:12" s="1" customFormat="1" ht="10" x14ac:dyDescent="0.2">
      <c r="B237" s="57">
        <v>44896</v>
      </c>
      <c r="C237" s="58">
        <v>51775</v>
      </c>
      <c r="D237" s="13">
        <v>226</v>
      </c>
      <c r="E237" s="59">
        <v>6879</v>
      </c>
      <c r="F237" s="115"/>
      <c r="G237" s="115"/>
      <c r="H237" s="99">
        <v>631450993.67156994</v>
      </c>
      <c r="I237" s="99"/>
      <c r="J237" s="13">
        <v>433259350.806113</v>
      </c>
      <c r="K237" s="13">
        <v>246231486.83661401</v>
      </c>
      <c r="L237" s="13">
        <v>96004485.3932046</v>
      </c>
    </row>
    <row r="238" spans="2:12" s="1" customFormat="1" ht="10" x14ac:dyDescent="0.2">
      <c r="B238" s="57">
        <v>44896</v>
      </c>
      <c r="C238" s="58">
        <v>51806</v>
      </c>
      <c r="D238" s="13">
        <v>227</v>
      </c>
      <c r="E238" s="59">
        <v>6910</v>
      </c>
      <c r="F238" s="115"/>
      <c r="G238" s="115"/>
      <c r="H238" s="99">
        <v>612770720.83020997</v>
      </c>
      <c r="I238" s="99"/>
      <c r="J238" s="13">
        <v>419729098.485928</v>
      </c>
      <c r="K238" s="13">
        <v>237935264.76609501</v>
      </c>
      <c r="L238" s="13">
        <v>92376897.095644102</v>
      </c>
    </row>
    <row r="239" spans="2:12" s="1" customFormat="1" ht="10" x14ac:dyDescent="0.2">
      <c r="B239" s="57">
        <v>44896</v>
      </c>
      <c r="C239" s="58">
        <v>51836</v>
      </c>
      <c r="D239" s="13">
        <v>228</v>
      </c>
      <c r="E239" s="59">
        <v>6940</v>
      </c>
      <c r="F239" s="115"/>
      <c r="G239" s="115"/>
      <c r="H239" s="99">
        <v>594588241.84000897</v>
      </c>
      <c r="I239" s="99"/>
      <c r="J239" s="13">
        <v>406606156.14348</v>
      </c>
      <c r="K239" s="13">
        <v>229928842.37868801</v>
      </c>
      <c r="L239" s="13">
        <v>88902524.261701107</v>
      </c>
    </row>
    <row r="240" spans="2:12" s="1" customFormat="1" ht="10" x14ac:dyDescent="0.2">
      <c r="B240" s="57">
        <v>44896</v>
      </c>
      <c r="C240" s="58">
        <v>51867</v>
      </c>
      <c r="D240" s="13">
        <v>229</v>
      </c>
      <c r="E240" s="59">
        <v>6971</v>
      </c>
      <c r="F240" s="115"/>
      <c r="G240" s="115"/>
      <c r="H240" s="99">
        <v>576991287.13924801</v>
      </c>
      <c r="I240" s="99"/>
      <c r="J240" s="13">
        <v>393903343.56864703</v>
      </c>
      <c r="K240" s="13">
        <v>222179130.69665</v>
      </c>
      <c r="L240" s="13">
        <v>85542221.063124299</v>
      </c>
    </row>
    <row r="241" spans="2:12" s="1" customFormat="1" ht="10" x14ac:dyDescent="0.2">
      <c r="B241" s="57">
        <v>44896</v>
      </c>
      <c r="C241" s="58">
        <v>51898</v>
      </c>
      <c r="D241" s="13">
        <v>230</v>
      </c>
      <c r="E241" s="59">
        <v>7002</v>
      </c>
      <c r="F241" s="115"/>
      <c r="G241" s="115"/>
      <c r="H241" s="99">
        <v>559794943.10709596</v>
      </c>
      <c r="I241" s="99"/>
      <c r="J241" s="13">
        <v>381515478.20949101</v>
      </c>
      <c r="K241" s="13">
        <v>214644542.63390499</v>
      </c>
      <c r="L241" s="13">
        <v>82291263.331589505</v>
      </c>
    </row>
    <row r="242" spans="2:12" s="1" customFormat="1" ht="10" x14ac:dyDescent="0.2">
      <c r="B242" s="57">
        <v>44896</v>
      </c>
      <c r="C242" s="58">
        <v>51926</v>
      </c>
      <c r="D242" s="13">
        <v>231</v>
      </c>
      <c r="E242" s="59">
        <v>7030</v>
      </c>
      <c r="F242" s="115"/>
      <c r="G242" s="115"/>
      <c r="H242" s="99">
        <v>542886081.21618497</v>
      </c>
      <c r="I242" s="99"/>
      <c r="J242" s="13">
        <v>369424778.25786698</v>
      </c>
      <c r="K242" s="13">
        <v>207364699.30989</v>
      </c>
      <c r="L242" s="13">
        <v>79196085.569415897</v>
      </c>
    </row>
    <row r="243" spans="2:12" s="1" customFormat="1" ht="10" x14ac:dyDescent="0.2">
      <c r="B243" s="57">
        <v>44896</v>
      </c>
      <c r="C243" s="58">
        <v>51957</v>
      </c>
      <c r="D243" s="13">
        <v>232</v>
      </c>
      <c r="E243" s="59">
        <v>7061</v>
      </c>
      <c r="F243" s="115"/>
      <c r="G243" s="115"/>
      <c r="H243" s="99">
        <v>525859913.70267701</v>
      </c>
      <c r="I243" s="99"/>
      <c r="J243" s="13">
        <v>357231838.78121102</v>
      </c>
      <c r="K243" s="13">
        <v>200010620.37845299</v>
      </c>
      <c r="L243" s="13">
        <v>76063896.024643496</v>
      </c>
    </row>
    <row r="244" spans="2:12" s="1" customFormat="1" ht="10" x14ac:dyDescent="0.2">
      <c r="B244" s="57">
        <v>44896</v>
      </c>
      <c r="C244" s="58">
        <v>51987</v>
      </c>
      <c r="D244" s="13">
        <v>233</v>
      </c>
      <c r="E244" s="59">
        <v>7091</v>
      </c>
      <c r="F244" s="115"/>
      <c r="G244" s="115"/>
      <c r="H244" s="99">
        <v>509061437.62664801</v>
      </c>
      <c r="I244" s="99"/>
      <c r="J244" s="13">
        <v>345252516.87566298</v>
      </c>
      <c r="K244" s="13">
        <v>192827743.20106301</v>
      </c>
      <c r="L244" s="13">
        <v>73031649.768035904</v>
      </c>
    </row>
    <row r="245" spans="2:12" s="1" customFormat="1" ht="10" x14ac:dyDescent="0.2">
      <c r="B245" s="57">
        <v>44896</v>
      </c>
      <c r="C245" s="58">
        <v>52018</v>
      </c>
      <c r="D245" s="13">
        <v>234</v>
      </c>
      <c r="E245" s="59">
        <v>7122</v>
      </c>
      <c r="F245" s="115"/>
      <c r="G245" s="115"/>
      <c r="H245" s="99">
        <v>492843179.96243298</v>
      </c>
      <c r="I245" s="99"/>
      <c r="J245" s="13">
        <v>333686151.98283201</v>
      </c>
      <c r="K245" s="13">
        <v>185893815.645439</v>
      </c>
      <c r="L245" s="13">
        <v>70107285.892230898</v>
      </c>
    </row>
    <row r="246" spans="2:12" s="1" customFormat="1" ht="10" x14ac:dyDescent="0.2">
      <c r="B246" s="57">
        <v>44896</v>
      </c>
      <c r="C246" s="58">
        <v>52048</v>
      </c>
      <c r="D246" s="13">
        <v>235</v>
      </c>
      <c r="E246" s="59">
        <v>7152</v>
      </c>
      <c r="F246" s="115"/>
      <c r="G246" s="115"/>
      <c r="H246" s="99">
        <v>476906896.13666099</v>
      </c>
      <c r="I246" s="99"/>
      <c r="J246" s="13">
        <v>322366270.95287502</v>
      </c>
      <c r="K246" s="13">
        <v>179145589.65046799</v>
      </c>
      <c r="L246" s="13">
        <v>67285334.655126393</v>
      </c>
    </row>
    <row r="247" spans="2:12" s="1" customFormat="1" ht="10" x14ac:dyDescent="0.2">
      <c r="B247" s="57">
        <v>44896</v>
      </c>
      <c r="C247" s="58">
        <v>52079</v>
      </c>
      <c r="D247" s="13">
        <v>236</v>
      </c>
      <c r="E247" s="59">
        <v>7183</v>
      </c>
      <c r="F247" s="115"/>
      <c r="G247" s="115"/>
      <c r="H247" s="99">
        <v>460989920.14552897</v>
      </c>
      <c r="I247" s="99"/>
      <c r="J247" s="13">
        <v>311078647.04113501</v>
      </c>
      <c r="K247" s="13">
        <v>172433172.92300501</v>
      </c>
      <c r="L247" s="13">
        <v>64489904.707849398</v>
      </c>
    </row>
    <row r="248" spans="2:12" s="1" customFormat="1" ht="10" x14ac:dyDescent="0.2">
      <c r="B248" s="57">
        <v>44896</v>
      </c>
      <c r="C248" s="58">
        <v>52110</v>
      </c>
      <c r="D248" s="13">
        <v>237</v>
      </c>
      <c r="E248" s="59">
        <v>7214</v>
      </c>
      <c r="F248" s="115"/>
      <c r="G248" s="115"/>
      <c r="H248" s="99">
        <v>445448080.61625499</v>
      </c>
      <c r="I248" s="99"/>
      <c r="J248" s="13">
        <v>300081099.96859002</v>
      </c>
      <c r="K248" s="13">
        <v>165914122.40546399</v>
      </c>
      <c r="L248" s="13">
        <v>61788960.549271397</v>
      </c>
    </row>
    <row r="249" spans="2:12" s="1" customFormat="1" ht="10" x14ac:dyDescent="0.2">
      <c r="B249" s="57">
        <v>44896</v>
      </c>
      <c r="C249" s="58">
        <v>52140</v>
      </c>
      <c r="D249" s="13">
        <v>238</v>
      </c>
      <c r="E249" s="59">
        <v>7244</v>
      </c>
      <c r="F249" s="115"/>
      <c r="G249" s="115"/>
      <c r="H249" s="99">
        <v>429882501.510894</v>
      </c>
      <c r="I249" s="99"/>
      <c r="J249" s="13">
        <v>289119829.36518198</v>
      </c>
      <c r="K249" s="13">
        <v>159460219.41169199</v>
      </c>
      <c r="L249" s="13">
        <v>59141995.772565201</v>
      </c>
    </row>
    <row r="250" spans="2:12" s="1" customFormat="1" ht="10" x14ac:dyDescent="0.2">
      <c r="B250" s="57">
        <v>44896</v>
      </c>
      <c r="C250" s="58">
        <v>52171</v>
      </c>
      <c r="D250" s="13">
        <v>239</v>
      </c>
      <c r="E250" s="59">
        <v>7275</v>
      </c>
      <c r="F250" s="115"/>
      <c r="G250" s="115"/>
      <c r="H250" s="99">
        <v>414644831.65476102</v>
      </c>
      <c r="I250" s="99"/>
      <c r="J250" s="13">
        <v>278398664.14232099</v>
      </c>
      <c r="K250" s="13">
        <v>153156600.59604201</v>
      </c>
      <c r="L250" s="13">
        <v>56563458.566177301</v>
      </c>
    </row>
    <row r="251" spans="2:12" s="1" customFormat="1" ht="10" x14ac:dyDescent="0.2">
      <c r="B251" s="57">
        <v>44896</v>
      </c>
      <c r="C251" s="58">
        <v>52201</v>
      </c>
      <c r="D251" s="13">
        <v>240</v>
      </c>
      <c r="E251" s="59">
        <v>7305</v>
      </c>
      <c r="F251" s="115"/>
      <c r="G251" s="115"/>
      <c r="H251" s="99">
        <v>399553056.90477598</v>
      </c>
      <c r="I251" s="99"/>
      <c r="J251" s="13">
        <v>267825490.31002799</v>
      </c>
      <c r="K251" s="13">
        <v>146977293.98247099</v>
      </c>
      <c r="L251" s="13">
        <v>54058820.8967259</v>
      </c>
    </row>
    <row r="252" spans="2:12" s="1" customFormat="1" ht="10" x14ac:dyDescent="0.2">
      <c r="B252" s="57">
        <v>44896</v>
      </c>
      <c r="C252" s="58">
        <v>52232</v>
      </c>
      <c r="D252" s="13">
        <v>241</v>
      </c>
      <c r="E252" s="59">
        <v>7336</v>
      </c>
      <c r="F252" s="115"/>
      <c r="G252" s="115"/>
      <c r="H252" s="99">
        <v>384546351.59250402</v>
      </c>
      <c r="I252" s="99"/>
      <c r="J252" s="13">
        <v>257329114.35246199</v>
      </c>
      <c r="K252" s="13">
        <v>140857947.817449</v>
      </c>
      <c r="L252" s="13">
        <v>51588666.011407897</v>
      </c>
    </row>
    <row r="253" spans="2:12" s="1" customFormat="1" ht="10" x14ac:dyDescent="0.2">
      <c r="B253" s="57">
        <v>44896</v>
      </c>
      <c r="C253" s="58">
        <v>52263</v>
      </c>
      <c r="D253" s="13">
        <v>242</v>
      </c>
      <c r="E253" s="59">
        <v>7367</v>
      </c>
      <c r="F253" s="115"/>
      <c r="G253" s="115"/>
      <c r="H253" s="99">
        <v>369612703.55126703</v>
      </c>
      <c r="I253" s="99"/>
      <c r="J253" s="13">
        <v>246916378.45110899</v>
      </c>
      <c r="K253" s="13">
        <v>134814443.359319</v>
      </c>
      <c r="L253" s="13">
        <v>49166125.299083397</v>
      </c>
    </row>
    <row r="254" spans="2:12" s="1" customFormat="1" ht="10" x14ac:dyDescent="0.2">
      <c r="B254" s="57">
        <v>44896</v>
      </c>
      <c r="C254" s="58">
        <v>52291</v>
      </c>
      <c r="D254" s="13">
        <v>243</v>
      </c>
      <c r="E254" s="59">
        <v>7395</v>
      </c>
      <c r="F254" s="115"/>
      <c r="G254" s="115"/>
      <c r="H254" s="99">
        <v>354996326.02460402</v>
      </c>
      <c r="I254" s="99"/>
      <c r="J254" s="13">
        <v>236788709.41688201</v>
      </c>
      <c r="K254" s="13">
        <v>128987798.649938</v>
      </c>
      <c r="L254" s="13">
        <v>46861178.132957302</v>
      </c>
    </row>
    <row r="255" spans="2:12" s="1" customFormat="1" ht="10" x14ac:dyDescent="0.2">
      <c r="B255" s="57">
        <v>44896</v>
      </c>
      <c r="C255" s="58">
        <v>52322</v>
      </c>
      <c r="D255" s="13">
        <v>244</v>
      </c>
      <c r="E255" s="59">
        <v>7426</v>
      </c>
      <c r="F255" s="115"/>
      <c r="G255" s="115"/>
      <c r="H255" s="99">
        <v>340510200.27077901</v>
      </c>
      <c r="I255" s="99"/>
      <c r="J255" s="13">
        <v>226740989.30966699</v>
      </c>
      <c r="K255" s="13">
        <v>123200301.49022</v>
      </c>
      <c r="L255" s="13">
        <v>44569007.416471601</v>
      </c>
    </row>
    <row r="256" spans="2:12" s="1" customFormat="1" ht="10" x14ac:dyDescent="0.2">
      <c r="B256" s="57">
        <v>44896</v>
      </c>
      <c r="C256" s="58">
        <v>52352</v>
      </c>
      <c r="D256" s="13">
        <v>245</v>
      </c>
      <c r="E256" s="59">
        <v>7456</v>
      </c>
      <c r="F256" s="115"/>
      <c r="G256" s="115"/>
      <c r="H256" s="99">
        <v>326203328.65722698</v>
      </c>
      <c r="I256" s="99"/>
      <c r="J256" s="13">
        <v>216857706.256396</v>
      </c>
      <c r="K256" s="13">
        <v>117540182.465616</v>
      </c>
      <c r="L256" s="13">
        <v>42347096.2046059</v>
      </c>
    </row>
    <row r="257" spans="2:12" s="1" customFormat="1" ht="10" x14ac:dyDescent="0.2">
      <c r="B257" s="57">
        <v>44896</v>
      </c>
      <c r="C257" s="58">
        <v>52383</v>
      </c>
      <c r="D257" s="13">
        <v>246</v>
      </c>
      <c r="E257" s="59">
        <v>7487</v>
      </c>
      <c r="F257" s="115"/>
      <c r="G257" s="115"/>
      <c r="H257" s="99">
        <v>312071688.28289998</v>
      </c>
      <c r="I257" s="99"/>
      <c r="J257" s="13">
        <v>207111217.17653999</v>
      </c>
      <c r="K257" s="13">
        <v>111971943.048627</v>
      </c>
      <c r="L257" s="13">
        <v>40170118.154114097</v>
      </c>
    </row>
    <row r="258" spans="2:12" s="1" customFormat="1" ht="10" x14ac:dyDescent="0.2">
      <c r="B258" s="57">
        <v>44896</v>
      </c>
      <c r="C258" s="58">
        <v>52413</v>
      </c>
      <c r="D258" s="13">
        <v>247</v>
      </c>
      <c r="E258" s="59">
        <v>7517</v>
      </c>
      <c r="F258" s="115"/>
      <c r="G258" s="115"/>
      <c r="H258" s="99">
        <v>298160547.85349602</v>
      </c>
      <c r="I258" s="99"/>
      <c r="J258" s="13">
        <v>197554073.282938</v>
      </c>
      <c r="K258" s="13">
        <v>106542123.75681201</v>
      </c>
      <c r="L258" s="13">
        <v>38065481.490410201</v>
      </c>
    </row>
    <row r="259" spans="2:12" s="1" customFormat="1" ht="10" x14ac:dyDescent="0.2">
      <c r="B259" s="57">
        <v>44896</v>
      </c>
      <c r="C259" s="58">
        <v>52444</v>
      </c>
      <c r="D259" s="13">
        <v>248</v>
      </c>
      <c r="E259" s="59">
        <v>7548</v>
      </c>
      <c r="F259" s="115"/>
      <c r="G259" s="115"/>
      <c r="H259" s="99">
        <v>284471242.36338001</v>
      </c>
      <c r="I259" s="99"/>
      <c r="J259" s="13">
        <v>188164183.12259299</v>
      </c>
      <c r="K259" s="13">
        <v>101220018.695559</v>
      </c>
      <c r="L259" s="13">
        <v>36010819.999951102</v>
      </c>
    </row>
    <row r="260" spans="2:12" s="1" customFormat="1" ht="10" x14ac:dyDescent="0.2">
      <c r="B260" s="57">
        <v>44896</v>
      </c>
      <c r="C260" s="58">
        <v>52475</v>
      </c>
      <c r="D260" s="13">
        <v>249</v>
      </c>
      <c r="E260" s="59">
        <v>7579</v>
      </c>
      <c r="F260" s="115"/>
      <c r="G260" s="115"/>
      <c r="H260" s="99">
        <v>271026455.88246101</v>
      </c>
      <c r="I260" s="99"/>
      <c r="J260" s="13">
        <v>178967039.92605701</v>
      </c>
      <c r="K260" s="13">
        <v>96027716.5098297</v>
      </c>
      <c r="L260" s="13">
        <v>34018864.9260986</v>
      </c>
    </row>
    <row r="261" spans="2:12" s="1" customFormat="1" ht="10" x14ac:dyDescent="0.2">
      <c r="B261" s="57">
        <v>44896</v>
      </c>
      <c r="C261" s="58">
        <v>52505</v>
      </c>
      <c r="D261" s="13">
        <v>250</v>
      </c>
      <c r="E261" s="59">
        <v>7609</v>
      </c>
      <c r="F261" s="115"/>
      <c r="G261" s="115"/>
      <c r="H261" s="99">
        <v>257477475.395695</v>
      </c>
      <c r="I261" s="99"/>
      <c r="J261" s="13">
        <v>169741162.246526</v>
      </c>
      <c r="K261" s="13">
        <v>90853253.768244594</v>
      </c>
      <c r="L261" s="13">
        <v>32053819.4335232</v>
      </c>
    </row>
    <row r="262" spans="2:12" s="1" customFormat="1" ht="10" x14ac:dyDescent="0.2">
      <c r="B262" s="57">
        <v>44896</v>
      </c>
      <c r="C262" s="58">
        <v>52536</v>
      </c>
      <c r="D262" s="13">
        <v>251</v>
      </c>
      <c r="E262" s="59">
        <v>7640</v>
      </c>
      <c r="F262" s="115"/>
      <c r="G262" s="115"/>
      <c r="H262" s="99">
        <v>244512856.544453</v>
      </c>
      <c r="I262" s="99"/>
      <c r="J262" s="13">
        <v>160920883.31472099</v>
      </c>
      <c r="K262" s="13">
        <v>85913184.014309794</v>
      </c>
      <c r="L262" s="13">
        <v>30182536.523246601</v>
      </c>
    </row>
    <row r="263" spans="2:12" s="1" customFormat="1" ht="10" x14ac:dyDescent="0.2">
      <c r="B263" s="57">
        <v>44896</v>
      </c>
      <c r="C263" s="58">
        <v>52566</v>
      </c>
      <c r="D263" s="13">
        <v>252</v>
      </c>
      <c r="E263" s="59">
        <v>7670</v>
      </c>
      <c r="F263" s="115"/>
      <c r="G263" s="115"/>
      <c r="H263" s="99">
        <v>231789960.15098199</v>
      </c>
      <c r="I263" s="99"/>
      <c r="J263" s="13">
        <v>152297189.74862599</v>
      </c>
      <c r="K263" s="13">
        <v>81109003.137529403</v>
      </c>
      <c r="L263" s="13">
        <v>28377953.152490899</v>
      </c>
    </row>
    <row r="264" spans="2:12" s="1" customFormat="1" ht="10" x14ac:dyDescent="0.2">
      <c r="B264" s="57">
        <v>44896</v>
      </c>
      <c r="C264" s="58">
        <v>52597</v>
      </c>
      <c r="D264" s="13">
        <v>253</v>
      </c>
      <c r="E264" s="59">
        <v>7701</v>
      </c>
      <c r="F264" s="115"/>
      <c r="G264" s="115"/>
      <c r="H264" s="99">
        <v>219248578.21692401</v>
      </c>
      <c r="I264" s="99"/>
      <c r="J264" s="13">
        <v>143812565.42750999</v>
      </c>
      <c r="K264" s="13">
        <v>76395556.814200297</v>
      </c>
      <c r="L264" s="13">
        <v>26615628.365490202</v>
      </c>
    </row>
    <row r="265" spans="2:12" s="1" customFormat="1" ht="10" x14ac:dyDescent="0.2">
      <c r="B265" s="57">
        <v>44896</v>
      </c>
      <c r="C265" s="58">
        <v>52628</v>
      </c>
      <c r="D265" s="13">
        <v>254</v>
      </c>
      <c r="E265" s="59">
        <v>7732</v>
      </c>
      <c r="F265" s="115"/>
      <c r="G265" s="115"/>
      <c r="H265" s="99">
        <v>206845102.50628701</v>
      </c>
      <c r="I265" s="99"/>
      <c r="J265" s="13">
        <v>135446588.03812101</v>
      </c>
      <c r="K265" s="13">
        <v>71768427.289195403</v>
      </c>
      <c r="L265" s="13">
        <v>24897668.035603601</v>
      </c>
    </row>
    <row r="266" spans="2:12" s="1" customFormat="1" ht="10" x14ac:dyDescent="0.2">
      <c r="B266" s="57">
        <v>44896</v>
      </c>
      <c r="C266" s="58">
        <v>52657</v>
      </c>
      <c r="D266" s="13">
        <v>255</v>
      </c>
      <c r="E266" s="59">
        <v>7761</v>
      </c>
      <c r="F266" s="115"/>
      <c r="G266" s="115"/>
      <c r="H266" s="99">
        <v>194594937.41510901</v>
      </c>
      <c r="I266" s="99"/>
      <c r="J266" s="13">
        <v>127222728.669045</v>
      </c>
      <c r="K266" s="13">
        <v>67250498.466819093</v>
      </c>
      <c r="L266" s="13">
        <v>23237868.9323388</v>
      </c>
    </row>
    <row r="267" spans="2:12" s="1" customFormat="1" ht="10" x14ac:dyDescent="0.2">
      <c r="B267" s="57">
        <v>44896</v>
      </c>
      <c r="C267" s="58">
        <v>52688</v>
      </c>
      <c r="D267" s="13">
        <v>256</v>
      </c>
      <c r="E267" s="59">
        <v>7792</v>
      </c>
      <c r="F267" s="115"/>
      <c r="G267" s="115"/>
      <c r="H267" s="99">
        <v>182506728.05704299</v>
      </c>
      <c r="I267" s="99"/>
      <c r="J267" s="13">
        <v>119117296.178626</v>
      </c>
      <c r="K267" s="13">
        <v>62805795.592747003</v>
      </c>
      <c r="L267" s="13">
        <v>21610117.641374599</v>
      </c>
    </row>
    <row r="268" spans="2:12" s="1" customFormat="1" ht="10" x14ac:dyDescent="0.2">
      <c r="B268" s="57">
        <v>44896</v>
      </c>
      <c r="C268" s="58">
        <v>52718</v>
      </c>
      <c r="D268" s="13">
        <v>257</v>
      </c>
      <c r="E268" s="59">
        <v>7822</v>
      </c>
      <c r="F268" s="115"/>
      <c r="G268" s="115"/>
      <c r="H268" s="99">
        <v>170596052.14603201</v>
      </c>
      <c r="I268" s="99"/>
      <c r="J268" s="13">
        <v>111160754.209876</v>
      </c>
      <c r="K268" s="13">
        <v>58466372.143879801</v>
      </c>
      <c r="L268" s="13">
        <v>20034552.1966957</v>
      </c>
    </row>
    <row r="269" spans="2:12" s="1" customFormat="1" ht="10" x14ac:dyDescent="0.2">
      <c r="B269" s="57">
        <v>44896</v>
      </c>
      <c r="C269" s="58">
        <v>52749</v>
      </c>
      <c r="D269" s="13">
        <v>258</v>
      </c>
      <c r="E269" s="59">
        <v>7853</v>
      </c>
      <c r="F269" s="115"/>
      <c r="G269" s="115"/>
      <c r="H269" s="99">
        <v>158884626.96747801</v>
      </c>
      <c r="I269" s="99"/>
      <c r="J269" s="13">
        <v>103353970.591664</v>
      </c>
      <c r="K269" s="13">
        <v>54222048.416716598</v>
      </c>
      <c r="L269" s="13">
        <v>18501461.366807099</v>
      </c>
    </row>
    <row r="270" spans="2:12" s="1" customFormat="1" ht="10" x14ac:dyDescent="0.2">
      <c r="B270" s="57">
        <v>44896</v>
      </c>
      <c r="C270" s="58">
        <v>52779</v>
      </c>
      <c r="D270" s="13">
        <v>259</v>
      </c>
      <c r="E270" s="59">
        <v>7883</v>
      </c>
      <c r="F270" s="115"/>
      <c r="G270" s="115"/>
      <c r="H270" s="99">
        <v>147484206.87943</v>
      </c>
      <c r="I270" s="99"/>
      <c r="J270" s="13">
        <v>95780558.368137002</v>
      </c>
      <c r="K270" s="13">
        <v>50125173.228430003</v>
      </c>
      <c r="L270" s="13">
        <v>17033428.925514199</v>
      </c>
    </row>
    <row r="271" spans="2:12" s="1" customFormat="1" ht="10" x14ac:dyDescent="0.2">
      <c r="B271" s="57">
        <v>44896</v>
      </c>
      <c r="C271" s="58">
        <v>52810</v>
      </c>
      <c r="D271" s="13">
        <v>260</v>
      </c>
      <c r="E271" s="59">
        <v>7914</v>
      </c>
      <c r="F271" s="115"/>
      <c r="G271" s="115"/>
      <c r="H271" s="99">
        <v>136434174.81482199</v>
      </c>
      <c r="I271" s="99"/>
      <c r="J271" s="13">
        <v>88454064.769098893</v>
      </c>
      <c r="K271" s="13">
        <v>46173246.340697497</v>
      </c>
      <c r="L271" s="13">
        <v>15624035.810110601</v>
      </c>
    </row>
    <row r="272" spans="2:12" s="1" customFormat="1" ht="10" x14ac:dyDescent="0.2">
      <c r="B272" s="57">
        <v>44896</v>
      </c>
      <c r="C272" s="58">
        <v>52841</v>
      </c>
      <c r="D272" s="13">
        <v>261</v>
      </c>
      <c r="E272" s="59">
        <v>7945</v>
      </c>
      <c r="F272" s="115"/>
      <c r="G272" s="115"/>
      <c r="H272" s="99">
        <v>125756718.18017</v>
      </c>
      <c r="I272" s="99"/>
      <c r="J272" s="13">
        <v>81393289.502470404</v>
      </c>
      <c r="K272" s="13">
        <v>42379449.262386203</v>
      </c>
      <c r="L272" s="13">
        <v>14279557.313587099</v>
      </c>
    </row>
    <row r="273" spans="2:12" s="1" customFormat="1" ht="10" x14ac:dyDescent="0.2">
      <c r="B273" s="57">
        <v>44896</v>
      </c>
      <c r="C273" s="58">
        <v>52871</v>
      </c>
      <c r="D273" s="13">
        <v>262</v>
      </c>
      <c r="E273" s="59">
        <v>7975</v>
      </c>
      <c r="F273" s="115"/>
      <c r="G273" s="115"/>
      <c r="H273" s="99">
        <v>115501276.46666799</v>
      </c>
      <c r="I273" s="99"/>
      <c r="J273" s="13">
        <v>74632974.332610101</v>
      </c>
      <c r="K273" s="13">
        <v>38763878.609735802</v>
      </c>
      <c r="L273" s="13">
        <v>13007766.838257</v>
      </c>
    </row>
    <row r="274" spans="2:12" s="1" customFormat="1" ht="10" x14ac:dyDescent="0.2">
      <c r="B274" s="57">
        <v>44896</v>
      </c>
      <c r="C274" s="58">
        <v>52902</v>
      </c>
      <c r="D274" s="13">
        <v>263</v>
      </c>
      <c r="E274" s="59">
        <v>8006</v>
      </c>
      <c r="F274" s="115"/>
      <c r="G274" s="115"/>
      <c r="H274" s="99">
        <v>105820765.86220799</v>
      </c>
      <c r="I274" s="99"/>
      <c r="J274" s="13">
        <v>68261785.744854093</v>
      </c>
      <c r="K274" s="13">
        <v>35364556.2761361</v>
      </c>
      <c r="L274" s="13">
        <v>11816812.6936321</v>
      </c>
    </row>
    <row r="275" spans="2:12" s="1" customFormat="1" ht="10" x14ac:dyDescent="0.2">
      <c r="B275" s="57">
        <v>44896</v>
      </c>
      <c r="C275" s="58">
        <v>52932</v>
      </c>
      <c r="D275" s="13">
        <v>264</v>
      </c>
      <c r="E275" s="59">
        <v>8036</v>
      </c>
      <c r="F275" s="115"/>
      <c r="G275" s="115"/>
      <c r="H275" s="99">
        <v>96896172.448768005</v>
      </c>
      <c r="I275" s="99"/>
      <c r="J275" s="13">
        <v>62402203.787749201</v>
      </c>
      <c r="K275" s="13">
        <v>32249297.800625201</v>
      </c>
      <c r="L275" s="13">
        <v>10731699.032693001</v>
      </c>
    </row>
    <row r="276" spans="2:12" s="1" customFormat="1" ht="10" x14ac:dyDescent="0.2">
      <c r="B276" s="57">
        <v>44896</v>
      </c>
      <c r="C276" s="58">
        <v>52963</v>
      </c>
      <c r="D276" s="13">
        <v>265</v>
      </c>
      <c r="E276" s="59">
        <v>8067</v>
      </c>
      <c r="F276" s="115"/>
      <c r="G276" s="115"/>
      <c r="H276" s="99">
        <v>89812044.432390004</v>
      </c>
      <c r="I276" s="99"/>
      <c r="J276" s="13">
        <v>57741846.379023597</v>
      </c>
      <c r="K276" s="13">
        <v>29764945.734231401</v>
      </c>
      <c r="L276" s="13">
        <v>9863020.5157464705</v>
      </c>
    </row>
    <row r="277" spans="2:12" s="1" customFormat="1" ht="10" x14ac:dyDescent="0.2">
      <c r="B277" s="57">
        <v>44896</v>
      </c>
      <c r="C277" s="58">
        <v>52994</v>
      </c>
      <c r="D277" s="13">
        <v>266</v>
      </c>
      <c r="E277" s="59">
        <v>8098</v>
      </c>
      <c r="F277" s="115"/>
      <c r="G277" s="115"/>
      <c r="H277" s="99">
        <v>82954834.620334998</v>
      </c>
      <c r="I277" s="99"/>
      <c r="J277" s="13">
        <v>53242760.607683398</v>
      </c>
      <c r="K277" s="13">
        <v>27375942.899025399</v>
      </c>
      <c r="L277" s="13">
        <v>9032969.5720123891</v>
      </c>
    </row>
    <row r="278" spans="2:12" s="1" customFormat="1" ht="10" x14ac:dyDescent="0.2">
      <c r="B278" s="57">
        <v>44896</v>
      </c>
      <c r="C278" s="58">
        <v>53022</v>
      </c>
      <c r="D278" s="13">
        <v>267</v>
      </c>
      <c r="E278" s="59">
        <v>8126</v>
      </c>
      <c r="F278" s="115"/>
      <c r="G278" s="115"/>
      <c r="H278" s="99">
        <v>76368922.751684994</v>
      </c>
      <c r="I278" s="99"/>
      <c r="J278" s="13">
        <v>48940640.753649399</v>
      </c>
      <c r="K278" s="13">
        <v>25106101.959045999</v>
      </c>
      <c r="L278" s="13">
        <v>8252314.3021557797</v>
      </c>
    </row>
    <row r="279" spans="2:12" s="1" customFormat="1" ht="10" x14ac:dyDescent="0.2">
      <c r="B279" s="57">
        <v>44896</v>
      </c>
      <c r="C279" s="58">
        <v>53053</v>
      </c>
      <c r="D279" s="13">
        <v>268</v>
      </c>
      <c r="E279" s="59">
        <v>8157</v>
      </c>
      <c r="F279" s="115"/>
      <c r="G279" s="115"/>
      <c r="H279" s="99">
        <v>70048568.032032996</v>
      </c>
      <c r="I279" s="99"/>
      <c r="J279" s="13">
        <v>44814135.936129801</v>
      </c>
      <c r="K279" s="13">
        <v>22930776.280496702</v>
      </c>
      <c r="L279" s="13">
        <v>7505365.5416351203</v>
      </c>
    </row>
    <row r="280" spans="2:12" s="1" customFormat="1" ht="10" x14ac:dyDescent="0.2">
      <c r="B280" s="57">
        <v>44896</v>
      </c>
      <c r="C280" s="58">
        <v>53083</v>
      </c>
      <c r="D280" s="13">
        <v>269</v>
      </c>
      <c r="E280" s="59">
        <v>8187</v>
      </c>
      <c r="F280" s="115"/>
      <c r="G280" s="115"/>
      <c r="H280" s="99">
        <v>63894269.343772002</v>
      </c>
      <c r="I280" s="99"/>
      <c r="J280" s="13">
        <v>40809778.170212403</v>
      </c>
      <c r="K280" s="13">
        <v>20830405.8416216</v>
      </c>
      <c r="L280" s="13">
        <v>6789955.1660642801</v>
      </c>
    </row>
    <row r="281" spans="2:12" s="1" customFormat="1" ht="10" x14ac:dyDescent="0.2">
      <c r="B281" s="57">
        <v>44896</v>
      </c>
      <c r="C281" s="58">
        <v>53114</v>
      </c>
      <c r="D281" s="13">
        <v>270</v>
      </c>
      <c r="E281" s="59">
        <v>8218</v>
      </c>
      <c r="F281" s="115"/>
      <c r="G281" s="115"/>
      <c r="H281" s="99">
        <v>58190802.180524997</v>
      </c>
      <c r="I281" s="99"/>
      <c r="J281" s="13">
        <v>37103890.455632798</v>
      </c>
      <c r="K281" s="13">
        <v>18890655.990384798</v>
      </c>
      <c r="L281" s="13">
        <v>6131586.1437006202</v>
      </c>
    </row>
    <row r="282" spans="2:12" s="1" customFormat="1" ht="10" x14ac:dyDescent="0.2">
      <c r="B282" s="57">
        <v>44896</v>
      </c>
      <c r="C282" s="58">
        <v>53144</v>
      </c>
      <c r="D282" s="13">
        <v>271</v>
      </c>
      <c r="E282" s="59">
        <v>8248</v>
      </c>
      <c r="F282" s="115"/>
      <c r="G282" s="115"/>
      <c r="H282" s="99">
        <v>53006903.477946997</v>
      </c>
      <c r="I282" s="99"/>
      <c r="J282" s="13">
        <v>33743031.703539401</v>
      </c>
      <c r="K282" s="13">
        <v>17137262.833037298</v>
      </c>
      <c r="L282" s="13">
        <v>5539662.8738205303</v>
      </c>
    </row>
    <row r="283" spans="2:12" s="1" customFormat="1" ht="10" x14ac:dyDescent="0.2">
      <c r="B283" s="57">
        <v>44896</v>
      </c>
      <c r="C283" s="58">
        <v>53175</v>
      </c>
      <c r="D283" s="13">
        <v>272</v>
      </c>
      <c r="E283" s="59">
        <v>8279</v>
      </c>
      <c r="F283" s="115"/>
      <c r="G283" s="115"/>
      <c r="H283" s="99">
        <v>48199459.998529002</v>
      </c>
      <c r="I283" s="99"/>
      <c r="J283" s="13">
        <v>30630678.505582798</v>
      </c>
      <c r="K283" s="13">
        <v>15517010.9812357</v>
      </c>
      <c r="L283" s="13">
        <v>4994667.3064866597</v>
      </c>
    </row>
    <row r="284" spans="2:12" s="1" customFormat="1" ht="10" x14ac:dyDescent="0.2">
      <c r="B284" s="57">
        <v>44896</v>
      </c>
      <c r="C284" s="58">
        <v>53206</v>
      </c>
      <c r="D284" s="13">
        <v>273</v>
      </c>
      <c r="E284" s="59">
        <v>8310</v>
      </c>
      <c r="F284" s="115"/>
      <c r="G284" s="115"/>
      <c r="H284" s="99">
        <v>43759559.327575997</v>
      </c>
      <c r="I284" s="99"/>
      <c r="J284" s="13">
        <v>27761962.503523599</v>
      </c>
      <c r="K284" s="13">
        <v>14027998.3659121</v>
      </c>
      <c r="L284" s="13">
        <v>4496253.8634030204</v>
      </c>
    </row>
    <row r="285" spans="2:12" s="1" customFormat="1" ht="10" x14ac:dyDescent="0.2">
      <c r="B285" s="57">
        <v>44896</v>
      </c>
      <c r="C285" s="58">
        <v>53236</v>
      </c>
      <c r="D285" s="13">
        <v>274</v>
      </c>
      <c r="E285" s="59">
        <v>8340</v>
      </c>
      <c r="F285" s="115"/>
      <c r="G285" s="115"/>
      <c r="H285" s="99">
        <v>39628049.015969001</v>
      </c>
      <c r="I285" s="99"/>
      <c r="J285" s="13">
        <v>25099581.212134</v>
      </c>
      <c r="K285" s="13">
        <v>12651493.1863057</v>
      </c>
      <c r="L285" s="13">
        <v>4038433.9734743601</v>
      </c>
    </row>
    <row r="286" spans="2:12" s="1" customFormat="1" ht="10" x14ac:dyDescent="0.2">
      <c r="B286" s="57">
        <v>44896</v>
      </c>
      <c r="C286" s="58">
        <v>53267</v>
      </c>
      <c r="D286" s="13">
        <v>275</v>
      </c>
      <c r="E286" s="59">
        <v>8371</v>
      </c>
      <c r="F286" s="115"/>
      <c r="G286" s="115"/>
      <c r="H286" s="99">
        <v>35854924.810324997</v>
      </c>
      <c r="I286" s="99"/>
      <c r="J286" s="13">
        <v>22671245.456252102</v>
      </c>
      <c r="K286" s="13">
        <v>11398423.332993699</v>
      </c>
      <c r="L286" s="13">
        <v>3623035.6119097602</v>
      </c>
    </row>
    <row r="287" spans="2:12" s="1" customFormat="1" ht="10" x14ac:dyDescent="0.2">
      <c r="B287" s="57">
        <v>44896</v>
      </c>
      <c r="C287" s="58">
        <v>53297</v>
      </c>
      <c r="D287" s="13">
        <v>276</v>
      </c>
      <c r="E287" s="59">
        <v>8401</v>
      </c>
      <c r="F287" s="115"/>
      <c r="G287" s="115"/>
      <c r="H287" s="99">
        <v>32326282.401877001</v>
      </c>
      <c r="I287" s="99"/>
      <c r="J287" s="13">
        <v>20406517.0242755</v>
      </c>
      <c r="K287" s="13">
        <v>10234533.612165</v>
      </c>
      <c r="L287" s="13">
        <v>3239753.4461707398</v>
      </c>
    </row>
    <row r="288" spans="2:12" s="1" customFormat="1" ht="10" x14ac:dyDescent="0.2">
      <c r="B288" s="57">
        <v>44896</v>
      </c>
      <c r="C288" s="58">
        <v>53328</v>
      </c>
      <c r="D288" s="13">
        <v>277</v>
      </c>
      <c r="E288" s="59">
        <v>8432</v>
      </c>
      <c r="F288" s="115"/>
      <c r="G288" s="115"/>
      <c r="H288" s="99">
        <v>29041122.884835999</v>
      </c>
      <c r="I288" s="99"/>
      <c r="J288" s="13">
        <v>18301610.4347848</v>
      </c>
      <c r="K288" s="13">
        <v>9155510.6145383399</v>
      </c>
      <c r="L288" s="13">
        <v>2885912.06556474</v>
      </c>
    </row>
    <row r="289" spans="2:12" s="1" customFormat="1" ht="10" x14ac:dyDescent="0.2">
      <c r="B289" s="57">
        <v>44896</v>
      </c>
      <c r="C289" s="58">
        <v>53359</v>
      </c>
      <c r="D289" s="13">
        <v>278</v>
      </c>
      <c r="E289" s="59">
        <v>8463</v>
      </c>
      <c r="F289" s="115"/>
      <c r="G289" s="115"/>
      <c r="H289" s="99">
        <v>26040498.253915001</v>
      </c>
      <c r="I289" s="99"/>
      <c r="J289" s="13">
        <v>16382794.0238035</v>
      </c>
      <c r="K289" s="13">
        <v>8174765.9552072203</v>
      </c>
      <c r="L289" s="13">
        <v>2565857.12952438</v>
      </c>
    </row>
    <row r="290" spans="2:12" s="1" customFormat="1" ht="10" x14ac:dyDescent="0.2">
      <c r="B290" s="57">
        <v>44896</v>
      </c>
      <c r="C290" s="58">
        <v>53387</v>
      </c>
      <c r="D290" s="13">
        <v>279</v>
      </c>
      <c r="E290" s="59">
        <v>8491</v>
      </c>
      <c r="F290" s="115"/>
      <c r="G290" s="115"/>
      <c r="H290" s="99">
        <v>23222365.423092999</v>
      </c>
      <c r="I290" s="99"/>
      <c r="J290" s="13">
        <v>14587445.924132301</v>
      </c>
      <c r="K290" s="13">
        <v>7262192.0852800999</v>
      </c>
      <c r="L290" s="13">
        <v>2270700.6593418601</v>
      </c>
    </row>
    <row r="291" spans="2:12" s="1" customFormat="1" ht="10" x14ac:dyDescent="0.2">
      <c r="B291" s="57">
        <v>44896</v>
      </c>
      <c r="C291" s="58">
        <v>53418</v>
      </c>
      <c r="D291" s="13">
        <v>280</v>
      </c>
      <c r="E291" s="59">
        <v>8522</v>
      </c>
      <c r="F291" s="115"/>
      <c r="G291" s="115"/>
      <c r="H291" s="99">
        <v>20611124.163268</v>
      </c>
      <c r="I291" s="99"/>
      <c r="J291" s="13">
        <v>12925199.732372301</v>
      </c>
      <c r="K291" s="13">
        <v>6418297.2777389605</v>
      </c>
      <c r="L291" s="13">
        <v>1998336.4145035699</v>
      </c>
    </row>
    <row r="292" spans="2:12" s="1" customFormat="1" ht="10" x14ac:dyDescent="0.2">
      <c r="B292" s="57">
        <v>44896</v>
      </c>
      <c r="C292" s="58">
        <v>53448</v>
      </c>
      <c r="D292" s="13">
        <v>281</v>
      </c>
      <c r="E292" s="59">
        <v>8552</v>
      </c>
      <c r="F292" s="115"/>
      <c r="G292" s="115"/>
      <c r="H292" s="99">
        <v>18201543.134179998</v>
      </c>
      <c r="I292" s="99"/>
      <c r="J292" s="13">
        <v>11395420.431085199</v>
      </c>
      <c r="K292" s="13">
        <v>5644723.66255379</v>
      </c>
      <c r="L292" s="13">
        <v>1750280.05200806</v>
      </c>
    </row>
    <row r="293" spans="2:12" s="1" customFormat="1" ht="10" x14ac:dyDescent="0.2">
      <c r="B293" s="57">
        <v>44896</v>
      </c>
      <c r="C293" s="58">
        <v>53479</v>
      </c>
      <c r="D293" s="13">
        <v>282</v>
      </c>
      <c r="E293" s="59">
        <v>8583</v>
      </c>
      <c r="F293" s="115"/>
      <c r="G293" s="115"/>
      <c r="H293" s="99">
        <v>15964844.004853001</v>
      </c>
      <c r="I293" s="99"/>
      <c r="J293" s="13">
        <v>9978140.2086868305</v>
      </c>
      <c r="K293" s="13">
        <v>4930103.4004534204</v>
      </c>
      <c r="L293" s="13">
        <v>1522220.2841529299</v>
      </c>
    </row>
    <row r="294" spans="2:12" s="1" customFormat="1" ht="10" x14ac:dyDescent="0.2">
      <c r="B294" s="57">
        <v>44896</v>
      </c>
      <c r="C294" s="58">
        <v>53509</v>
      </c>
      <c r="D294" s="13">
        <v>283</v>
      </c>
      <c r="E294" s="59">
        <v>8613</v>
      </c>
      <c r="F294" s="115"/>
      <c r="G294" s="115"/>
      <c r="H294" s="99">
        <v>13961381.251673</v>
      </c>
      <c r="I294" s="99"/>
      <c r="J294" s="13">
        <v>8711638.9906009901</v>
      </c>
      <c r="K294" s="13">
        <v>4293743.1651720796</v>
      </c>
      <c r="L294" s="13">
        <v>1320303.0403774499</v>
      </c>
    </row>
    <row r="295" spans="2:12" s="1" customFormat="1" ht="10" x14ac:dyDescent="0.2">
      <c r="B295" s="57">
        <v>44896</v>
      </c>
      <c r="C295" s="58">
        <v>53540</v>
      </c>
      <c r="D295" s="13">
        <v>284</v>
      </c>
      <c r="E295" s="59">
        <v>8644</v>
      </c>
      <c r="F295" s="115"/>
      <c r="G295" s="115"/>
      <c r="H295" s="99">
        <v>12161622.747479999</v>
      </c>
      <c r="I295" s="99"/>
      <c r="J295" s="13">
        <v>7575752.70855329</v>
      </c>
      <c r="K295" s="13">
        <v>3724397.9226423502</v>
      </c>
      <c r="L295" s="13">
        <v>1140381.7423706199</v>
      </c>
    </row>
    <row r="296" spans="2:12" s="1" customFormat="1" ht="10" x14ac:dyDescent="0.2">
      <c r="B296" s="57">
        <v>44896</v>
      </c>
      <c r="C296" s="58">
        <v>53571</v>
      </c>
      <c r="D296" s="13">
        <v>285</v>
      </c>
      <c r="E296" s="59">
        <v>8675</v>
      </c>
      <c r="F296" s="115"/>
      <c r="G296" s="115"/>
      <c r="H296" s="99">
        <v>10655699.908205001</v>
      </c>
      <c r="I296" s="99"/>
      <c r="J296" s="13">
        <v>6626420.9661619896</v>
      </c>
      <c r="K296" s="13">
        <v>3249401.6848474699</v>
      </c>
      <c r="L296" s="13">
        <v>990727.46055396996</v>
      </c>
    </row>
    <row r="297" spans="2:12" s="1" customFormat="1" ht="10" x14ac:dyDescent="0.2">
      <c r="B297" s="57">
        <v>44896</v>
      </c>
      <c r="C297" s="58">
        <v>53601</v>
      </c>
      <c r="D297" s="13">
        <v>286</v>
      </c>
      <c r="E297" s="59">
        <v>8705</v>
      </c>
      <c r="F297" s="115"/>
      <c r="G297" s="115"/>
      <c r="H297" s="99">
        <v>9352313.5593180005</v>
      </c>
      <c r="I297" s="99"/>
      <c r="J297" s="13">
        <v>5806342.6444564397</v>
      </c>
      <c r="K297" s="13">
        <v>2840251.5599048701</v>
      </c>
      <c r="L297" s="13">
        <v>862429.67172022595</v>
      </c>
    </row>
    <row r="298" spans="2:12" s="1" customFormat="1" ht="10" x14ac:dyDescent="0.2">
      <c r="B298" s="57">
        <v>44896</v>
      </c>
      <c r="C298" s="58">
        <v>53632</v>
      </c>
      <c r="D298" s="13">
        <v>287</v>
      </c>
      <c r="E298" s="59">
        <v>8736</v>
      </c>
      <c r="F298" s="115"/>
      <c r="G298" s="115"/>
      <c r="H298" s="99">
        <v>8233205.0892329998</v>
      </c>
      <c r="I298" s="99"/>
      <c r="J298" s="13">
        <v>5102879.5187833598</v>
      </c>
      <c r="K298" s="13">
        <v>2489794.7887357902</v>
      </c>
      <c r="L298" s="13">
        <v>752812.90627652197</v>
      </c>
    </row>
    <row r="299" spans="2:12" s="1" customFormat="1" ht="10" x14ac:dyDescent="0.2">
      <c r="B299" s="57">
        <v>44896</v>
      </c>
      <c r="C299" s="58">
        <v>53662</v>
      </c>
      <c r="D299" s="13">
        <v>288</v>
      </c>
      <c r="E299" s="59">
        <v>8766</v>
      </c>
      <c r="F299" s="115"/>
      <c r="G299" s="115"/>
      <c r="H299" s="99">
        <v>7228241.0015110001</v>
      </c>
      <c r="I299" s="99"/>
      <c r="J299" s="13">
        <v>4472656.7029349897</v>
      </c>
      <c r="K299" s="13">
        <v>2176925.5253804498</v>
      </c>
      <c r="L299" s="13">
        <v>655515.79029680102</v>
      </c>
    </row>
    <row r="300" spans="2:12" s="1" customFormat="1" ht="10" x14ac:dyDescent="0.2">
      <c r="B300" s="57">
        <v>44896</v>
      </c>
      <c r="C300" s="58">
        <v>53693</v>
      </c>
      <c r="D300" s="13">
        <v>289</v>
      </c>
      <c r="E300" s="59">
        <v>8797</v>
      </c>
      <c r="F300" s="115"/>
      <c r="G300" s="115"/>
      <c r="H300" s="99">
        <v>6341514.5186679997</v>
      </c>
      <c r="I300" s="99"/>
      <c r="J300" s="13">
        <v>3917316.94583392</v>
      </c>
      <c r="K300" s="13">
        <v>1901782.3411822601</v>
      </c>
      <c r="L300" s="13">
        <v>570239.13069976598</v>
      </c>
    </row>
    <row r="301" spans="2:12" s="1" customFormat="1" ht="10" x14ac:dyDescent="0.2">
      <c r="B301" s="57">
        <v>44896</v>
      </c>
      <c r="C301" s="58">
        <v>53724</v>
      </c>
      <c r="D301" s="13">
        <v>290</v>
      </c>
      <c r="E301" s="59">
        <v>8828</v>
      </c>
      <c r="F301" s="115"/>
      <c r="G301" s="115"/>
      <c r="H301" s="99">
        <v>5666669.8199509997</v>
      </c>
      <c r="I301" s="99"/>
      <c r="J301" s="13">
        <v>3494510.9651417402</v>
      </c>
      <c r="K301" s="13">
        <v>1692203.54161265</v>
      </c>
      <c r="L301" s="13">
        <v>505248.955883744</v>
      </c>
    </row>
    <row r="302" spans="2:12" s="1" customFormat="1" ht="10" x14ac:dyDescent="0.2">
      <c r="B302" s="57">
        <v>44896</v>
      </c>
      <c r="C302" s="58">
        <v>53752</v>
      </c>
      <c r="D302" s="13">
        <v>291</v>
      </c>
      <c r="E302" s="59">
        <v>8856</v>
      </c>
      <c r="F302" s="115"/>
      <c r="G302" s="115"/>
      <c r="H302" s="99">
        <v>5091210.871301</v>
      </c>
      <c r="I302" s="99"/>
      <c r="J302" s="13">
        <v>3134827.9304537801</v>
      </c>
      <c r="K302" s="13">
        <v>1514540.93456007</v>
      </c>
      <c r="L302" s="13">
        <v>450473.089514689</v>
      </c>
    </row>
    <row r="303" spans="2:12" s="1" customFormat="1" ht="10" x14ac:dyDescent="0.2">
      <c r="B303" s="57">
        <v>44896</v>
      </c>
      <c r="C303" s="58">
        <v>53783</v>
      </c>
      <c r="D303" s="13">
        <v>292</v>
      </c>
      <c r="E303" s="59">
        <v>8887</v>
      </c>
      <c r="F303" s="115"/>
      <c r="G303" s="115"/>
      <c r="H303" s="99">
        <v>4581072.5806339998</v>
      </c>
      <c r="I303" s="99"/>
      <c r="J303" s="13">
        <v>2815934.6635032501</v>
      </c>
      <c r="K303" s="13">
        <v>1357012.8964977199</v>
      </c>
      <c r="L303" s="13">
        <v>401909.64722116699</v>
      </c>
    </row>
    <row r="304" spans="2:12" s="1" customFormat="1" ht="10" x14ac:dyDescent="0.2">
      <c r="B304" s="57">
        <v>44896</v>
      </c>
      <c r="C304" s="58">
        <v>53813</v>
      </c>
      <c r="D304" s="13">
        <v>293</v>
      </c>
      <c r="E304" s="59">
        <v>8917</v>
      </c>
      <c r="F304" s="115"/>
      <c r="G304" s="115"/>
      <c r="H304" s="99">
        <v>4100753.2845419999</v>
      </c>
      <c r="I304" s="99"/>
      <c r="J304" s="13">
        <v>2516550.2288704198</v>
      </c>
      <c r="K304" s="13">
        <v>1209753.1775952401</v>
      </c>
      <c r="L304" s="13">
        <v>356826.67311922699</v>
      </c>
    </row>
    <row r="305" spans="2:12" s="1" customFormat="1" ht="10" x14ac:dyDescent="0.2">
      <c r="B305" s="57">
        <v>44896</v>
      </c>
      <c r="C305" s="58">
        <v>53844</v>
      </c>
      <c r="D305" s="13">
        <v>294</v>
      </c>
      <c r="E305" s="59">
        <v>8948</v>
      </c>
      <c r="F305" s="115"/>
      <c r="G305" s="115"/>
      <c r="H305" s="99">
        <v>3665825.725807</v>
      </c>
      <c r="I305" s="99"/>
      <c r="J305" s="13">
        <v>2245828.3270735098</v>
      </c>
      <c r="K305" s="13">
        <v>1076866.3757517501</v>
      </c>
      <c r="L305" s="13">
        <v>316285.27662269701</v>
      </c>
    </row>
    <row r="306" spans="2:12" s="1" customFormat="1" ht="10" x14ac:dyDescent="0.2">
      <c r="B306" s="57">
        <v>44896</v>
      </c>
      <c r="C306" s="58">
        <v>53874</v>
      </c>
      <c r="D306" s="13">
        <v>295</v>
      </c>
      <c r="E306" s="59">
        <v>8978</v>
      </c>
      <c r="F306" s="115"/>
      <c r="G306" s="115"/>
      <c r="H306" s="99">
        <v>3322251.041216</v>
      </c>
      <c r="I306" s="99"/>
      <c r="J306" s="13">
        <v>2032000.20438752</v>
      </c>
      <c r="K306" s="13">
        <v>971938.47844808304</v>
      </c>
      <c r="L306" s="13">
        <v>284296.83069063001</v>
      </c>
    </row>
    <row r="307" spans="2:12" s="1" customFormat="1" ht="10" x14ac:dyDescent="0.2">
      <c r="B307" s="57">
        <v>44896</v>
      </c>
      <c r="C307" s="58">
        <v>53905</v>
      </c>
      <c r="D307" s="13">
        <v>296</v>
      </c>
      <c r="E307" s="59">
        <v>9009</v>
      </c>
      <c r="F307" s="115"/>
      <c r="G307" s="115"/>
      <c r="H307" s="99">
        <v>3059914.0852410002</v>
      </c>
      <c r="I307" s="99"/>
      <c r="J307" s="13">
        <v>1868371.83951211</v>
      </c>
      <c r="K307" s="13">
        <v>891399.59902385005</v>
      </c>
      <c r="L307" s="13">
        <v>259634.43762961999</v>
      </c>
    </row>
    <row r="308" spans="2:12" s="1" customFormat="1" ht="10" x14ac:dyDescent="0.2">
      <c r="B308" s="57">
        <v>44896</v>
      </c>
      <c r="C308" s="58">
        <v>53936</v>
      </c>
      <c r="D308" s="13">
        <v>297</v>
      </c>
      <c r="E308" s="59">
        <v>9040</v>
      </c>
      <c r="F308" s="115"/>
      <c r="G308" s="115"/>
      <c r="H308" s="99">
        <v>2882292.1075050002</v>
      </c>
      <c r="I308" s="99"/>
      <c r="J308" s="13">
        <v>1756931.5904352199</v>
      </c>
      <c r="K308" s="13">
        <v>836099.69711427705</v>
      </c>
      <c r="L308" s="13">
        <v>242495.982312234</v>
      </c>
    </row>
    <row r="309" spans="2:12" s="1" customFormat="1" ht="10" x14ac:dyDescent="0.2">
      <c r="B309" s="57">
        <v>44896</v>
      </c>
      <c r="C309" s="58">
        <v>53966</v>
      </c>
      <c r="D309" s="13">
        <v>298</v>
      </c>
      <c r="E309" s="59">
        <v>9070</v>
      </c>
      <c r="F309" s="115"/>
      <c r="G309" s="115"/>
      <c r="H309" s="99">
        <v>2723713.8292100001</v>
      </c>
      <c r="I309" s="99"/>
      <c r="J309" s="13">
        <v>1657543.3501959201</v>
      </c>
      <c r="K309" s="13">
        <v>786860.74033134396</v>
      </c>
      <c r="L309" s="13">
        <v>227279.592512173</v>
      </c>
    </row>
    <row r="310" spans="2:12" s="1" customFormat="1" ht="10" x14ac:dyDescent="0.2">
      <c r="B310" s="57">
        <v>44896</v>
      </c>
      <c r="C310" s="58">
        <v>53997</v>
      </c>
      <c r="D310" s="13">
        <v>299</v>
      </c>
      <c r="E310" s="59">
        <v>9101</v>
      </c>
      <c r="F310" s="115"/>
      <c r="G310" s="115"/>
      <c r="H310" s="99">
        <v>2570284.2799999998</v>
      </c>
      <c r="I310" s="99"/>
      <c r="J310" s="13">
        <v>1561519.3083146401</v>
      </c>
      <c r="K310" s="13">
        <v>739391.465293393</v>
      </c>
      <c r="L310" s="13">
        <v>212663.823467696</v>
      </c>
    </row>
    <row r="311" spans="2:12" s="1" customFormat="1" ht="10" x14ac:dyDescent="0.2">
      <c r="B311" s="57">
        <v>44896</v>
      </c>
      <c r="C311" s="58">
        <v>54027</v>
      </c>
      <c r="D311" s="13">
        <v>300</v>
      </c>
      <c r="E311" s="59">
        <v>9131</v>
      </c>
      <c r="F311" s="115"/>
      <c r="G311" s="115"/>
      <c r="H311" s="99">
        <v>2428035.36</v>
      </c>
      <c r="I311" s="99"/>
      <c r="J311" s="13">
        <v>1472677.88852236</v>
      </c>
      <c r="K311" s="13">
        <v>695608.06403443404</v>
      </c>
      <c r="L311" s="13">
        <v>199250.70926038199</v>
      </c>
    </row>
    <row r="312" spans="2:12" s="1" customFormat="1" ht="10" x14ac:dyDescent="0.2">
      <c r="B312" s="57">
        <v>44896</v>
      </c>
      <c r="C312" s="58">
        <v>54058</v>
      </c>
      <c r="D312" s="13">
        <v>301</v>
      </c>
      <c r="E312" s="59">
        <v>9162</v>
      </c>
      <c r="F312" s="115"/>
      <c r="G312" s="115"/>
      <c r="H312" s="99">
        <v>2301049.42</v>
      </c>
      <c r="I312" s="99"/>
      <c r="J312" s="13">
        <v>1393289.8849779801</v>
      </c>
      <c r="K312" s="13">
        <v>656436.04314503795</v>
      </c>
      <c r="L312" s="13">
        <v>187233.82367224401</v>
      </c>
    </row>
    <row r="313" spans="2:12" s="1" customFormat="1" ht="10" x14ac:dyDescent="0.2">
      <c r="B313" s="57">
        <v>44896</v>
      </c>
      <c r="C313" s="58">
        <v>54089</v>
      </c>
      <c r="D313" s="13">
        <v>302</v>
      </c>
      <c r="E313" s="59">
        <v>9193</v>
      </c>
      <c r="F313" s="115"/>
      <c r="G313" s="115"/>
      <c r="H313" s="99">
        <v>2179707.8199999998</v>
      </c>
      <c r="I313" s="99"/>
      <c r="J313" s="13">
        <v>1317578.8030981701</v>
      </c>
      <c r="K313" s="13">
        <v>619186.71112876094</v>
      </c>
      <c r="L313" s="13">
        <v>175861.241247231</v>
      </c>
    </row>
    <row r="314" spans="2:12" s="1" customFormat="1" ht="10" x14ac:dyDescent="0.2">
      <c r="B314" s="57">
        <v>44896</v>
      </c>
      <c r="C314" s="58">
        <v>54118</v>
      </c>
      <c r="D314" s="13">
        <v>303</v>
      </c>
      <c r="E314" s="59">
        <v>9222</v>
      </c>
      <c r="F314" s="115"/>
      <c r="G314" s="115"/>
      <c r="H314" s="99">
        <v>2063007.17</v>
      </c>
      <c r="I314" s="99"/>
      <c r="J314" s="13">
        <v>1245057.46392873</v>
      </c>
      <c r="K314" s="13">
        <v>583713.67181431397</v>
      </c>
      <c r="L314" s="13">
        <v>165129.21638391001</v>
      </c>
    </row>
    <row r="315" spans="2:12" s="1" customFormat="1" ht="10" x14ac:dyDescent="0.2">
      <c r="B315" s="57">
        <v>44896</v>
      </c>
      <c r="C315" s="58">
        <v>54149</v>
      </c>
      <c r="D315" s="13">
        <v>304</v>
      </c>
      <c r="E315" s="59">
        <v>9253</v>
      </c>
      <c r="F315" s="115"/>
      <c r="G315" s="115"/>
      <c r="H315" s="99">
        <v>1949998.55</v>
      </c>
      <c r="I315" s="99"/>
      <c r="J315" s="13">
        <v>1174858.9408336999</v>
      </c>
      <c r="K315" s="13">
        <v>549402.06636267796</v>
      </c>
      <c r="L315" s="13">
        <v>154764.36229054799</v>
      </c>
    </row>
    <row r="316" spans="2:12" s="1" customFormat="1" ht="10" x14ac:dyDescent="0.2">
      <c r="B316" s="57">
        <v>44896</v>
      </c>
      <c r="C316" s="58">
        <v>54179</v>
      </c>
      <c r="D316" s="13">
        <v>305</v>
      </c>
      <c r="E316" s="59">
        <v>9283</v>
      </c>
      <c r="F316" s="115"/>
      <c r="G316" s="115"/>
      <c r="H316" s="99">
        <v>1837924.21</v>
      </c>
      <c r="I316" s="99"/>
      <c r="J316" s="13">
        <v>1105517.4364489301</v>
      </c>
      <c r="K316" s="13">
        <v>515703.31878926803</v>
      </c>
      <c r="L316" s="13">
        <v>144676.063589278</v>
      </c>
    </row>
    <row r="317" spans="2:12" s="1" customFormat="1" ht="10" x14ac:dyDescent="0.2">
      <c r="B317" s="57">
        <v>44896</v>
      </c>
      <c r="C317" s="58">
        <v>54210</v>
      </c>
      <c r="D317" s="13">
        <v>306</v>
      </c>
      <c r="E317" s="59">
        <v>9314</v>
      </c>
      <c r="F317" s="115"/>
      <c r="G317" s="115"/>
      <c r="H317" s="99">
        <v>1732206.58</v>
      </c>
      <c r="I317" s="99"/>
      <c r="J317" s="13">
        <v>1040160.7486117301</v>
      </c>
      <c r="K317" s="13">
        <v>483981.63647524902</v>
      </c>
      <c r="L317" s="13">
        <v>135201.73373407999</v>
      </c>
    </row>
    <row r="318" spans="2:12" s="1" customFormat="1" ht="10" x14ac:dyDescent="0.2">
      <c r="B318" s="57">
        <v>44896</v>
      </c>
      <c r="C318" s="58">
        <v>54240</v>
      </c>
      <c r="D318" s="13">
        <v>307</v>
      </c>
      <c r="E318" s="59">
        <v>9344</v>
      </c>
      <c r="F318" s="115"/>
      <c r="G318" s="115"/>
      <c r="H318" s="99">
        <v>1633404.15</v>
      </c>
      <c r="I318" s="99"/>
      <c r="J318" s="13">
        <v>979221.61711996002</v>
      </c>
      <c r="K318" s="13">
        <v>454505.540851856</v>
      </c>
      <c r="L318" s="13">
        <v>126447.032765836</v>
      </c>
    </row>
    <row r="319" spans="2:12" s="1" customFormat="1" ht="10" x14ac:dyDescent="0.2">
      <c r="B319" s="57">
        <v>44896</v>
      </c>
      <c r="C319" s="58">
        <v>54271</v>
      </c>
      <c r="D319" s="13">
        <v>308</v>
      </c>
      <c r="E319" s="59">
        <v>9375</v>
      </c>
      <c r="F319" s="115"/>
      <c r="G319" s="115"/>
      <c r="H319" s="99">
        <v>1539210.6</v>
      </c>
      <c r="I319" s="99"/>
      <c r="J319" s="13">
        <v>921187.76733717497</v>
      </c>
      <c r="K319" s="13">
        <v>426481.74339434999</v>
      </c>
      <c r="L319" s="13">
        <v>118148.040968653</v>
      </c>
    </row>
    <row r="320" spans="2:12" s="1" customFormat="1" ht="10" x14ac:dyDescent="0.2">
      <c r="B320" s="57">
        <v>44896</v>
      </c>
      <c r="C320" s="58">
        <v>54302</v>
      </c>
      <c r="D320" s="13">
        <v>309</v>
      </c>
      <c r="E320" s="59">
        <v>9406</v>
      </c>
      <c r="F320" s="115"/>
      <c r="G320" s="115"/>
      <c r="H320" s="99">
        <v>1446605.43</v>
      </c>
      <c r="I320" s="99"/>
      <c r="J320" s="13">
        <v>864296.96245670505</v>
      </c>
      <c r="K320" s="13">
        <v>399125.39576676599</v>
      </c>
      <c r="L320" s="13">
        <v>110101.202390331</v>
      </c>
    </row>
    <row r="321" spans="2:12" s="1" customFormat="1" ht="10" x14ac:dyDescent="0.2">
      <c r="B321" s="57">
        <v>44896</v>
      </c>
      <c r="C321" s="58">
        <v>54332</v>
      </c>
      <c r="D321" s="13">
        <v>310</v>
      </c>
      <c r="E321" s="59">
        <v>9436</v>
      </c>
      <c r="F321" s="115"/>
      <c r="G321" s="115"/>
      <c r="H321" s="99">
        <v>1356615.4</v>
      </c>
      <c r="I321" s="99"/>
      <c r="J321" s="13">
        <v>809200.60518029402</v>
      </c>
      <c r="K321" s="13">
        <v>372762.60810741899</v>
      </c>
      <c r="L321" s="13">
        <v>102407.34923885899</v>
      </c>
    </row>
    <row r="322" spans="2:12" s="1" customFormat="1" ht="10" x14ac:dyDescent="0.2">
      <c r="B322" s="57">
        <v>44896</v>
      </c>
      <c r="C322" s="58">
        <v>54363</v>
      </c>
      <c r="D322" s="13">
        <v>311</v>
      </c>
      <c r="E322" s="59">
        <v>9467</v>
      </c>
      <c r="F322" s="115"/>
      <c r="G322" s="115"/>
      <c r="H322" s="99">
        <v>1267998.6000000001</v>
      </c>
      <c r="I322" s="99"/>
      <c r="J322" s="13">
        <v>755059.20979466895</v>
      </c>
      <c r="K322" s="13">
        <v>346937.50017993699</v>
      </c>
      <c r="L322" s="13">
        <v>94908.836109851298</v>
      </c>
    </row>
    <row r="323" spans="2:12" s="1" customFormat="1" ht="10" x14ac:dyDescent="0.2">
      <c r="B323" s="57">
        <v>44896</v>
      </c>
      <c r="C323" s="58">
        <v>54393</v>
      </c>
      <c r="D323" s="13">
        <v>312</v>
      </c>
      <c r="E323" s="59">
        <v>9497</v>
      </c>
      <c r="F323" s="115"/>
      <c r="G323" s="115"/>
      <c r="H323" s="99">
        <v>1189183.8400000001</v>
      </c>
      <c r="I323" s="99"/>
      <c r="J323" s="13">
        <v>706964.80610938196</v>
      </c>
      <c r="K323" s="13">
        <v>324039.38363616099</v>
      </c>
      <c r="L323" s="13">
        <v>88281.414593604903</v>
      </c>
    </row>
    <row r="324" spans="2:12" s="1" customFormat="1" ht="10" x14ac:dyDescent="0.2">
      <c r="B324" s="57">
        <v>44896</v>
      </c>
      <c r="C324" s="58">
        <v>54424</v>
      </c>
      <c r="D324" s="13">
        <v>313</v>
      </c>
      <c r="E324" s="59">
        <v>9528</v>
      </c>
      <c r="F324" s="115"/>
      <c r="G324" s="115"/>
      <c r="H324" s="99">
        <v>1120274.1399999999</v>
      </c>
      <c r="I324" s="99"/>
      <c r="J324" s="13">
        <v>664868.69606268394</v>
      </c>
      <c r="K324" s="13">
        <v>303969.48064736801</v>
      </c>
      <c r="L324" s="13">
        <v>82462.801918781202</v>
      </c>
    </row>
    <row r="325" spans="2:12" s="1" customFormat="1" ht="10" x14ac:dyDescent="0.2">
      <c r="B325" s="57">
        <v>44896</v>
      </c>
      <c r="C325" s="58">
        <v>54455</v>
      </c>
      <c r="D325" s="13">
        <v>314</v>
      </c>
      <c r="E325" s="59">
        <v>9559</v>
      </c>
      <c r="F325" s="115"/>
      <c r="G325" s="115"/>
      <c r="H325" s="99">
        <v>1051866.51</v>
      </c>
      <c r="I325" s="99"/>
      <c r="J325" s="13">
        <v>623210.81543425005</v>
      </c>
      <c r="K325" s="13">
        <v>284199.40895046497</v>
      </c>
      <c r="L325" s="13">
        <v>76772.891128085699</v>
      </c>
    </row>
    <row r="326" spans="2:12" s="1" customFormat="1" ht="10" x14ac:dyDescent="0.2">
      <c r="B326" s="57">
        <v>44896</v>
      </c>
      <c r="C326" s="58">
        <v>54483</v>
      </c>
      <c r="D326" s="13">
        <v>315</v>
      </c>
      <c r="E326" s="59">
        <v>9587</v>
      </c>
      <c r="F326" s="115"/>
      <c r="G326" s="115"/>
      <c r="H326" s="99">
        <v>985191.23</v>
      </c>
      <c r="I326" s="99"/>
      <c r="J326" s="13">
        <v>582812.70937000704</v>
      </c>
      <c r="K326" s="13">
        <v>265166.29390229803</v>
      </c>
      <c r="L326" s="13">
        <v>71357.241882622096</v>
      </c>
    </row>
    <row r="327" spans="2:12" s="1" customFormat="1" ht="10" x14ac:dyDescent="0.2">
      <c r="B327" s="57">
        <v>44896</v>
      </c>
      <c r="C327" s="58">
        <v>54514</v>
      </c>
      <c r="D327" s="13">
        <v>316</v>
      </c>
      <c r="E327" s="59">
        <v>9618</v>
      </c>
      <c r="F327" s="115"/>
      <c r="G327" s="115"/>
      <c r="H327" s="99">
        <v>923869.11</v>
      </c>
      <c r="I327" s="99"/>
      <c r="J327" s="13">
        <v>545609.22198498505</v>
      </c>
      <c r="K327" s="13">
        <v>247608.243884419</v>
      </c>
      <c r="L327" s="13">
        <v>66350.080800790194</v>
      </c>
    </row>
    <row r="328" spans="2:12" s="1" customFormat="1" ht="10" x14ac:dyDescent="0.2">
      <c r="B328" s="57">
        <v>44896</v>
      </c>
      <c r="C328" s="58">
        <v>54544</v>
      </c>
      <c r="D328" s="13">
        <v>317</v>
      </c>
      <c r="E328" s="59">
        <v>9648</v>
      </c>
      <c r="F328" s="115"/>
      <c r="G328" s="115"/>
      <c r="H328" s="99">
        <v>864422.07</v>
      </c>
      <c r="I328" s="99"/>
      <c r="J328" s="13">
        <v>509663.65293816797</v>
      </c>
      <c r="K328" s="13">
        <v>230726.15447705399</v>
      </c>
      <c r="L328" s="13">
        <v>61572.851582961899</v>
      </c>
    </row>
    <row r="329" spans="2:12" s="1" customFormat="1" ht="10" x14ac:dyDescent="0.2">
      <c r="B329" s="57">
        <v>44896</v>
      </c>
      <c r="C329" s="58">
        <v>54575</v>
      </c>
      <c r="D329" s="13">
        <v>318</v>
      </c>
      <c r="E329" s="59">
        <v>9679</v>
      </c>
      <c r="F329" s="115"/>
      <c r="G329" s="115"/>
      <c r="H329" s="99">
        <v>807133.46</v>
      </c>
      <c r="I329" s="99"/>
      <c r="J329" s="13">
        <v>475079.12362496898</v>
      </c>
      <c r="K329" s="13">
        <v>214522.67541984899</v>
      </c>
      <c r="L329" s="13">
        <v>57006.222520575</v>
      </c>
    </row>
    <row r="330" spans="2:12" s="1" customFormat="1" ht="10" x14ac:dyDescent="0.2">
      <c r="B330" s="57">
        <v>44896</v>
      </c>
      <c r="C330" s="58">
        <v>54605</v>
      </c>
      <c r="D330" s="13">
        <v>319</v>
      </c>
      <c r="E330" s="59">
        <v>9709</v>
      </c>
      <c r="F330" s="115"/>
      <c r="G330" s="115"/>
      <c r="H330" s="99">
        <v>751088.15</v>
      </c>
      <c r="I330" s="99"/>
      <c r="J330" s="13">
        <v>441365.17761097202</v>
      </c>
      <c r="K330" s="13">
        <v>198808.565152289</v>
      </c>
      <c r="L330" s="13">
        <v>52613.868312863102</v>
      </c>
    </row>
    <row r="331" spans="2:12" s="1" customFormat="1" ht="10" x14ac:dyDescent="0.2">
      <c r="B331" s="57">
        <v>44896</v>
      </c>
      <c r="C331" s="58">
        <v>54636</v>
      </c>
      <c r="D331" s="13">
        <v>320</v>
      </c>
      <c r="E331" s="59">
        <v>9740</v>
      </c>
      <c r="F331" s="115"/>
      <c r="G331" s="115"/>
      <c r="H331" s="99">
        <v>697126.12</v>
      </c>
      <c r="I331" s="99"/>
      <c r="J331" s="13">
        <v>408960.43097067898</v>
      </c>
      <c r="K331" s="13">
        <v>183743.67908275101</v>
      </c>
      <c r="L331" s="13">
        <v>48421.046353721402</v>
      </c>
    </row>
    <row r="332" spans="2:12" s="1" customFormat="1" ht="10" x14ac:dyDescent="0.2">
      <c r="B332" s="57">
        <v>44896</v>
      </c>
      <c r="C332" s="58">
        <v>54667</v>
      </c>
      <c r="D332" s="13">
        <v>321</v>
      </c>
      <c r="E332" s="59">
        <v>9771</v>
      </c>
      <c r="F332" s="115"/>
      <c r="G332" s="115"/>
      <c r="H332" s="99">
        <v>646259.39</v>
      </c>
      <c r="I332" s="99"/>
      <c r="J332" s="13">
        <v>378477.07612979802</v>
      </c>
      <c r="K332" s="13">
        <v>169615.20867566401</v>
      </c>
      <c r="L332" s="13">
        <v>44508.521984658197</v>
      </c>
    </row>
    <row r="333" spans="2:12" s="1" customFormat="1" ht="10" x14ac:dyDescent="0.2">
      <c r="B333" s="57">
        <v>44896</v>
      </c>
      <c r="C333" s="58">
        <v>54697</v>
      </c>
      <c r="D333" s="13">
        <v>322</v>
      </c>
      <c r="E333" s="59">
        <v>9801</v>
      </c>
      <c r="F333" s="115"/>
      <c r="G333" s="115"/>
      <c r="H333" s="99">
        <v>595991.64</v>
      </c>
      <c r="I333" s="99"/>
      <c r="J333" s="13">
        <v>348465.22309791401</v>
      </c>
      <c r="K333" s="13">
        <v>155780.97592806601</v>
      </c>
      <c r="L333" s="13">
        <v>40710.729573648197</v>
      </c>
    </row>
    <row r="334" spans="2:12" s="1" customFormat="1" ht="10" x14ac:dyDescent="0.2">
      <c r="B334" s="57">
        <v>44896</v>
      </c>
      <c r="C334" s="58">
        <v>54728</v>
      </c>
      <c r="D334" s="13">
        <v>323</v>
      </c>
      <c r="E334" s="59">
        <v>9832</v>
      </c>
      <c r="F334" s="115"/>
      <c r="G334" s="115"/>
      <c r="H334" s="99">
        <v>549566.17000000004</v>
      </c>
      <c r="I334" s="99"/>
      <c r="J334" s="13">
        <v>320776.13017614197</v>
      </c>
      <c r="K334" s="13">
        <v>143037.896563082</v>
      </c>
      <c r="L334" s="13">
        <v>37222.213833607602</v>
      </c>
    </row>
    <row r="335" spans="2:12" s="1" customFormat="1" ht="10" x14ac:dyDescent="0.2">
      <c r="B335" s="57">
        <v>44896</v>
      </c>
      <c r="C335" s="58">
        <v>54758</v>
      </c>
      <c r="D335" s="13">
        <v>324</v>
      </c>
      <c r="E335" s="59">
        <v>9862</v>
      </c>
      <c r="F335" s="115"/>
      <c r="G335" s="115"/>
      <c r="H335" s="99">
        <v>510048.17</v>
      </c>
      <c r="I335" s="99"/>
      <c r="J335" s="13">
        <v>297221.21632938198</v>
      </c>
      <c r="K335" s="13">
        <v>132208.27709569101</v>
      </c>
      <c r="L335" s="13">
        <v>34263.033732901204</v>
      </c>
    </row>
    <row r="336" spans="2:12" s="1" customFormat="1" ht="10" x14ac:dyDescent="0.2">
      <c r="B336" s="57">
        <v>44896</v>
      </c>
      <c r="C336" s="58">
        <v>54789</v>
      </c>
      <c r="D336" s="13">
        <v>325</v>
      </c>
      <c r="E336" s="59">
        <v>9893</v>
      </c>
      <c r="F336" s="115"/>
      <c r="G336" s="115"/>
      <c r="H336" s="99">
        <v>480493.18</v>
      </c>
      <c r="I336" s="99"/>
      <c r="J336" s="13">
        <v>279523.68964611302</v>
      </c>
      <c r="K336" s="13">
        <v>124019.94992753799</v>
      </c>
      <c r="L336" s="13">
        <v>32004.816345849798</v>
      </c>
    </row>
    <row r="337" spans="2:12" s="1" customFormat="1" ht="10" x14ac:dyDescent="0.2">
      <c r="B337" s="57">
        <v>44896</v>
      </c>
      <c r="C337" s="58">
        <v>54820</v>
      </c>
      <c r="D337" s="13">
        <v>326</v>
      </c>
      <c r="E337" s="59">
        <v>9924</v>
      </c>
      <c r="F337" s="115"/>
      <c r="G337" s="115"/>
      <c r="H337" s="99">
        <v>452565.73</v>
      </c>
      <c r="I337" s="99"/>
      <c r="J337" s="13">
        <v>262830.54522103199</v>
      </c>
      <c r="K337" s="13">
        <v>116316.91100983</v>
      </c>
      <c r="L337" s="13">
        <v>29889.817790480902</v>
      </c>
    </row>
    <row r="338" spans="2:12" s="1" customFormat="1" ht="10" x14ac:dyDescent="0.2">
      <c r="B338" s="57">
        <v>44896</v>
      </c>
      <c r="C338" s="58">
        <v>54848</v>
      </c>
      <c r="D338" s="13">
        <v>327</v>
      </c>
      <c r="E338" s="59">
        <v>9952</v>
      </c>
      <c r="F338" s="115"/>
      <c r="G338" s="115"/>
      <c r="H338" s="99">
        <v>426936.14</v>
      </c>
      <c r="I338" s="99"/>
      <c r="J338" s="13">
        <v>247566.122043496</v>
      </c>
      <c r="K338" s="13">
        <v>109309.86406532901</v>
      </c>
      <c r="L338" s="13">
        <v>27981.743599363701</v>
      </c>
    </row>
    <row r="339" spans="2:12" s="1" customFormat="1" ht="10" x14ac:dyDescent="0.2">
      <c r="B339" s="57">
        <v>44896</v>
      </c>
      <c r="C339" s="58">
        <v>54879</v>
      </c>
      <c r="D339" s="13">
        <v>328</v>
      </c>
      <c r="E339" s="59">
        <v>9983</v>
      </c>
      <c r="F339" s="115"/>
      <c r="G339" s="115"/>
      <c r="H339" s="99">
        <v>285762.87</v>
      </c>
      <c r="I339" s="99"/>
      <c r="J339" s="13">
        <v>165423.37326145801</v>
      </c>
      <c r="K339" s="13">
        <v>72854.956948588006</v>
      </c>
      <c r="L339" s="13">
        <v>18570.8227131368</v>
      </c>
    </row>
    <row r="340" spans="2:12" s="1" customFormat="1" ht="10" x14ac:dyDescent="0.2">
      <c r="B340" s="57">
        <v>44896</v>
      </c>
      <c r="C340" s="58">
        <v>54909</v>
      </c>
      <c r="D340" s="13">
        <v>329</v>
      </c>
      <c r="E340" s="59">
        <v>10013</v>
      </c>
      <c r="F340" s="115"/>
      <c r="G340" s="115"/>
      <c r="H340" s="99">
        <v>260795.54</v>
      </c>
      <c r="I340" s="99"/>
      <c r="J340" s="13">
        <v>150722.39760185499</v>
      </c>
      <c r="K340" s="13">
        <v>66217.044784956001</v>
      </c>
      <c r="L340" s="13">
        <v>16809.620787766798</v>
      </c>
    </row>
    <row r="341" spans="2:12" s="1" customFormat="1" ht="10" x14ac:dyDescent="0.2">
      <c r="B341" s="57">
        <v>44896</v>
      </c>
      <c r="C341" s="58">
        <v>54940</v>
      </c>
      <c r="D341" s="13">
        <v>330</v>
      </c>
      <c r="E341" s="59">
        <v>10044</v>
      </c>
      <c r="F341" s="115"/>
      <c r="G341" s="115"/>
      <c r="H341" s="99">
        <v>237113.77</v>
      </c>
      <c r="I341" s="99"/>
      <c r="J341" s="13">
        <v>136803.493734861</v>
      </c>
      <c r="K341" s="13">
        <v>59949.184846109703</v>
      </c>
      <c r="L341" s="13">
        <v>15154.0258359119</v>
      </c>
    </row>
    <row r="342" spans="2:12" s="1" customFormat="1" ht="10" x14ac:dyDescent="0.2">
      <c r="B342" s="57">
        <v>44896</v>
      </c>
      <c r="C342" s="58">
        <v>54970</v>
      </c>
      <c r="D342" s="13">
        <v>331</v>
      </c>
      <c r="E342" s="59">
        <v>10074</v>
      </c>
      <c r="F342" s="115"/>
      <c r="G342" s="115"/>
      <c r="H342" s="99">
        <v>213488.3</v>
      </c>
      <c r="I342" s="99"/>
      <c r="J342" s="13">
        <v>122970.532130594</v>
      </c>
      <c r="K342" s="13">
        <v>53754.758264270102</v>
      </c>
      <c r="L342" s="13">
        <v>13532.490714719799</v>
      </c>
    </row>
    <row r="343" spans="2:12" s="1" customFormat="1" ht="10" x14ac:dyDescent="0.2">
      <c r="B343" s="57">
        <v>44896</v>
      </c>
      <c r="C343" s="58">
        <v>55001</v>
      </c>
      <c r="D343" s="13">
        <v>332</v>
      </c>
      <c r="E343" s="59">
        <v>10105</v>
      </c>
      <c r="F343" s="115"/>
      <c r="G343" s="115"/>
      <c r="H343" s="99">
        <v>190609.22</v>
      </c>
      <c r="I343" s="99"/>
      <c r="J343" s="13">
        <v>109605.830370333</v>
      </c>
      <c r="K343" s="13">
        <v>47790.724048529497</v>
      </c>
      <c r="L343" s="13">
        <v>11980.116862192301</v>
      </c>
    </row>
    <row r="344" spans="2:12" s="1" customFormat="1" ht="10" x14ac:dyDescent="0.2">
      <c r="B344" s="57">
        <v>44896</v>
      </c>
      <c r="C344" s="58">
        <v>55032</v>
      </c>
      <c r="D344" s="13">
        <v>333</v>
      </c>
      <c r="E344" s="59">
        <v>10136</v>
      </c>
      <c r="F344" s="115"/>
      <c r="G344" s="115"/>
      <c r="H344" s="99">
        <v>170123.98</v>
      </c>
      <c r="I344" s="99"/>
      <c r="J344" s="13">
        <v>97660.302655266103</v>
      </c>
      <c r="K344" s="13">
        <v>42473.897282215097</v>
      </c>
      <c r="L344" s="13">
        <v>10602.2044837802</v>
      </c>
    </row>
    <row r="345" spans="2:12" s="1" customFormat="1" ht="10" x14ac:dyDescent="0.2">
      <c r="B345" s="57">
        <v>44896</v>
      </c>
      <c r="C345" s="58">
        <v>55062</v>
      </c>
      <c r="D345" s="13">
        <v>334</v>
      </c>
      <c r="E345" s="59">
        <v>10166</v>
      </c>
      <c r="F345" s="115"/>
      <c r="G345" s="115"/>
      <c r="H345" s="99">
        <v>151135.48000000001</v>
      </c>
      <c r="I345" s="99"/>
      <c r="J345" s="13">
        <v>86617.475427602796</v>
      </c>
      <c r="K345" s="13">
        <v>37578.490896393101</v>
      </c>
      <c r="L345" s="13">
        <v>9341.7767137192404</v>
      </c>
    </row>
    <row r="346" spans="2:12" s="1" customFormat="1" ht="10" x14ac:dyDescent="0.2">
      <c r="B346" s="57">
        <v>44896</v>
      </c>
      <c r="C346" s="58">
        <v>55093</v>
      </c>
      <c r="D346" s="13">
        <v>335</v>
      </c>
      <c r="E346" s="59">
        <v>10197</v>
      </c>
      <c r="F346" s="115"/>
      <c r="G346" s="115"/>
      <c r="H346" s="99">
        <v>132587.99</v>
      </c>
      <c r="I346" s="99"/>
      <c r="J346" s="13">
        <v>75858.815619309695</v>
      </c>
      <c r="K346" s="13">
        <v>32827.209330948397</v>
      </c>
      <c r="L346" s="13">
        <v>8126.0732219833098</v>
      </c>
    </row>
    <row r="347" spans="2:12" s="1" customFormat="1" ht="10" x14ac:dyDescent="0.2">
      <c r="B347" s="57">
        <v>44896</v>
      </c>
      <c r="C347" s="58">
        <v>55123</v>
      </c>
      <c r="D347" s="13">
        <v>336</v>
      </c>
      <c r="E347" s="59">
        <v>10227</v>
      </c>
      <c r="F347" s="115"/>
      <c r="G347" s="115"/>
      <c r="H347" s="99">
        <v>115293.93</v>
      </c>
      <c r="I347" s="99"/>
      <c r="J347" s="13">
        <v>65855.928077401695</v>
      </c>
      <c r="K347" s="13">
        <v>28428.408573797798</v>
      </c>
      <c r="L347" s="13">
        <v>7008.3438061690003</v>
      </c>
    </row>
    <row r="348" spans="2:12" s="1" customFormat="1" ht="10" x14ac:dyDescent="0.2">
      <c r="B348" s="57">
        <v>44896</v>
      </c>
      <c r="C348" s="58">
        <v>55154</v>
      </c>
      <c r="D348" s="13">
        <v>337</v>
      </c>
      <c r="E348" s="59">
        <v>10258</v>
      </c>
      <c r="F348" s="115"/>
      <c r="G348" s="115"/>
      <c r="H348" s="99">
        <v>100132.67</v>
      </c>
      <c r="I348" s="99"/>
      <c r="J348" s="13">
        <v>57098.803399203003</v>
      </c>
      <c r="K348" s="13">
        <v>24585.4846513993</v>
      </c>
      <c r="L348" s="13">
        <v>6035.2913983107401</v>
      </c>
    </row>
    <row r="349" spans="2:12" s="1" customFormat="1" ht="10" x14ac:dyDescent="0.2">
      <c r="B349" s="57">
        <v>44896</v>
      </c>
      <c r="C349" s="58">
        <v>55185</v>
      </c>
      <c r="D349" s="13">
        <v>338</v>
      </c>
      <c r="E349" s="59">
        <v>10289</v>
      </c>
      <c r="F349" s="115"/>
      <c r="G349" s="115"/>
      <c r="H349" s="99">
        <v>84945.25</v>
      </c>
      <c r="I349" s="99"/>
      <c r="J349" s="13">
        <v>48356.302782949599</v>
      </c>
      <c r="K349" s="13">
        <v>20768.2043341561</v>
      </c>
      <c r="L349" s="13">
        <v>5076.6244542309196</v>
      </c>
    </row>
    <row r="350" spans="2:12" s="1" customFormat="1" ht="10" x14ac:dyDescent="0.2">
      <c r="B350" s="57">
        <v>44896</v>
      </c>
      <c r="C350" s="58">
        <v>55213</v>
      </c>
      <c r="D350" s="13">
        <v>339</v>
      </c>
      <c r="E350" s="59">
        <v>10317</v>
      </c>
      <c r="F350" s="115"/>
      <c r="G350" s="115"/>
      <c r="H350" s="99">
        <v>70501.75</v>
      </c>
      <c r="I350" s="99"/>
      <c r="J350" s="13">
        <v>40072.645055358204</v>
      </c>
      <c r="K350" s="13">
        <v>17170.976174409599</v>
      </c>
      <c r="L350" s="13">
        <v>4181.2495292032199</v>
      </c>
    </row>
    <row r="351" spans="2:12" s="1" customFormat="1" ht="10" x14ac:dyDescent="0.2">
      <c r="B351" s="57">
        <v>44896</v>
      </c>
      <c r="C351" s="58">
        <v>55244</v>
      </c>
      <c r="D351" s="13">
        <v>340</v>
      </c>
      <c r="E351" s="59">
        <v>10348</v>
      </c>
      <c r="F351" s="115"/>
      <c r="G351" s="115"/>
      <c r="H351" s="99">
        <v>57663.14</v>
      </c>
      <c r="I351" s="99"/>
      <c r="J351" s="13">
        <v>32719.6899245323</v>
      </c>
      <c r="K351" s="13">
        <v>13984.606420141399</v>
      </c>
      <c r="L351" s="13">
        <v>3390.9233145326002</v>
      </c>
    </row>
    <row r="352" spans="2:12" s="1" customFormat="1" ht="10" x14ac:dyDescent="0.2">
      <c r="B352" s="57">
        <v>44896</v>
      </c>
      <c r="C352" s="58">
        <v>55274</v>
      </c>
      <c r="D352" s="13">
        <v>341</v>
      </c>
      <c r="E352" s="59">
        <v>10378</v>
      </c>
      <c r="F352" s="115"/>
      <c r="G352" s="115"/>
      <c r="H352" s="99">
        <v>45133.81</v>
      </c>
      <c r="I352" s="99"/>
      <c r="J352" s="13">
        <v>25568.1583990254</v>
      </c>
      <c r="K352" s="13">
        <v>10901.099013965701</v>
      </c>
      <c r="L352" s="13">
        <v>2632.41337025759</v>
      </c>
    </row>
    <row r="353" spans="2:12" s="1" customFormat="1" ht="10" x14ac:dyDescent="0.2">
      <c r="B353" s="57">
        <v>44896</v>
      </c>
      <c r="C353" s="58">
        <v>55305</v>
      </c>
      <c r="D353" s="13">
        <v>342</v>
      </c>
      <c r="E353" s="59">
        <v>10409</v>
      </c>
      <c r="F353" s="115"/>
      <c r="G353" s="115"/>
      <c r="H353" s="99">
        <v>35082.07</v>
      </c>
      <c r="I353" s="99"/>
      <c r="J353" s="13">
        <v>19840.172403221099</v>
      </c>
      <c r="K353" s="13">
        <v>8437.4336511688998</v>
      </c>
      <c r="L353" s="13">
        <v>2028.85399241133</v>
      </c>
    </row>
    <row r="354" spans="2:12" s="1" customFormat="1" ht="10" x14ac:dyDescent="0.2">
      <c r="B354" s="57">
        <v>44896</v>
      </c>
      <c r="C354" s="58">
        <v>55335</v>
      </c>
      <c r="D354" s="13">
        <v>343</v>
      </c>
      <c r="E354" s="59">
        <v>10439</v>
      </c>
      <c r="F354" s="115"/>
      <c r="G354" s="115"/>
      <c r="H354" s="99">
        <v>26277.51</v>
      </c>
      <c r="I354" s="99"/>
      <c r="J354" s="13">
        <v>14836.484298642299</v>
      </c>
      <c r="K354" s="13">
        <v>6293.9849144623004</v>
      </c>
      <c r="L354" s="13">
        <v>1507.2392821062199</v>
      </c>
    </row>
    <row r="355" spans="2:12" s="1" customFormat="1" ht="10" x14ac:dyDescent="0.2">
      <c r="B355" s="57">
        <v>44896</v>
      </c>
      <c r="C355" s="58">
        <v>55366</v>
      </c>
      <c r="D355" s="13">
        <v>344</v>
      </c>
      <c r="E355" s="59">
        <v>10470</v>
      </c>
      <c r="F355" s="115"/>
      <c r="G355" s="115"/>
      <c r="H355" s="99">
        <v>17459.240000000002</v>
      </c>
      <c r="I355" s="99"/>
      <c r="J355" s="13">
        <v>9840.9019627042708</v>
      </c>
      <c r="K355" s="13">
        <v>4164.12439301008</v>
      </c>
      <c r="L355" s="13">
        <v>992.97158474973799</v>
      </c>
    </row>
    <row r="356" spans="2:12" s="1" customFormat="1" ht="10" x14ac:dyDescent="0.2">
      <c r="B356" s="57">
        <v>44896</v>
      </c>
      <c r="C356" s="58">
        <v>55397</v>
      </c>
      <c r="D356" s="13">
        <v>345</v>
      </c>
      <c r="E356" s="59">
        <v>10501</v>
      </c>
      <c r="F356" s="115"/>
      <c r="G356" s="115"/>
      <c r="H356" s="99">
        <v>10174.36</v>
      </c>
      <c r="I356" s="99"/>
      <c r="J356" s="13">
        <v>5725.0521837459901</v>
      </c>
      <c r="K356" s="13">
        <v>2416.36386045464</v>
      </c>
      <c r="L356" s="13">
        <v>573.76239077223795</v>
      </c>
    </row>
    <row r="357" spans="2:12" s="1" customFormat="1" ht="10" x14ac:dyDescent="0.2">
      <c r="B357" s="57">
        <v>44896</v>
      </c>
      <c r="C357" s="58">
        <v>55427</v>
      </c>
      <c r="D357" s="13">
        <v>346</v>
      </c>
      <c r="E357" s="59">
        <v>10531</v>
      </c>
      <c r="F357" s="115"/>
      <c r="G357" s="115"/>
      <c r="H357" s="99">
        <v>3650.17</v>
      </c>
      <c r="I357" s="99"/>
      <c r="J357" s="13">
        <v>0</v>
      </c>
      <c r="K357" s="13">
        <v>0</v>
      </c>
      <c r="L357" s="13">
        <v>0</v>
      </c>
    </row>
    <row r="358" spans="2:12" s="1" customFormat="1" ht="10" x14ac:dyDescent="0.2">
      <c r="B358" s="57">
        <v>44896</v>
      </c>
      <c r="C358" s="58">
        <v>55458</v>
      </c>
      <c r="D358" s="13">
        <v>347</v>
      </c>
      <c r="E358" s="59">
        <v>10562</v>
      </c>
      <c r="F358" s="115"/>
      <c r="G358" s="115"/>
      <c r="H358" s="99">
        <v>0</v>
      </c>
      <c r="I358" s="99"/>
      <c r="J358" s="13">
        <v>0</v>
      </c>
      <c r="K358" s="13">
        <v>0</v>
      </c>
      <c r="L358" s="13">
        <v>0</v>
      </c>
    </row>
    <row r="359" spans="2:12" s="1" customFormat="1" ht="10" x14ac:dyDescent="0.2">
      <c r="B359" s="57">
        <v>44896</v>
      </c>
      <c r="C359" s="58">
        <v>55488</v>
      </c>
      <c r="D359" s="13">
        <v>348</v>
      </c>
      <c r="E359" s="59">
        <v>10592</v>
      </c>
      <c r="F359" s="115"/>
      <c r="G359" s="115"/>
      <c r="H359" s="99">
        <v>0</v>
      </c>
      <c r="I359" s="99"/>
      <c r="J359" s="13">
        <v>0</v>
      </c>
      <c r="K359" s="13">
        <v>0</v>
      </c>
      <c r="L359" s="13">
        <v>0</v>
      </c>
    </row>
    <row r="360" spans="2:12" s="1" customFormat="1" ht="10" x14ac:dyDescent="0.2">
      <c r="B360" s="57">
        <v>44896</v>
      </c>
      <c r="C360" s="58">
        <v>55519</v>
      </c>
      <c r="D360" s="13">
        <v>349</v>
      </c>
      <c r="E360" s="59">
        <v>10623</v>
      </c>
      <c r="F360" s="115"/>
      <c r="G360" s="115"/>
      <c r="H360" s="99">
        <v>0</v>
      </c>
      <c r="I360" s="99"/>
      <c r="J360" s="13">
        <v>0</v>
      </c>
      <c r="K360" s="13">
        <v>0</v>
      </c>
      <c r="L360" s="13">
        <v>0</v>
      </c>
    </row>
    <row r="361" spans="2:12" s="1" customFormat="1" ht="10" x14ac:dyDescent="0.2">
      <c r="B361" s="57">
        <v>44896</v>
      </c>
      <c r="C361" s="58">
        <v>55550</v>
      </c>
      <c r="D361" s="13">
        <v>350</v>
      </c>
      <c r="E361" s="59">
        <v>10654</v>
      </c>
      <c r="F361" s="115"/>
      <c r="G361" s="115"/>
      <c r="H361" s="99">
        <v>0</v>
      </c>
      <c r="I361" s="99"/>
      <c r="J361" s="13">
        <v>0</v>
      </c>
      <c r="K361" s="13">
        <v>0</v>
      </c>
      <c r="L361" s="13">
        <v>0</v>
      </c>
    </row>
    <row r="362" spans="2:12" s="1" customFormat="1" ht="10" x14ac:dyDescent="0.2">
      <c r="B362" s="57">
        <v>44896</v>
      </c>
      <c r="C362" s="58">
        <v>55579</v>
      </c>
      <c r="D362" s="13">
        <v>351</v>
      </c>
      <c r="E362" s="59">
        <v>10683</v>
      </c>
      <c r="F362" s="115"/>
      <c r="G362" s="115"/>
      <c r="H362" s="99">
        <v>0</v>
      </c>
      <c r="I362" s="99"/>
      <c r="J362" s="13">
        <v>0</v>
      </c>
      <c r="K362" s="13">
        <v>0</v>
      </c>
      <c r="L362" s="13">
        <v>0</v>
      </c>
    </row>
    <row r="363" spans="2:12" s="1" customFormat="1" ht="10" x14ac:dyDescent="0.2">
      <c r="B363" s="57">
        <v>44896</v>
      </c>
      <c r="C363" s="58">
        <v>55610</v>
      </c>
      <c r="D363" s="13">
        <v>352</v>
      </c>
      <c r="E363" s="59">
        <v>10714</v>
      </c>
      <c r="F363" s="115"/>
      <c r="G363" s="115"/>
      <c r="H363" s="99">
        <v>0</v>
      </c>
      <c r="I363" s="99"/>
      <c r="J363" s="13">
        <v>0</v>
      </c>
      <c r="K363" s="13">
        <v>0</v>
      </c>
      <c r="L363" s="13">
        <v>0</v>
      </c>
    </row>
    <row r="364" spans="2:12" s="1" customFormat="1" ht="10" x14ac:dyDescent="0.2">
      <c r="B364" s="57">
        <v>44896</v>
      </c>
      <c r="C364" s="58">
        <v>55640</v>
      </c>
      <c r="D364" s="13">
        <v>353</v>
      </c>
      <c r="E364" s="59">
        <v>10744</v>
      </c>
      <c r="F364" s="115"/>
      <c r="G364" s="115"/>
      <c r="H364" s="99">
        <v>0</v>
      </c>
      <c r="I364" s="99"/>
      <c r="J364" s="13">
        <v>0</v>
      </c>
      <c r="K364" s="13">
        <v>0</v>
      </c>
      <c r="L364" s="13">
        <v>0</v>
      </c>
    </row>
    <row r="365" spans="2:12" s="1" customFormat="1" ht="10" x14ac:dyDescent="0.2">
      <c r="B365" s="57">
        <v>44896</v>
      </c>
      <c r="C365" s="58">
        <v>55671</v>
      </c>
      <c r="D365" s="13">
        <v>354</v>
      </c>
      <c r="E365" s="59">
        <v>10775</v>
      </c>
      <c r="F365" s="115"/>
      <c r="G365" s="115"/>
      <c r="H365" s="99">
        <v>0</v>
      </c>
      <c r="I365" s="99"/>
      <c r="J365" s="13">
        <v>0</v>
      </c>
      <c r="K365" s="13">
        <v>0</v>
      </c>
      <c r="L365" s="13">
        <v>0</v>
      </c>
    </row>
    <row r="366" spans="2:12" s="1" customFormat="1" ht="10" x14ac:dyDescent="0.2">
      <c r="B366" s="57">
        <v>44896</v>
      </c>
      <c r="C366" s="58">
        <v>55701</v>
      </c>
      <c r="D366" s="13">
        <v>355</v>
      </c>
      <c r="E366" s="59">
        <v>10805</v>
      </c>
      <c r="F366" s="115"/>
      <c r="G366" s="115"/>
      <c r="H366" s="99">
        <v>0</v>
      </c>
      <c r="I366" s="99"/>
      <c r="J366" s="13">
        <v>0</v>
      </c>
      <c r="K366" s="13">
        <v>0</v>
      </c>
      <c r="L366" s="13">
        <v>0</v>
      </c>
    </row>
    <row r="367" spans="2:12" s="1" customFormat="1" ht="9" x14ac:dyDescent="0.2">
      <c r="B367" s="60"/>
      <c r="C367" s="61"/>
      <c r="D367" s="62"/>
      <c r="E367" s="63"/>
      <c r="F367" s="117"/>
      <c r="G367" s="117"/>
      <c r="H367" s="120">
        <v>1425580153093.5901</v>
      </c>
      <c r="I367" s="120"/>
      <c r="J367" s="64">
        <v>1271782756667.8101</v>
      </c>
      <c r="K367" s="64">
        <v>1087023055463.64</v>
      </c>
      <c r="L367" s="64">
        <v>864698569410.52905</v>
      </c>
    </row>
    <row r="368" spans="2:12" s="1" customFormat="1" ht="8" x14ac:dyDescent="0.2"/>
  </sheetData>
  <mergeCells count="722">
    <mergeCell ref="H360:I360"/>
    <mergeCell ref="H361:I361"/>
    <mergeCell ref="H362:I362"/>
    <mergeCell ref="H363:I363"/>
    <mergeCell ref="H364:I364"/>
    <mergeCell ref="H365:I365"/>
    <mergeCell ref="H366:I366"/>
    <mergeCell ref="H367:I367"/>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335:I335"/>
    <mergeCell ref="H336:I336"/>
    <mergeCell ref="H337:I337"/>
    <mergeCell ref="H338:I338"/>
    <mergeCell ref="H339:I339"/>
    <mergeCell ref="H34:I34"/>
    <mergeCell ref="H340:I340"/>
    <mergeCell ref="H341:I341"/>
    <mergeCell ref="H342:I342"/>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327:I327"/>
    <mergeCell ref="H328:I328"/>
    <mergeCell ref="H329:I329"/>
    <mergeCell ref="H33:I33"/>
    <mergeCell ref="H330:I330"/>
    <mergeCell ref="H331:I331"/>
    <mergeCell ref="H332:I332"/>
    <mergeCell ref="H333:I333"/>
    <mergeCell ref="H334:I334"/>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319:I319"/>
    <mergeCell ref="H32:I32"/>
    <mergeCell ref="H320:I320"/>
    <mergeCell ref="H321:I321"/>
    <mergeCell ref="H322:I322"/>
    <mergeCell ref="H323:I323"/>
    <mergeCell ref="H324:I324"/>
    <mergeCell ref="H325:I325"/>
    <mergeCell ref="H326:I326"/>
    <mergeCell ref="H97:I97"/>
    <mergeCell ref="H98:I98"/>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353:G353"/>
    <mergeCell ref="F354:G354"/>
    <mergeCell ref="F355:G355"/>
    <mergeCell ref="F356:G356"/>
    <mergeCell ref="F357:G357"/>
    <mergeCell ref="F358:G358"/>
    <mergeCell ref="F359:G359"/>
    <mergeCell ref="F36:G36"/>
    <mergeCell ref="F360:G360"/>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345:G345"/>
    <mergeCell ref="F346:G346"/>
    <mergeCell ref="F347:G347"/>
    <mergeCell ref="F348:G348"/>
    <mergeCell ref="F349:G349"/>
    <mergeCell ref="F35:G35"/>
    <mergeCell ref="F350:G350"/>
    <mergeCell ref="F351:G351"/>
    <mergeCell ref="F352:G352"/>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337:G337"/>
    <mergeCell ref="F338:G338"/>
    <mergeCell ref="F339:G339"/>
    <mergeCell ref="F34:G34"/>
    <mergeCell ref="F340:G340"/>
    <mergeCell ref="F341:G341"/>
    <mergeCell ref="F342:G342"/>
    <mergeCell ref="F343:G343"/>
    <mergeCell ref="F344:G344"/>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329:G329"/>
    <mergeCell ref="F33:G33"/>
    <mergeCell ref="F330:G330"/>
    <mergeCell ref="F331:G331"/>
    <mergeCell ref="F332:G332"/>
    <mergeCell ref="F333:G333"/>
    <mergeCell ref="F334:G334"/>
    <mergeCell ref="F335:G335"/>
    <mergeCell ref="F336:G336"/>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colBreaks count="1" manualBreakCount="1">
    <brk id="2" max="6"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00A9-1874-424A-B3FB-DF2899BD1568}">
  <sheetPr>
    <tabColor theme="4" tint="-0.499984740745262"/>
  </sheetPr>
  <dimension ref="A1:J112"/>
  <sheetViews>
    <sheetView view="pageBreakPreview" zoomScale="60" zoomScaleNormal="70" workbookViewId="0">
      <selection activeCell="C79" sqref="C79"/>
    </sheetView>
  </sheetViews>
  <sheetFormatPr defaultRowHeight="14.5" x14ac:dyDescent="0.3"/>
  <cols>
    <col min="1" max="1" width="12.08984375" style="168" customWidth="1"/>
    <col min="2" max="2" width="55.08984375" style="168" bestFit="1" customWidth="1"/>
    <col min="3" max="3" width="39.08984375" style="168" customWidth="1"/>
    <col min="4" max="7" width="37.26953125" style="168" customWidth="1"/>
    <col min="8" max="8" width="6.6328125" style="168" customWidth="1"/>
    <col min="9" max="9" width="83.6328125" style="168" customWidth="1"/>
    <col min="10" max="10" width="43.36328125" style="168" customWidth="1"/>
    <col min="11" max="16384" width="8.7265625" style="163"/>
  </cols>
  <sheetData>
    <row r="1" spans="1:10" x14ac:dyDescent="0.3">
      <c r="A1" s="263" t="s">
        <v>1968</v>
      </c>
      <c r="B1" s="263"/>
    </row>
    <row r="2" spans="1:10" ht="31" x14ac:dyDescent="0.3">
      <c r="A2" s="160" t="s">
        <v>1969</v>
      </c>
      <c r="B2" s="160"/>
      <c r="C2" s="161"/>
      <c r="D2" s="161"/>
      <c r="E2" s="161"/>
      <c r="F2" s="162" t="s">
        <v>1409</v>
      </c>
      <c r="G2" s="206"/>
      <c r="H2" s="161"/>
      <c r="I2" s="160"/>
      <c r="J2" s="161"/>
    </row>
    <row r="3" spans="1:10" ht="15" thickBot="1" x14ac:dyDescent="0.35">
      <c r="A3" s="161"/>
      <c r="B3" s="164"/>
      <c r="C3" s="164"/>
      <c r="D3" s="161"/>
      <c r="E3" s="161"/>
      <c r="F3" s="161"/>
      <c r="G3" s="161"/>
      <c r="H3" s="161"/>
    </row>
    <row r="4" spans="1:10" ht="19" thickBot="1" x14ac:dyDescent="0.35">
      <c r="A4" s="165"/>
      <c r="B4" s="166" t="s">
        <v>0</v>
      </c>
      <c r="C4" s="167" t="s">
        <v>1410</v>
      </c>
      <c r="D4" s="165"/>
      <c r="E4" s="165"/>
      <c r="F4" s="161"/>
      <c r="G4" s="161"/>
      <c r="H4" s="161"/>
      <c r="I4" s="176" t="s">
        <v>1970</v>
      </c>
      <c r="J4" s="260" t="s">
        <v>1948</v>
      </c>
    </row>
    <row r="5" spans="1:10" ht="15" thickBot="1" x14ac:dyDescent="0.35">
      <c r="H5" s="161"/>
      <c r="I5" s="264" t="s">
        <v>1950</v>
      </c>
      <c r="J5" s="168" t="s">
        <v>48</v>
      </c>
    </row>
    <row r="6" spans="1:10" ht="18.5" x14ac:dyDescent="0.3">
      <c r="A6" s="169"/>
      <c r="B6" s="170" t="s">
        <v>1971</v>
      </c>
      <c r="C6" s="169"/>
      <c r="E6" s="171"/>
      <c r="F6" s="171"/>
      <c r="G6" s="171"/>
      <c r="H6" s="161"/>
      <c r="I6" s="264" t="s">
        <v>1952</v>
      </c>
      <c r="J6" s="168" t="s">
        <v>1953</v>
      </c>
    </row>
    <row r="7" spans="1:10" x14ac:dyDescent="0.3">
      <c r="B7" s="172" t="s">
        <v>1972</v>
      </c>
      <c r="H7" s="161"/>
      <c r="I7" s="264" t="s">
        <v>1955</v>
      </c>
      <c r="J7" s="168" t="s">
        <v>1956</v>
      </c>
    </row>
    <row r="8" spans="1:10" x14ac:dyDescent="0.3">
      <c r="B8" s="172" t="s">
        <v>785</v>
      </c>
      <c r="H8" s="161"/>
      <c r="I8" s="264" t="s">
        <v>1973</v>
      </c>
      <c r="J8" s="168" t="s">
        <v>1974</v>
      </c>
    </row>
    <row r="9" spans="1:10" ht="15" thickBot="1" x14ac:dyDescent="0.35">
      <c r="B9" s="174" t="s">
        <v>786</v>
      </c>
      <c r="H9" s="161"/>
    </row>
    <row r="10" spans="1:10" x14ac:dyDescent="0.3">
      <c r="B10" s="175"/>
      <c r="H10" s="161"/>
      <c r="I10" s="265" t="s">
        <v>1975</v>
      </c>
    </row>
    <row r="11" spans="1:10" x14ac:dyDescent="0.3">
      <c r="B11" s="175"/>
      <c r="H11" s="161"/>
      <c r="I11" s="265" t="s">
        <v>1976</v>
      </c>
    </row>
    <row r="12" spans="1:10" ht="37" x14ac:dyDescent="0.3">
      <c r="A12" s="176" t="s">
        <v>6</v>
      </c>
      <c r="B12" s="176" t="s">
        <v>784</v>
      </c>
      <c r="C12" s="177"/>
      <c r="D12" s="177"/>
      <c r="E12" s="177"/>
      <c r="F12" s="177"/>
      <c r="G12" s="177"/>
      <c r="H12" s="161"/>
    </row>
    <row r="13" spans="1:10" x14ac:dyDescent="0.3">
      <c r="A13" s="185"/>
      <c r="B13" s="186" t="s">
        <v>787</v>
      </c>
      <c r="C13" s="185" t="s">
        <v>788</v>
      </c>
      <c r="D13" s="185" t="s">
        <v>789</v>
      </c>
      <c r="E13" s="187"/>
      <c r="F13" s="188"/>
      <c r="G13" s="188"/>
      <c r="H13" s="161"/>
    </row>
    <row r="14" spans="1:10" x14ac:dyDescent="0.3">
      <c r="A14" s="168" t="s">
        <v>790</v>
      </c>
      <c r="B14" s="183" t="s">
        <v>791</v>
      </c>
      <c r="C14" s="266"/>
      <c r="D14" s="266"/>
      <c r="E14" s="171"/>
      <c r="F14" s="171"/>
      <c r="G14" s="171"/>
      <c r="H14" s="161"/>
    </row>
    <row r="15" spans="1:10" x14ac:dyDescent="0.3">
      <c r="A15" s="168" t="s">
        <v>792</v>
      </c>
      <c r="B15" s="183" t="s">
        <v>793</v>
      </c>
      <c r="C15" s="168" t="s">
        <v>794</v>
      </c>
      <c r="D15" s="168" t="s">
        <v>795</v>
      </c>
      <c r="E15" s="171"/>
      <c r="F15" s="171"/>
      <c r="G15" s="171"/>
      <c r="H15" s="161"/>
    </row>
    <row r="16" spans="1:10" x14ac:dyDescent="0.3">
      <c r="A16" s="168" t="s">
        <v>796</v>
      </c>
      <c r="B16" s="183" t="s">
        <v>797</v>
      </c>
      <c r="E16" s="171"/>
      <c r="F16" s="171"/>
      <c r="G16" s="171"/>
      <c r="H16" s="161"/>
    </row>
    <row r="17" spans="1:8" x14ac:dyDescent="0.3">
      <c r="A17" s="168" t="s">
        <v>798</v>
      </c>
      <c r="B17" s="183" t="s">
        <v>799</v>
      </c>
      <c r="E17" s="171"/>
      <c r="F17" s="171"/>
      <c r="G17" s="171"/>
      <c r="H17" s="161"/>
    </row>
    <row r="18" spans="1:8" x14ac:dyDescent="0.3">
      <c r="A18" s="168" t="s">
        <v>800</v>
      </c>
      <c r="B18" s="183" t="s">
        <v>801</v>
      </c>
      <c r="E18" s="171"/>
      <c r="F18" s="171"/>
      <c r="G18" s="171"/>
      <c r="H18" s="161"/>
    </row>
    <row r="19" spans="1:8" x14ac:dyDescent="0.3">
      <c r="A19" s="168" t="s">
        <v>802</v>
      </c>
      <c r="B19" s="183" t="s">
        <v>803</v>
      </c>
      <c r="E19" s="171"/>
      <c r="F19" s="171"/>
      <c r="G19" s="171"/>
      <c r="H19" s="161"/>
    </row>
    <row r="20" spans="1:8" x14ac:dyDescent="0.3">
      <c r="A20" s="168" t="s">
        <v>804</v>
      </c>
      <c r="B20" s="183" t="s">
        <v>805</v>
      </c>
      <c r="E20" s="171"/>
      <c r="F20" s="171"/>
      <c r="G20" s="171"/>
      <c r="H20" s="161"/>
    </row>
    <row r="21" spans="1:8" x14ac:dyDescent="0.3">
      <c r="A21" s="168" t="s">
        <v>806</v>
      </c>
      <c r="B21" s="183" t="s">
        <v>807</v>
      </c>
      <c r="E21" s="171"/>
      <c r="F21" s="171"/>
      <c r="G21" s="171"/>
      <c r="H21" s="161"/>
    </row>
    <row r="22" spans="1:8" x14ac:dyDescent="0.3">
      <c r="A22" s="168" t="s">
        <v>808</v>
      </c>
      <c r="B22" s="183" t="s">
        <v>809</v>
      </c>
      <c r="E22" s="171"/>
      <c r="F22" s="171"/>
      <c r="G22" s="171"/>
      <c r="H22" s="161"/>
    </row>
    <row r="23" spans="1:8" ht="29" x14ac:dyDescent="0.3">
      <c r="A23" s="168" t="s">
        <v>810</v>
      </c>
      <c r="B23" s="183" t="s">
        <v>811</v>
      </c>
      <c r="C23" s="168" t="s">
        <v>812</v>
      </c>
      <c r="E23" s="171"/>
      <c r="F23" s="171"/>
      <c r="G23" s="171"/>
      <c r="H23" s="161"/>
    </row>
    <row r="24" spans="1:8" x14ac:dyDescent="0.3">
      <c r="A24" s="168" t="s">
        <v>813</v>
      </c>
      <c r="B24" s="183" t="s">
        <v>814</v>
      </c>
      <c r="C24" s="168" t="s">
        <v>815</v>
      </c>
      <c r="E24" s="171"/>
      <c r="F24" s="171"/>
      <c r="G24" s="171"/>
      <c r="H24" s="161"/>
    </row>
    <row r="25" spans="1:8" x14ac:dyDescent="0.3">
      <c r="A25" s="168" t="s">
        <v>816</v>
      </c>
      <c r="B25" s="181" t="s">
        <v>1977</v>
      </c>
      <c r="E25" s="171"/>
      <c r="F25" s="171"/>
      <c r="G25" s="171"/>
      <c r="H25" s="161"/>
    </row>
    <row r="26" spans="1:8" x14ac:dyDescent="0.3">
      <c r="A26" s="168" t="s">
        <v>817</v>
      </c>
      <c r="B26" s="181"/>
      <c r="E26" s="171"/>
      <c r="F26" s="171"/>
      <c r="G26" s="171"/>
      <c r="H26" s="161"/>
    </row>
    <row r="27" spans="1:8" x14ac:dyDescent="0.3">
      <c r="A27" s="168" t="s">
        <v>818</v>
      </c>
      <c r="B27" s="181"/>
      <c r="E27" s="171"/>
      <c r="F27" s="171"/>
      <c r="G27" s="171"/>
      <c r="H27" s="161"/>
    </row>
    <row r="28" spans="1:8" x14ac:dyDescent="0.3">
      <c r="A28" s="168" t="s">
        <v>819</v>
      </c>
      <c r="B28" s="181"/>
      <c r="E28" s="171"/>
      <c r="F28" s="171"/>
      <c r="G28" s="171"/>
      <c r="H28" s="161"/>
    </row>
    <row r="29" spans="1:8" x14ac:dyDescent="0.3">
      <c r="A29" s="168" t="s">
        <v>820</v>
      </c>
      <c r="B29" s="181"/>
      <c r="E29" s="171"/>
      <c r="F29" s="171"/>
      <c r="G29" s="171"/>
      <c r="H29" s="161"/>
    </row>
    <row r="30" spans="1:8" x14ac:dyDescent="0.3">
      <c r="A30" s="168" t="s">
        <v>821</v>
      </c>
      <c r="B30" s="181"/>
      <c r="E30" s="171"/>
      <c r="F30" s="171"/>
      <c r="G30" s="171"/>
      <c r="H30" s="161"/>
    </row>
    <row r="31" spans="1:8" x14ac:dyDescent="0.3">
      <c r="A31" s="168" t="s">
        <v>822</v>
      </c>
      <c r="B31" s="181"/>
      <c r="E31" s="171"/>
      <c r="F31" s="171"/>
      <c r="G31" s="171"/>
      <c r="H31" s="161"/>
    </row>
    <row r="32" spans="1:8" x14ac:dyDescent="0.3">
      <c r="A32" s="168" t="s">
        <v>823</v>
      </c>
      <c r="B32" s="181"/>
      <c r="E32" s="171"/>
      <c r="F32" s="171"/>
      <c r="G32" s="171"/>
      <c r="H32" s="161"/>
    </row>
    <row r="33" spans="1:8" ht="18.5" x14ac:dyDescent="0.3">
      <c r="A33" s="177"/>
      <c r="B33" s="176" t="s">
        <v>785</v>
      </c>
      <c r="C33" s="177"/>
      <c r="D33" s="177"/>
      <c r="E33" s="177"/>
      <c r="F33" s="177"/>
      <c r="G33" s="177"/>
      <c r="H33" s="161"/>
    </row>
    <row r="34" spans="1:8" x14ac:dyDescent="0.3">
      <c r="A34" s="185"/>
      <c r="B34" s="186" t="s">
        <v>824</v>
      </c>
      <c r="C34" s="185" t="s">
        <v>825</v>
      </c>
      <c r="D34" s="185" t="s">
        <v>789</v>
      </c>
      <c r="E34" s="185" t="s">
        <v>826</v>
      </c>
      <c r="F34" s="188"/>
      <c r="G34" s="188"/>
      <c r="H34" s="161"/>
    </row>
    <row r="35" spans="1:8" x14ac:dyDescent="0.3">
      <c r="A35" s="168" t="s">
        <v>827</v>
      </c>
      <c r="B35" s="266" t="s">
        <v>1978</v>
      </c>
      <c r="C35" s="266" t="s">
        <v>1979</v>
      </c>
      <c r="D35" s="266" t="s">
        <v>1980</v>
      </c>
      <c r="E35" s="266" t="s">
        <v>1981</v>
      </c>
      <c r="F35" s="267"/>
      <c r="G35" s="267"/>
      <c r="H35" s="161"/>
    </row>
    <row r="36" spans="1:8" x14ac:dyDescent="0.3">
      <c r="A36" s="168" t="s">
        <v>828</v>
      </c>
      <c r="B36" s="183" t="s">
        <v>1982</v>
      </c>
      <c r="C36" s="168" t="s">
        <v>1688</v>
      </c>
      <c r="D36" s="168" t="s">
        <v>1688</v>
      </c>
      <c r="E36" s="168" t="s">
        <v>1688</v>
      </c>
      <c r="H36" s="161"/>
    </row>
    <row r="37" spans="1:8" x14ac:dyDescent="0.3">
      <c r="A37" s="168" t="s">
        <v>829</v>
      </c>
      <c r="B37" s="183" t="s">
        <v>1983</v>
      </c>
      <c r="C37" s="168" t="s">
        <v>1688</v>
      </c>
      <c r="D37" s="168" t="s">
        <v>1688</v>
      </c>
      <c r="E37" s="168" t="s">
        <v>1688</v>
      </c>
      <c r="H37" s="161"/>
    </row>
    <row r="38" spans="1:8" x14ac:dyDescent="0.3">
      <c r="A38" s="168" t="s">
        <v>830</v>
      </c>
      <c r="B38" s="183" t="s">
        <v>1984</v>
      </c>
      <c r="C38" s="168" t="s">
        <v>1688</v>
      </c>
      <c r="D38" s="168" t="s">
        <v>1688</v>
      </c>
      <c r="E38" s="168" t="s">
        <v>1688</v>
      </c>
      <c r="H38" s="161"/>
    </row>
    <row r="39" spans="1:8" x14ac:dyDescent="0.3">
      <c r="A39" s="168" t="s">
        <v>831</v>
      </c>
      <c r="B39" s="183" t="s">
        <v>1985</v>
      </c>
      <c r="C39" s="168" t="s">
        <v>1688</v>
      </c>
      <c r="D39" s="168" t="s">
        <v>1688</v>
      </c>
      <c r="E39" s="168" t="s">
        <v>1688</v>
      </c>
      <c r="H39" s="161"/>
    </row>
    <row r="40" spans="1:8" x14ac:dyDescent="0.3">
      <c r="A40" s="168" t="s">
        <v>832</v>
      </c>
      <c r="B40" s="183" t="s">
        <v>1986</v>
      </c>
      <c r="C40" s="168" t="s">
        <v>1688</v>
      </c>
      <c r="D40" s="168" t="s">
        <v>1688</v>
      </c>
      <c r="E40" s="168" t="s">
        <v>1688</v>
      </c>
      <c r="H40" s="161"/>
    </row>
    <row r="41" spans="1:8" x14ac:dyDescent="0.3">
      <c r="A41" s="168" t="s">
        <v>833</v>
      </c>
      <c r="B41" s="183" t="s">
        <v>1987</v>
      </c>
      <c r="C41" s="168" t="s">
        <v>1688</v>
      </c>
      <c r="D41" s="168" t="s">
        <v>1688</v>
      </c>
      <c r="E41" s="168" t="s">
        <v>1688</v>
      </c>
      <c r="H41" s="161"/>
    </row>
    <row r="42" spans="1:8" x14ac:dyDescent="0.3">
      <c r="A42" s="168" t="s">
        <v>834</v>
      </c>
      <c r="B42" s="183" t="s">
        <v>1988</v>
      </c>
      <c r="C42" s="168" t="s">
        <v>1688</v>
      </c>
      <c r="D42" s="168" t="s">
        <v>1688</v>
      </c>
      <c r="E42" s="168" t="s">
        <v>1688</v>
      </c>
      <c r="H42" s="161"/>
    </row>
    <row r="43" spans="1:8" x14ac:dyDescent="0.3">
      <c r="A43" s="168" t="s">
        <v>835</v>
      </c>
      <c r="B43" s="183" t="s">
        <v>1989</v>
      </c>
      <c r="C43" s="168" t="s">
        <v>1688</v>
      </c>
      <c r="D43" s="168" t="s">
        <v>1688</v>
      </c>
      <c r="E43" s="168" t="s">
        <v>1688</v>
      </c>
      <c r="H43" s="161"/>
    </row>
    <row r="44" spans="1:8" x14ac:dyDescent="0.3">
      <c r="A44" s="168" t="s">
        <v>836</v>
      </c>
      <c r="B44" s="183" t="s">
        <v>1990</v>
      </c>
      <c r="C44" s="168" t="s">
        <v>1688</v>
      </c>
      <c r="D44" s="168" t="s">
        <v>1688</v>
      </c>
      <c r="E44" s="168" t="s">
        <v>1688</v>
      </c>
      <c r="H44" s="161"/>
    </row>
    <row r="45" spans="1:8" x14ac:dyDescent="0.3">
      <c r="A45" s="168" t="s">
        <v>837</v>
      </c>
      <c r="B45" s="183" t="s">
        <v>1991</v>
      </c>
      <c r="C45" s="168" t="s">
        <v>1688</v>
      </c>
      <c r="D45" s="168" t="s">
        <v>1688</v>
      </c>
      <c r="E45" s="168" t="s">
        <v>1688</v>
      </c>
      <c r="H45" s="161"/>
    </row>
    <row r="46" spans="1:8" x14ac:dyDescent="0.3">
      <c r="A46" s="168" t="s">
        <v>838</v>
      </c>
      <c r="B46" s="183" t="s">
        <v>1992</v>
      </c>
      <c r="C46" s="168" t="s">
        <v>1688</v>
      </c>
      <c r="D46" s="168" t="s">
        <v>1688</v>
      </c>
      <c r="E46" s="168" t="s">
        <v>1688</v>
      </c>
      <c r="H46" s="161"/>
    </row>
    <row r="47" spans="1:8" x14ac:dyDescent="0.3">
      <c r="A47" s="168" t="s">
        <v>839</v>
      </c>
      <c r="B47" s="183" t="s">
        <v>1993</v>
      </c>
      <c r="C47" s="168" t="s">
        <v>1688</v>
      </c>
      <c r="D47" s="168" t="s">
        <v>1688</v>
      </c>
      <c r="E47" s="168" t="s">
        <v>1688</v>
      </c>
      <c r="H47" s="161"/>
    </row>
    <row r="48" spans="1:8" x14ac:dyDescent="0.3">
      <c r="A48" s="168" t="s">
        <v>840</v>
      </c>
      <c r="B48" s="183" t="s">
        <v>1994</v>
      </c>
      <c r="C48" s="168" t="s">
        <v>1688</v>
      </c>
      <c r="D48" s="168" t="s">
        <v>1688</v>
      </c>
      <c r="E48" s="168" t="s">
        <v>1688</v>
      </c>
      <c r="H48" s="161"/>
    </row>
    <row r="49" spans="1:8" x14ac:dyDescent="0.3">
      <c r="A49" s="168" t="s">
        <v>841</v>
      </c>
      <c r="B49" s="183" t="s">
        <v>1995</v>
      </c>
      <c r="C49" s="168" t="s">
        <v>1688</v>
      </c>
      <c r="D49" s="168" t="s">
        <v>1688</v>
      </c>
      <c r="E49" s="168" t="s">
        <v>1688</v>
      </c>
      <c r="H49" s="161"/>
    </row>
    <row r="50" spans="1:8" x14ac:dyDescent="0.3">
      <c r="A50" s="168" t="s">
        <v>842</v>
      </c>
      <c r="B50" s="183" t="s">
        <v>1996</v>
      </c>
      <c r="C50" s="168" t="s">
        <v>1688</v>
      </c>
      <c r="D50" s="168" t="s">
        <v>1688</v>
      </c>
      <c r="E50" s="168" t="s">
        <v>1688</v>
      </c>
      <c r="H50" s="161"/>
    </row>
    <row r="51" spans="1:8" x14ac:dyDescent="0.3">
      <c r="A51" s="168" t="s">
        <v>843</v>
      </c>
      <c r="B51" s="183" t="s">
        <v>1997</v>
      </c>
      <c r="C51" s="168" t="s">
        <v>1688</v>
      </c>
      <c r="D51" s="168" t="s">
        <v>1688</v>
      </c>
      <c r="E51" s="168" t="s">
        <v>1688</v>
      </c>
      <c r="H51" s="161"/>
    </row>
    <row r="52" spans="1:8" x14ac:dyDescent="0.3">
      <c r="A52" s="168" t="s">
        <v>844</v>
      </c>
      <c r="B52" s="183" t="s">
        <v>1998</v>
      </c>
      <c r="C52" s="168" t="s">
        <v>1688</v>
      </c>
      <c r="D52" s="168" t="s">
        <v>1688</v>
      </c>
      <c r="E52" s="168" t="s">
        <v>1688</v>
      </c>
      <c r="H52" s="161"/>
    </row>
    <row r="53" spans="1:8" x14ac:dyDescent="0.3">
      <c r="A53" s="168" t="s">
        <v>845</v>
      </c>
      <c r="B53" s="183" t="s">
        <v>1999</v>
      </c>
      <c r="C53" s="168" t="s">
        <v>1688</v>
      </c>
      <c r="D53" s="168" t="s">
        <v>1688</v>
      </c>
      <c r="E53" s="168" t="s">
        <v>1688</v>
      </c>
      <c r="H53" s="161"/>
    </row>
    <row r="54" spans="1:8" x14ac:dyDescent="0.3">
      <c r="A54" s="168" t="s">
        <v>846</v>
      </c>
      <c r="B54" s="183" t="s">
        <v>2000</v>
      </c>
      <c r="C54" s="168" t="s">
        <v>1688</v>
      </c>
      <c r="D54" s="168" t="s">
        <v>1688</v>
      </c>
      <c r="E54" s="168" t="s">
        <v>1688</v>
      </c>
      <c r="H54" s="161"/>
    </row>
    <row r="55" spans="1:8" x14ac:dyDescent="0.3">
      <c r="A55" s="168" t="s">
        <v>847</v>
      </c>
      <c r="B55" s="183" t="s">
        <v>2001</v>
      </c>
      <c r="C55" s="168" t="s">
        <v>1688</v>
      </c>
      <c r="D55" s="168" t="s">
        <v>1688</v>
      </c>
      <c r="E55" s="168" t="s">
        <v>1688</v>
      </c>
      <c r="H55" s="161"/>
    </row>
    <row r="56" spans="1:8" x14ac:dyDescent="0.3">
      <c r="A56" s="168" t="s">
        <v>848</v>
      </c>
      <c r="B56" s="183" t="s">
        <v>2002</v>
      </c>
      <c r="C56" s="168" t="s">
        <v>1688</v>
      </c>
      <c r="D56" s="168" t="s">
        <v>1688</v>
      </c>
      <c r="E56" s="168" t="s">
        <v>1688</v>
      </c>
      <c r="H56" s="161"/>
    </row>
    <row r="57" spans="1:8" x14ac:dyDescent="0.3">
      <c r="A57" s="168" t="s">
        <v>849</v>
      </c>
      <c r="B57" s="183" t="s">
        <v>2003</v>
      </c>
      <c r="C57" s="168" t="s">
        <v>1688</v>
      </c>
      <c r="D57" s="168" t="s">
        <v>1688</v>
      </c>
      <c r="E57" s="168" t="s">
        <v>1688</v>
      </c>
      <c r="H57" s="161"/>
    </row>
    <row r="58" spans="1:8" x14ac:dyDescent="0.3">
      <c r="A58" s="168" t="s">
        <v>850</v>
      </c>
      <c r="B58" s="183" t="s">
        <v>2004</v>
      </c>
      <c r="C58" s="168" t="s">
        <v>1688</v>
      </c>
      <c r="D58" s="168" t="s">
        <v>1688</v>
      </c>
      <c r="E58" s="168" t="s">
        <v>1688</v>
      </c>
      <c r="H58" s="161"/>
    </row>
    <row r="59" spans="1:8" x14ac:dyDescent="0.3">
      <c r="A59" s="168" t="s">
        <v>851</v>
      </c>
      <c r="B59" s="183" t="s">
        <v>2005</v>
      </c>
      <c r="C59" s="168" t="s">
        <v>1688</v>
      </c>
      <c r="D59" s="168" t="s">
        <v>1688</v>
      </c>
      <c r="E59" s="168" t="s">
        <v>1688</v>
      </c>
      <c r="H59" s="161"/>
    </row>
    <row r="60" spans="1:8" x14ac:dyDescent="0.3">
      <c r="A60" s="168" t="s">
        <v>852</v>
      </c>
      <c r="B60" s="183"/>
      <c r="E60" s="183"/>
      <c r="F60" s="183"/>
      <c r="G60" s="183"/>
      <c r="H60" s="161"/>
    </row>
    <row r="61" spans="1:8" x14ac:dyDescent="0.3">
      <c r="A61" s="168" t="s">
        <v>853</v>
      </c>
      <c r="B61" s="183"/>
      <c r="E61" s="183"/>
      <c r="F61" s="183"/>
      <c r="G61" s="183"/>
      <c r="H61" s="161"/>
    </row>
    <row r="62" spans="1:8" x14ac:dyDescent="0.3">
      <c r="A62" s="168" t="s">
        <v>854</v>
      </c>
      <c r="B62" s="183"/>
      <c r="E62" s="183"/>
      <c r="F62" s="183"/>
      <c r="G62" s="183"/>
      <c r="H62" s="161"/>
    </row>
    <row r="63" spans="1:8" x14ac:dyDescent="0.3">
      <c r="A63" s="168" t="s">
        <v>855</v>
      </c>
      <c r="B63" s="183"/>
      <c r="E63" s="183"/>
      <c r="F63" s="183"/>
      <c r="G63" s="183"/>
      <c r="H63" s="161"/>
    </row>
    <row r="64" spans="1:8" x14ac:dyDescent="0.3">
      <c r="A64" s="168" t="s">
        <v>856</v>
      </c>
      <c r="B64" s="183"/>
      <c r="E64" s="183"/>
      <c r="F64" s="183"/>
      <c r="G64" s="183"/>
      <c r="H64" s="161"/>
    </row>
    <row r="65" spans="1:10" x14ac:dyDescent="0.3">
      <c r="A65" s="168" t="s">
        <v>857</v>
      </c>
      <c r="B65" s="183"/>
      <c r="E65" s="183"/>
      <c r="F65" s="183"/>
      <c r="G65" s="183"/>
      <c r="H65" s="161"/>
    </row>
    <row r="66" spans="1:10" x14ac:dyDescent="0.3">
      <c r="A66" s="168" t="s">
        <v>858</v>
      </c>
      <c r="B66" s="183"/>
      <c r="E66" s="183"/>
      <c r="F66" s="183"/>
      <c r="G66" s="183"/>
      <c r="H66" s="161"/>
    </row>
    <row r="67" spans="1:10" x14ac:dyDescent="0.3">
      <c r="A67" s="168" t="s">
        <v>859</v>
      </c>
      <c r="B67" s="183"/>
      <c r="E67" s="183"/>
      <c r="F67" s="183"/>
      <c r="G67" s="183"/>
      <c r="H67" s="161"/>
    </row>
    <row r="68" spans="1:10" x14ac:dyDescent="0.3">
      <c r="A68" s="168" t="s">
        <v>860</v>
      </c>
      <c r="B68" s="183"/>
      <c r="E68" s="183"/>
      <c r="F68" s="183"/>
      <c r="G68" s="183"/>
      <c r="H68" s="161"/>
    </row>
    <row r="69" spans="1:10" x14ac:dyDescent="0.3">
      <c r="A69" s="168" t="s">
        <v>861</v>
      </c>
      <c r="B69" s="183"/>
      <c r="E69" s="183"/>
      <c r="F69" s="183"/>
      <c r="G69" s="183"/>
      <c r="H69" s="161"/>
    </row>
    <row r="70" spans="1:10" x14ac:dyDescent="0.3">
      <c r="A70" s="168" t="s">
        <v>862</v>
      </c>
      <c r="B70" s="183"/>
      <c r="E70" s="183"/>
      <c r="F70" s="183"/>
      <c r="G70" s="183"/>
      <c r="H70" s="161"/>
    </row>
    <row r="71" spans="1:10" x14ac:dyDescent="0.3">
      <c r="A71" s="168" t="s">
        <v>863</v>
      </c>
      <c r="B71" s="183"/>
      <c r="E71" s="183"/>
      <c r="F71" s="183"/>
      <c r="G71" s="183"/>
      <c r="H71" s="161"/>
    </row>
    <row r="72" spans="1:10" x14ac:dyDescent="0.3">
      <c r="A72" s="168" t="s">
        <v>864</v>
      </c>
      <c r="B72" s="183"/>
      <c r="E72" s="183"/>
      <c r="F72" s="183"/>
      <c r="G72" s="183"/>
      <c r="H72" s="161"/>
    </row>
    <row r="73" spans="1:10" ht="37" x14ac:dyDescent="0.3">
      <c r="A73" s="177"/>
      <c r="B73" s="176" t="s">
        <v>786</v>
      </c>
      <c r="C73" s="177"/>
      <c r="D73" s="177"/>
      <c r="E73" s="177"/>
      <c r="F73" s="177"/>
      <c r="G73" s="177"/>
      <c r="H73" s="161"/>
    </row>
    <row r="74" spans="1:10" x14ac:dyDescent="0.3">
      <c r="A74" s="185"/>
      <c r="B74" s="186" t="s">
        <v>865</v>
      </c>
      <c r="C74" s="185" t="s">
        <v>866</v>
      </c>
      <c r="D74" s="185"/>
      <c r="E74" s="188"/>
      <c r="F74" s="188"/>
      <c r="G74" s="188"/>
      <c r="H74" s="191"/>
      <c r="I74" s="191"/>
      <c r="J74" s="191"/>
    </row>
    <row r="75" spans="1:10" x14ac:dyDescent="0.3">
      <c r="A75" s="168" t="s">
        <v>867</v>
      </c>
      <c r="B75" s="168" t="s">
        <v>868</v>
      </c>
      <c r="C75" s="268">
        <v>51.607634518128499</v>
      </c>
      <c r="H75" s="161"/>
    </row>
    <row r="76" spans="1:10" x14ac:dyDescent="0.3">
      <c r="A76" s="168" t="s">
        <v>869</v>
      </c>
      <c r="B76" s="168" t="s">
        <v>2006</v>
      </c>
      <c r="C76" s="268">
        <v>176.266032146057</v>
      </c>
      <c r="H76" s="161"/>
    </row>
    <row r="77" spans="1:10" x14ac:dyDescent="0.3">
      <c r="A77" s="168" t="s">
        <v>870</v>
      </c>
      <c r="H77" s="161"/>
    </row>
    <row r="78" spans="1:10" x14ac:dyDescent="0.3">
      <c r="A78" s="168" t="s">
        <v>871</v>
      </c>
      <c r="H78" s="161"/>
    </row>
    <row r="79" spans="1:10" x14ac:dyDescent="0.3">
      <c r="A79" s="168" t="s">
        <v>872</v>
      </c>
      <c r="H79" s="161"/>
    </row>
    <row r="80" spans="1:10" x14ac:dyDescent="0.3">
      <c r="A80" s="168" t="s">
        <v>873</v>
      </c>
      <c r="H80" s="161"/>
    </row>
    <row r="81" spans="1:8" x14ac:dyDescent="0.3">
      <c r="A81" s="185"/>
      <c r="B81" s="186" t="s">
        <v>874</v>
      </c>
      <c r="C81" s="185" t="s">
        <v>463</v>
      </c>
      <c r="D81" s="185" t="s">
        <v>464</v>
      </c>
      <c r="E81" s="188" t="s">
        <v>875</v>
      </c>
      <c r="F81" s="188" t="s">
        <v>876</v>
      </c>
      <c r="G81" s="188" t="s">
        <v>877</v>
      </c>
      <c r="H81" s="161"/>
    </row>
    <row r="82" spans="1:8" x14ac:dyDescent="0.3">
      <c r="A82" s="168" t="s">
        <v>878</v>
      </c>
      <c r="B82" s="168" t="s">
        <v>2007</v>
      </c>
      <c r="C82" s="240">
        <v>2.4123722049761999E-4</v>
      </c>
      <c r="G82" s="240">
        <v>2.4123722049761999E-4</v>
      </c>
      <c r="H82" s="161"/>
    </row>
    <row r="83" spans="1:8" x14ac:dyDescent="0.3">
      <c r="A83" s="168" t="s">
        <v>879</v>
      </c>
      <c r="B83" s="168" t="s">
        <v>880</v>
      </c>
      <c r="C83" s="240">
        <v>1.2729581663251299E-3</v>
      </c>
      <c r="G83" s="240">
        <v>1.2729581663251299E-3</v>
      </c>
      <c r="H83" s="161"/>
    </row>
    <row r="84" spans="1:8" x14ac:dyDescent="0.3">
      <c r="A84" s="168" t="s">
        <v>881</v>
      </c>
      <c r="B84" s="168" t="s">
        <v>882</v>
      </c>
      <c r="C84" s="240">
        <v>1.75216823890181E-4</v>
      </c>
      <c r="G84" s="240">
        <v>1.75216823890181E-4</v>
      </c>
      <c r="H84" s="161"/>
    </row>
    <row r="85" spans="1:8" x14ac:dyDescent="0.3">
      <c r="A85" s="168" t="s">
        <v>883</v>
      </c>
      <c r="B85" s="168" t="s">
        <v>884</v>
      </c>
      <c r="C85" s="240">
        <v>3.62432789277187E-4</v>
      </c>
      <c r="G85" s="240">
        <v>3.62432789277187E-4</v>
      </c>
      <c r="H85" s="161"/>
    </row>
    <row r="86" spans="1:8" x14ac:dyDescent="0.3">
      <c r="A86" s="168" t="s">
        <v>885</v>
      </c>
      <c r="B86" s="168" t="s">
        <v>886</v>
      </c>
      <c r="C86" s="240"/>
      <c r="G86" s="240"/>
      <c r="H86" s="161"/>
    </row>
    <row r="87" spans="1:8" x14ac:dyDescent="0.3">
      <c r="A87" s="168" t="s">
        <v>887</v>
      </c>
      <c r="H87" s="161"/>
    </row>
    <row r="88" spans="1:8" x14ac:dyDescent="0.3">
      <c r="A88" s="168" t="s">
        <v>888</v>
      </c>
      <c r="H88" s="161"/>
    </row>
    <row r="89" spans="1:8" x14ac:dyDescent="0.3">
      <c r="A89" s="168" t="s">
        <v>889</v>
      </c>
      <c r="H89" s="161"/>
    </row>
    <row r="90" spans="1:8" x14ac:dyDescent="0.3">
      <c r="A90" s="168" t="s">
        <v>890</v>
      </c>
      <c r="H90" s="161"/>
    </row>
    <row r="91" spans="1:8" x14ac:dyDescent="0.3">
      <c r="H91" s="161"/>
    </row>
    <row r="92" spans="1:8" x14ac:dyDescent="0.3">
      <c r="H92" s="161"/>
    </row>
    <row r="93" spans="1:8" x14ac:dyDescent="0.3">
      <c r="H93" s="161"/>
    </row>
    <row r="94" spans="1:8" x14ac:dyDescent="0.3">
      <c r="H94" s="161"/>
    </row>
    <row r="95" spans="1:8" x14ac:dyDescent="0.3">
      <c r="H95" s="161"/>
    </row>
    <row r="96" spans="1:8" x14ac:dyDescent="0.3">
      <c r="H96" s="161"/>
    </row>
    <row r="97" spans="8:8" x14ac:dyDescent="0.3">
      <c r="H97" s="161"/>
    </row>
    <row r="98" spans="8:8" x14ac:dyDescent="0.3">
      <c r="H98" s="161"/>
    </row>
    <row r="99" spans="8:8" x14ac:dyDescent="0.3">
      <c r="H99" s="161"/>
    </row>
    <row r="100" spans="8:8" x14ac:dyDescent="0.3">
      <c r="H100" s="161"/>
    </row>
    <row r="101" spans="8:8" x14ac:dyDescent="0.3">
      <c r="H101" s="161"/>
    </row>
    <row r="102" spans="8:8" x14ac:dyDescent="0.3">
      <c r="H102" s="161"/>
    </row>
    <row r="103" spans="8:8" x14ac:dyDescent="0.3">
      <c r="H103" s="161"/>
    </row>
    <row r="104" spans="8:8" x14ac:dyDescent="0.3">
      <c r="H104" s="161"/>
    </row>
    <row r="105" spans="8:8" x14ac:dyDescent="0.3">
      <c r="H105" s="161"/>
    </row>
    <row r="106" spans="8:8" x14ac:dyDescent="0.3">
      <c r="H106" s="161"/>
    </row>
    <row r="107" spans="8:8" x14ac:dyDescent="0.3">
      <c r="H107" s="161"/>
    </row>
    <row r="108" spans="8:8" x14ac:dyDescent="0.3">
      <c r="H108" s="161"/>
    </row>
    <row r="109" spans="8:8" x14ac:dyDescent="0.3">
      <c r="H109" s="161"/>
    </row>
    <row r="110" spans="8:8" x14ac:dyDescent="0.3">
      <c r="H110" s="161"/>
    </row>
    <row r="111" spans="8:8" x14ac:dyDescent="0.3">
      <c r="H111" s="161"/>
    </row>
    <row r="112" spans="8:8" x14ac:dyDescent="0.3">
      <c r="H112" s="161"/>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7B88F65C-C3FB-40AD-AF10-BC7DA88E37CB}"/>
    <hyperlink ref="B7" location="'E. Optional ECB-ECAIs data'!B12" display="1. Additional information on the programme" xr:uid="{EE2ACD7C-FA31-43F2-9349-977BF07C025B}"/>
    <hyperlink ref="B9" location="'E. Optional ECB-ECAIs data'!B73" display="3.  Additional information on the asset distribution" xr:uid="{40C214CA-5988-4B17-99A0-FA5A2562524A}"/>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56C81-B170-44E3-924B-8D2D77C4152A}">
  <sheetPr>
    <tabColor rgb="FF847A75"/>
  </sheetPr>
  <dimension ref="B1:L43"/>
  <sheetViews>
    <sheetView zoomScale="80" zoomScaleNormal="80" workbookViewId="0">
      <selection activeCell="H11" sqref="H11"/>
    </sheetView>
  </sheetViews>
  <sheetFormatPr defaultColWidth="8.26953125" defaultRowHeight="14.5" x14ac:dyDescent="0.35"/>
  <cols>
    <col min="1" max="1" width="8.26953125" style="122"/>
    <col min="2" max="10" width="11.26953125" style="122" customWidth="1"/>
    <col min="11" max="11" width="8.26953125" style="122"/>
    <col min="12" max="12" width="10.54296875" style="122" bestFit="1" customWidth="1"/>
    <col min="13" max="16384" width="8.26953125" style="122"/>
  </cols>
  <sheetData>
    <row r="1" spans="2:12" ht="15" thickBot="1" x14ac:dyDescent="0.4"/>
    <row r="2" spans="2:12" x14ac:dyDescent="0.35">
      <c r="B2" s="134"/>
      <c r="C2" s="135"/>
      <c r="D2" s="135"/>
      <c r="E2" s="135"/>
      <c r="F2" s="135"/>
      <c r="G2" s="135"/>
      <c r="H2" s="135"/>
      <c r="I2" s="135"/>
      <c r="J2" s="136"/>
    </row>
    <row r="3" spans="2:12" x14ac:dyDescent="0.35">
      <c r="B3" s="137"/>
      <c r="C3" s="138"/>
      <c r="D3" s="138"/>
      <c r="E3" s="138"/>
      <c r="F3" s="138"/>
      <c r="G3" s="138"/>
      <c r="H3" s="138"/>
      <c r="I3" s="138"/>
      <c r="J3" s="139"/>
    </row>
    <row r="4" spans="2:12" x14ac:dyDescent="0.35">
      <c r="B4" s="137"/>
      <c r="C4" s="138"/>
      <c r="D4" s="138"/>
      <c r="E4" s="138"/>
      <c r="F4" s="138"/>
      <c r="G4" s="138"/>
      <c r="H4" s="138"/>
      <c r="I4" s="138"/>
      <c r="J4" s="139"/>
    </row>
    <row r="5" spans="2:12" ht="31" x14ac:dyDescent="0.45">
      <c r="B5" s="137"/>
      <c r="C5" s="138"/>
      <c r="D5" s="138"/>
      <c r="E5" s="140"/>
      <c r="F5" s="141" t="s">
        <v>1398</v>
      </c>
      <c r="G5" s="138"/>
      <c r="H5" s="138"/>
      <c r="I5" s="138"/>
      <c r="J5" s="139"/>
    </row>
    <row r="6" spans="2:12" ht="41.25" customHeight="1" x14ac:dyDescent="0.35">
      <c r="B6" s="137"/>
      <c r="C6" s="138"/>
      <c r="D6" s="138"/>
      <c r="E6" s="142" t="s">
        <v>1399</v>
      </c>
      <c r="F6" s="142"/>
      <c r="G6" s="142"/>
      <c r="H6" s="138"/>
      <c r="I6" s="138"/>
      <c r="J6" s="139"/>
    </row>
    <row r="7" spans="2:12" ht="26" x14ac:dyDescent="0.35">
      <c r="B7" s="137"/>
      <c r="C7" s="138"/>
      <c r="D7" s="138"/>
      <c r="E7" s="138"/>
      <c r="F7" s="143" t="s">
        <v>8</v>
      </c>
      <c r="G7" s="138"/>
      <c r="H7" s="138"/>
      <c r="I7" s="138"/>
      <c r="J7" s="139"/>
    </row>
    <row r="8" spans="2:12" ht="26" x14ac:dyDescent="0.35">
      <c r="B8" s="137"/>
      <c r="C8" s="138"/>
      <c r="D8" s="138"/>
      <c r="E8" s="138"/>
      <c r="F8" s="143" t="s">
        <v>1400</v>
      </c>
      <c r="G8" s="138"/>
      <c r="H8" s="138"/>
      <c r="I8" s="138"/>
      <c r="J8" s="139"/>
    </row>
    <row r="9" spans="2:12" ht="21" x14ac:dyDescent="0.35">
      <c r="B9" s="137"/>
      <c r="C9" s="138"/>
      <c r="D9" s="138"/>
      <c r="E9" s="138"/>
      <c r="F9" s="144" t="s">
        <v>2008</v>
      </c>
      <c r="G9" s="138"/>
      <c r="H9" s="138"/>
      <c r="I9" s="138"/>
      <c r="J9" s="139"/>
      <c r="L9" s="145"/>
    </row>
    <row r="10" spans="2:12" ht="21" x14ac:dyDescent="0.35">
      <c r="B10" s="137"/>
      <c r="C10" s="138"/>
      <c r="D10" s="138"/>
      <c r="E10" s="138"/>
      <c r="F10" s="144" t="s">
        <v>2009</v>
      </c>
      <c r="G10" s="138"/>
      <c r="H10" s="138"/>
      <c r="I10" s="138"/>
      <c r="J10" s="139"/>
    </row>
    <row r="11" spans="2:12" ht="21" x14ac:dyDescent="0.35">
      <c r="B11" s="137"/>
      <c r="C11" s="138"/>
      <c r="D11" s="138"/>
      <c r="E11" s="138"/>
      <c r="F11" s="144"/>
      <c r="G11" s="138"/>
      <c r="H11" s="138"/>
      <c r="I11" s="138"/>
      <c r="J11" s="139"/>
    </row>
    <row r="12" spans="2:12" x14ac:dyDescent="0.35">
      <c r="B12" s="137"/>
      <c r="C12" s="138"/>
      <c r="D12" s="138"/>
      <c r="E12" s="138"/>
      <c r="F12" s="138"/>
      <c r="G12" s="138"/>
      <c r="H12" s="138"/>
      <c r="I12" s="138"/>
      <c r="J12" s="139"/>
    </row>
    <row r="13" spans="2:12" x14ac:dyDescent="0.35">
      <c r="B13" s="137"/>
      <c r="C13" s="138"/>
      <c r="D13" s="138"/>
      <c r="E13" s="138"/>
      <c r="F13" s="138"/>
      <c r="G13" s="138"/>
      <c r="H13" s="138"/>
      <c r="I13" s="138"/>
      <c r="J13" s="139"/>
    </row>
    <row r="14" spans="2:12" x14ac:dyDescent="0.35">
      <c r="B14" s="137"/>
      <c r="C14" s="138"/>
      <c r="D14" s="138"/>
      <c r="E14" s="138"/>
      <c r="F14" s="138"/>
      <c r="G14" s="138"/>
      <c r="H14" s="138"/>
      <c r="I14" s="138"/>
      <c r="J14" s="139"/>
    </row>
    <row r="15" spans="2:12" x14ac:dyDescent="0.35">
      <c r="B15" s="137"/>
      <c r="C15" s="138"/>
      <c r="D15" s="138"/>
      <c r="E15" s="138"/>
      <c r="F15" s="138"/>
      <c r="G15" s="138"/>
      <c r="H15" s="138"/>
      <c r="I15" s="138"/>
      <c r="J15" s="139"/>
    </row>
    <row r="16" spans="2:12" x14ac:dyDescent="0.35">
      <c r="B16" s="137"/>
      <c r="C16" s="138"/>
      <c r="D16" s="138"/>
      <c r="E16" s="138"/>
      <c r="F16" s="138"/>
      <c r="G16" s="138"/>
      <c r="H16" s="138"/>
      <c r="I16" s="138"/>
      <c r="J16" s="139"/>
    </row>
    <row r="17" spans="2:10" x14ac:dyDescent="0.35">
      <c r="B17" s="137"/>
      <c r="C17" s="138"/>
      <c r="D17" s="138"/>
      <c r="E17" s="138"/>
      <c r="F17" s="138"/>
      <c r="G17" s="138"/>
      <c r="H17" s="138"/>
      <c r="I17" s="138"/>
      <c r="J17" s="139"/>
    </row>
    <row r="18" spans="2:10" x14ac:dyDescent="0.35">
      <c r="B18" s="137"/>
      <c r="C18" s="138"/>
      <c r="D18" s="138"/>
      <c r="E18" s="138"/>
      <c r="F18" s="138"/>
      <c r="G18" s="138"/>
      <c r="H18" s="138"/>
      <c r="I18" s="138"/>
      <c r="J18" s="139"/>
    </row>
    <row r="19" spans="2:10" x14ac:dyDescent="0.35">
      <c r="B19" s="137"/>
      <c r="C19" s="138"/>
      <c r="D19" s="138"/>
      <c r="E19" s="138"/>
      <c r="F19" s="138"/>
      <c r="G19" s="138"/>
      <c r="H19" s="138"/>
      <c r="I19" s="138"/>
      <c r="J19" s="139"/>
    </row>
    <row r="20" spans="2:10" x14ac:dyDescent="0.35">
      <c r="B20" s="137"/>
      <c r="C20" s="138"/>
      <c r="D20" s="138"/>
      <c r="E20" s="138"/>
      <c r="F20" s="138"/>
      <c r="G20" s="138"/>
      <c r="H20" s="138"/>
      <c r="I20" s="138"/>
      <c r="J20" s="139"/>
    </row>
    <row r="21" spans="2:10" x14ac:dyDescent="0.35">
      <c r="B21" s="137"/>
      <c r="C21" s="138"/>
      <c r="D21" s="138"/>
      <c r="E21" s="138"/>
      <c r="F21" s="138"/>
      <c r="G21" s="138"/>
      <c r="H21" s="138"/>
      <c r="I21" s="138"/>
      <c r="J21" s="139"/>
    </row>
    <row r="22" spans="2:10" x14ac:dyDescent="0.35">
      <c r="B22" s="137"/>
      <c r="C22" s="138"/>
      <c r="D22" s="138"/>
      <c r="E22" s="138"/>
      <c r="F22" s="146" t="s">
        <v>1401</v>
      </c>
      <c r="G22" s="138"/>
      <c r="H22" s="138"/>
      <c r="I22" s="138"/>
      <c r="J22" s="139"/>
    </row>
    <row r="23" spans="2:10" x14ac:dyDescent="0.35">
      <c r="B23" s="137"/>
      <c r="C23" s="138"/>
      <c r="D23" s="138"/>
      <c r="E23" s="138"/>
      <c r="F23" s="147"/>
      <c r="G23" s="138"/>
      <c r="H23" s="138"/>
      <c r="I23" s="138"/>
      <c r="J23" s="139"/>
    </row>
    <row r="24" spans="2:10" x14ac:dyDescent="0.35">
      <c r="B24" s="137"/>
      <c r="C24" s="138"/>
      <c r="D24" s="148" t="s">
        <v>1402</v>
      </c>
      <c r="E24" s="149" t="s">
        <v>1403</v>
      </c>
      <c r="F24" s="149"/>
      <c r="G24" s="149"/>
      <c r="H24" s="149"/>
      <c r="I24" s="138"/>
      <c r="J24" s="139"/>
    </row>
    <row r="25" spans="2:10" x14ac:dyDescent="0.35">
      <c r="B25" s="137"/>
      <c r="C25" s="138"/>
      <c r="D25" s="138"/>
      <c r="H25" s="138"/>
      <c r="I25" s="138"/>
      <c r="J25" s="139"/>
    </row>
    <row r="26" spans="2:10" x14ac:dyDescent="0.35">
      <c r="B26" s="137"/>
      <c r="C26" s="138"/>
      <c r="D26" s="148" t="s">
        <v>1404</v>
      </c>
      <c r="E26" s="149"/>
      <c r="F26" s="149"/>
      <c r="G26" s="149"/>
      <c r="H26" s="149"/>
      <c r="I26" s="138"/>
      <c r="J26" s="139"/>
    </row>
    <row r="27" spans="2:10" x14ac:dyDescent="0.35">
      <c r="B27" s="137"/>
      <c r="C27" s="138"/>
      <c r="D27" s="150"/>
      <c r="E27" s="150"/>
      <c r="F27" s="150"/>
      <c r="G27" s="150"/>
      <c r="H27" s="150"/>
      <c r="I27" s="138"/>
      <c r="J27" s="139"/>
    </row>
    <row r="28" spans="2:10" x14ac:dyDescent="0.35">
      <c r="B28" s="137"/>
      <c r="C28" s="138"/>
      <c r="D28" s="151"/>
      <c r="E28" s="152"/>
      <c r="F28" s="152"/>
      <c r="G28" s="152"/>
      <c r="H28" s="152"/>
      <c r="I28" s="138"/>
      <c r="J28" s="139"/>
    </row>
    <row r="29" spans="2:10" x14ac:dyDescent="0.35">
      <c r="B29" s="137"/>
      <c r="C29" s="138"/>
      <c r="D29" s="153"/>
      <c r="E29" s="153"/>
      <c r="F29" s="153"/>
      <c r="G29" s="153"/>
      <c r="H29" s="153"/>
      <c r="I29" s="138"/>
      <c r="J29" s="139"/>
    </row>
    <row r="30" spans="2:10" x14ac:dyDescent="0.35">
      <c r="B30" s="137"/>
      <c r="C30" s="138"/>
      <c r="D30" s="151"/>
      <c r="E30" s="152"/>
      <c r="F30" s="152"/>
      <c r="G30" s="152"/>
      <c r="H30" s="152"/>
      <c r="I30" s="138"/>
      <c r="J30" s="139"/>
    </row>
    <row r="31" spans="2:10" x14ac:dyDescent="0.35">
      <c r="B31" s="137"/>
      <c r="C31" s="138"/>
      <c r="D31" s="150"/>
      <c r="E31" s="150"/>
      <c r="F31" s="150"/>
      <c r="G31" s="150"/>
      <c r="H31" s="150"/>
      <c r="I31" s="138"/>
      <c r="J31" s="139"/>
    </row>
    <row r="32" spans="2:10" x14ac:dyDescent="0.35">
      <c r="B32" s="137"/>
      <c r="C32" s="138"/>
      <c r="D32" s="148" t="s">
        <v>1405</v>
      </c>
      <c r="E32" s="149" t="s">
        <v>1403</v>
      </c>
      <c r="F32" s="149"/>
      <c r="G32" s="149"/>
      <c r="H32" s="149"/>
      <c r="I32" s="138"/>
      <c r="J32" s="139"/>
    </row>
    <row r="33" spans="2:10" x14ac:dyDescent="0.35">
      <c r="B33" s="137"/>
      <c r="C33" s="138"/>
      <c r="I33" s="138"/>
      <c r="J33" s="139"/>
    </row>
    <row r="34" spans="2:10" x14ac:dyDescent="0.35">
      <c r="B34" s="137"/>
      <c r="C34" s="138"/>
      <c r="D34" s="148" t="s">
        <v>1406</v>
      </c>
      <c r="E34" s="149" t="s">
        <v>1403</v>
      </c>
      <c r="F34" s="149"/>
      <c r="G34" s="149"/>
      <c r="H34" s="149"/>
      <c r="I34" s="138"/>
      <c r="J34" s="139"/>
    </row>
    <row r="35" spans="2:10" x14ac:dyDescent="0.35">
      <c r="B35" s="137"/>
      <c r="C35" s="138"/>
      <c r="D35" s="138"/>
      <c r="E35" s="138"/>
      <c r="F35" s="138"/>
      <c r="G35" s="138"/>
      <c r="H35" s="138"/>
      <c r="I35" s="138"/>
      <c r="J35" s="139"/>
    </row>
    <row r="36" spans="2:10" x14ac:dyDescent="0.35">
      <c r="B36" s="137"/>
      <c r="C36" s="138"/>
      <c r="D36" s="154"/>
      <c r="E36" s="155"/>
      <c r="F36" s="155"/>
      <c r="G36" s="155"/>
      <c r="H36" s="155"/>
      <c r="I36" s="138"/>
      <c r="J36" s="139"/>
    </row>
    <row r="37" spans="2:10" x14ac:dyDescent="0.35">
      <c r="B37" s="137"/>
      <c r="C37" s="138"/>
      <c r="D37" s="138"/>
      <c r="E37" s="138"/>
      <c r="F37" s="147"/>
      <c r="G37" s="138"/>
      <c r="H37" s="138"/>
      <c r="I37" s="138"/>
      <c r="J37" s="139"/>
    </row>
    <row r="38" spans="2:10" x14ac:dyDescent="0.35">
      <c r="B38" s="137"/>
      <c r="C38" s="138"/>
      <c r="D38" s="156" t="s">
        <v>1407</v>
      </c>
      <c r="E38" s="155"/>
      <c r="F38" s="155"/>
      <c r="G38" s="155"/>
      <c r="H38" s="155"/>
      <c r="I38" s="138"/>
      <c r="J38" s="139"/>
    </row>
    <row r="39" spans="2:10" x14ac:dyDescent="0.35">
      <c r="B39" s="137"/>
      <c r="C39" s="138"/>
      <c r="I39" s="138"/>
      <c r="J39" s="139"/>
    </row>
    <row r="40" spans="2:10" x14ac:dyDescent="0.35">
      <c r="B40" s="137"/>
      <c r="C40" s="138"/>
      <c r="D40" s="151"/>
      <c r="E40" s="152"/>
      <c r="F40" s="152"/>
      <c r="G40" s="152"/>
      <c r="H40" s="152"/>
      <c r="I40" s="138"/>
      <c r="J40" s="139"/>
    </row>
    <row r="41" spans="2:10" x14ac:dyDescent="0.35">
      <c r="B41" s="137"/>
      <c r="C41" s="138"/>
      <c r="D41" s="138"/>
      <c r="E41" s="153"/>
      <c r="F41" s="153"/>
      <c r="G41" s="153"/>
      <c r="H41" s="153"/>
      <c r="I41" s="138"/>
      <c r="J41" s="139"/>
    </row>
    <row r="42" spans="2:10" x14ac:dyDescent="0.35">
      <c r="B42" s="137"/>
      <c r="C42" s="138"/>
      <c r="D42" s="151"/>
      <c r="E42" s="152"/>
      <c r="F42" s="152"/>
      <c r="G42" s="152"/>
      <c r="H42" s="152"/>
      <c r="I42" s="138"/>
      <c r="J42" s="139"/>
    </row>
    <row r="43" spans="2:10" ht="15" thickBot="1" x14ac:dyDescent="0.4">
      <c r="B43" s="157"/>
      <c r="C43" s="158"/>
      <c r="D43" s="158"/>
      <c r="E43" s="158"/>
      <c r="F43" s="158"/>
      <c r="G43" s="158"/>
      <c r="H43" s="158"/>
      <c r="I43" s="158"/>
      <c r="J43" s="159"/>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528B2673-0D7D-42C6-93E5-40118AE37ADE}"/>
    <hyperlink ref="D26:H26" location="'B1. HTT Mortgage Assets'!A1" display="Worksheet B1: HTT Mortgage Assets" xr:uid="{39058387-D695-40F5-9028-9BC93EF3931F}"/>
    <hyperlink ref="D32:H32" location="'C. HTT Harmonised Glossary'!A1" display="Worksheet C: HTT Harmonised Glossary" xr:uid="{C54960E3-E626-4CEE-8A53-1CEDDAFCF0BD}"/>
    <hyperlink ref="D34:H34" location="Disclaimer!A1" display="Disclaimer" xr:uid="{A2468D13-E463-4CEE-B617-17F57EAE66A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8FC7-03FE-4D89-9465-97139FB7D8BB}">
  <sheetPr>
    <tabColor theme="5" tint="-0.249977111117893"/>
  </sheetPr>
  <dimension ref="A1:G413"/>
  <sheetViews>
    <sheetView zoomScale="85" zoomScaleNormal="85" workbookViewId="0">
      <selection activeCell="A244" sqref="A244:XFD284"/>
    </sheetView>
  </sheetViews>
  <sheetFormatPr defaultRowHeight="14.5" x14ac:dyDescent="0.3"/>
  <cols>
    <col min="1" max="1" width="15.54296875" style="168" customWidth="1"/>
    <col min="2" max="2" width="55.1796875" style="168" customWidth="1"/>
    <col min="3" max="3" width="35.54296875" style="168" bestFit="1" customWidth="1"/>
    <col min="4" max="4" width="31.90625" style="168" bestFit="1" customWidth="1"/>
    <col min="5" max="5" width="11.90625" style="168" customWidth="1"/>
    <col min="6" max="6" width="37.90625" style="168" customWidth="1"/>
    <col min="7" max="7" width="37.90625" style="161" customWidth="1"/>
    <col min="8" max="16384" width="8.7265625" style="163"/>
  </cols>
  <sheetData>
    <row r="1" spans="1:7" ht="31" x14ac:dyDescent="0.3">
      <c r="A1" s="160" t="s">
        <v>1408</v>
      </c>
      <c r="B1" s="160"/>
      <c r="C1" s="161"/>
      <c r="D1" s="161"/>
      <c r="E1" s="161"/>
      <c r="F1" s="162" t="s">
        <v>1409</v>
      </c>
    </row>
    <row r="2" spans="1:7" ht="13.5" thickBot="1" x14ac:dyDescent="0.35">
      <c r="A2" s="161"/>
      <c r="B2" s="164"/>
      <c r="C2" s="164"/>
      <c r="D2" s="161"/>
      <c r="E2" s="161"/>
      <c r="F2" s="161"/>
    </row>
    <row r="3" spans="1:7" ht="19" thickBot="1" x14ac:dyDescent="0.35">
      <c r="A3" s="165"/>
      <c r="B3" s="166" t="s">
        <v>0</v>
      </c>
      <c r="C3" s="167" t="s">
        <v>1410</v>
      </c>
      <c r="D3" s="165"/>
      <c r="E3" s="165"/>
      <c r="F3" s="161"/>
      <c r="G3" s="165"/>
    </row>
    <row r="4" spans="1:7" ht="15" thickBot="1" x14ac:dyDescent="0.35"/>
    <row r="5" spans="1:7" ht="18.5" x14ac:dyDescent="0.3">
      <c r="A5" s="169"/>
      <c r="B5" s="170" t="s">
        <v>2</v>
      </c>
      <c r="C5" s="169"/>
      <c r="E5" s="171"/>
      <c r="F5" s="171"/>
    </row>
    <row r="6" spans="1:7" x14ac:dyDescent="0.3">
      <c r="B6" s="172" t="s">
        <v>3</v>
      </c>
      <c r="C6" s="171"/>
      <c r="D6" s="171"/>
    </row>
    <row r="7" spans="1:7" x14ac:dyDescent="0.3">
      <c r="B7" s="173" t="s">
        <v>1411</v>
      </c>
      <c r="C7" s="171"/>
      <c r="D7" s="171"/>
    </row>
    <row r="8" spans="1:7" x14ac:dyDescent="0.3">
      <c r="B8" s="173" t="s">
        <v>4</v>
      </c>
      <c r="C8" s="171"/>
      <c r="D8" s="171"/>
      <c r="F8" s="168" t="s">
        <v>1412</v>
      </c>
    </row>
    <row r="9" spans="1:7" x14ac:dyDescent="0.3">
      <c r="B9" s="172" t="s">
        <v>1413</v>
      </c>
    </row>
    <row r="10" spans="1:7" x14ac:dyDescent="0.3">
      <c r="B10" s="172" t="s">
        <v>362</v>
      </c>
    </row>
    <row r="11" spans="1:7" ht="15" thickBot="1" x14ac:dyDescent="0.35">
      <c r="B11" s="174" t="s">
        <v>371</v>
      </c>
    </row>
    <row r="12" spans="1:7" x14ac:dyDescent="0.3">
      <c r="B12" s="175"/>
    </row>
    <row r="13" spans="1:7" ht="18.5" x14ac:dyDescent="0.3">
      <c r="A13" s="176" t="s">
        <v>6</v>
      </c>
      <c r="B13" s="176" t="s">
        <v>3</v>
      </c>
      <c r="C13" s="177"/>
      <c r="D13" s="177"/>
      <c r="E13" s="177"/>
      <c r="F13" s="177"/>
      <c r="G13" s="178"/>
    </row>
    <row r="14" spans="1:7" x14ac:dyDescent="0.3">
      <c r="A14" s="168" t="s">
        <v>1414</v>
      </c>
      <c r="B14" s="179" t="s">
        <v>7</v>
      </c>
      <c r="C14" s="168" t="s">
        <v>8</v>
      </c>
      <c r="E14" s="171"/>
      <c r="F14" s="171"/>
    </row>
    <row r="15" spans="1:7" x14ac:dyDescent="0.3">
      <c r="A15" s="168" t="s">
        <v>9</v>
      </c>
      <c r="B15" s="179" t="s">
        <v>10</v>
      </c>
      <c r="C15" s="168" t="s">
        <v>11</v>
      </c>
      <c r="E15" s="171"/>
      <c r="F15" s="171"/>
    </row>
    <row r="16" spans="1:7" ht="29" x14ac:dyDescent="0.3">
      <c r="A16" s="168" t="s">
        <v>1415</v>
      </c>
      <c r="B16" s="179" t="s">
        <v>12</v>
      </c>
      <c r="C16" s="168" t="s">
        <v>13</v>
      </c>
      <c r="E16" s="171"/>
      <c r="F16" s="171"/>
    </row>
    <row r="17" spans="1:7" x14ac:dyDescent="0.3">
      <c r="A17" s="168" t="s">
        <v>14</v>
      </c>
      <c r="B17" s="179" t="s">
        <v>15</v>
      </c>
      <c r="C17" s="180">
        <v>44926</v>
      </c>
      <c r="E17" s="171"/>
      <c r="F17" s="171"/>
    </row>
    <row r="18" spans="1:7" x14ac:dyDescent="0.3">
      <c r="A18" s="168" t="s">
        <v>16</v>
      </c>
      <c r="B18" s="181" t="s">
        <v>1416</v>
      </c>
      <c r="E18" s="171"/>
      <c r="F18" s="171"/>
    </row>
    <row r="19" spans="1:7" x14ac:dyDescent="0.3">
      <c r="A19" s="168" t="s">
        <v>17</v>
      </c>
      <c r="B19" s="181" t="s">
        <v>1417</v>
      </c>
      <c r="E19" s="171"/>
      <c r="F19" s="171"/>
    </row>
    <row r="20" spans="1:7" x14ac:dyDescent="0.3">
      <c r="A20" s="168" t="s">
        <v>1418</v>
      </c>
      <c r="B20" s="181"/>
      <c r="E20" s="171"/>
      <c r="F20" s="171"/>
    </row>
    <row r="21" spans="1:7" x14ac:dyDescent="0.3">
      <c r="A21" s="168" t="s">
        <v>18</v>
      </c>
      <c r="B21" s="181"/>
      <c r="E21" s="171"/>
      <c r="F21" s="171"/>
    </row>
    <row r="22" spans="1:7" x14ac:dyDescent="0.3">
      <c r="A22" s="168" t="s">
        <v>19</v>
      </c>
      <c r="B22" s="181"/>
      <c r="E22" s="171"/>
      <c r="F22" s="171"/>
    </row>
    <row r="23" spans="1:7" x14ac:dyDescent="0.3">
      <c r="A23" s="168" t="s">
        <v>1419</v>
      </c>
      <c r="B23" s="181"/>
      <c r="E23" s="171"/>
      <c r="F23" s="171"/>
    </row>
    <row r="24" spans="1:7" x14ac:dyDescent="0.3">
      <c r="A24" s="168" t="s">
        <v>1420</v>
      </c>
      <c r="B24" s="181"/>
      <c r="E24" s="171"/>
      <c r="F24" s="171"/>
    </row>
    <row r="25" spans="1:7" x14ac:dyDescent="0.3">
      <c r="A25" s="168" t="s">
        <v>1421</v>
      </c>
      <c r="B25" s="181"/>
      <c r="E25" s="171"/>
      <c r="F25" s="171"/>
    </row>
    <row r="26" spans="1:7" ht="18.5" x14ac:dyDescent="0.3">
      <c r="A26" s="177"/>
      <c r="B26" s="176" t="s">
        <v>1411</v>
      </c>
      <c r="C26" s="177"/>
      <c r="D26" s="177"/>
      <c r="E26" s="177"/>
      <c r="F26" s="177"/>
      <c r="G26" s="178"/>
    </row>
    <row r="27" spans="1:7" x14ac:dyDescent="0.3">
      <c r="A27" s="168" t="s">
        <v>20</v>
      </c>
      <c r="B27" s="182" t="s">
        <v>21</v>
      </c>
      <c r="C27" s="168" t="s">
        <v>22</v>
      </c>
      <c r="D27" s="183"/>
      <c r="E27" s="183"/>
      <c r="F27" s="183"/>
    </row>
    <row r="28" spans="1:7" x14ac:dyDescent="0.3">
      <c r="A28" s="168" t="s">
        <v>23</v>
      </c>
      <c r="B28" s="182" t="s">
        <v>24</v>
      </c>
      <c r="C28" s="168" t="s">
        <v>22</v>
      </c>
      <c r="D28" s="183"/>
      <c r="E28" s="183"/>
      <c r="F28" s="183"/>
    </row>
    <row r="29" spans="1:7" x14ac:dyDescent="0.3">
      <c r="A29" s="168" t="s">
        <v>1422</v>
      </c>
      <c r="B29" s="182" t="s">
        <v>25</v>
      </c>
      <c r="C29" s="168" t="s">
        <v>26</v>
      </c>
      <c r="E29" s="183"/>
      <c r="F29" s="183"/>
    </row>
    <row r="30" spans="1:7" x14ac:dyDescent="0.3">
      <c r="A30" s="168" t="s">
        <v>27</v>
      </c>
      <c r="B30" s="182"/>
      <c r="E30" s="183"/>
      <c r="F30" s="183"/>
    </row>
    <row r="31" spans="1:7" x14ac:dyDescent="0.3">
      <c r="A31" s="168" t="s">
        <v>28</v>
      </c>
      <c r="B31" s="182"/>
      <c r="E31" s="183"/>
      <c r="F31" s="183"/>
    </row>
    <row r="32" spans="1:7" x14ac:dyDescent="0.3">
      <c r="A32" s="168" t="s">
        <v>29</v>
      </c>
      <c r="B32" s="182"/>
      <c r="E32" s="183"/>
      <c r="F32" s="183"/>
    </row>
    <row r="33" spans="1:7" x14ac:dyDescent="0.3">
      <c r="A33" s="168" t="s">
        <v>30</v>
      </c>
      <c r="B33" s="182"/>
      <c r="E33" s="183"/>
      <c r="F33" s="183"/>
    </row>
    <row r="34" spans="1:7" x14ac:dyDescent="0.3">
      <c r="A34" s="168" t="s">
        <v>31</v>
      </c>
      <c r="B34" s="182"/>
      <c r="E34" s="183"/>
      <c r="F34" s="183"/>
    </row>
    <row r="35" spans="1:7" x14ac:dyDescent="0.3">
      <c r="A35" s="168" t="s">
        <v>1423</v>
      </c>
      <c r="B35" s="184"/>
      <c r="E35" s="183"/>
      <c r="F35" s="183"/>
    </row>
    <row r="36" spans="1:7" ht="37" x14ac:dyDescent="0.3">
      <c r="A36" s="176"/>
      <c r="B36" s="176" t="s">
        <v>4</v>
      </c>
      <c r="C36" s="176"/>
      <c r="D36" s="177"/>
      <c r="E36" s="177"/>
      <c r="F36" s="177"/>
      <c r="G36" s="178"/>
    </row>
    <row r="37" spans="1:7" x14ac:dyDescent="0.3">
      <c r="A37" s="185"/>
      <c r="B37" s="186" t="s">
        <v>32</v>
      </c>
      <c r="C37" s="185" t="s">
        <v>33</v>
      </c>
      <c r="D37" s="187"/>
      <c r="E37" s="187"/>
      <c r="F37" s="187"/>
      <c r="G37" s="188"/>
    </row>
    <row r="38" spans="1:7" x14ac:dyDescent="0.3">
      <c r="A38" s="168" t="s">
        <v>34</v>
      </c>
      <c r="B38" s="183" t="s">
        <v>1424</v>
      </c>
      <c r="C38" s="189">
        <v>15259.944225880001</v>
      </c>
      <c r="F38" s="183"/>
    </row>
    <row r="39" spans="1:7" x14ac:dyDescent="0.3">
      <c r="A39" s="168" t="s">
        <v>35</v>
      </c>
      <c r="B39" s="183" t="s">
        <v>36</v>
      </c>
      <c r="C39" s="189">
        <v>11500</v>
      </c>
      <c r="F39" s="183"/>
    </row>
    <row r="40" spans="1:7" x14ac:dyDescent="0.3">
      <c r="A40" s="168" t="s">
        <v>37</v>
      </c>
      <c r="B40" s="190" t="s">
        <v>38</v>
      </c>
      <c r="C40" s="189">
        <v>13996.0673816649</v>
      </c>
      <c r="F40" s="183"/>
    </row>
    <row r="41" spans="1:7" x14ac:dyDescent="0.3">
      <c r="A41" s="168" t="s">
        <v>39</v>
      </c>
      <c r="B41" s="190" t="s">
        <v>40</v>
      </c>
      <c r="C41" s="189">
        <v>10020.10533</v>
      </c>
      <c r="F41" s="183"/>
    </row>
    <row r="42" spans="1:7" x14ac:dyDescent="0.3">
      <c r="A42" s="168" t="s">
        <v>41</v>
      </c>
      <c r="B42" s="190"/>
      <c r="C42" s="189"/>
      <c r="F42" s="183"/>
    </row>
    <row r="43" spans="1:7" x14ac:dyDescent="0.3">
      <c r="A43" s="191" t="s">
        <v>1425</v>
      </c>
      <c r="B43" s="183"/>
      <c r="F43" s="183"/>
    </row>
    <row r="44" spans="1:7" x14ac:dyDescent="0.3">
      <c r="A44" s="185"/>
      <c r="B44" s="186" t="s">
        <v>1426</v>
      </c>
      <c r="C44" s="192" t="s">
        <v>42</v>
      </c>
      <c r="D44" s="185" t="s">
        <v>43</v>
      </c>
      <c r="E44" s="187"/>
      <c r="F44" s="188" t="s">
        <v>44</v>
      </c>
      <c r="G44" s="188" t="s">
        <v>45</v>
      </c>
    </row>
    <row r="45" spans="1:7" x14ac:dyDescent="0.3">
      <c r="A45" s="168" t="s">
        <v>46</v>
      </c>
      <c r="B45" s="183" t="s">
        <v>47</v>
      </c>
      <c r="C45" s="193">
        <v>0.05</v>
      </c>
      <c r="D45" s="193">
        <v>0.32695167181565299</v>
      </c>
      <c r="E45" s="193"/>
      <c r="F45" s="193">
        <v>0.05</v>
      </c>
      <c r="G45" s="193" t="s">
        <v>48</v>
      </c>
    </row>
    <row r="46" spans="1:7" x14ac:dyDescent="0.3">
      <c r="A46" s="168" t="s">
        <v>49</v>
      </c>
      <c r="B46" s="181" t="s">
        <v>1427</v>
      </c>
      <c r="C46" s="193">
        <v>0</v>
      </c>
      <c r="D46" s="193">
        <v>1.2644439752627199</v>
      </c>
      <c r="E46" s="193"/>
      <c r="F46" s="193">
        <v>0</v>
      </c>
      <c r="G46" s="193">
        <v>0</v>
      </c>
    </row>
    <row r="47" spans="1:7" x14ac:dyDescent="0.3">
      <c r="A47" s="168" t="s">
        <v>50</v>
      </c>
      <c r="B47" s="181" t="s">
        <v>1428</v>
      </c>
      <c r="C47" s="193">
        <v>0</v>
      </c>
      <c r="D47" s="193">
        <v>0.39679842883097699</v>
      </c>
      <c r="E47" s="193"/>
      <c r="F47" s="193">
        <v>0</v>
      </c>
      <c r="G47" s="193">
        <v>0</v>
      </c>
    </row>
    <row r="48" spans="1:7" x14ac:dyDescent="0.3">
      <c r="A48" s="168" t="s">
        <v>51</v>
      </c>
      <c r="B48" s="181"/>
      <c r="C48" s="194"/>
      <c r="D48" s="194"/>
      <c r="E48" s="194"/>
      <c r="F48" s="194"/>
      <c r="G48" s="194"/>
    </row>
    <row r="49" spans="1:7" x14ac:dyDescent="0.3">
      <c r="A49" s="168" t="s">
        <v>52</v>
      </c>
      <c r="B49" s="181"/>
      <c r="C49" s="194"/>
      <c r="D49" s="194"/>
      <c r="E49" s="194"/>
      <c r="F49" s="194"/>
      <c r="G49" s="194"/>
    </row>
    <row r="50" spans="1:7" x14ac:dyDescent="0.3">
      <c r="A50" s="168" t="s">
        <v>1429</v>
      </c>
      <c r="B50" s="181"/>
      <c r="C50" s="194"/>
      <c r="D50" s="194"/>
      <c r="E50" s="194"/>
      <c r="F50" s="194"/>
      <c r="G50" s="194"/>
    </row>
    <row r="51" spans="1:7" x14ac:dyDescent="0.3">
      <c r="A51" s="168" t="s">
        <v>1430</v>
      </c>
      <c r="B51" s="181"/>
      <c r="C51" s="194"/>
      <c r="D51" s="194"/>
      <c r="E51" s="194"/>
      <c r="F51" s="194"/>
      <c r="G51" s="194"/>
    </row>
    <row r="52" spans="1:7" x14ac:dyDescent="0.3">
      <c r="A52" s="185"/>
      <c r="B52" s="186" t="s">
        <v>1431</v>
      </c>
      <c r="C52" s="185" t="s">
        <v>53</v>
      </c>
      <c r="D52" s="185"/>
      <c r="E52" s="187"/>
      <c r="F52" s="188" t="s">
        <v>287</v>
      </c>
      <c r="G52" s="188"/>
    </row>
    <row r="53" spans="1:7" x14ac:dyDescent="0.3">
      <c r="A53" s="168" t="s">
        <v>54</v>
      </c>
      <c r="B53" s="183" t="s">
        <v>55</v>
      </c>
      <c r="C53" s="189">
        <v>15259.944225880001</v>
      </c>
      <c r="E53" s="195"/>
      <c r="F53" s="196">
        <f>IF($C$58=0,"",IF(C53="[for completion]","",C53/$C$58))</f>
        <v>0.99403964873573614</v>
      </c>
      <c r="G53" s="197"/>
    </row>
    <row r="54" spans="1:7" x14ac:dyDescent="0.3">
      <c r="A54" s="168" t="s">
        <v>56</v>
      </c>
      <c r="B54" s="183" t="s">
        <v>57</v>
      </c>
      <c r="C54" s="189" t="s">
        <v>58</v>
      </c>
      <c r="E54" s="195"/>
      <c r="F54" s="196" t="e">
        <f t="shared" ref="F54:F56" si="0">IF($C$58=0,"",IF(C54="[for completion]","",C54/$C$58))</f>
        <v>#VALUE!</v>
      </c>
      <c r="G54" s="197"/>
    </row>
    <row r="55" spans="1:7" x14ac:dyDescent="0.3">
      <c r="A55" s="168" t="s">
        <v>60</v>
      </c>
      <c r="B55" s="183" t="s">
        <v>61</v>
      </c>
      <c r="C55" s="189" t="s">
        <v>58</v>
      </c>
      <c r="E55" s="195"/>
      <c r="F55" s="196" t="e">
        <f t="shared" si="0"/>
        <v>#VALUE!</v>
      </c>
      <c r="G55" s="197"/>
    </row>
    <row r="56" spans="1:7" x14ac:dyDescent="0.3">
      <c r="A56" s="168" t="s">
        <v>62</v>
      </c>
      <c r="B56" s="183" t="s">
        <v>63</v>
      </c>
      <c r="C56" s="189">
        <v>91.5</v>
      </c>
      <c r="E56" s="195"/>
      <c r="F56" s="196">
        <f t="shared" si="0"/>
        <v>5.9603512642638599E-3</v>
      </c>
      <c r="G56" s="197"/>
    </row>
    <row r="57" spans="1:7" x14ac:dyDescent="0.3">
      <c r="A57" s="168" t="s">
        <v>64</v>
      </c>
      <c r="B57" s="168" t="s">
        <v>65</v>
      </c>
      <c r="C57" s="189">
        <v>0</v>
      </c>
      <c r="E57" s="195"/>
      <c r="F57" s="196">
        <f>IF($C$58=0,"",IF(C57="[for completion]","",C57/$C$58))</f>
        <v>0</v>
      </c>
      <c r="G57" s="197"/>
    </row>
    <row r="58" spans="1:7" x14ac:dyDescent="0.3">
      <c r="A58" s="168" t="s">
        <v>66</v>
      </c>
      <c r="B58" s="198" t="s">
        <v>67</v>
      </c>
      <c r="C58" s="199">
        <f>SUM(C53:C57)</f>
        <v>15351.444225880001</v>
      </c>
      <c r="D58" s="195"/>
      <c r="E58" s="195"/>
      <c r="F58" s="200" t="e">
        <f>SUM(F53:F57)</f>
        <v>#VALUE!</v>
      </c>
      <c r="G58" s="197"/>
    </row>
    <row r="59" spans="1:7" x14ac:dyDescent="0.3">
      <c r="A59" s="168" t="s">
        <v>68</v>
      </c>
      <c r="B59" s="201" t="s">
        <v>171</v>
      </c>
      <c r="C59" s="189"/>
      <c r="E59" s="195"/>
      <c r="F59" s="196">
        <f t="shared" ref="F59:F64" si="1">IF($C$58=0,"",IF(C59="[for completion]","",C59/$C$58))</f>
        <v>0</v>
      </c>
      <c r="G59" s="197"/>
    </row>
    <row r="60" spans="1:7" x14ac:dyDescent="0.3">
      <c r="A60" s="168" t="s">
        <v>69</v>
      </c>
      <c r="B60" s="201" t="s">
        <v>171</v>
      </c>
      <c r="C60" s="189"/>
      <c r="E60" s="195"/>
      <c r="F60" s="196">
        <f t="shared" si="1"/>
        <v>0</v>
      </c>
      <c r="G60" s="197"/>
    </row>
    <row r="61" spans="1:7" x14ac:dyDescent="0.3">
      <c r="A61" s="168" t="s">
        <v>70</v>
      </c>
      <c r="B61" s="201" t="s">
        <v>171</v>
      </c>
      <c r="C61" s="189"/>
      <c r="E61" s="195"/>
      <c r="F61" s="196">
        <f t="shared" si="1"/>
        <v>0</v>
      </c>
      <c r="G61" s="197"/>
    </row>
    <row r="62" spans="1:7" x14ac:dyDescent="0.3">
      <c r="A62" s="168" t="s">
        <v>71</v>
      </c>
      <c r="B62" s="201" t="s">
        <v>171</v>
      </c>
      <c r="C62" s="189"/>
      <c r="E62" s="195"/>
      <c r="F62" s="196">
        <f t="shared" si="1"/>
        <v>0</v>
      </c>
      <c r="G62" s="197"/>
    </row>
    <row r="63" spans="1:7" x14ac:dyDescent="0.3">
      <c r="A63" s="168" t="s">
        <v>72</v>
      </c>
      <c r="B63" s="201" t="s">
        <v>171</v>
      </c>
      <c r="C63" s="189"/>
      <c r="E63" s="195"/>
      <c r="F63" s="196">
        <f t="shared" si="1"/>
        <v>0</v>
      </c>
      <c r="G63" s="197"/>
    </row>
    <row r="64" spans="1:7" x14ac:dyDescent="0.3">
      <c r="A64" s="168" t="s">
        <v>73</v>
      </c>
      <c r="B64" s="201" t="s">
        <v>171</v>
      </c>
      <c r="C64" s="202"/>
      <c r="D64" s="191"/>
      <c r="E64" s="191"/>
      <c r="F64" s="196">
        <f t="shared" si="1"/>
        <v>0</v>
      </c>
      <c r="G64" s="203"/>
    </row>
    <row r="65" spans="1:7" x14ac:dyDescent="0.3">
      <c r="A65" s="185"/>
      <c r="B65" s="186" t="s">
        <v>74</v>
      </c>
      <c r="C65" s="192" t="s">
        <v>75</v>
      </c>
      <c r="D65" s="192" t="s">
        <v>76</v>
      </c>
      <c r="E65" s="187"/>
      <c r="F65" s="188" t="s">
        <v>77</v>
      </c>
      <c r="G65" s="204" t="s">
        <v>78</v>
      </c>
    </row>
    <row r="66" spans="1:7" x14ac:dyDescent="0.3">
      <c r="A66" s="168" t="s">
        <v>79</v>
      </c>
      <c r="B66" s="183" t="s">
        <v>1432</v>
      </c>
      <c r="C66" s="189">
        <v>7.6569885088918799</v>
      </c>
      <c r="D66" s="189" t="s">
        <v>48</v>
      </c>
      <c r="E66" s="179"/>
      <c r="F66" s="205"/>
      <c r="G66" s="206"/>
    </row>
    <row r="67" spans="1:7" x14ac:dyDescent="0.3">
      <c r="B67" s="183"/>
      <c r="E67" s="179"/>
      <c r="F67" s="205"/>
      <c r="G67" s="206"/>
    </row>
    <row r="68" spans="1:7" x14ac:dyDescent="0.3">
      <c r="B68" s="183" t="s">
        <v>81</v>
      </c>
      <c r="C68" s="179"/>
      <c r="D68" s="179"/>
      <c r="E68" s="179"/>
      <c r="F68" s="206"/>
      <c r="G68" s="206"/>
    </row>
    <row r="69" spans="1:7" x14ac:dyDescent="0.3">
      <c r="B69" s="183" t="s">
        <v>82</v>
      </c>
      <c r="E69" s="179"/>
      <c r="F69" s="206"/>
      <c r="G69" s="206"/>
    </row>
    <row r="70" spans="1:7" x14ac:dyDescent="0.3">
      <c r="A70" s="168" t="s">
        <v>83</v>
      </c>
      <c r="B70" s="207" t="s">
        <v>112</v>
      </c>
      <c r="C70" s="189">
        <v>338.74160522</v>
      </c>
      <c r="D70" s="189" t="s">
        <v>48</v>
      </c>
      <c r="E70" s="207"/>
      <c r="F70" s="197">
        <f t="shared" ref="F70:F76" si="2">IF($C$77=0,"",IF(C70="[for completion]","",C70/$C$77))</f>
        <v>2.2198089338066579E-2</v>
      </c>
      <c r="G70" s="196" t="str">
        <f>IF($D$77=0,"",IF(D70="[Mark as ND1 if not relevant]","",D70/$D$77))</f>
        <v/>
      </c>
    </row>
    <row r="71" spans="1:7" x14ac:dyDescent="0.3">
      <c r="A71" s="168" t="s">
        <v>84</v>
      </c>
      <c r="B71" s="207" t="s">
        <v>114</v>
      </c>
      <c r="C71" s="189">
        <v>503.66761287999998</v>
      </c>
      <c r="D71" s="189" t="s">
        <v>48</v>
      </c>
      <c r="E71" s="207"/>
      <c r="F71" s="197">
        <f t="shared" si="2"/>
        <v>3.3005861975943823E-2</v>
      </c>
      <c r="G71" s="196" t="str">
        <f t="shared" ref="G71:G76" si="3">IF($D$77=0,"",IF(D71="[Mark as ND1 if not relevant]","",D71/$D$77))</f>
        <v/>
      </c>
    </row>
    <row r="72" spans="1:7" x14ac:dyDescent="0.3">
      <c r="A72" s="168" t="s">
        <v>85</v>
      </c>
      <c r="B72" s="207" t="s">
        <v>116</v>
      </c>
      <c r="C72" s="189">
        <v>648.985875849997</v>
      </c>
      <c r="D72" s="189" t="s">
        <v>48</v>
      </c>
      <c r="E72" s="207"/>
      <c r="F72" s="197">
        <f t="shared" si="2"/>
        <v>4.2528718732100533E-2</v>
      </c>
      <c r="G72" s="196" t="str">
        <f t="shared" si="3"/>
        <v/>
      </c>
    </row>
    <row r="73" spans="1:7" x14ac:dyDescent="0.3">
      <c r="A73" s="168" t="s">
        <v>86</v>
      </c>
      <c r="B73" s="207" t="s">
        <v>118</v>
      </c>
      <c r="C73" s="189">
        <v>983.12080964000302</v>
      </c>
      <c r="D73" s="189" t="s">
        <v>48</v>
      </c>
      <c r="E73" s="207"/>
      <c r="F73" s="197">
        <f t="shared" si="2"/>
        <v>6.4424928105089568E-2</v>
      </c>
      <c r="G73" s="196" t="str">
        <f t="shared" si="3"/>
        <v/>
      </c>
    </row>
    <row r="74" spans="1:7" x14ac:dyDescent="0.3">
      <c r="A74" s="168" t="s">
        <v>87</v>
      </c>
      <c r="B74" s="207" t="s">
        <v>120</v>
      </c>
      <c r="C74" s="189">
        <v>957.690617950003</v>
      </c>
      <c r="D74" s="189" t="s">
        <v>48</v>
      </c>
      <c r="E74" s="207"/>
      <c r="F74" s="197">
        <f t="shared" si="2"/>
        <v>6.2758461222014617E-2</v>
      </c>
      <c r="G74" s="196" t="str">
        <f t="shared" si="3"/>
        <v/>
      </c>
    </row>
    <row r="75" spans="1:7" x14ac:dyDescent="0.3">
      <c r="A75" s="168" t="s">
        <v>88</v>
      </c>
      <c r="B75" s="207" t="s">
        <v>122</v>
      </c>
      <c r="C75" s="189">
        <v>7853.1963828801199</v>
      </c>
      <c r="D75" s="189" t="s">
        <v>48</v>
      </c>
      <c r="E75" s="207"/>
      <c r="F75" s="197">
        <f t="shared" si="2"/>
        <v>0.51462811833620503</v>
      </c>
      <c r="G75" s="196" t="str">
        <f t="shared" si="3"/>
        <v/>
      </c>
    </row>
    <row r="76" spans="1:7" x14ac:dyDescent="0.3">
      <c r="A76" s="168" t="s">
        <v>89</v>
      </c>
      <c r="B76" s="207" t="s">
        <v>124</v>
      </c>
      <c r="C76" s="189">
        <v>3974.5413214599898</v>
      </c>
      <c r="D76" s="189" t="s">
        <v>48</v>
      </c>
      <c r="E76" s="207"/>
      <c r="F76" s="197">
        <f t="shared" si="2"/>
        <v>0.26045582229057979</v>
      </c>
      <c r="G76" s="196" t="str">
        <f t="shared" si="3"/>
        <v/>
      </c>
    </row>
    <row r="77" spans="1:7" x14ac:dyDescent="0.3">
      <c r="A77" s="168" t="s">
        <v>90</v>
      </c>
      <c r="B77" s="208" t="s">
        <v>67</v>
      </c>
      <c r="C77" s="199">
        <f>SUM(C70:C76)</f>
        <v>15259.944225880114</v>
      </c>
      <c r="D77" s="199">
        <f>SUM(D70:D76)</f>
        <v>0</v>
      </c>
      <c r="E77" s="183"/>
      <c r="F77" s="209">
        <f>SUM(F70:F76)</f>
        <v>1</v>
      </c>
      <c r="G77" s="200">
        <f>SUM(G70:G76)</f>
        <v>0</v>
      </c>
    </row>
    <row r="78" spans="1:7" x14ac:dyDescent="0.3">
      <c r="A78" s="168" t="s">
        <v>92</v>
      </c>
      <c r="B78" s="210" t="s">
        <v>93</v>
      </c>
      <c r="C78" s="199"/>
      <c r="D78" s="199"/>
      <c r="E78" s="183"/>
      <c r="F78" s="197">
        <f>IF($C$77=0,"",IF(C78="[for completion]","",C78/$C$77))</f>
        <v>0</v>
      </c>
      <c r="G78" s="196" t="str">
        <f t="shared" ref="G78:G87" si="4">IF($D$77=0,"",IF(D78="[for completion]","",D78/$D$77))</f>
        <v/>
      </c>
    </row>
    <row r="79" spans="1:7" x14ac:dyDescent="0.3">
      <c r="A79" s="168" t="s">
        <v>94</v>
      </c>
      <c r="B79" s="210" t="s">
        <v>95</v>
      </c>
      <c r="C79" s="199"/>
      <c r="D79" s="199"/>
      <c r="E79" s="183"/>
      <c r="F79" s="197">
        <f t="shared" ref="F79:F87" si="5">IF($C$77=0,"",IF(C79="[for completion]","",C79/$C$77))</f>
        <v>0</v>
      </c>
      <c r="G79" s="196" t="str">
        <f t="shared" si="4"/>
        <v/>
      </c>
    </row>
    <row r="80" spans="1:7" x14ac:dyDescent="0.3">
      <c r="A80" s="168" t="s">
        <v>96</v>
      </c>
      <c r="B80" s="210" t="s">
        <v>1433</v>
      </c>
      <c r="C80" s="199"/>
      <c r="D80" s="199"/>
      <c r="E80" s="183"/>
      <c r="F80" s="197">
        <f t="shared" si="5"/>
        <v>0</v>
      </c>
      <c r="G80" s="196" t="str">
        <f t="shared" si="4"/>
        <v/>
      </c>
    </row>
    <row r="81" spans="1:7" x14ac:dyDescent="0.3">
      <c r="A81" s="168" t="s">
        <v>97</v>
      </c>
      <c r="B81" s="210" t="s">
        <v>98</v>
      </c>
      <c r="C81" s="199"/>
      <c r="D81" s="199"/>
      <c r="E81" s="183"/>
      <c r="F81" s="197">
        <f t="shared" si="5"/>
        <v>0</v>
      </c>
      <c r="G81" s="196" t="str">
        <f t="shared" si="4"/>
        <v/>
      </c>
    </row>
    <row r="82" spans="1:7" x14ac:dyDescent="0.3">
      <c r="A82" s="168" t="s">
        <v>99</v>
      </c>
      <c r="B82" s="210" t="s">
        <v>1434</v>
      </c>
      <c r="C82" s="199"/>
      <c r="D82" s="199"/>
      <c r="E82" s="183"/>
      <c r="F82" s="197">
        <f t="shared" si="5"/>
        <v>0</v>
      </c>
      <c r="G82" s="196" t="str">
        <f t="shared" si="4"/>
        <v/>
      </c>
    </row>
    <row r="83" spans="1:7" x14ac:dyDescent="0.3">
      <c r="A83" s="168" t="s">
        <v>100</v>
      </c>
      <c r="B83" s="210"/>
      <c r="C83" s="195"/>
      <c r="D83" s="195"/>
      <c r="E83" s="183"/>
      <c r="F83" s="197"/>
      <c r="G83" s="197"/>
    </row>
    <row r="84" spans="1:7" x14ac:dyDescent="0.3">
      <c r="A84" s="168" t="s">
        <v>101</v>
      </c>
      <c r="B84" s="210"/>
      <c r="C84" s="195"/>
      <c r="D84" s="195"/>
      <c r="E84" s="183"/>
      <c r="F84" s="197"/>
      <c r="G84" s="197"/>
    </row>
    <row r="85" spans="1:7" x14ac:dyDescent="0.3">
      <c r="A85" s="168" t="s">
        <v>102</v>
      </c>
      <c r="B85" s="210"/>
      <c r="C85" s="195"/>
      <c r="D85" s="195"/>
      <c r="E85" s="183"/>
      <c r="F85" s="197"/>
      <c r="G85" s="197"/>
    </row>
    <row r="86" spans="1:7" x14ac:dyDescent="0.3">
      <c r="A86" s="168" t="s">
        <v>103</v>
      </c>
      <c r="B86" s="208"/>
      <c r="C86" s="195"/>
      <c r="D86" s="195"/>
      <c r="E86" s="183"/>
      <c r="F86" s="197">
        <f t="shared" si="5"/>
        <v>0</v>
      </c>
      <c r="G86" s="197" t="str">
        <f t="shared" si="4"/>
        <v/>
      </c>
    </row>
    <row r="87" spans="1:7" x14ac:dyDescent="0.3">
      <c r="A87" s="168" t="s">
        <v>1435</v>
      </c>
      <c r="B87" s="210"/>
      <c r="C87" s="195"/>
      <c r="D87" s="195"/>
      <c r="E87" s="183"/>
      <c r="F87" s="197">
        <f t="shared" si="5"/>
        <v>0</v>
      </c>
      <c r="G87" s="197" t="str">
        <f t="shared" si="4"/>
        <v/>
      </c>
    </row>
    <row r="88" spans="1:7" x14ac:dyDescent="0.3">
      <c r="A88" s="185"/>
      <c r="B88" s="186" t="s">
        <v>104</v>
      </c>
      <c r="C88" s="192" t="s">
        <v>105</v>
      </c>
      <c r="D88" s="192" t="s">
        <v>106</v>
      </c>
      <c r="E88" s="187"/>
      <c r="F88" s="188" t="s">
        <v>1436</v>
      </c>
      <c r="G88" s="185" t="s">
        <v>107</v>
      </c>
    </row>
    <row r="89" spans="1:7" x14ac:dyDescent="0.3">
      <c r="A89" s="168" t="s">
        <v>108</v>
      </c>
      <c r="B89" s="183" t="s">
        <v>80</v>
      </c>
      <c r="C89" s="189">
        <v>5.2298987492555096</v>
      </c>
      <c r="D89" s="189">
        <v>6.2298987492555096</v>
      </c>
      <c r="E89" s="179"/>
      <c r="F89" s="211"/>
      <c r="G89" s="212"/>
    </row>
    <row r="90" spans="1:7" x14ac:dyDescent="0.3">
      <c r="B90" s="183"/>
      <c r="C90" s="213"/>
      <c r="D90" s="213"/>
      <c r="E90" s="179"/>
      <c r="F90" s="211"/>
      <c r="G90" s="212"/>
    </row>
    <row r="91" spans="1:7" x14ac:dyDescent="0.3">
      <c r="B91" s="183" t="s">
        <v>109</v>
      </c>
      <c r="C91" s="214"/>
      <c r="D91" s="214"/>
      <c r="E91" s="179"/>
      <c r="F91" s="212"/>
      <c r="G91" s="212"/>
    </row>
    <row r="92" spans="1:7" x14ac:dyDescent="0.3">
      <c r="A92" s="168" t="s">
        <v>110</v>
      </c>
      <c r="B92" s="183" t="s">
        <v>82</v>
      </c>
      <c r="C92" s="213"/>
      <c r="D92" s="213"/>
      <c r="E92" s="179"/>
      <c r="F92" s="212"/>
      <c r="G92" s="212"/>
    </row>
    <row r="93" spans="1:7" x14ac:dyDescent="0.3">
      <c r="A93" s="168" t="s">
        <v>111</v>
      </c>
      <c r="B93" s="207" t="s">
        <v>112</v>
      </c>
      <c r="C93" s="189">
        <v>0</v>
      </c>
      <c r="D93" s="189">
        <v>0</v>
      </c>
      <c r="E93" s="207"/>
      <c r="F93" s="196">
        <f>IF($C$100=0,"",IF(C93="[for completion]","",IF(C93="","",C93/$C$100)))</f>
        <v>0</v>
      </c>
      <c r="G93" s="196">
        <f>IF($D$100=0,"",IF(D93="[Mark as ND1 if not relevant]","",IF(D93="","",D93/$D$100)))</f>
        <v>0</v>
      </c>
    </row>
    <row r="94" spans="1:7" x14ac:dyDescent="0.3">
      <c r="A94" s="168" t="s">
        <v>113</v>
      </c>
      <c r="B94" s="207" t="s">
        <v>114</v>
      </c>
      <c r="C94" s="189">
        <v>0</v>
      </c>
      <c r="D94" s="189">
        <v>0</v>
      </c>
      <c r="E94" s="207"/>
      <c r="F94" s="196">
        <f t="shared" ref="F94:F99" si="6">IF($C$100=0,"",IF(C94="[for completion]","",IF(C94="","",C94/$C$100)))</f>
        <v>0</v>
      </c>
      <c r="G94" s="196">
        <f t="shared" ref="G94:G99" si="7">IF($D$100=0,"",IF(D94="[Mark as ND1 if not relevant]","",IF(D94="","",D94/$D$100)))</f>
        <v>0</v>
      </c>
    </row>
    <row r="95" spans="1:7" x14ac:dyDescent="0.3">
      <c r="A95" s="168" t="s">
        <v>115</v>
      </c>
      <c r="B95" s="207" t="s">
        <v>116</v>
      </c>
      <c r="C95" s="189">
        <v>0</v>
      </c>
      <c r="D95" s="189">
        <v>0</v>
      </c>
      <c r="E95" s="207"/>
      <c r="F95" s="196">
        <f t="shared" si="6"/>
        <v>0</v>
      </c>
      <c r="G95" s="196">
        <f t="shared" si="7"/>
        <v>0</v>
      </c>
    </row>
    <row r="96" spans="1:7" x14ac:dyDescent="0.3">
      <c r="A96" s="168" t="s">
        <v>117</v>
      </c>
      <c r="B96" s="207" t="s">
        <v>118</v>
      </c>
      <c r="C96" s="189">
        <v>2500</v>
      </c>
      <c r="D96" s="189">
        <v>0</v>
      </c>
      <c r="E96" s="207"/>
      <c r="F96" s="196">
        <f t="shared" si="6"/>
        <v>0.21739130434782608</v>
      </c>
      <c r="G96" s="196">
        <f t="shared" si="7"/>
        <v>0</v>
      </c>
    </row>
    <row r="97" spans="1:7" x14ac:dyDescent="0.3">
      <c r="A97" s="168" t="s">
        <v>119</v>
      </c>
      <c r="B97" s="207" t="s">
        <v>120</v>
      </c>
      <c r="C97" s="189">
        <v>4000</v>
      </c>
      <c r="D97" s="189">
        <v>2500</v>
      </c>
      <c r="E97" s="207"/>
      <c r="F97" s="196">
        <f t="shared" si="6"/>
        <v>0.34782608695652173</v>
      </c>
      <c r="G97" s="196">
        <f t="shared" si="7"/>
        <v>0.21739130434782608</v>
      </c>
    </row>
    <row r="98" spans="1:7" x14ac:dyDescent="0.3">
      <c r="A98" s="168" t="s">
        <v>121</v>
      </c>
      <c r="B98" s="207" t="s">
        <v>122</v>
      </c>
      <c r="C98" s="189">
        <v>5000</v>
      </c>
      <c r="D98" s="189">
        <v>9000</v>
      </c>
      <c r="E98" s="207"/>
      <c r="F98" s="196">
        <f t="shared" si="6"/>
        <v>0.43478260869565216</v>
      </c>
      <c r="G98" s="196">
        <f t="shared" si="7"/>
        <v>0.78260869565217395</v>
      </c>
    </row>
    <row r="99" spans="1:7" x14ac:dyDescent="0.3">
      <c r="A99" s="168" t="s">
        <v>123</v>
      </c>
      <c r="B99" s="207" t="s">
        <v>124</v>
      </c>
      <c r="C99" s="189">
        <v>0</v>
      </c>
      <c r="D99" s="189">
        <v>0</v>
      </c>
      <c r="E99" s="207"/>
      <c r="F99" s="196">
        <f t="shared" si="6"/>
        <v>0</v>
      </c>
      <c r="G99" s="196">
        <f t="shared" si="7"/>
        <v>0</v>
      </c>
    </row>
    <row r="100" spans="1:7" x14ac:dyDescent="0.3">
      <c r="A100" s="168" t="s">
        <v>125</v>
      </c>
      <c r="B100" s="208" t="s">
        <v>67</v>
      </c>
      <c r="C100" s="199">
        <f>SUM(C93:C99)</f>
        <v>11500</v>
      </c>
      <c r="D100" s="199">
        <f>SUM(D93:D99)</f>
        <v>11500</v>
      </c>
      <c r="E100" s="183"/>
      <c r="F100" s="200">
        <f>SUM(F93:F99)</f>
        <v>1</v>
      </c>
      <c r="G100" s="200">
        <f>SUM(G93:G99)</f>
        <v>1</v>
      </c>
    </row>
    <row r="101" spans="1:7" x14ac:dyDescent="0.3">
      <c r="A101" s="168" t="s">
        <v>126</v>
      </c>
      <c r="B101" s="210" t="s">
        <v>93</v>
      </c>
      <c r="C101" s="199"/>
      <c r="D101" s="199"/>
      <c r="E101" s="183"/>
      <c r="F101" s="196">
        <f t="shared" ref="F101:F105" si="8">IF($C$100=0,"",IF(C101="[for completion]","",C101/$C$100))</f>
        <v>0</v>
      </c>
      <c r="G101" s="196">
        <f t="shared" ref="G101:G105" si="9">IF($D$100=0,"",IF(D101="[for completion]","",D101/$D$100))</f>
        <v>0</v>
      </c>
    </row>
    <row r="102" spans="1:7" x14ac:dyDescent="0.3">
      <c r="A102" s="168" t="s">
        <v>127</v>
      </c>
      <c r="B102" s="210" t="s">
        <v>95</v>
      </c>
      <c r="C102" s="199"/>
      <c r="D102" s="199"/>
      <c r="E102" s="183"/>
      <c r="F102" s="196">
        <f t="shared" si="8"/>
        <v>0</v>
      </c>
      <c r="G102" s="196">
        <f t="shared" si="9"/>
        <v>0</v>
      </c>
    </row>
    <row r="103" spans="1:7" x14ac:dyDescent="0.3">
      <c r="A103" s="168" t="s">
        <v>128</v>
      </c>
      <c r="B103" s="210" t="s">
        <v>1433</v>
      </c>
      <c r="C103" s="199"/>
      <c r="D103" s="199"/>
      <c r="E103" s="183"/>
      <c r="F103" s="196">
        <f t="shared" si="8"/>
        <v>0</v>
      </c>
      <c r="G103" s="196">
        <f t="shared" si="9"/>
        <v>0</v>
      </c>
    </row>
    <row r="104" spans="1:7" x14ac:dyDescent="0.3">
      <c r="A104" s="168" t="s">
        <v>129</v>
      </c>
      <c r="B104" s="210" t="s">
        <v>98</v>
      </c>
      <c r="C104" s="199"/>
      <c r="D104" s="199"/>
      <c r="E104" s="183"/>
      <c r="F104" s="196">
        <f t="shared" si="8"/>
        <v>0</v>
      </c>
      <c r="G104" s="196">
        <f t="shared" si="9"/>
        <v>0</v>
      </c>
    </row>
    <row r="105" spans="1:7" x14ac:dyDescent="0.3">
      <c r="A105" s="168" t="s">
        <v>130</v>
      </c>
      <c r="B105" s="210" t="s">
        <v>1434</v>
      </c>
      <c r="C105" s="199"/>
      <c r="D105" s="199"/>
      <c r="E105" s="183"/>
      <c r="F105" s="196">
        <f t="shared" si="8"/>
        <v>0</v>
      </c>
      <c r="G105" s="196">
        <f t="shared" si="9"/>
        <v>0</v>
      </c>
    </row>
    <row r="106" spans="1:7" x14ac:dyDescent="0.3">
      <c r="A106" s="168" t="s">
        <v>131</v>
      </c>
      <c r="B106" s="210"/>
      <c r="C106" s="195"/>
      <c r="D106" s="195"/>
      <c r="E106" s="183"/>
      <c r="F106" s="197"/>
      <c r="G106" s="197"/>
    </row>
    <row r="107" spans="1:7" x14ac:dyDescent="0.3">
      <c r="A107" s="168" t="s">
        <v>132</v>
      </c>
      <c r="B107" s="210"/>
      <c r="C107" s="195"/>
      <c r="D107" s="195"/>
      <c r="E107" s="183"/>
      <c r="F107" s="197"/>
      <c r="G107" s="197"/>
    </row>
    <row r="108" spans="1:7" x14ac:dyDescent="0.3">
      <c r="A108" s="168" t="s">
        <v>133</v>
      </c>
      <c r="B108" s="208"/>
      <c r="C108" s="195"/>
      <c r="D108" s="195"/>
      <c r="E108" s="183"/>
      <c r="F108" s="197"/>
      <c r="G108" s="197"/>
    </row>
    <row r="109" spans="1:7" x14ac:dyDescent="0.3">
      <c r="A109" s="168" t="s">
        <v>134</v>
      </c>
      <c r="B109" s="210"/>
      <c r="C109" s="195"/>
      <c r="D109" s="195"/>
      <c r="E109" s="183"/>
      <c r="F109" s="197"/>
      <c r="G109" s="197"/>
    </row>
    <row r="110" spans="1:7" x14ac:dyDescent="0.3">
      <c r="A110" s="168" t="s">
        <v>135</v>
      </c>
      <c r="B110" s="210"/>
      <c r="C110" s="195"/>
      <c r="D110" s="195"/>
      <c r="E110" s="183"/>
      <c r="F110" s="197"/>
      <c r="G110" s="197"/>
    </row>
    <row r="111" spans="1:7" x14ac:dyDescent="0.3">
      <c r="A111" s="185"/>
      <c r="B111" s="215" t="s">
        <v>1437</v>
      </c>
      <c r="C111" s="188" t="s">
        <v>136</v>
      </c>
      <c r="D111" s="188" t="s">
        <v>137</v>
      </c>
      <c r="E111" s="187"/>
      <c r="F111" s="188" t="s">
        <v>138</v>
      </c>
      <c r="G111" s="188" t="s">
        <v>139</v>
      </c>
    </row>
    <row r="112" spans="1:7" x14ac:dyDescent="0.3">
      <c r="A112" s="168" t="s">
        <v>140</v>
      </c>
      <c r="B112" s="183" t="s">
        <v>1</v>
      </c>
      <c r="C112" s="189">
        <v>15259.944225880001</v>
      </c>
      <c r="D112" s="189">
        <v>0</v>
      </c>
      <c r="E112" s="197"/>
      <c r="F112" s="196">
        <f>IF($C$127=0,"",IF(C112="[for completion]","",IF(C112="","",C112/$C$127)))</f>
        <v>1</v>
      </c>
      <c r="G112" s="196" t="str">
        <f>IF($D$129=0,"",IF(D112="[for completion]","",IF(D112="","",D112/$D$129)))</f>
        <v/>
      </c>
    </row>
    <row r="113" spans="1:7" x14ac:dyDescent="0.3">
      <c r="A113" s="168" t="s">
        <v>142</v>
      </c>
      <c r="B113" s="183" t="s">
        <v>143</v>
      </c>
      <c r="C113" s="189">
        <v>0</v>
      </c>
      <c r="D113" s="189">
        <v>0</v>
      </c>
      <c r="E113" s="197"/>
      <c r="F113" s="196">
        <f t="shared" ref="F113:F126" si="10">IF($C$127=0,"",IF(C113="[for completion]","",IF(C113="","",C113/$C$127)))</f>
        <v>0</v>
      </c>
      <c r="G113" s="196" t="str">
        <f t="shared" ref="G113:G128" si="11">IF($D$129=0,"",IF(D113="[for completion]","",IF(D113="","",D113/$D$129)))</f>
        <v/>
      </c>
    </row>
    <row r="114" spans="1:7" x14ac:dyDescent="0.3">
      <c r="A114" s="168" t="s">
        <v>144</v>
      </c>
      <c r="B114" s="183" t="s">
        <v>145</v>
      </c>
      <c r="C114" s="189">
        <v>0</v>
      </c>
      <c r="D114" s="189">
        <v>0</v>
      </c>
      <c r="E114" s="197"/>
      <c r="F114" s="196">
        <f t="shared" si="10"/>
        <v>0</v>
      </c>
      <c r="G114" s="196" t="str">
        <f t="shared" si="11"/>
        <v/>
      </c>
    </row>
    <row r="115" spans="1:7" x14ac:dyDescent="0.3">
      <c r="A115" s="168" t="s">
        <v>146</v>
      </c>
      <c r="B115" s="183" t="s">
        <v>147</v>
      </c>
      <c r="C115" s="189">
        <v>0</v>
      </c>
      <c r="D115" s="189">
        <v>0</v>
      </c>
      <c r="E115" s="197"/>
      <c r="F115" s="196">
        <f t="shared" si="10"/>
        <v>0</v>
      </c>
      <c r="G115" s="196" t="str">
        <f t="shared" si="11"/>
        <v/>
      </c>
    </row>
    <row r="116" spans="1:7" x14ac:dyDescent="0.3">
      <c r="A116" s="168" t="s">
        <v>148</v>
      </c>
      <c r="B116" s="183" t="s">
        <v>149</v>
      </c>
      <c r="C116" s="189">
        <v>0</v>
      </c>
      <c r="D116" s="189">
        <v>0</v>
      </c>
      <c r="E116" s="197"/>
      <c r="F116" s="196">
        <f t="shared" si="10"/>
        <v>0</v>
      </c>
      <c r="G116" s="196" t="str">
        <f t="shared" si="11"/>
        <v/>
      </c>
    </row>
    <row r="117" spans="1:7" x14ac:dyDescent="0.3">
      <c r="A117" s="168" t="s">
        <v>150</v>
      </c>
      <c r="B117" s="183" t="s">
        <v>151</v>
      </c>
      <c r="C117" s="189">
        <v>0</v>
      </c>
      <c r="D117" s="189">
        <v>0</v>
      </c>
      <c r="E117" s="183"/>
      <c r="F117" s="196">
        <f t="shared" si="10"/>
        <v>0</v>
      </c>
      <c r="G117" s="196" t="str">
        <f t="shared" si="11"/>
        <v/>
      </c>
    </row>
    <row r="118" spans="1:7" x14ac:dyDescent="0.3">
      <c r="A118" s="168" t="s">
        <v>152</v>
      </c>
      <c r="B118" s="183" t="s">
        <v>153</v>
      </c>
      <c r="C118" s="189">
        <v>0</v>
      </c>
      <c r="D118" s="189">
        <v>0</v>
      </c>
      <c r="E118" s="183"/>
      <c r="F118" s="196">
        <f t="shared" si="10"/>
        <v>0</v>
      </c>
      <c r="G118" s="196" t="str">
        <f t="shared" si="11"/>
        <v/>
      </c>
    </row>
    <row r="119" spans="1:7" x14ac:dyDescent="0.3">
      <c r="A119" s="168" t="s">
        <v>154</v>
      </c>
      <c r="B119" s="183" t="s">
        <v>155</v>
      </c>
      <c r="C119" s="189">
        <v>0</v>
      </c>
      <c r="D119" s="189">
        <v>0</v>
      </c>
      <c r="E119" s="183"/>
      <c r="F119" s="196">
        <f t="shared" si="10"/>
        <v>0</v>
      </c>
      <c r="G119" s="196" t="str">
        <f t="shared" si="11"/>
        <v/>
      </c>
    </row>
    <row r="120" spans="1:7" x14ac:dyDescent="0.3">
      <c r="A120" s="168" t="s">
        <v>156</v>
      </c>
      <c r="B120" s="183" t="s">
        <v>157</v>
      </c>
      <c r="C120" s="189">
        <v>0</v>
      </c>
      <c r="D120" s="189">
        <v>0</v>
      </c>
      <c r="E120" s="183"/>
      <c r="F120" s="196">
        <f t="shared" si="10"/>
        <v>0</v>
      </c>
      <c r="G120" s="196" t="str">
        <f t="shared" si="11"/>
        <v/>
      </c>
    </row>
    <row r="121" spans="1:7" x14ac:dyDescent="0.3">
      <c r="A121" s="168" t="s">
        <v>158</v>
      </c>
      <c r="B121" s="183" t="s">
        <v>159</v>
      </c>
      <c r="C121" s="189">
        <v>0</v>
      </c>
      <c r="D121" s="189">
        <v>0</v>
      </c>
      <c r="E121" s="183"/>
      <c r="F121" s="196">
        <f t="shared" si="10"/>
        <v>0</v>
      </c>
      <c r="G121" s="196" t="str">
        <f t="shared" si="11"/>
        <v/>
      </c>
    </row>
    <row r="122" spans="1:7" x14ac:dyDescent="0.3">
      <c r="A122" s="168" t="s">
        <v>160</v>
      </c>
      <c r="B122" s="183" t="s">
        <v>161</v>
      </c>
      <c r="C122" s="189">
        <v>0</v>
      </c>
      <c r="D122" s="189">
        <v>0</v>
      </c>
      <c r="E122" s="183"/>
      <c r="F122" s="196">
        <f t="shared" si="10"/>
        <v>0</v>
      </c>
      <c r="G122" s="196" t="str">
        <f t="shared" si="11"/>
        <v/>
      </c>
    </row>
    <row r="123" spans="1:7" x14ac:dyDescent="0.3">
      <c r="A123" s="168" t="s">
        <v>162</v>
      </c>
      <c r="B123" s="183" t="s">
        <v>163</v>
      </c>
      <c r="C123" s="189">
        <v>0</v>
      </c>
      <c r="D123" s="189">
        <v>0</v>
      </c>
      <c r="E123" s="183"/>
      <c r="F123" s="196">
        <f t="shared" si="10"/>
        <v>0</v>
      </c>
      <c r="G123" s="196" t="str">
        <f t="shared" si="11"/>
        <v/>
      </c>
    </row>
    <row r="124" spans="1:7" x14ac:dyDescent="0.3">
      <c r="A124" s="168" t="s">
        <v>164</v>
      </c>
      <c r="B124" s="207" t="s">
        <v>165</v>
      </c>
      <c r="C124" s="189">
        <v>0</v>
      </c>
      <c r="D124" s="189">
        <v>0</v>
      </c>
      <c r="E124" s="183"/>
      <c r="F124" s="196">
        <f t="shared" si="10"/>
        <v>0</v>
      </c>
      <c r="G124" s="196" t="str">
        <f t="shared" si="11"/>
        <v/>
      </c>
    </row>
    <row r="125" spans="1:7" x14ac:dyDescent="0.3">
      <c r="A125" s="168" t="s">
        <v>166</v>
      </c>
      <c r="B125" s="183" t="s">
        <v>167</v>
      </c>
      <c r="C125" s="189">
        <v>0</v>
      </c>
      <c r="D125" s="189">
        <v>0</v>
      </c>
      <c r="E125" s="183"/>
      <c r="F125" s="196">
        <f t="shared" si="10"/>
        <v>0</v>
      </c>
      <c r="G125" s="196" t="str">
        <f t="shared" si="11"/>
        <v/>
      </c>
    </row>
    <row r="126" spans="1:7" x14ac:dyDescent="0.3">
      <c r="A126" s="168" t="s">
        <v>168</v>
      </c>
      <c r="B126" s="183" t="s">
        <v>65</v>
      </c>
      <c r="C126" s="189">
        <v>0</v>
      </c>
      <c r="D126" s="189">
        <v>0</v>
      </c>
      <c r="E126" s="183"/>
      <c r="F126" s="196">
        <f t="shared" si="10"/>
        <v>0</v>
      </c>
      <c r="G126" s="196" t="str">
        <f t="shared" si="11"/>
        <v/>
      </c>
    </row>
    <row r="127" spans="1:7" x14ac:dyDescent="0.3">
      <c r="A127" s="168" t="s">
        <v>169</v>
      </c>
      <c r="B127" s="183" t="s">
        <v>67</v>
      </c>
      <c r="C127" s="189">
        <v>15259.944225880001</v>
      </c>
      <c r="D127" s="189">
        <v>0</v>
      </c>
      <c r="E127" s="183"/>
      <c r="F127" s="216">
        <f>SUM(F112:F126)</f>
        <v>1</v>
      </c>
      <c r="G127" s="216">
        <f>SUM(G112:G126)</f>
        <v>0</v>
      </c>
    </row>
    <row r="128" spans="1:7" x14ac:dyDescent="0.3">
      <c r="A128" s="168" t="s">
        <v>170</v>
      </c>
      <c r="B128" s="201" t="s">
        <v>171</v>
      </c>
      <c r="C128" s="189">
        <v>0</v>
      </c>
      <c r="D128" s="189">
        <v>0</v>
      </c>
      <c r="E128" s="183"/>
      <c r="F128" s="196" t="str">
        <f t="shared" ref="F128" si="12">IF($C$129=0,"",IF(C128="[for completion]","",IF(C128="","",C128/$C$129)))</f>
        <v/>
      </c>
      <c r="G128" s="196" t="str">
        <f t="shared" si="11"/>
        <v/>
      </c>
    </row>
    <row r="129" spans="1:7" x14ac:dyDescent="0.3">
      <c r="A129" s="168" t="s">
        <v>172</v>
      </c>
      <c r="B129" s="201" t="s">
        <v>171</v>
      </c>
      <c r="C129" s="189">
        <v>0</v>
      </c>
      <c r="D129" s="189">
        <v>0</v>
      </c>
      <c r="E129" s="183"/>
    </row>
    <row r="130" spans="1:7" x14ac:dyDescent="0.3">
      <c r="A130" s="168" t="s">
        <v>173</v>
      </c>
      <c r="B130" s="201" t="s">
        <v>171</v>
      </c>
      <c r="C130" s="189">
        <v>0</v>
      </c>
      <c r="D130" s="189">
        <v>0</v>
      </c>
      <c r="E130" s="183"/>
      <c r="F130" s="196" t="str">
        <f>IF($C$129=0,"",IF(C130="[for completion]","",IF(C130="","",C130/$C$129)))</f>
        <v/>
      </c>
      <c r="G130" s="196" t="str">
        <f>IF($D$129=0,"",IF(D130="[for completion]","",IF(D130="","",D130/$D$129)))</f>
        <v/>
      </c>
    </row>
    <row r="131" spans="1:7" x14ac:dyDescent="0.3">
      <c r="A131" s="168" t="s">
        <v>174</v>
      </c>
      <c r="B131" s="201" t="s">
        <v>171</v>
      </c>
      <c r="C131" s="189">
        <v>0</v>
      </c>
      <c r="D131" s="189">
        <v>0</v>
      </c>
      <c r="E131" s="183"/>
      <c r="F131" s="196" t="str">
        <f t="shared" ref="F131:F136" si="13">IF($C$129=0,"",IF(C131="[for completion]","",C131/$C$129))</f>
        <v/>
      </c>
      <c r="G131" s="196" t="str">
        <f t="shared" ref="G131:G136" si="14">IF($D$129=0,"",IF(D131="[for completion]","",D131/$D$129))</f>
        <v/>
      </c>
    </row>
    <row r="132" spans="1:7" x14ac:dyDescent="0.3">
      <c r="A132" s="168" t="s">
        <v>175</v>
      </c>
      <c r="B132" s="201" t="s">
        <v>171</v>
      </c>
      <c r="C132" s="189">
        <v>0</v>
      </c>
      <c r="D132" s="189">
        <v>0</v>
      </c>
      <c r="E132" s="183"/>
      <c r="F132" s="196" t="str">
        <f t="shared" si="13"/>
        <v/>
      </c>
      <c r="G132" s="196" t="str">
        <f t="shared" si="14"/>
        <v/>
      </c>
    </row>
    <row r="133" spans="1:7" x14ac:dyDescent="0.3">
      <c r="A133" s="168" t="s">
        <v>176</v>
      </c>
      <c r="B133" s="201" t="s">
        <v>171</v>
      </c>
      <c r="C133" s="189">
        <v>0</v>
      </c>
      <c r="D133" s="189">
        <v>0</v>
      </c>
      <c r="E133" s="183"/>
      <c r="F133" s="196" t="str">
        <f t="shared" si="13"/>
        <v/>
      </c>
      <c r="G133" s="196" t="str">
        <f t="shared" si="14"/>
        <v/>
      </c>
    </row>
    <row r="134" spans="1:7" x14ac:dyDescent="0.3">
      <c r="A134" s="168" t="s">
        <v>177</v>
      </c>
      <c r="B134" s="201" t="s">
        <v>171</v>
      </c>
      <c r="C134" s="189">
        <v>0</v>
      </c>
      <c r="D134" s="189">
        <v>0</v>
      </c>
      <c r="E134" s="183"/>
      <c r="F134" s="196" t="str">
        <f t="shared" si="13"/>
        <v/>
      </c>
      <c r="G134" s="196" t="str">
        <f t="shared" si="14"/>
        <v/>
      </c>
    </row>
    <row r="135" spans="1:7" x14ac:dyDescent="0.3">
      <c r="A135" s="168" t="s">
        <v>178</v>
      </c>
      <c r="B135" s="201" t="s">
        <v>171</v>
      </c>
      <c r="C135" s="189">
        <v>0</v>
      </c>
      <c r="D135" s="189">
        <v>0</v>
      </c>
      <c r="E135" s="183"/>
      <c r="F135" s="196" t="str">
        <f t="shared" si="13"/>
        <v/>
      </c>
      <c r="G135" s="196" t="str">
        <f t="shared" si="14"/>
        <v/>
      </c>
    </row>
    <row r="136" spans="1:7" x14ac:dyDescent="0.3">
      <c r="A136" s="168" t="s">
        <v>179</v>
      </c>
      <c r="B136" s="201" t="s">
        <v>171</v>
      </c>
      <c r="C136" s="189">
        <v>0</v>
      </c>
      <c r="D136" s="189">
        <v>0</v>
      </c>
      <c r="E136" s="183"/>
      <c r="F136" s="196" t="str">
        <f t="shared" si="13"/>
        <v/>
      </c>
      <c r="G136" s="196" t="str">
        <f t="shared" si="14"/>
        <v/>
      </c>
    </row>
    <row r="137" spans="1:7" x14ac:dyDescent="0.3">
      <c r="A137" s="185"/>
      <c r="B137" s="186" t="s">
        <v>180</v>
      </c>
      <c r="C137" s="188" t="s">
        <v>136</v>
      </c>
      <c r="D137" s="188" t="s">
        <v>137</v>
      </c>
      <c r="E137" s="187"/>
      <c r="F137" s="188" t="s">
        <v>138</v>
      </c>
      <c r="G137" s="188" t="s">
        <v>139</v>
      </c>
    </row>
    <row r="138" spans="1:7" x14ac:dyDescent="0.3">
      <c r="A138" s="168" t="s">
        <v>181</v>
      </c>
      <c r="B138" s="183" t="s">
        <v>1</v>
      </c>
      <c r="C138" s="189">
        <v>11500</v>
      </c>
      <c r="D138" s="189">
        <v>0</v>
      </c>
      <c r="E138" s="197"/>
      <c r="F138" s="196">
        <f>IF($C$153=0,"",IF(C138="[for completion]","",IF(C138="","",C138/$C$153)))</f>
        <v>1</v>
      </c>
      <c r="G138" s="196" t="str">
        <f>IF($D$155=0,"",IF(D138="[for completion]","",IF(D138="","",D138/$D$155)))</f>
        <v/>
      </c>
    </row>
    <row r="139" spans="1:7" x14ac:dyDescent="0.3">
      <c r="A139" s="168" t="s">
        <v>182</v>
      </c>
      <c r="B139" s="183" t="s">
        <v>143</v>
      </c>
      <c r="C139" s="189">
        <v>0</v>
      </c>
      <c r="D139" s="189">
        <v>0</v>
      </c>
      <c r="E139" s="197"/>
      <c r="F139" s="196">
        <f t="shared" ref="F139:F152" si="15">IF($C$153=0,"",IF(C139="[for completion]","",IF(C139="","",C139/$C$153)))</f>
        <v>0</v>
      </c>
      <c r="G139" s="196" t="str">
        <f t="shared" ref="G139:G154" si="16">IF($D$155=0,"",IF(D139="[for completion]","",IF(D139="","",D139/$D$155)))</f>
        <v/>
      </c>
    </row>
    <row r="140" spans="1:7" x14ac:dyDescent="0.3">
      <c r="A140" s="168" t="s">
        <v>183</v>
      </c>
      <c r="B140" s="183" t="s">
        <v>145</v>
      </c>
      <c r="C140" s="189">
        <v>0</v>
      </c>
      <c r="D140" s="189">
        <v>0</v>
      </c>
      <c r="E140" s="197"/>
      <c r="F140" s="196">
        <f t="shared" si="15"/>
        <v>0</v>
      </c>
      <c r="G140" s="196" t="str">
        <f t="shared" si="16"/>
        <v/>
      </c>
    </row>
    <row r="141" spans="1:7" x14ac:dyDescent="0.3">
      <c r="A141" s="168" t="s">
        <v>184</v>
      </c>
      <c r="B141" s="183" t="s">
        <v>147</v>
      </c>
      <c r="C141" s="189">
        <v>0</v>
      </c>
      <c r="D141" s="189">
        <v>0</v>
      </c>
      <c r="E141" s="197"/>
      <c r="F141" s="196">
        <f t="shared" si="15"/>
        <v>0</v>
      </c>
      <c r="G141" s="196" t="str">
        <f t="shared" si="16"/>
        <v/>
      </c>
    </row>
    <row r="142" spans="1:7" x14ac:dyDescent="0.3">
      <c r="A142" s="168" t="s">
        <v>185</v>
      </c>
      <c r="B142" s="183" t="s">
        <v>149</v>
      </c>
      <c r="C142" s="189">
        <v>0</v>
      </c>
      <c r="D142" s="189">
        <v>0</v>
      </c>
      <c r="E142" s="197"/>
      <c r="F142" s="196">
        <f t="shared" si="15"/>
        <v>0</v>
      </c>
      <c r="G142" s="196" t="str">
        <f t="shared" si="16"/>
        <v/>
      </c>
    </row>
    <row r="143" spans="1:7" x14ac:dyDescent="0.3">
      <c r="A143" s="168" t="s">
        <v>186</v>
      </c>
      <c r="B143" s="183" t="s">
        <v>151</v>
      </c>
      <c r="C143" s="189">
        <v>0</v>
      </c>
      <c r="D143" s="189">
        <v>0</v>
      </c>
      <c r="E143" s="183"/>
      <c r="F143" s="196">
        <f t="shared" si="15"/>
        <v>0</v>
      </c>
      <c r="G143" s="196" t="str">
        <f t="shared" si="16"/>
        <v/>
      </c>
    </row>
    <row r="144" spans="1:7" x14ac:dyDescent="0.3">
      <c r="A144" s="168" t="s">
        <v>187</v>
      </c>
      <c r="B144" s="183" t="s">
        <v>153</v>
      </c>
      <c r="C144" s="189">
        <v>0</v>
      </c>
      <c r="D144" s="189">
        <v>0</v>
      </c>
      <c r="E144" s="183"/>
      <c r="F144" s="196">
        <f t="shared" si="15"/>
        <v>0</v>
      </c>
      <c r="G144" s="196" t="str">
        <f t="shared" si="16"/>
        <v/>
      </c>
    </row>
    <row r="145" spans="1:7" x14ac:dyDescent="0.3">
      <c r="A145" s="168" t="s">
        <v>188</v>
      </c>
      <c r="B145" s="183" t="s">
        <v>155</v>
      </c>
      <c r="C145" s="189">
        <v>0</v>
      </c>
      <c r="D145" s="189">
        <v>0</v>
      </c>
      <c r="E145" s="183"/>
      <c r="F145" s="196">
        <f t="shared" si="15"/>
        <v>0</v>
      </c>
      <c r="G145" s="196" t="str">
        <f t="shared" si="16"/>
        <v/>
      </c>
    </row>
    <row r="146" spans="1:7" x14ac:dyDescent="0.3">
      <c r="A146" s="168" t="s">
        <v>189</v>
      </c>
      <c r="B146" s="183" t="s">
        <v>157</v>
      </c>
      <c r="C146" s="189">
        <v>0</v>
      </c>
      <c r="D146" s="189">
        <v>0</v>
      </c>
      <c r="E146" s="183"/>
      <c r="F146" s="196">
        <f t="shared" si="15"/>
        <v>0</v>
      </c>
      <c r="G146" s="196" t="str">
        <f t="shared" si="16"/>
        <v/>
      </c>
    </row>
    <row r="147" spans="1:7" x14ac:dyDescent="0.3">
      <c r="A147" s="168" t="s">
        <v>190</v>
      </c>
      <c r="B147" s="183" t="s">
        <v>159</v>
      </c>
      <c r="C147" s="189">
        <v>0</v>
      </c>
      <c r="D147" s="189">
        <v>0</v>
      </c>
      <c r="E147" s="183"/>
      <c r="F147" s="196">
        <f t="shared" si="15"/>
        <v>0</v>
      </c>
      <c r="G147" s="196" t="str">
        <f t="shared" si="16"/>
        <v/>
      </c>
    </row>
    <row r="148" spans="1:7" x14ac:dyDescent="0.3">
      <c r="A148" s="168" t="s">
        <v>191</v>
      </c>
      <c r="B148" s="183" t="s">
        <v>161</v>
      </c>
      <c r="C148" s="189">
        <v>0</v>
      </c>
      <c r="D148" s="189">
        <v>0</v>
      </c>
      <c r="E148" s="183"/>
      <c r="F148" s="196">
        <f t="shared" si="15"/>
        <v>0</v>
      </c>
      <c r="G148" s="196" t="str">
        <f t="shared" si="16"/>
        <v/>
      </c>
    </row>
    <row r="149" spans="1:7" x14ac:dyDescent="0.3">
      <c r="A149" s="168" t="s">
        <v>192</v>
      </c>
      <c r="B149" s="183" t="s">
        <v>163</v>
      </c>
      <c r="C149" s="189">
        <v>0</v>
      </c>
      <c r="D149" s="189">
        <v>0</v>
      </c>
      <c r="E149" s="183"/>
      <c r="F149" s="196">
        <f t="shared" si="15"/>
        <v>0</v>
      </c>
      <c r="G149" s="196" t="str">
        <f t="shared" si="16"/>
        <v/>
      </c>
    </row>
    <row r="150" spans="1:7" x14ac:dyDescent="0.3">
      <c r="A150" s="168" t="s">
        <v>193</v>
      </c>
      <c r="B150" s="207" t="s">
        <v>165</v>
      </c>
      <c r="C150" s="189">
        <v>0</v>
      </c>
      <c r="D150" s="189">
        <v>0</v>
      </c>
      <c r="E150" s="183"/>
      <c r="F150" s="196">
        <f t="shared" si="15"/>
        <v>0</v>
      </c>
      <c r="G150" s="196" t="str">
        <f t="shared" si="16"/>
        <v/>
      </c>
    </row>
    <row r="151" spans="1:7" x14ac:dyDescent="0.3">
      <c r="A151" s="168" t="s">
        <v>194</v>
      </c>
      <c r="B151" s="183" t="s">
        <v>167</v>
      </c>
      <c r="C151" s="189">
        <v>0</v>
      </c>
      <c r="D151" s="189">
        <v>0</v>
      </c>
      <c r="E151" s="183"/>
      <c r="F151" s="196">
        <f t="shared" si="15"/>
        <v>0</v>
      </c>
      <c r="G151" s="196" t="str">
        <f t="shared" si="16"/>
        <v/>
      </c>
    </row>
    <row r="152" spans="1:7" x14ac:dyDescent="0.3">
      <c r="A152" s="168" t="s">
        <v>195</v>
      </c>
      <c r="B152" s="183" t="s">
        <v>65</v>
      </c>
      <c r="C152" s="189">
        <v>0</v>
      </c>
      <c r="D152" s="189">
        <v>0</v>
      </c>
      <c r="E152" s="183"/>
      <c r="F152" s="196">
        <f t="shared" si="15"/>
        <v>0</v>
      </c>
      <c r="G152" s="196" t="str">
        <f t="shared" si="16"/>
        <v/>
      </c>
    </row>
    <row r="153" spans="1:7" x14ac:dyDescent="0.3">
      <c r="A153" s="168" t="s">
        <v>196</v>
      </c>
      <c r="B153" s="183" t="s">
        <v>67</v>
      </c>
      <c r="C153" s="189">
        <v>11500</v>
      </c>
      <c r="D153" s="189">
        <v>0</v>
      </c>
      <c r="E153" s="183"/>
      <c r="F153" s="216">
        <f>SUM(F138:F152)</f>
        <v>1</v>
      </c>
      <c r="G153" s="216">
        <f>SUM(G138:G152)</f>
        <v>0</v>
      </c>
    </row>
    <row r="154" spans="1:7" x14ac:dyDescent="0.3">
      <c r="A154" s="168" t="s">
        <v>197</v>
      </c>
      <c r="B154" s="208" t="s">
        <v>171</v>
      </c>
      <c r="C154" s="189">
        <v>0</v>
      </c>
      <c r="D154" s="189">
        <v>0</v>
      </c>
      <c r="E154" s="183"/>
      <c r="F154" s="196" t="str">
        <f t="shared" ref="F154" si="17">IF($C$155=0,"",IF(C154="[for completion]","",IF(C154="","",C154/$C$155)))</f>
        <v/>
      </c>
      <c r="G154" s="196" t="str">
        <f t="shared" si="16"/>
        <v/>
      </c>
    </row>
    <row r="155" spans="1:7" x14ac:dyDescent="0.3">
      <c r="A155" s="168" t="s">
        <v>198</v>
      </c>
      <c r="B155" s="208" t="s">
        <v>171</v>
      </c>
      <c r="C155" s="189">
        <v>0</v>
      </c>
      <c r="D155" s="189">
        <v>0</v>
      </c>
      <c r="E155" s="183"/>
    </row>
    <row r="156" spans="1:7" x14ac:dyDescent="0.3">
      <c r="A156" s="168" t="s">
        <v>199</v>
      </c>
      <c r="B156" s="201" t="s">
        <v>171</v>
      </c>
      <c r="C156" s="189">
        <v>0</v>
      </c>
      <c r="D156" s="189">
        <v>0</v>
      </c>
      <c r="E156" s="183"/>
      <c r="F156" s="196" t="str">
        <f>IF($C$155=0,"",IF(C156="[for completion]","",IF(C156="","",C156/$C$155)))</f>
        <v/>
      </c>
      <c r="G156" s="196" t="str">
        <f>IF($D$155=0,"",IF(D156="[for completion]","",IF(D156="","",D156/$D$155)))</f>
        <v/>
      </c>
    </row>
    <row r="157" spans="1:7" x14ac:dyDescent="0.3">
      <c r="A157" s="168" t="s">
        <v>200</v>
      </c>
      <c r="B157" s="201" t="s">
        <v>171</v>
      </c>
      <c r="C157" s="189">
        <v>0</v>
      </c>
      <c r="D157" s="189">
        <v>0</v>
      </c>
      <c r="E157" s="183"/>
      <c r="F157" s="196" t="str">
        <f t="shared" ref="F157:F162" si="18">IF($C$155=0,"",IF(C157="[for completion]","",IF(C157="","",C157/$C$155)))</f>
        <v/>
      </c>
      <c r="G157" s="196" t="str">
        <f t="shared" ref="G157:G162" si="19">IF($D$155=0,"",IF(D157="[for completion]","",IF(D157="","",D157/$D$155)))</f>
        <v/>
      </c>
    </row>
    <row r="158" spans="1:7" x14ac:dyDescent="0.3">
      <c r="A158" s="168" t="s">
        <v>201</v>
      </c>
      <c r="B158" s="201" t="s">
        <v>171</v>
      </c>
      <c r="C158" s="189">
        <v>0</v>
      </c>
      <c r="D158" s="189">
        <v>0</v>
      </c>
      <c r="E158" s="183"/>
      <c r="F158" s="196" t="str">
        <f t="shared" si="18"/>
        <v/>
      </c>
      <c r="G158" s="196" t="str">
        <f t="shared" si="19"/>
        <v/>
      </c>
    </row>
    <row r="159" spans="1:7" x14ac:dyDescent="0.3">
      <c r="A159" s="168" t="s">
        <v>202</v>
      </c>
      <c r="B159" s="201" t="s">
        <v>171</v>
      </c>
      <c r="C159" s="189">
        <v>0</v>
      </c>
      <c r="D159" s="189">
        <v>0</v>
      </c>
      <c r="E159" s="183"/>
      <c r="F159" s="196" t="str">
        <f t="shared" si="18"/>
        <v/>
      </c>
      <c r="G159" s="196" t="str">
        <f t="shared" si="19"/>
        <v/>
      </c>
    </row>
    <row r="160" spans="1:7" x14ac:dyDescent="0.3">
      <c r="A160" s="168" t="s">
        <v>203</v>
      </c>
      <c r="B160" s="201" t="s">
        <v>171</v>
      </c>
      <c r="C160" s="189">
        <v>0</v>
      </c>
      <c r="D160" s="189">
        <v>0</v>
      </c>
      <c r="E160" s="183"/>
      <c r="F160" s="196" t="str">
        <f t="shared" si="18"/>
        <v/>
      </c>
      <c r="G160" s="196" t="str">
        <f t="shared" si="19"/>
        <v/>
      </c>
    </row>
    <row r="161" spans="1:7" x14ac:dyDescent="0.3">
      <c r="A161" s="168" t="s">
        <v>204</v>
      </c>
      <c r="B161" s="201" t="s">
        <v>171</v>
      </c>
      <c r="C161" s="189">
        <v>0</v>
      </c>
      <c r="D161" s="189">
        <v>0</v>
      </c>
      <c r="E161" s="183"/>
      <c r="F161" s="196" t="str">
        <f t="shared" si="18"/>
        <v/>
      </c>
      <c r="G161" s="196" t="str">
        <f t="shared" si="19"/>
        <v/>
      </c>
    </row>
    <row r="162" spans="1:7" x14ac:dyDescent="0.3">
      <c r="A162" s="168" t="s">
        <v>205</v>
      </c>
      <c r="B162" s="201" t="s">
        <v>171</v>
      </c>
      <c r="C162" s="189">
        <v>0</v>
      </c>
      <c r="D162" s="189">
        <v>0</v>
      </c>
      <c r="E162" s="183"/>
      <c r="F162" s="196" t="str">
        <f t="shared" si="18"/>
        <v/>
      </c>
      <c r="G162" s="196" t="str">
        <f t="shared" si="19"/>
        <v/>
      </c>
    </row>
    <row r="163" spans="1:7" x14ac:dyDescent="0.3">
      <c r="A163" s="185"/>
      <c r="B163" s="186" t="s">
        <v>206</v>
      </c>
      <c r="C163" s="192" t="s">
        <v>136</v>
      </c>
      <c r="D163" s="192" t="s">
        <v>137</v>
      </c>
      <c r="E163" s="187"/>
      <c r="F163" s="192" t="s">
        <v>138</v>
      </c>
      <c r="G163" s="192" t="s">
        <v>139</v>
      </c>
    </row>
    <row r="164" spans="1:7" x14ac:dyDescent="0.3">
      <c r="A164" s="168" t="s">
        <v>207</v>
      </c>
      <c r="B164" s="161" t="s">
        <v>208</v>
      </c>
      <c r="C164" s="189">
        <v>11500</v>
      </c>
      <c r="D164" s="189">
        <f t="shared" ref="D164:D166" si="20">C164</f>
        <v>11500</v>
      </c>
      <c r="E164" s="217"/>
      <c r="F164" s="196">
        <f>IF($C$167=0,"",IF(C164="[for completion]","",IF(C164="","",C164/$C$167)))</f>
        <v>1</v>
      </c>
      <c r="G164" s="196">
        <f>IF($D$167=0,"",IF(D164="[for completion]","",IF(D164="","",D164/$D$167)))</f>
        <v>1</v>
      </c>
    </row>
    <row r="165" spans="1:7" x14ac:dyDescent="0.3">
      <c r="A165" s="168" t="s">
        <v>209</v>
      </c>
      <c r="B165" s="161" t="s">
        <v>210</v>
      </c>
      <c r="C165" s="189">
        <v>0</v>
      </c>
      <c r="D165" s="189">
        <f t="shared" si="20"/>
        <v>0</v>
      </c>
      <c r="E165" s="217"/>
      <c r="F165" s="196">
        <f t="shared" ref="F165:F166" si="21">IF($C$167=0,"",IF(C165="[for completion]","",IF(C165="","",C165/$C$167)))</f>
        <v>0</v>
      </c>
      <c r="G165" s="196">
        <f t="shared" ref="G165:G166" si="22">IF($D$167=0,"",IF(D165="[for completion]","",IF(D165="","",D165/$D$167)))</f>
        <v>0</v>
      </c>
    </row>
    <row r="166" spans="1:7" x14ac:dyDescent="0.3">
      <c r="A166" s="168" t="s">
        <v>211</v>
      </c>
      <c r="B166" s="161" t="s">
        <v>65</v>
      </c>
      <c r="C166" s="189">
        <v>0</v>
      </c>
      <c r="D166" s="189">
        <f t="shared" si="20"/>
        <v>0</v>
      </c>
      <c r="E166" s="217"/>
      <c r="F166" s="196">
        <f t="shared" si="21"/>
        <v>0</v>
      </c>
      <c r="G166" s="196">
        <f t="shared" si="22"/>
        <v>0</v>
      </c>
    </row>
    <row r="167" spans="1:7" x14ac:dyDescent="0.3">
      <c r="A167" s="168" t="s">
        <v>212</v>
      </c>
      <c r="B167" s="218" t="s">
        <v>67</v>
      </c>
      <c r="C167" s="219">
        <f>SUM(C164:C166)</f>
        <v>11500</v>
      </c>
      <c r="D167" s="219">
        <f>SUM(D164:D166)</f>
        <v>11500</v>
      </c>
      <c r="E167" s="217"/>
      <c r="F167" s="220">
        <f>SUM(F164:F166)</f>
        <v>1</v>
      </c>
      <c r="G167" s="220">
        <f>SUM(G164:G166)</f>
        <v>1</v>
      </c>
    </row>
    <row r="168" spans="1:7" x14ac:dyDescent="0.3">
      <c r="A168" s="168" t="s">
        <v>213</v>
      </c>
      <c r="B168" s="218"/>
      <c r="C168" s="219"/>
      <c r="D168" s="219"/>
      <c r="E168" s="217"/>
      <c r="F168" s="217"/>
      <c r="G168" s="207"/>
    </row>
    <row r="169" spans="1:7" x14ac:dyDescent="0.3">
      <c r="A169" s="168" t="s">
        <v>214</v>
      </c>
      <c r="B169" s="218"/>
      <c r="C169" s="219"/>
      <c r="D169" s="219"/>
      <c r="E169" s="217"/>
      <c r="F169" s="217"/>
      <c r="G169" s="207"/>
    </row>
    <row r="170" spans="1:7" x14ac:dyDescent="0.3">
      <c r="A170" s="168" t="s">
        <v>215</v>
      </c>
      <c r="B170" s="218"/>
      <c r="C170" s="219"/>
      <c r="D170" s="219"/>
      <c r="E170" s="217"/>
      <c r="F170" s="217"/>
      <c r="G170" s="207"/>
    </row>
    <row r="171" spans="1:7" x14ac:dyDescent="0.3">
      <c r="A171" s="168" t="s">
        <v>216</v>
      </c>
      <c r="B171" s="218"/>
      <c r="C171" s="219"/>
      <c r="D171" s="219"/>
      <c r="E171" s="217"/>
      <c r="F171" s="217"/>
      <c r="G171" s="207"/>
    </row>
    <row r="172" spans="1:7" x14ac:dyDescent="0.3">
      <c r="A172" s="168" t="s">
        <v>217</v>
      </c>
      <c r="B172" s="218"/>
      <c r="C172" s="219"/>
      <c r="D172" s="219"/>
      <c r="E172" s="217"/>
      <c r="F172" s="217"/>
      <c r="G172" s="207"/>
    </row>
    <row r="173" spans="1:7" x14ac:dyDescent="0.3">
      <c r="A173" s="185"/>
      <c r="B173" s="186" t="s">
        <v>218</v>
      </c>
      <c r="C173" s="185" t="s">
        <v>136</v>
      </c>
      <c r="D173" s="185"/>
      <c r="E173" s="187"/>
      <c r="F173" s="188" t="s">
        <v>219</v>
      </c>
      <c r="G173" s="188"/>
    </row>
    <row r="174" spans="1:7" x14ac:dyDescent="0.3">
      <c r="A174" s="168" t="s">
        <v>220</v>
      </c>
      <c r="B174" s="183" t="s">
        <v>221</v>
      </c>
      <c r="C174" s="189">
        <v>0</v>
      </c>
      <c r="D174" s="179"/>
      <c r="E174" s="171"/>
      <c r="F174" s="196">
        <f>IF($C$179=0,"",IF(C174="[for completion]","",C174/$C$179))</f>
        <v>0</v>
      </c>
      <c r="G174" s="197"/>
    </row>
    <row r="175" spans="1:7" ht="29" x14ac:dyDescent="0.3">
      <c r="A175" s="168" t="s">
        <v>222</v>
      </c>
      <c r="B175" s="183" t="s">
        <v>223</v>
      </c>
      <c r="C175" s="189">
        <v>91.5</v>
      </c>
      <c r="E175" s="203"/>
      <c r="F175" s="196">
        <f>IF($C$179=0,"",IF(C175="[for completion]","",C175/$C$179))</f>
        <v>1</v>
      </c>
      <c r="G175" s="197"/>
    </row>
    <row r="176" spans="1:7" x14ac:dyDescent="0.3">
      <c r="A176" s="168" t="s">
        <v>224</v>
      </c>
      <c r="B176" s="183" t="s">
        <v>225</v>
      </c>
      <c r="C176" s="189">
        <v>0</v>
      </c>
      <c r="E176" s="203"/>
      <c r="F176" s="196"/>
      <c r="G176" s="197"/>
    </row>
    <row r="177" spans="1:7" x14ac:dyDescent="0.3">
      <c r="A177" s="168" t="s">
        <v>226</v>
      </c>
      <c r="B177" s="183" t="s">
        <v>227</v>
      </c>
      <c r="C177" s="189">
        <v>0</v>
      </c>
      <c r="E177" s="203"/>
      <c r="F177" s="196">
        <f t="shared" ref="F177:F187" si="23">IF($C$179=0,"",IF(C177="[for completion]","",C177/$C$179))</f>
        <v>0</v>
      </c>
      <c r="G177" s="197"/>
    </row>
    <row r="178" spans="1:7" x14ac:dyDescent="0.3">
      <c r="A178" s="168" t="s">
        <v>228</v>
      </c>
      <c r="B178" s="183" t="s">
        <v>65</v>
      </c>
      <c r="C178" s="189">
        <v>0</v>
      </c>
      <c r="E178" s="203"/>
      <c r="F178" s="196">
        <f t="shared" si="23"/>
        <v>0</v>
      </c>
      <c r="G178" s="197"/>
    </row>
    <row r="179" spans="1:7" x14ac:dyDescent="0.3">
      <c r="A179" s="168" t="s">
        <v>229</v>
      </c>
      <c r="B179" s="208" t="s">
        <v>67</v>
      </c>
      <c r="C179" s="199">
        <f>SUM(C174:C178)</f>
        <v>91.5</v>
      </c>
      <c r="E179" s="203"/>
      <c r="F179" s="200">
        <f>SUM(F174:F178)</f>
        <v>1</v>
      </c>
      <c r="G179" s="197"/>
    </row>
    <row r="180" spans="1:7" x14ac:dyDescent="0.3">
      <c r="A180" s="168" t="s">
        <v>230</v>
      </c>
      <c r="B180" s="221" t="s">
        <v>231</v>
      </c>
      <c r="C180" s="189"/>
      <c r="E180" s="203"/>
      <c r="F180" s="196">
        <f t="shared" si="23"/>
        <v>0</v>
      </c>
      <c r="G180" s="197"/>
    </row>
    <row r="181" spans="1:7" ht="29" x14ac:dyDescent="0.3">
      <c r="A181" s="168" t="s">
        <v>232</v>
      </c>
      <c r="B181" s="221" t="s">
        <v>233</v>
      </c>
      <c r="C181" s="222"/>
      <c r="D181" s="221"/>
      <c r="E181" s="221"/>
      <c r="F181" s="196">
        <f t="shared" si="23"/>
        <v>0</v>
      </c>
      <c r="G181" s="221"/>
    </row>
    <row r="182" spans="1:7" ht="29" x14ac:dyDescent="0.3">
      <c r="A182" s="168" t="s">
        <v>234</v>
      </c>
      <c r="B182" s="221" t="s">
        <v>235</v>
      </c>
      <c r="C182" s="189"/>
      <c r="E182" s="203"/>
      <c r="F182" s="196">
        <f t="shared" si="23"/>
        <v>0</v>
      </c>
      <c r="G182" s="197"/>
    </row>
    <row r="183" spans="1:7" x14ac:dyDescent="0.3">
      <c r="A183" s="168" t="s">
        <v>236</v>
      </c>
      <c r="B183" s="221" t="s">
        <v>237</v>
      </c>
      <c r="C183" s="189"/>
      <c r="E183" s="203"/>
      <c r="F183" s="196">
        <f t="shared" si="23"/>
        <v>0</v>
      </c>
      <c r="G183" s="197"/>
    </row>
    <row r="184" spans="1:7" ht="29" x14ac:dyDescent="0.3">
      <c r="A184" s="168" t="s">
        <v>238</v>
      </c>
      <c r="B184" s="221" t="s">
        <v>239</v>
      </c>
      <c r="C184" s="222"/>
      <c r="D184" s="221"/>
      <c r="E184" s="221"/>
      <c r="F184" s="196">
        <f t="shared" si="23"/>
        <v>0</v>
      </c>
      <c r="G184" s="221"/>
    </row>
    <row r="185" spans="1:7" ht="29" x14ac:dyDescent="0.3">
      <c r="A185" s="168" t="s">
        <v>240</v>
      </c>
      <c r="B185" s="221" t="s">
        <v>241</v>
      </c>
      <c r="C185" s="189"/>
      <c r="E185" s="203"/>
      <c r="F185" s="196">
        <f t="shared" si="23"/>
        <v>0</v>
      </c>
      <c r="G185" s="197"/>
    </row>
    <row r="186" spans="1:7" x14ac:dyDescent="0.3">
      <c r="A186" s="168" t="s">
        <v>242</v>
      </c>
      <c r="B186" s="221" t="s">
        <v>243</v>
      </c>
      <c r="C186" s="189"/>
      <c r="E186" s="203"/>
      <c r="F186" s="196">
        <f t="shared" si="23"/>
        <v>0</v>
      </c>
      <c r="G186" s="197"/>
    </row>
    <row r="187" spans="1:7" x14ac:dyDescent="0.3">
      <c r="A187" s="168" t="s">
        <v>244</v>
      </c>
      <c r="B187" s="221" t="s">
        <v>245</v>
      </c>
      <c r="C187" s="189"/>
      <c r="E187" s="203"/>
      <c r="F187" s="196">
        <f t="shared" si="23"/>
        <v>0</v>
      </c>
      <c r="G187" s="197"/>
    </row>
    <row r="188" spans="1:7" x14ac:dyDescent="0.3">
      <c r="A188" s="168" t="s">
        <v>246</v>
      </c>
      <c r="B188" s="221"/>
      <c r="E188" s="203"/>
      <c r="F188" s="197"/>
      <c r="G188" s="197"/>
    </row>
    <row r="189" spans="1:7" x14ac:dyDescent="0.3">
      <c r="A189" s="168" t="s">
        <v>247</v>
      </c>
      <c r="B189" s="221"/>
      <c r="E189" s="203"/>
      <c r="F189" s="197"/>
      <c r="G189" s="197"/>
    </row>
    <row r="190" spans="1:7" x14ac:dyDescent="0.3">
      <c r="A190" s="168" t="s">
        <v>248</v>
      </c>
      <c r="B190" s="221"/>
      <c r="E190" s="203"/>
      <c r="F190" s="197"/>
      <c r="G190" s="197"/>
    </row>
    <row r="191" spans="1:7" x14ac:dyDescent="0.3">
      <c r="A191" s="168" t="s">
        <v>249</v>
      </c>
      <c r="B191" s="201"/>
      <c r="E191" s="203"/>
      <c r="F191" s="197"/>
      <c r="G191" s="197"/>
    </row>
    <row r="192" spans="1:7" x14ac:dyDescent="0.3">
      <c r="A192" s="185"/>
      <c r="B192" s="186" t="s">
        <v>250</v>
      </c>
      <c r="C192" s="185" t="s">
        <v>53</v>
      </c>
      <c r="D192" s="185"/>
      <c r="E192" s="187"/>
      <c r="F192" s="188" t="s">
        <v>219</v>
      </c>
      <c r="G192" s="188"/>
    </row>
    <row r="193" spans="1:7" x14ac:dyDescent="0.3">
      <c r="A193" s="168" t="s">
        <v>251</v>
      </c>
      <c r="B193" s="183" t="s">
        <v>252</v>
      </c>
      <c r="C193" s="189">
        <v>91.5</v>
      </c>
      <c r="E193" s="195"/>
      <c r="F193" s="196">
        <f t="shared" ref="F193:F206" si="24">IF($C$208=0,"",IF(C193="[for completion]","",C193/$C$208))</f>
        <v>1</v>
      </c>
      <c r="G193" s="197"/>
    </row>
    <row r="194" spans="1:7" x14ac:dyDescent="0.3">
      <c r="A194" s="168" t="s">
        <v>253</v>
      </c>
      <c r="B194" s="183" t="s">
        <v>254</v>
      </c>
      <c r="C194" s="189">
        <v>0</v>
      </c>
      <c r="E194" s="203"/>
      <c r="F194" s="196">
        <f t="shared" si="24"/>
        <v>0</v>
      </c>
      <c r="G194" s="203"/>
    </row>
    <row r="195" spans="1:7" x14ac:dyDescent="0.3">
      <c r="A195" s="168" t="s">
        <v>255</v>
      </c>
      <c r="B195" s="183" t="s">
        <v>256</v>
      </c>
      <c r="C195" s="189">
        <v>0</v>
      </c>
      <c r="E195" s="203"/>
      <c r="F195" s="196">
        <f t="shared" si="24"/>
        <v>0</v>
      </c>
      <c r="G195" s="203"/>
    </row>
    <row r="196" spans="1:7" x14ac:dyDescent="0.3">
      <c r="A196" s="168" t="s">
        <v>257</v>
      </c>
      <c r="B196" s="183" t="s">
        <v>258</v>
      </c>
      <c r="C196" s="189">
        <v>0</v>
      </c>
      <c r="E196" s="203"/>
      <c r="F196" s="196">
        <f t="shared" si="24"/>
        <v>0</v>
      </c>
      <c r="G196" s="203"/>
    </row>
    <row r="197" spans="1:7" x14ac:dyDescent="0.3">
      <c r="A197" s="168" t="s">
        <v>259</v>
      </c>
      <c r="B197" s="183" t="s">
        <v>260</v>
      </c>
      <c r="C197" s="189">
        <v>0</v>
      </c>
      <c r="E197" s="203"/>
      <c r="F197" s="196">
        <f t="shared" si="24"/>
        <v>0</v>
      </c>
      <c r="G197" s="203"/>
    </row>
    <row r="198" spans="1:7" x14ac:dyDescent="0.3">
      <c r="A198" s="168" t="s">
        <v>261</v>
      </c>
      <c r="B198" s="183" t="s">
        <v>262</v>
      </c>
      <c r="C198" s="189">
        <v>0</v>
      </c>
      <c r="E198" s="203"/>
      <c r="F198" s="196">
        <f t="shared" si="24"/>
        <v>0</v>
      </c>
      <c r="G198" s="203"/>
    </row>
    <row r="199" spans="1:7" x14ac:dyDescent="0.3">
      <c r="A199" s="168" t="s">
        <v>263</v>
      </c>
      <c r="B199" s="183" t="s">
        <v>264</v>
      </c>
      <c r="C199" s="189">
        <v>0</v>
      </c>
      <c r="E199" s="203"/>
      <c r="F199" s="196">
        <f t="shared" si="24"/>
        <v>0</v>
      </c>
      <c r="G199" s="203"/>
    </row>
    <row r="200" spans="1:7" x14ac:dyDescent="0.3">
      <c r="A200" s="168" t="s">
        <v>265</v>
      </c>
      <c r="B200" s="183" t="s">
        <v>266</v>
      </c>
      <c r="C200" s="189">
        <v>0</v>
      </c>
      <c r="E200" s="203"/>
      <c r="F200" s="196">
        <f t="shared" si="24"/>
        <v>0</v>
      </c>
      <c r="G200" s="203"/>
    </row>
    <row r="201" spans="1:7" x14ac:dyDescent="0.3">
      <c r="A201" s="168" t="s">
        <v>267</v>
      </c>
      <c r="B201" s="183" t="s">
        <v>268</v>
      </c>
      <c r="C201" s="189">
        <v>0</v>
      </c>
      <c r="E201" s="203"/>
      <c r="F201" s="196">
        <f t="shared" si="24"/>
        <v>0</v>
      </c>
      <c r="G201" s="203"/>
    </row>
    <row r="202" spans="1:7" x14ac:dyDescent="0.3">
      <c r="A202" s="168" t="s">
        <v>269</v>
      </c>
      <c r="B202" s="183" t="s">
        <v>270</v>
      </c>
      <c r="C202" s="189">
        <v>0</v>
      </c>
      <c r="E202" s="203"/>
      <c r="F202" s="196">
        <f t="shared" si="24"/>
        <v>0</v>
      </c>
      <c r="G202" s="203"/>
    </row>
    <row r="203" spans="1:7" x14ac:dyDescent="0.3">
      <c r="A203" s="168" t="s">
        <v>271</v>
      </c>
      <c r="B203" s="183" t="s">
        <v>272</v>
      </c>
      <c r="C203" s="189">
        <v>0</v>
      </c>
      <c r="E203" s="203"/>
      <c r="F203" s="196">
        <f t="shared" si="24"/>
        <v>0</v>
      </c>
      <c r="G203" s="203"/>
    </row>
    <row r="204" spans="1:7" x14ac:dyDescent="0.3">
      <c r="A204" s="168" t="s">
        <v>273</v>
      </c>
      <c r="B204" s="183" t="s">
        <v>274</v>
      </c>
      <c r="C204" s="189">
        <v>0</v>
      </c>
      <c r="E204" s="203"/>
      <c r="F204" s="196">
        <f t="shared" si="24"/>
        <v>0</v>
      </c>
      <c r="G204" s="203"/>
    </row>
    <row r="205" spans="1:7" x14ac:dyDescent="0.3">
      <c r="A205" s="168" t="s">
        <v>275</v>
      </c>
      <c r="B205" s="183" t="s">
        <v>276</v>
      </c>
      <c r="C205" s="189">
        <v>0</v>
      </c>
      <c r="E205" s="203"/>
      <c r="F205" s="196">
        <f t="shared" si="24"/>
        <v>0</v>
      </c>
      <c r="G205" s="203"/>
    </row>
    <row r="206" spans="1:7" x14ac:dyDescent="0.3">
      <c r="A206" s="168" t="s">
        <v>277</v>
      </c>
      <c r="B206" s="183" t="s">
        <v>65</v>
      </c>
      <c r="C206" s="189">
        <v>0</v>
      </c>
      <c r="E206" s="203"/>
      <c r="F206" s="196">
        <f t="shared" si="24"/>
        <v>0</v>
      </c>
      <c r="G206" s="203"/>
    </row>
    <row r="207" spans="1:7" x14ac:dyDescent="0.3">
      <c r="A207" s="168" t="s">
        <v>278</v>
      </c>
      <c r="B207" s="198" t="s">
        <v>279</v>
      </c>
      <c r="C207" s="189">
        <v>91.5</v>
      </c>
      <c r="E207" s="203"/>
      <c r="F207" s="196"/>
      <c r="G207" s="203"/>
    </row>
    <row r="208" spans="1:7" x14ac:dyDescent="0.3">
      <c r="A208" s="168" t="s">
        <v>280</v>
      </c>
      <c r="B208" s="208" t="s">
        <v>67</v>
      </c>
      <c r="C208" s="199">
        <f>SUM(C193:C206)</f>
        <v>91.5</v>
      </c>
      <c r="D208" s="183"/>
      <c r="E208" s="203"/>
      <c r="F208" s="200">
        <f>SUM(F193:F206)</f>
        <v>1</v>
      </c>
      <c r="G208" s="203"/>
    </row>
    <row r="209" spans="1:7" x14ac:dyDescent="0.3">
      <c r="A209" s="168" t="s">
        <v>281</v>
      </c>
      <c r="B209" s="201" t="s">
        <v>171</v>
      </c>
      <c r="C209" s="189"/>
      <c r="E209" s="203"/>
      <c r="F209" s="196">
        <f>IF($C$208=0,"",IF(C209="[for completion]","",C209/$C$208))</f>
        <v>0</v>
      </c>
      <c r="G209" s="203"/>
    </row>
    <row r="210" spans="1:7" x14ac:dyDescent="0.3">
      <c r="A210" s="168" t="s">
        <v>1438</v>
      </c>
      <c r="B210" s="201" t="s">
        <v>171</v>
      </c>
      <c r="C210" s="189"/>
      <c r="E210" s="203"/>
      <c r="F210" s="196">
        <f t="shared" ref="F210:F215" si="25">IF($C$208=0,"",IF(C210="[for completion]","",C210/$C$208))</f>
        <v>0</v>
      </c>
      <c r="G210" s="203"/>
    </row>
    <row r="211" spans="1:7" x14ac:dyDescent="0.3">
      <c r="A211" s="168" t="s">
        <v>282</v>
      </c>
      <c r="B211" s="201" t="s">
        <v>171</v>
      </c>
      <c r="C211" s="189"/>
      <c r="E211" s="203"/>
      <c r="F211" s="196">
        <f t="shared" si="25"/>
        <v>0</v>
      </c>
      <c r="G211" s="203"/>
    </row>
    <row r="212" spans="1:7" x14ac:dyDescent="0.3">
      <c r="A212" s="168" t="s">
        <v>283</v>
      </c>
      <c r="B212" s="201" t="s">
        <v>171</v>
      </c>
      <c r="C212" s="189"/>
      <c r="E212" s="203"/>
      <c r="F212" s="196">
        <f t="shared" si="25"/>
        <v>0</v>
      </c>
      <c r="G212" s="203"/>
    </row>
    <row r="213" spans="1:7" x14ac:dyDescent="0.3">
      <c r="A213" s="168" t="s">
        <v>284</v>
      </c>
      <c r="B213" s="201" t="s">
        <v>171</v>
      </c>
      <c r="C213" s="189"/>
      <c r="E213" s="203"/>
      <c r="F213" s="196">
        <f t="shared" si="25"/>
        <v>0</v>
      </c>
      <c r="G213" s="203"/>
    </row>
    <row r="214" spans="1:7" x14ac:dyDescent="0.3">
      <c r="A214" s="168" t="s">
        <v>285</v>
      </c>
      <c r="B214" s="201" t="s">
        <v>171</v>
      </c>
      <c r="C214" s="189"/>
      <c r="E214" s="203"/>
      <c r="F214" s="196">
        <f t="shared" si="25"/>
        <v>0</v>
      </c>
      <c r="G214" s="203"/>
    </row>
    <row r="215" spans="1:7" x14ac:dyDescent="0.3">
      <c r="A215" s="168" t="s">
        <v>286</v>
      </c>
      <c r="B215" s="201" t="s">
        <v>171</v>
      </c>
      <c r="C215" s="189"/>
      <c r="E215" s="203"/>
      <c r="F215" s="196">
        <f t="shared" si="25"/>
        <v>0</v>
      </c>
      <c r="G215" s="203"/>
    </row>
    <row r="216" spans="1:7" x14ac:dyDescent="0.3">
      <c r="A216" s="185"/>
      <c r="B216" s="186" t="s">
        <v>1439</v>
      </c>
      <c r="C216" s="185" t="s">
        <v>53</v>
      </c>
      <c r="D216" s="185"/>
      <c r="E216" s="187"/>
      <c r="F216" s="188" t="s">
        <v>287</v>
      </c>
      <c r="G216" s="188" t="s">
        <v>288</v>
      </c>
    </row>
    <row r="217" spans="1:7" x14ac:dyDescent="0.3">
      <c r="A217" s="168" t="s">
        <v>289</v>
      </c>
      <c r="B217" s="207" t="s">
        <v>290</v>
      </c>
      <c r="C217" s="189">
        <v>91.5</v>
      </c>
      <c r="E217" s="217"/>
      <c r="F217" s="197">
        <f>IF($C$38=0,"",IF(C217="[for completion]","",IF(C217="","",C217/$C$38)))</f>
        <v>5.9960900672769947E-3</v>
      </c>
      <c r="G217" s="197">
        <f>IF($C$39=0,"",IF(C217="[for completion]","",IF(C217="","",C217/$C$39)))</f>
        <v>7.9565217391304351E-3</v>
      </c>
    </row>
    <row r="218" spans="1:7" x14ac:dyDescent="0.3">
      <c r="A218" s="168" t="s">
        <v>291</v>
      </c>
      <c r="B218" s="207" t="s">
        <v>292</v>
      </c>
      <c r="C218" s="189">
        <v>0</v>
      </c>
      <c r="E218" s="217"/>
      <c r="F218" s="197">
        <f t="shared" ref="F218:F219" si="26">IF($C$38=0,"",IF(C218="[for completion]","",IF(C218="","",C218/$C$38)))</f>
        <v>0</v>
      </c>
      <c r="G218" s="197">
        <f t="shared" ref="G218:G219" si="27">IF($C$39=0,"",IF(C218="[for completion]","",IF(C218="","",C218/$C$39)))</f>
        <v>0</v>
      </c>
    </row>
    <row r="219" spans="1:7" x14ac:dyDescent="0.3">
      <c r="A219" s="168" t="s">
        <v>293</v>
      </c>
      <c r="B219" s="207" t="s">
        <v>65</v>
      </c>
      <c r="C219" s="189">
        <v>0</v>
      </c>
      <c r="E219" s="217"/>
      <c r="F219" s="197">
        <f t="shared" si="26"/>
        <v>0</v>
      </c>
      <c r="G219" s="197">
        <f t="shared" si="27"/>
        <v>0</v>
      </c>
    </row>
    <row r="220" spans="1:7" x14ac:dyDescent="0.3">
      <c r="A220" s="168" t="s">
        <v>294</v>
      </c>
      <c r="B220" s="208" t="s">
        <v>67</v>
      </c>
      <c r="C220" s="189">
        <f>SUM(C217:C219)</f>
        <v>91.5</v>
      </c>
      <c r="E220" s="217"/>
      <c r="F220" s="223">
        <f>SUM(F217:F219)</f>
        <v>5.9960900672769947E-3</v>
      </c>
      <c r="G220" s="223">
        <f>SUM(G217:G219)</f>
        <v>7.9565217391304351E-3</v>
      </c>
    </row>
    <row r="221" spans="1:7" x14ac:dyDescent="0.3">
      <c r="A221" s="168" t="s">
        <v>295</v>
      </c>
      <c r="B221" s="201" t="s">
        <v>171</v>
      </c>
      <c r="C221" s="189"/>
      <c r="E221" s="217"/>
      <c r="F221" s="196" t="str">
        <f t="shared" ref="F221:F227" si="28">IF($C$38=0,"",IF(C221="[for completion]","",IF(C221="","",C221/$C$38)))</f>
        <v/>
      </c>
      <c r="G221" s="196" t="str">
        <f t="shared" ref="G221:G227" si="29">IF($C$39=0,"",IF(C221="[for completion]","",IF(C221="","",C221/$C$39)))</f>
        <v/>
      </c>
    </row>
    <row r="222" spans="1:7" x14ac:dyDescent="0.3">
      <c r="A222" s="168" t="s">
        <v>296</v>
      </c>
      <c r="B222" s="201" t="s">
        <v>171</v>
      </c>
      <c r="C222" s="189"/>
      <c r="E222" s="217"/>
      <c r="F222" s="196" t="str">
        <f t="shared" si="28"/>
        <v/>
      </c>
      <c r="G222" s="196" t="str">
        <f t="shared" si="29"/>
        <v/>
      </c>
    </row>
    <row r="223" spans="1:7" x14ac:dyDescent="0.3">
      <c r="A223" s="168" t="s">
        <v>297</v>
      </c>
      <c r="B223" s="201" t="s">
        <v>171</v>
      </c>
      <c r="C223" s="189"/>
      <c r="E223" s="217"/>
      <c r="F223" s="196" t="str">
        <f t="shared" si="28"/>
        <v/>
      </c>
      <c r="G223" s="196" t="str">
        <f t="shared" si="29"/>
        <v/>
      </c>
    </row>
    <row r="224" spans="1:7" x14ac:dyDescent="0.3">
      <c r="A224" s="168" t="s">
        <v>298</v>
      </c>
      <c r="B224" s="201" t="s">
        <v>171</v>
      </c>
      <c r="C224" s="189"/>
      <c r="E224" s="217"/>
      <c r="F224" s="196" t="str">
        <f t="shared" si="28"/>
        <v/>
      </c>
      <c r="G224" s="196" t="str">
        <f t="shared" si="29"/>
        <v/>
      </c>
    </row>
    <row r="225" spans="1:7" x14ac:dyDescent="0.3">
      <c r="A225" s="168" t="s">
        <v>299</v>
      </c>
      <c r="B225" s="201" t="s">
        <v>171</v>
      </c>
      <c r="C225" s="189"/>
      <c r="E225" s="217"/>
      <c r="F225" s="196" t="str">
        <f t="shared" si="28"/>
        <v/>
      </c>
      <c r="G225" s="196" t="str">
        <f t="shared" si="29"/>
        <v/>
      </c>
    </row>
    <row r="226" spans="1:7" x14ac:dyDescent="0.3">
      <c r="A226" s="168" t="s">
        <v>300</v>
      </c>
      <c r="B226" s="201" t="s">
        <v>171</v>
      </c>
      <c r="C226" s="189"/>
      <c r="E226" s="183"/>
      <c r="F226" s="196" t="str">
        <f t="shared" si="28"/>
        <v/>
      </c>
      <c r="G226" s="196" t="str">
        <f t="shared" si="29"/>
        <v/>
      </c>
    </row>
    <row r="227" spans="1:7" x14ac:dyDescent="0.3">
      <c r="A227" s="168" t="s">
        <v>301</v>
      </c>
      <c r="B227" s="201" t="s">
        <v>171</v>
      </c>
      <c r="C227" s="189"/>
      <c r="E227" s="217"/>
      <c r="F227" s="196" t="str">
        <f t="shared" si="28"/>
        <v/>
      </c>
      <c r="G227" s="196" t="str">
        <f t="shared" si="29"/>
        <v/>
      </c>
    </row>
    <row r="228" spans="1:7" x14ac:dyDescent="0.3">
      <c r="A228" s="185"/>
      <c r="B228" s="186" t="s">
        <v>1440</v>
      </c>
      <c r="C228" s="185"/>
      <c r="D228" s="185"/>
      <c r="E228" s="187"/>
      <c r="F228" s="188"/>
      <c r="G228" s="188"/>
    </row>
    <row r="229" spans="1:7" ht="29" x14ac:dyDescent="0.3">
      <c r="A229" s="168" t="s">
        <v>302</v>
      </c>
      <c r="B229" s="183" t="s">
        <v>1441</v>
      </c>
      <c r="C229" s="224" t="s">
        <v>1442</v>
      </c>
    </row>
    <row r="230" spans="1:7" x14ac:dyDescent="0.3">
      <c r="A230" s="185"/>
      <c r="B230" s="186" t="s">
        <v>303</v>
      </c>
      <c r="C230" s="185"/>
      <c r="D230" s="185"/>
      <c r="E230" s="187"/>
      <c r="F230" s="188"/>
      <c r="G230" s="188"/>
    </row>
    <row r="231" spans="1:7" x14ac:dyDescent="0.3">
      <c r="A231" s="168" t="s">
        <v>304</v>
      </c>
      <c r="B231" s="168" t="s">
        <v>305</v>
      </c>
      <c r="C231" s="189">
        <v>0</v>
      </c>
      <c r="E231" s="183"/>
    </row>
    <row r="232" spans="1:7" x14ac:dyDescent="0.3">
      <c r="A232" s="168" t="s">
        <v>306</v>
      </c>
      <c r="B232" s="225" t="s">
        <v>307</v>
      </c>
      <c r="C232" s="189">
        <v>0</v>
      </c>
      <c r="E232" s="183"/>
    </row>
    <row r="233" spans="1:7" x14ac:dyDescent="0.3">
      <c r="A233" s="168" t="s">
        <v>308</v>
      </c>
      <c r="B233" s="225" t="s">
        <v>309</v>
      </c>
      <c r="C233" s="189">
        <v>0</v>
      </c>
      <c r="E233" s="183"/>
    </row>
    <row r="234" spans="1:7" x14ac:dyDescent="0.3">
      <c r="A234" s="168" t="s">
        <v>310</v>
      </c>
      <c r="B234" s="181" t="s">
        <v>311</v>
      </c>
      <c r="C234" s="199"/>
      <c r="D234" s="183"/>
      <c r="E234" s="183"/>
    </row>
    <row r="235" spans="1:7" x14ac:dyDescent="0.3">
      <c r="A235" s="168" t="s">
        <v>312</v>
      </c>
      <c r="B235" s="181" t="s">
        <v>313</v>
      </c>
      <c r="C235" s="199"/>
      <c r="D235" s="183"/>
      <c r="E235" s="183"/>
    </row>
    <row r="236" spans="1:7" x14ac:dyDescent="0.3">
      <c r="A236" s="168" t="s">
        <v>314</v>
      </c>
      <c r="B236" s="181" t="s">
        <v>315</v>
      </c>
      <c r="C236" s="183"/>
      <c r="D236" s="183"/>
      <c r="E236" s="183"/>
    </row>
    <row r="237" spans="1:7" x14ac:dyDescent="0.3">
      <c r="A237" s="168" t="s">
        <v>316</v>
      </c>
      <c r="C237" s="183"/>
      <c r="D237" s="183"/>
      <c r="E237" s="183"/>
    </row>
    <row r="238" spans="1:7" x14ac:dyDescent="0.3">
      <c r="A238" s="168" t="s">
        <v>317</v>
      </c>
      <c r="C238" s="183"/>
      <c r="D238" s="183"/>
      <c r="E238" s="183"/>
    </row>
    <row r="239" spans="1:7" x14ac:dyDescent="0.3">
      <c r="A239" s="185"/>
      <c r="B239" s="186" t="s">
        <v>1443</v>
      </c>
      <c r="C239" s="185"/>
      <c r="D239" s="185"/>
      <c r="E239" s="187"/>
      <c r="F239" s="188"/>
      <c r="G239" s="188"/>
    </row>
    <row r="240" spans="1:7" ht="29" x14ac:dyDescent="0.3">
      <c r="A240" s="168" t="s">
        <v>1444</v>
      </c>
      <c r="B240" s="168" t="s">
        <v>1445</v>
      </c>
      <c r="C240" s="168" t="s">
        <v>1446</v>
      </c>
      <c r="D240" s="163"/>
      <c r="E240" s="163"/>
      <c r="F240" s="163"/>
      <c r="G240" s="163"/>
    </row>
    <row r="241" spans="1:7" ht="29" x14ac:dyDescent="0.3">
      <c r="A241" s="168" t="s">
        <v>1447</v>
      </c>
      <c r="B241" s="168" t="s">
        <v>1448</v>
      </c>
      <c r="C241" s="226"/>
      <c r="D241" s="163"/>
      <c r="E241" s="163"/>
      <c r="F241" s="163"/>
      <c r="G241" s="163"/>
    </row>
    <row r="242" spans="1:7" x14ac:dyDescent="0.3">
      <c r="A242" s="168" t="s">
        <v>1449</v>
      </c>
      <c r="B242" s="168" t="s">
        <v>1450</v>
      </c>
      <c r="C242" s="226"/>
      <c r="D242" s="163"/>
      <c r="E242" s="163"/>
      <c r="F242" s="163"/>
      <c r="G242" s="163"/>
    </row>
    <row r="243" spans="1:7" x14ac:dyDescent="0.3">
      <c r="A243" s="168" t="s">
        <v>1451</v>
      </c>
      <c r="B243" s="168" t="s">
        <v>1452</v>
      </c>
      <c r="D243" s="163"/>
      <c r="E243" s="163"/>
      <c r="F243" s="163"/>
      <c r="G243" s="163"/>
    </row>
    <row r="244" spans="1:7" hidden="1" x14ac:dyDescent="0.3">
      <c r="A244" s="168" t="s">
        <v>1453</v>
      </c>
      <c r="D244" s="163"/>
      <c r="E244" s="163"/>
      <c r="F244" s="163"/>
      <c r="G244" s="163"/>
    </row>
    <row r="245" spans="1:7" hidden="1" x14ac:dyDescent="0.3">
      <c r="A245" s="168" t="s">
        <v>1454</v>
      </c>
      <c r="D245" s="163"/>
      <c r="E245" s="163"/>
      <c r="F245" s="163"/>
      <c r="G245" s="163"/>
    </row>
    <row r="246" spans="1:7" hidden="1" x14ac:dyDescent="0.3">
      <c r="A246" s="168" t="s">
        <v>1455</v>
      </c>
      <c r="D246" s="163"/>
      <c r="E246" s="163"/>
      <c r="F246" s="163"/>
      <c r="G246" s="163"/>
    </row>
    <row r="247" spans="1:7" hidden="1" x14ac:dyDescent="0.3">
      <c r="A247" s="168" t="s">
        <v>1456</v>
      </c>
      <c r="D247" s="163"/>
      <c r="E247" s="163"/>
      <c r="F247" s="163"/>
      <c r="G247" s="163"/>
    </row>
    <row r="248" spans="1:7" hidden="1" x14ac:dyDescent="0.3">
      <c r="A248" s="168" t="s">
        <v>1457</v>
      </c>
      <c r="D248" s="163"/>
      <c r="E248" s="163"/>
      <c r="F248" s="163"/>
      <c r="G248" s="163"/>
    </row>
    <row r="249" spans="1:7" hidden="1" x14ac:dyDescent="0.3">
      <c r="A249" s="168" t="s">
        <v>1458</v>
      </c>
      <c r="D249" s="163"/>
      <c r="E249" s="163"/>
      <c r="F249" s="163"/>
      <c r="G249" s="163"/>
    </row>
    <row r="250" spans="1:7" hidden="1" x14ac:dyDescent="0.3">
      <c r="A250" s="168" t="s">
        <v>1459</v>
      </c>
      <c r="D250" s="163"/>
      <c r="E250" s="163"/>
      <c r="F250" s="163"/>
      <c r="G250" s="163"/>
    </row>
    <row r="251" spans="1:7" hidden="1" x14ac:dyDescent="0.3">
      <c r="A251" s="168" t="s">
        <v>1460</v>
      </c>
      <c r="D251" s="163"/>
      <c r="E251" s="163"/>
      <c r="F251" s="163"/>
      <c r="G251" s="163"/>
    </row>
    <row r="252" spans="1:7" hidden="1" x14ac:dyDescent="0.3">
      <c r="A252" s="168" t="s">
        <v>1461</v>
      </c>
      <c r="D252" s="163"/>
      <c r="E252" s="163"/>
      <c r="F252" s="163"/>
      <c r="G252" s="163"/>
    </row>
    <row r="253" spans="1:7" hidden="1" x14ac:dyDescent="0.3">
      <c r="A253" s="168" t="s">
        <v>1462</v>
      </c>
      <c r="D253" s="163"/>
      <c r="E253" s="163"/>
      <c r="F253" s="163"/>
      <c r="G253" s="163"/>
    </row>
    <row r="254" spans="1:7" hidden="1" x14ac:dyDescent="0.3">
      <c r="A254" s="168" t="s">
        <v>1463</v>
      </c>
      <c r="D254" s="163"/>
      <c r="E254" s="163"/>
      <c r="F254" s="163"/>
      <c r="G254" s="163"/>
    </row>
    <row r="255" spans="1:7" hidden="1" x14ac:dyDescent="0.3">
      <c r="A255" s="168" t="s">
        <v>1464</v>
      </c>
      <c r="D255" s="163"/>
      <c r="E255" s="163"/>
      <c r="F255" s="163"/>
      <c r="G255" s="163"/>
    </row>
    <row r="256" spans="1:7" hidden="1" x14ac:dyDescent="0.3">
      <c r="A256" s="168" t="s">
        <v>1465</v>
      </c>
      <c r="D256" s="163"/>
      <c r="E256" s="163"/>
      <c r="F256" s="163"/>
      <c r="G256" s="163"/>
    </row>
    <row r="257" spans="1:7" hidden="1" x14ac:dyDescent="0.3">
      <c r="A257" s="168" t="s">
        <v>1466</v>
      </c>
      <c r="D257" s="163"/>
      <c r="E257" s="163"/>
      <c r="F257" s="163"/>
      <c r="G257" s="163"/>
    </row>
    <row r="258" spans="1:7" hidden="1" x14ac:dyDescent="0.3">
      <c r="A258" s="168" t="s">
        <v>1467</v>
      </c>
      <c r="D258" s="163"/>
      <c r="E258" s="163"/>
      <c r="F258" s="163"/>
      <c r="G258" s="163"/>
    </row>
    <row r="259" spans="1:7" hidden="1" x14ac:dyDescent="0.3">
      <c r="A259" s="168" t="s">
        <v>1468</v>
      </c>
      <c r="D259" s="163"/>
      <c r="E259" s="163"/>
      <c r="F259" s="163"/>
      <c r="G259" s="163"/>
    </row>
    <row r="260" spans="1:7" hidden="1" x14ac:dyDescent="0.3">
      <c r="A260" s="168" t="s">
        <v>1469</v>
      </c>
      <c r="D260" s="163"/>
      <c r="E260" s="163"/>
      <c r="F260" s="163"/>
      <c r="G260" s="163"/>
    </row>
    <row r="261" spans="1:7" hidden="1" x14ac:dyDescent="0.3">
      <c r="A261" s="168" t="s">
        <v>1470</v>
      </c>
      <c r="D261" s="163"/>
      <c r="E261" s="163"/>
      <c r="F261" s="163"/>
      <c r="G261" s="163"/>
    </row>
    <row r="262" spans="1:7" hidden="1" x14ac:dyDescent="0.3">
      <c r="A262" s="168" t="s">
        <v>1471</v>
      </c>
      <c r="D262" s="163"/>
      <c r="E262" s="163"/>
      <c r="F262" s="163"/>
      <c r="G262" s="163"/>
    </row>
    <row r="263" spans="1:7" hidden="1" x14ac:dyDescent="0.3">
      <c r="A263" s="168" t="s">
        <v>1472</v>
      </c>
      <c r="D263" s="163"/>
      <c r="E263" s="163"/>
      <c r="F263" s="163"/>
      <c r="G263" s="163"/>
    </row>
    <row r="264" spans="1:7" hidden="1" x14ac:dyDescent="0.3">
      <c r="A264" s="168" t="s">
        <v>1473</v>
      </c>
      <c r="D264" s="163"/>
      <c r="E264" s="163"/>
      <c r="F264" s="163"/>
      <c r="G264" s="163"/>
    </row>
    <row r="265" spans="1:7" hidden="1" x14ac:dyDescent="0.3">
      <c r="A265" s="168" t="s">
        <v>1474</v>
      </c>
      <c r="D265" s="163"/>
      <c r="E265" s="163"/>
      <c r="F265" s="163"/>
      <c r="G265" s="163"/>
    </row>
    <row r="266" spans="1:7" hidden="1" x14ac:dyDescent="0.3">
      <c r="A266" s="168" t="s">
        <v>1475</v>
      </c>
      <c r="D266" s="163"/>
      <c r="E266" s="163"/>
      <c r="F266" s="163"/>
      <c r="G266" s="163"/>
    </row>
    <row r="267" spans="1:7" hidden="1" x14ac:dyDescent="0.3">
      <c r="A267" s="168" t="s">
        <v>1476</v>
      </c>
      <c r="D267" s="163"/>
      <c r="E267" s="163"/>
      <c r="F267" s="163"/>
      <c r="G267" s="163"/>
    </row>
    <row r="268" spans="1:7" hidden="1" x14ac:dyDescent="0.3">
      <c r="A268" s="168" t="s">
        <v>1477</v>
      </c>
      <c r="D268" s="163"/>
      <c r="E268" s="163"/>
      <c r="F268" s="163"/>
      <c r="G268" s="163"/>
    </row>
    <row r="269" spans="1:7" hidden="1" x14ac:dyDescent="0.3">
      <c r="A269" s="168" t="s">
        <v>1478</v>
      </c>
      <c r="D269" s="163"/>
      <c r="E269" s="163"/>
      <c r="F269" s="163"/>
      <c r="G269" s="163"/>
    </row>
    <row r="270" spans="1:7" hidden="1" x14ac:dyDescent="0.3">
      <c r="A270" s="168" t="s">
        <v>1479</v>
      </c>
      <c r="D270" s="163"/>
      <c r="E270" s="163"/>
      <c r="F270" s="163"/>
      <c r="G270" s="163"/>
    </row>
    <row r="271" spans="1:7" hidden="1" x14ac:dyDescent="0.3">
      <c r="A271" s="168" t="s">
        <v>1480</v>
      </c>
      <c r="D271" s="163"/>
      <c r="E271" s="163"/>
      <c r="F271" s="163"/>
      <c r="G271" s="163"/>
    </row>
    <row r="272" spans="1:7" hidden="1" x14ac:dyDescent="0.3">
      <c r="A272" s="168" t="s">
        <v>1481</v>
      </c>
      <c r="D272" s="163"/>
      <c r="E272" s="163"/>
      <c r="F272" s="163"/>
      <c r="G272" s="163"/>
    </row>
    <row r="273" spans="1:7" hidden="1" x14ac:dyDescent="0.3">
      <c r="A273" s="168" t="s">
        <v>1482</v>
      </c>
      <c r="D273" s="163"/>
      <c r="E273" s="163"/>
      <c r="F273" s="163"/>
      <c r="G273" s="163"/>
    </row>
    <row r="274" spans="1:7" hidden="1" x14ac:dyDescent="0.3">
      <c r="A274" s="168" t="s">
        <v>1483</v>
      </c>
      <c r="D274" s="163"/>
      <c r="E274" s="163"/>
      <c r="F274" s="163"/>
      <c r="G274" s="163"/>
    </row>
    <row r="275" spans="1:7" hidden="1" x14ac:dyDescent="0.3">
      <c r="A275" s="168" t="s">
        <v>1484</v>
      </c>
      <c r="D275" s="163"/>
      <c r="E275" s="163"/>
      <c r="F275" s="163"/>
      <c r="G275" s="163"/>
    </row>
    <row r="276" spans="1:7" hidden="1" x14ac:dyDescent="0.3">
      <c r="A276" s="168" t="s">
        <v>1485</v>
      </c>
      <c r="D276" s="163"/>
      <c r="E276" s="163"/>
      <c r="F276" s="163"/>
      <c r="G276" s="163"/>
    </row>
    <row r="277" spans="1:7" hidden="1" x14ac:dyDescent="0.3">
      <c r="A277" s="168" t="s">
        <v>1486</v>
      </c>
      <c r="D277" s="163"/>
      <c r="E277" s="163"/>
      <c r="F277" s="163"/>
      <c r="G277" s="163"/>
    </row>
    <row r="278" spans="1:7" hidden="1" x14ac:dyDescent="0.3">
      <c r="A278" s="168" t="s">
        <v>1487</v>
      </c>
      <c r="D278" s="163"/>
      <c r="E278" s="163"/>
      <c r="F278" s="163"/>
      <c r="G278" s="163"/>
    </row>
    <row r="279" spans="1:7" hidden="1" x14ac:dyDescent="0.3">
      <c r="A279" s="168" t="s">
        <v>1488</v>
      </c>
      <c r="D279" s="163"/>
      <c r="E279" s="163"/>
      <c r="F279" s="163"/>
      <c r="G279" s="163"/>
    </row>
    <row r="280" spans="1:7" hidden="1" x14ac:dyDescent="0.3">
      <c r="A280" s="168" t="s">
        <v>1489</v>
      </c>
      <c r="D280" s="163"/>
      <c r="E280" s="163"/>
      <c r="F280" s="163"/>
      <c r="G280" s="163"/>
    </row>
    <row r="281" spans="1:7" hidden="1" x14ac:dyDescent="0.3">
      <c r="A281" s="168" t="s">
        <v>1490</v>
      </c>
      <c r="D281" s="163"/>
      <c r="E281" s="163"/>
      <c r="F281" s="163"/>
      <c r="G281" s="163"/>
    </row>
    <row r="282" spans="1:7" hidden="1" x14ac:dyDescent="0.3">
      <c r="A282" s="168" t="s">
        <v>1491</v>
      </c>
      <c r="D282" s="163"/>
      <c r="E282" s="163"/>
      <c r="F282" s="163"/>
      <c r="G282" s="163"/>
    </row>
    <row r="283" spans="1:7" hidden="1" x14ac:dyDescent="0.3">
      <c r="A283" s="168" t="s">
        <v>1492</v>
      </c>
      <c r="D283" s="163"/>
      <c r="E283" s="163"/>
      <c r="F283" s="163"/>
      <c r="G283" s="163"/>
    </row>
    <row r="284" spans="1:7" hidden="1" x14ac:dyDescent="0.3">
      <c r="A284" s="168" t="s">
        <v>1493</v>
      </c>
      <c r="D284" s="163"/>
      <c r="E284" s="163"/>
      <c r="F284" s="163"/>
      <c r="G284" s="163"/>
    </row>
    <row r="285" spans="1:7" ht="37" x14ac:dyDescent="0.3">
      <c r="A285" s="176"/>
      <c r="B285" s="176" t="s">
        <v>5</v>
      </c>
      <c r="C285" s="176" t="s">
        <v>318</v>
      </c>
      <c r="D285" s="176" t="s">
        <v>318</v>
      </c>
      <c r="E285" s="176"/>
      <c r="F285" s="177"/>
      <c r="G285" s="178"/>
    </row>
    <row r="286" spans="1:7" ht="13" x14ac:dyDescent="0.3">
      <c r="A286" s="227" t="s">
        <v>1494</v>
      </c>
      <c r="B286" s="228"/>
      <c r="C286" s="228"/>
      <c r="D286" s="228"/>
      <c r="E286" s="228"/>
      <c r="F286" s="229"/>
      <c r="G286" s="228"/>
    </row>
    <row r="287" spans="1:7" ht="13" x14ac:dyDescent="0.3">
      <c r="A287" s="227" t="s">
        <v>1495</v>
      </c>
      <c r="B287" s="228"/>
      <c r="C287" s="228"/>
      <c r="D287" s="228"/>
      <c r="E287" s="228"/>
      <c r="F287" s="229"/>
      <c r="G287" s="228"/>
    </row>
    <row r="288" spans="1:7" x14ac:dyDescent="0.3">
      <c r="A288" s="168" t="s">
        <v>319</v>
      </c>
      <c r="B288" s="181" t="s">
        <v>1496</v>
      </c>
      <c r="C288" s="230" t="s">
        <v>320</v>
      </c>
      <c r="D288" s="194"/>
      <c r="E288" s="194"/>
      <c r="F288" s="194"/>
      <c r="G288" s="194"/>
    </row>
    <row r="289" spans="1:7" x14ac:dyDescent="0.3">
      <c r="A289" s="168" t="s">
        <v>321</v>
      </c>
      <c r="B289" s="181" t="s">
        <v>1497</v>
      </c>
      <c r="C289" s="230" t="s">
        <v>322</v>
      </c>
      <c r="E289" s="194"/>
      <c r="F289" s="194"/>
    </row>
    <row r="290" spans="1:7" x14ac:dyDescent="0.3">
      <c r="A290" s="168" t="s">
        <v>323</v>
      </c>
      <c r="B290" s="181" t="s">
        <v>1498</v>
      </c>
      <c r="C290" s="230" t="s">
        <v>324</v>
      </c>
      <c r="D290" s="230" t="s">
        <v>325</v>
      </c>
      <c r="E290" s="231"/>
      <c r="F290" s="194"/>
      <c r="G290" s="231"/>
    </row>
    <row r="291" spans="1:7" x14ac:dyDescent="0.3">
      <c r="A291" s="168" t="s">
        <v>326</v>
      </c>
      <c r="B291" s="181" t="s">
        <v>1499</v>
      </c>
      <c r="C291" s="230" t="s">
        <v>327</v>
      </c>
    </row>
    <row r="292" spans="1:7" ht="29" x14ac:dyDescent="0.35">
      <c r="A292" s="168" t="s">
        <v>328</v>
      </c>
      <c r="B292" s="181" t="s">
        <v>1500</v>
      </c>
      <c r="C292" s="232" t="s">
        <v>329</v>
      </c>
      <c r="D292" s="230" t="s">
        <v>330</v>
      </c>
      <c r="E292" s="231" t="s">
        <v>331</v>
      </c>
      <c r="F292" s="230" t="str">
        <f ca="1">IF(ISREF(INDIRECT("'B2. HTT Public Sector Assets'!A1")),ROW(#REF!)&amp; " for Public Sector Assets","")</f>
        <v/>
      </c>
      <c r="G292" s="231"/>
    </row>
    <row r="293" spans="1:7" ht="43.5" x14ac:dyDescent="0.3">
      <c r="A293" s="168" t="s">
        <v>332</v>
      </c>
      <c r="B293" s="181" t="s">
        <v>1501</v>
      </c>
      <c r="C293" s="230" t="s">
        <v>333</v>
      </c>
      <c r="D293" s="230" t="s">
        <v>334</v>
      </c>
      <c r="E293" s="168" t="s">
        <v>335</v>
      </c>
    </row>
    <row r="294" spans="1:7" x14ac:dyDescent="0.3">
      <c r="A294" s="168" t="s">
        <v>336</v>
      </c>
      <c r="B294" s="181" t="s">
        <v>1502</v>
      </c>
      <c r="C294" s="230" t="s">
        <v>337</v>
      </c>
      <c r="F294" s="231"/>
    </row>
    <row r="295" spans="1:7" x14ac:dyDescent="0.3">
      <c r="A295" s="168" t="s">
        <v>338</v>
      </c>
      <c r="B295" s="181" t="s">
        <v>1503</v>
      </c>
      <c r="C295" s="230" t="s">
        <v>339</v>
      </c>
      <c r="E295" s="231"/>
      <c r="F295" s="231"/>
    </row>
    <row r="296" spans="1:7" x14ac:dyDescent="0.3">
      <c r="A296" s="168" t="s">
        <v>340</v>
      </c>
      <c r="B296" s="181" t="s">
        <v>1504</v>
      </c>
      <c r="C296" s="230" t="s">
        <v>341</v>
      </c>
      <c r="E296" s="231"/>
      <c r="F296" s="231"/>
    </row>
    <row r="297" spans="1:7" ht="29" x14ac:dyDescent="0.3">
      <c r="A297" s="168" t="s">
        <v>342</v>
      </c>
      <c r="B297" s="168" t="s">
        <v>343</v>
      </c>
      <c r="C297" s="230" t="s">
        <v>344</v>
      </c>
      <c r="E297" s="231"/>
    </row>
    <row r="298" spans="1:7" x14ac:dyDescent="0.3">
      <c r="A298" s="168" t="s">
        <v>345</v>
      </c>
      <c r="B298" s="181" t="s">
        <v>1505</v>
      </c>
      <c r="C298" s="230" t="s">
        <v>346</v>
      </c>
      <c r="E298" s="231"/>
    </row>
    <row r="299" spans="1:7" x14ac:dyDescent="0.3">
      <c r="A299" s="168" t="s">
        <v>347</v>
      </c>
      <c r="B299" s="181" t="s">
        <v>1506</v>
      </c>
      <c r="C299" s="230" t="s">
        <v>348</v>
      </c>
      <c r="E299" s="231"/>
    </row>
    <row r="300" spans="1:7" x14ac:dyDescent="0.3">
      <c r="A300" s="168" t="s">
        <v>349</v>
      </c>
      <c r="B300" s="181" t="s">
        <v>1507</v>
      </c>
      <c r="C300" s="230" t="s">
        <v>350</v>
      </c>
      <c r="D300" s="230" t="s">
        <v>351</v>
      </c>
      <c r="E300" s="231"/>
    </row>
    <row r="301" spans="1:7" x14ac:dyDescent="0.3">
      <c r="A301" s="168" t="s">
        <v>352</v>
      </c>
      <c r="B301" s="181"/>
      <c r="C301" s="230"/>
      <c r="D301" s="230"/>
      <c r="E301" s="231"/>
    </row>
    <row r="302" spans="1:7" x14ac:dyDescent="0.3">
      <c r="A302" s="168" t="s">
        <v>353</v>
      </c>
      <c r="B302" s="181"/>
      <c r="C302" s="230"/>
      <c r="D302" s="230"/>
      <c r="E302" s="231"/>
    </row>
    <row r="303" spans="1:7" x14ac:dyDescent="0.3">
      <c r="A303" s="168" t="s">
        <v>354</v>
      </c>
      <c r="B303" s="181"/>
      <c r="C303" s="230"/>
      <c r="D303" s="230"/>
      <c r="E303" s="231"/>
    </row>
    <row r="304" spans="1:7" x14ac:dyDescent="0.3">
      <c r="A304" s="168" t="s">
        <v>355</v>
      </c>
      <c r="B304" s="181"/>
      <c r="C304" s="230"/>
      <c r="D304" s="230"/>
      <c r="E304" s="231"/>
    </row>
    <row r="305" spans="1:7" x14ac:dyDescent="0.3">
      <c r="A305" s="168" t="s">
        <v>356</v>
      </c>
      <c r="B305" s="181"/>
      <c r="C305" s="230"/>
      <c r="D305" s="230"/>
      <c r="E305" s="231"/>
    </row>
    <row r="306" spans="1:7" x14ac:dyDescent="0.3">
      <c r="A306" s="168" t="s">
        <v>357</v>
      </c>
      <c r="B306" s="181"/>
      <c r="C306" s="230"/>
      <c r="D306" s="230"/>
      <c r="E306" s="231"/>
    </row>
    <row r="307" spans="1:7" x14ac:dyDescent="0.3">
      <c r="A307" s="168" t="s">
        <v>358</v>
      </c>
      <c r="B307" s="181"/>
      <c r="C307" s="230"/>
      <c r="D307" s="230"/>
      <c r="E307" s="231"/>
    </row>
    <row r="308" spans="1:7" x14ac:dyDescent="0.3">
      <c r="A308" s="168" t="s">
        <v>359</v>
      </c>
      <c r="B308" s="181"/>
      <c r="C308" s="230"/>
      <c r="D308" s="230"/>
      <c r="E308" s="231"/>
    </row>
    <row r="309" spans="1:7" x14ac:dyDescent="0.3">
      <c r="A309" s="168" t="s">
        <v>360</v>
      </c>
      <c r="B309" s="181"/>
      <c r="C309" s="230"/>
      <c r="D309" s="230"/>
      <c r="E309" s="231"/>
    </row>
    <row r="310" spans="1:7" x14ac:dyDescent="0.3">
      <c r="A310" s="168" t="s">
        <v>361</v>
      </c>
    </row>
    <row r="311" spans="1:7" ht="37" x14ac:dyDescent="0.3">
      <c r="A311" s="177"/>
      <c r="B311" s="176" t="s">
        <v>362</v>
      </c>
      <c r="C311" s="177"/>
      <c r="D311" s="177"/>
      <c r="E311" s="177"/>
      <c r="F311" s="177"/>
      <c r="G311" s="178"/>
    </row>
    <row r="312" spans="1:7" x14ac:dyDescent="0.3">
      <c r="A312" s="168" t="s">
        <v>363</v>
      </c>
      <c r="B312" s="190" t="s">
        <v>364</v>
      </c>
      <c r="C312" s="168">
        <v>0</v>
      </c>
    </row>
    <row r="313" spans="1:7" x14ac:dyDescent="0.3">
      <c r="A313" s="168" t="s">
        <v>365</v>
      </c>
      <c r="B313" s="190"/>
      <c r="C313" s="230"/>
    </row>
    <row r="314" spans="1:7" x14ac:dyDescent="0.3">
      <c r="A314" s="168" t="s">
        <v>366</v>
      </c>
      <c r="B314" s="190"/>
      <c r="C314" s="230"/>
    </row>
    <row r="315" spans="1:7" x14ac:dyDescent="0.3">
      <c r="A315" s="168" t="s">
        <v>367</v>
      </c>
      <c r="B315" s="190"/>
      <c r="C315" s="230"/>
    </row>
    <row r="316" spans="1:7" x14ac:dyDescent="0.3">
      <c r="A316" s="168" t="s">
        <v>368</v>
      </c>
      <c r="B316" s="190"/>
      <c r="C316" s="230"/>
    </row>
    <row r="317" spans="1:7" x14ac:dyDescent="0.3">
      <c r="A317" s="168" t="s">
        <v>369</v>
      </c>
      <c r="B317" s="190"/>
      <c r="C317" s="230"/>
    </row>
    <row r="318" spans="1:7" x14ac:dyDescent="0.3">
      <c r="A318" s="168" t="s">
        <v>370</v>
      </c>
      <c r="B318" s="190"/>
      <c r="C318" s="230"/>
    </row>
    <row r="319" spans="1:7" ht="18.5" x14ac:dyDescent="0.3">
      <c r="A319" s="177"/>
      <c r="B319" s="176" t="s">
        <v>371</v>
      </c>
      <c r="C319" s="177"/>
      <c r="D319" s="177"/>
      <c r="E319" s="177"/>
      <c r="F319" s="177"/>
      <c r="G319" s="178"/>
    </row>
    <row r="320" spans="1:7" x14ac:dyDescent="0.3">
      <c r="A320" s="185"/>
      <c r="B320" s="186" t="s">
        <v>372</v>
      </c>
      <c r="C320" s="185"/>
      <c r="D320" s="185"/>
      <c r="E320" s="187"/>
      <c r="F320" s="188"/>
      <c r="G320" s="188"/>
    </row>
    <row r="321" spans="1:3" x14ac:dyDescent="0.3">
      <c r="A321" s="168" t="s">
        <v>373</v>
      </c>
      <c r="B321" s="181" t="s">
        <v>1508</v>
      </c>
      <c r="C321" s="181"/>
    </row>
    <row r="322" spans="1:3" x14ac:dyDescent="0.3">
      <c r="A322" s="168" t="s">
        <v>374</v>
      </c>
      <c r="B322" s="181" t="s">
        <v>1509</v>
      </c>
      <c r="C322" s="181"/>
    </row>
    <row r="323" spans="1:3" x14ac:dyDescent="0.3">
      <c r="A323" s="168" t="s">
        <v>375</v>
      </c>
      <c r="B323" s="181" t="s">
        <v>376</v>
      </c>
      <c r="C323" s="181"/>
    </row>
    <row r="324" spans="1:3" x14ac:dyDescent="0.3">
      <c r="A324" s="168" t="s">
        <v>377</v>
      </c>
      <c r="B324" s="181" t="s">
        <v>378</v>
      </c>
    </row>
    <row r="325" spans="1:3" x14ac:dyDescent="0.3">
      <c r="A325" s="168" t="s">
        <v>379</v>
      </c>
      <c r="B325" s="181" t="s">
        <v>380</v>
      </c>
    </row>
    <row r="326" spans="1:3" x14ac:dyDescent="0.3">
      <c r="A326" s="168" t="s">
        <v>381</v>
      </c>
      <c r="B326" s="181" t="s">
        <v>793</v>
      </c>
    </row>
    <row r="327" spans="1:3" x14ac:dyDescent="0.3">
      <c r="A327" s="168" t="s">
        <v>382</v>
      </c>
      <c r="B327" s="181" t="s">
        <v>383</v>
      </c>
    </row>
    <row r="328" spans="1:3" x14ac:dyDescent="0.3">
      <c r="A328" s="168" t="s">
        <v>384</v>
      </c>
      <c r="B328" s="181" t="s">
        <v>385</v>
      </c>
    </row>
    <row r="329" spans="1:3" x14ac:dyDescent="0.3">
      <c r="A329" s="168" t="s">
        <v>386</v>
      </c>
      <c r="B329" s="181" t="s">
        <v>1510</v>
      </c>
    </row>
    <row r="330" spans="1:3" x14ac:dyDescent="0.3">
      <c r="A330" s="168" t="s">
        <v>387</v>
      </c>
      <c r="B330" s="201" t="s">
        <v>388</v>
      </c>
    </row>
    <row r="331" spans="1:3" x14ac:dyDescent="0.3">
      <c r="A331" s="168" t="s">
        <v>389</v>
      </c>
      <c r="B331" s="201" t="s">
        <v>388</v>
      </c>
    </row>
    <row r="332" spans="1:3" x14ac:dyDescent="0.3">
      <c r="A332" s="168" t="s">
        <v>390</v>
      </c>
      <c r="B332" s="201" t="s">
        <v>388</v>
      </c>
    </row>
    <row r="333" spans="1:3" x14ac:dyDescent="0.3">
      <c r="A333" s="168" t="s">
        <v>391</v>
      </c>
      <c r="B333" s="201" t="s">
        <v>388</v>
      </c>
    </row>
    <row r="334" spans="1:3" x14ac:dyDescent="0.3">
      <c r="A334" s="168" t="s">
        <v>392</v>
      </c>
      <c r="B334" s="201" t="s">
        <v>388</v>
      </c>
    </row>
    <row r="335" spans="1:3" x14ac:dyDescent="0.3">
      <c r="A335" s="168" t="s">
        <v>393</v>
      </c>
      <c r="B335" s="201" t="s">
        <v>388</v>
      </c>
    </row>
    <row r="336" spans="1:3" x14ac:dyDescent="0.3">
      <c r="A336" s="168" t="s">
        <v>394</v>
      </c>
      <c r="B336" s="201" t="s">
        <v>388</v>
      </c>
    </row>
    <row r="337" spans="1:2" x14ac:dyDescent="0.3">
      <c r="A337" s="168" t="s">
        <v>395</v>
      </c>
      <c r="B337" s="201" t="s">
        <v>388</v>
      </c>
    </row>
    <row r="338" spans="1:2" x14ac:dyDescent="0.3">
      <c r="A338" s="168" t="s">
        <v>396</v>
      </c>
      <c r="B338" s="201" t="s">
        <v>388</v>
      </c>
    </row>
    <row r="339" spans="1:2" x14ac:dyDescent="0.3">
      <c r="A339" s="168" t="s">
        <v>397</v>
      </c>
      <c r="B339" s="201" t="s">
        <v>388</v>
      </c>
    </row>
    <row r="340" spans="1:2" x14ac:dyDescent="0.3">
      <c r="A340" s="168" t="s">
        <v>398</v>
      </c>
      <c r="B340" s="201" t="s">
        <v>388</v>
      </c>
    </row>
    <row r="341" spans="1:2" x14ac:dyDescent="0.3">
      <c r="A341" s="168" t="s">
        <v>399</v>
      </c>
      <c r="B341" s="201" t="s">
        <v>388</v>
      </c>
    </row>
    <row r="342" spans="1:2" x14ac:dyDescent="0.3">
      <c r="A342" s="168" t="s">
        <v>400</v>
      </c>
      <c r="B342" s="201" t="s">
        <v>388</v>
      </c>
    </row>
    <row r="343" spans="1:2" x14ac:dyDescent="0.3">
      <c r="A343" s="168" t="s">
        <v>401</v>
      </c>
      <c r="B343" s="201" t="s">
        <v>388</v>
      </c>
    </row>
    <row r="344" spans="1:2" x14ac:dyDescent="0.3">
      <c r="A344" s="168" t="s">
        <v>402</v>
      </c>
      <c r="B344" s="201" t="s">
        <v>388</v>
      </c>
    </row>
    <row r="345" spans="1:2" x14ac:dyDescent="0.3">
      <c r="A345" s="168" t="s">
        <v>403</v>
      </c>
      <c r="B345" s="201" t="s">
        <v>388</v>
      </c>
    </row>
    <row r="346" spans="1:2" x14ac:dyDescent="0.3">
      <c r="A346" s="168" t="s">
        <v>404</v>
      </c>
      <c r="B346" s="201" t="s">
        <v>388</v>
      </c>
    </row>
    <row r="347" spans="1:2" x14ac:dyDescent="0.3">
      <c r="A347" s="168" t="s">
        <v>405</v>
      </c>
      <c r="B347" s="201" t="s">
        <v>388</v>
      </c>
    </row>
    <row r="348" spans="1:2" x14ac:dyDescent="0.3">
      <c r="A348" s="168" t="s">
        <v>406</v>
      </c>
      <c r="B348" s="201" t="s">
        <v>388</v>
      </c>
    </row>
    <row r="349" spans="1:2" x14ac:dyDescent="0.3">
      <c r="A349" s="168" t="s">
        <v>407</v>
      </c>
      <c r="B349" s="201" t="s">
        <v>388</v>
      </c>
    </row>
    <row r="350" spans="1:2" x14ac:dyDescent="0.3">
      <c r="A350" s="168" t="s">
        <v>408</v>
      </c>
      <c r="B350" s="201" t="s">
        <v>388</v>
      </c>
    </row>
    <row r="351" spans="1:2" x14ac:dyDescent="0.3">
      <c r="A351" s="168" t="s">
        <v>409</v>
      </c>
      <c r="B351" s="201" t="s">
        <v>388</v>
      </c>
    </row>
    <row r="352" spans="1:2" x14ac:dyDescent="0.3">
      <c r="A352" s="168" t="s">
        <v>410</v>
      </c>
      <c r="B352" s="201" t="s">
        <v>388</v>
      </c>
    </row>
    <row r="353" spans="1:2" x14ac:dyDescent="0.3">
      <c r="A353" s="168" t="s">
        <v>411</v>
      </c>
      <c r="B353" s="201" t="s">
        <v>388</v>
      </c>
    </row>
    <row r="354" spans="1:2" x14ac:dyDescent="0.3">
      <c r="A354" s="168" t="s">
        <v>412</v>
      </c>
      <c r="B354" s="201" t="s">
        <v>388</v>
      </c>
    </row>
    <row r="355" spans="1:2" x14ac:dyDescent="0.3">
      <c r="A355" s="168" t="s">
        <v>413</v>
      </c>
      <c r="B355" s="201" t="s">
        <v>388</v>
      </c>
    </row>
    <row r="356" spans="1:2" x14ac:dyDescent="0.3">
      <c r="A356" s="168" t="s">
        <v>414</v>
      </c>
      <c r="B356" s="201" t="s">
        <v>388</v>
      </c>
    </row>
    <row r="357" spans="1:2" x14ac:dyDescent="0.3">
      <c r="A357" s="168" t="s">
        <v>415</v>
      </c>
      <c r="B357" s="201" t="s">
        <v>388</v>
      </c>
    </row>
    <row r="358" spans="1:2" x14ac:dyDescent="0.3">
      <c r="A358" s="168" t="s">
        <v>416</v>
      </c>
      <c r="B358" s="201" t="s">
        <v>388</v>
      </c>
    </row>
    <row r="359" spans="1:2" x14ac:dyDescent="0.3">
      <c r="A359" s="168" t="s">
        <v>417</v>
      </c>
      <c r="B359" s="201" t="s">
        <v>388</v>
      </c>
    </row>
    <row r="360" spans="1:2" x14ac:dyDescent="0.3">
      <c r="A360" s="168" t="s">
        <v>418</v>
      </c>
      <c r="B360" s="201" t="s">
        <v>388</v>
      </c>
    </row>
    <row r="361" spans="1:2" x14ac:dyDescent="0.3">
      <c r="A361" s="168" t="s">
        <v>419</v>
      </c>
      <c r="B361" s="201" t="s">
        <v>388</v>
      </c>
    </row>
    <row r="362" spans="1:2" x14ac:dyDescent="0.3">
      <c r="A362" s="168" t="s">
        <v>420</v>
      </c>
      <c r="B362" s="201" t="s">
        <v>388</v>
      </c>
    </row>
    <row r="363" spans="1:2" x14ac:dyDescent="0.3">
      <c r="A363" s="168" t="s">
        <v>421</v>
      </c>
      <c r="B363" s="201" t="s">
        <v>388</v>
      </c>
    </row>
    <row r="364" spans="1:2" x14ac:dyDescent="0.3">
      <c r="A364" s="168" t="s">
        <v>422</v>
      </c>
      <c r="B364" s="201" t="s">
        <v>388</v>
      </c>
    </row>
    <row r="365" spans="1:2" x14ac:dyDescent="0.3">
      <c r="A365" s="168" t="s">
        <v>423</v>
      </c>
      <c r="B365" s="201" t="s">
        <v>388</v>
      </c>
    </row>
    <row r="369" spans="1:7" ht="13" x14ac:dyDescent="0.3">
      <c r="A369" s="191"/>
      <c r="B369" s="191"/>
      <c r="C369" s="191"/>
      <c r="D369" s="191"/>
      <c r="E369" s="191"/>
      <c r="F369" s="191"/>
      <c r="G369" s="191"/>
    </row>
    <row r="370" spans="1:7" ht="13" x14ac:dyDescent="0.3">
      <c r="A370" s="191"/>
      <c r="B370" s="191"/>
      <c r="C370" s="191"/>
      <c r="D370" s="191"/>
      <c r="E370" s="191"/>
      <c r="F370" s="191"/>
      <c r="G370" s="191"/>
    </row>
    <row r="371" spans="1:7" ht="13" x14ac:dyDescent="0.3">
      <c r="A371" s="191"/>
      <c r="B371" s="191"/>
      <c r="C371" s="191"/>
      <c r="D371" s="191"/>
      <c r="E371" s="191"/>
      <c r="F371" s="191"/>
      <c r="G371" s="191"/>
    </row>
    <row r="372" spans="1:7" ht="13" x14ac:dyDescent="0.3">
      <c r="A372" s="191"/>
      <c r="B372" s="191"/>
      <c r="C372" s="191"/>
      <c r="D372" s="191"/>
      <c r="E372" s="191"/>
      <c r="F372" s="191"/>
      <c r="G372" s="191"/>
    </row>
    <row r="373" spans="1:7" ht="13" x14ac:dyDescent="0.3">
      <c r="A373" s="191"/>
      <c r="B373" s="191"/>
      <c r="C373" s="191"/>
      <c r="D373" s="191"/>
      <c r="E373" s="191"/>
      <c r="F373" s="191"/>
      <c r="G373" s="191"/>
    </row>
    <row r="374" spans="1:7" ht="13" x14ac:dyDescent="0.3">
      <c r="A374" s="191"/>
      <c r="B374" s="191"/>
      <c r="C374" s="191"/>
      <c r="D374" s="191"/>
      <c r="E374" s="191"/>
      <c r="F374" s="191"/>
      <c r="G374" s="191"/>
    </row>
    <row r="375" spans="1:7" ht="13" x14ac:dyDescent="0.3">
      <c r="A375" s="191"/>
      <c r="B375" s="191"/>
      <c r="C375" s="191"/>
      <c r="D375" s="191"/>
      <c r="E375" s="191"/>
      <c r="F375" s="191"/>
      <c r="G375" s="191"/>
    </row>
    <row r="376" spans="1:7" ht="13" x14ac:dyDescent="0.3">
      <c r="A376" s="191"/>
      <c r="B376" s="191"/>
      <c r="C376" s="191"/>
      <c r="D376" s="191"/>
      <c r="E376" s="191"/>
      <c r="F376" s="191"/>
      <c r="G376" s="191"/>
    </row>
    <row r="377" spans="1:7" ht="13" x14ac:dyDescent="0.3">
      <c r="A377" s="191"/>
      <c r="B377" s="191"/>
      <c r="C377" s="191"/>
      <c r="D377" s="191"/>
      <c r="E377" s="191"/>
      <c r="F377" s="191"/>
      <c r="G377" s="191"/>
    </row>
    <row r="378" spans="1:7" ht="13" x14ac:dyDescent="0.3">
      <c r="A378" s="191"/>
      <c r="B378" s="191"/>
      <c r="C378" s="191"/>
      <c r="D378" s="191"/>
      <c r="E378" s="191"/>
      <c r="F378" s="191"/>
      <c r="G378" s="191"/>
    </row>
    <row r="379" spans="1:7" ht="13" x14ac:dyDescent="0.3">
      <c r="A379" s="191"/>
      <c r="B379" s="191"/>
      <c r="C379" s="191"/>
      <c r="D379" s="191"/>
      <c r="E379" s="191"/>
      <c r="F379" s="191"/>
      <c r="G379" s="191"/>
    </row>
    <row r="380" spans="1:7" ht="13" x14ac:dyDescent="0.3">
      <c r="A380" s="191"/>
      <c r="B380" s="191"/>
      <c r="C380" s="191"/>
      <c r="D380" s="191"/>
      <c r="E380" s="191"/>
      <c r="F380" s="191"/>
      <c r="G380" s="191"/>
    </row>
    <row r="381" spans="1:7" ht="13" x14ac:dyDescent="0.3">
      <c r="A381" s="191"/>
      <c r="B381" s="191"/>
      <c r="C381" s="191"/>
      <c r="D381" s="191"/>
      <c r="E381" s="191"/>
      <c r="F381" s="191"/>
      <c r="G381" s="191"/>
    </row>
    <row r="382" spans="1:7" ht="13" x14ac:dyDescent="0.3">
      <c r="A382" s="191"/>
      <c r="B382" s="191"/>
      <c r="C382" s="191"/>
      <c r="D382" s="191"/>
      <c r="E382" s="191"/>
      <c r="F382" s="191"/>
      <c r="G382" s="191"/>
    </row>
    <row r="383" spans="1:7" ht="13" x14ac:dyDescent="0.3">
      <c r="A383" s="191"/>
      <c r="B383" s="191"/>
      <c r="C383" s="191"/>
      <c r="D383" s="191"/>
      <c r="E383" s="191"/>
      <c r="F383" s="191"/>
      <c r="G383" s="191"/>
    </row>
    <row r="384" spans="1:7" ht="13" x14ac:dyDescent="0.3">
      <c r="A384" s="191"/>
      <c r="B384" s="191"/>
      <c r="C384" s="191"/>
      <c r="D384" s="191"/>
      <c r="E384" s="191"/>
      <c r="F384" s="191"/>
      <c r="G384" s="191"/>
    </row>
    <row r="385" spans="1:7" ht="13" x14ac:dyDescent="0.3">
      <c r="A385" s="191"/>
      <c r="B385" s="191"/>
      <c r="C385" s="191"/>
      <c r="D385" s="191"/>
      <c r="E385" s="191"/>
      <c r="F385" s="191"/>
      <c r="G385" s="191"/>
    </row>
    <row r="386" spans="1:7" ht="13" x14ac:dyDescent="0.3">
      <c r="A386" s="191"/>
      <c r="B386" s="191"/>
      <c r="C386" s="191"/>
      <c r="D386" s="191"/>
      <c r="E386" s="191"/>
      <c r="F386" s="191"/>
      <c r="G386" s="191"/>
    </row>
    <row r="387" spans="1:7" ht="13" x14ac:dyDescent="0.3">
      <c r="A387" s="191"/>
      <c r="B387" s="191"/>
      <c r="C387" s="191"/>
      <c r="D387" s="191"/>
      <c r="E387" s="191"/>
      <c r="F387" s="191"/>
      <c r="G387" s="191"/>
    </row>
    <row r="388" spans="1:7" ht="13" x14ac:dyDescent="0.3">
      <c r="A388" s="191"/>
      <c r="B388" s="191"/>
      <c r="C388" s="191"/>
      <c r="D388" s="191"/>
      <c r="E388" s="191"/>
      <c r="F388" s="191"/>
      <c r="G388" s="191"/>
    </row>
    <row r="389" spans="1:7" ht="13" x14ac:dyDescent="0.3">
      <c r="A389" s="191"/>
      <c r="B389" s="191"/>
      <c r="C389" s="191"/>
      <c r="D389" s="191"/>
      <c r="E389" s="191"/>
      <c r="F389" s="191"/>
      <c r="G389" s="191"/>
    </row>
    <row r="390" spans="1:7" ht="13" x14ac:dyDescent="0.3">
      <c r="A390" s="191"/>
      <c r="B390" s="191"/>
      <c r="C390" s="191"/>
      <c r="D390" s="191"/>
      <c r="E390" s="191"/>
      <c r="F390" s="191"/>
      <c r="G390" s="191"/>
    </row>
    <row r="391" spans="1:7" ht="13" x14ac:dyDescent="0.3">
      <c r="A391" s="191"/>
      <c r="B391" s="191"/>
      <c r="C391" s="191"/>
      <c r="D391" s="191"/>
      <c r="E391" s="191"/>
      <c r="F391" s="191"/>
      <c r="G391" s="191"/>
    </row>
    <row r="392" spans="1:7" ht="13" x14ac:dyDescent="0.3">
      <c r="A392" s="191"/>
      <c r="B392" s="191"/>
      <c r="C392" s="191"/>
      <c r="D392" s="191"/>
      <c r="E392" s="191"/>
      <c r="F392" s="191"/>
      <c r="G392" s="191"/>
    </row>
    <row r="393" spans="1:7" ht="13" x14ac:dyDescent="0.3">
      <c r="A393" s="191"/>
      <c r="B393" s="191"/>
      <c r="C393" s="191"/>
      <c r="D393" s="191"/>
      <c r="E393" s="191"/>
      <c r="F393" s="191"/>
      <c r="G393" s="191"/>
    </row>
    <row r="394" spans="1:7" ht="13" x14ac:dyDescent="0.3">
      <c r="A394" s="191"/>
      <c r="B394" s="191"/>
      <c r="C394" s="191"/>
      <c r="D394" s="191"/>
      <c r="E394" s="191"/>
      <c r="F394" s="191"/>
      <c r="G394" s="191"/>
    </row>
    <row r="395" spans="1:7" ht="13" x14ac:dyDescent="0.3">
      <c r="A395" s="191"/>
      <c r="B395" s="191"/>
      <c r="C395" s="191"/>
      <c r="D395" s="191"/>
      <c r="E395" s="191"/>
      <c r="F395" s="191"/>
      <c r="G395" s="191"/>
    </row>
    <row r="396" spans="1:7" ht="13" x14ac:dyDescent="0.3">
      <c r="A396" s="191"/>
      <c r="B396" s="191"/>
      <c r="C396" s="191"/>
      <c r="D396" s="191"/>
      <c r="E396" s="191"/>
      <c r="F396" s="191"/>
      <c r="G396" s="191"/>
    </row>
    <row r="397" spans="1:7" ht="13" x14ac:dyDescent="0.3">
      <c r="A397" s="191"/>
      <c r="B397" s="191"/>
      <c r="C397" s="191"/>
      <c r="D397" s="191"/>
      <c r="E397" s="191"/>
      <c r="F397" s="191"/>
      <c r="G397" s="191"/>
    </row>
    <row r="398" spans="1:7" ht="13" x14ac:dyDescent="0.3">
      <c r="A398" s="191"/>
      <c r="B398" s="191"/>
      <c r="C398" s="191"/>
      <c r="D398" s="191"/>
      <c r="E398" s="191"/>
      <c r="F398" s="191"/>
      <c r="G398" s="191"/>
    </row>
    <row r="399" spans="1:7" ht="13" x14ac:dyDescent="0.3">
      <c r="A399" s="191"/>
      <c r="B399" s="191"/>
      <c r="C399" s="191"/>
      <c r="D399" s="191"/>
      <c r="E399" s="191"/>
      <c r="F399" s="191"/>
      <c r="G399" s="191"/>
    </row>
    <row r="400" spans="1:7" ht="13" x14ac:dyDescent="0.3">
      <c r="A400" s="191"/>
      <c r="B400" s="191"/>
      <c r="C400" s="191"/>
      <c r="D400" s="191"/>
      <c r="E400" s="191"/>
      <c r="F400" s="191"/>
      <c r="G400" s="191"/>
    </row>
    <row r="401" spans="1:7" ht="13" x14ac:dyDescent="0.3">
      <c r="A401" s="191"/>
      <c r="B401" s="191"/>
      <c r="C401" s="191"/>
      <c r="D401" s="191"/>
      <c r="E401" s="191"/>
      <c r="F401" s="191"/>
      <c r="G401" s="191"/>
    </row>
    <row r="402" spans="1:7" ht="13" x14ac:dyDescent="0.3">
      <c r="A402" s="191"/>
      <c r="B402" s="191"/>
      <c r="C402" s="191"/>
      <c r="D402" s="191"/>
      <c r="E402" s="191"/>
      <c r="F402" s="191"/>
      <c r="G402" s="191"/>
    </row>
    <row r="403" spans="1:7" ht="13" x14ac:dyDescent="0.3">
      <c r="A403" s="191"/>
      <c r="B403" s="191"/>
      <c r="C403" s="191"/>
      <c r="D403" s="191"/>
      <c r="E403" s="191"/>
      <c r="F403" s="191"/>
      <c r="G403" s="191"/>
    </row>
    <row r="404" spans="1:7" ht="13" x14ac:dyDescent="0.3">
      <c r="A404" s="191"/>
      <c r="B404" s="191"/>
      <c r="C404" s="191"/>
      <c r="D404" s="191"/>
      <c r="E404" s="191"/>
      <c r="F404" s="191"/>
      <c r="G404" s="191"/>
    </row>
    <row r="405" spans="1:7" ht="13" x14ac:dyDescent="0.3">
      <c r="A405" s="191"/>
      <c r="B405" s="191"/>
      <c r="C405" s="191"/>
      <c r="D405" s="191"/>
      <c r="E405" s="191"/>
      <c r="F405" s="191"/>
      <c r="G405" s="191"/>
    </row>
    <row r="406" spans="1:7" ht="13" x14ac:dyDescent="0.3">
      <c r="A406" s="191"/>
      <c r="B406" s="191"/>
      <c r="C406" s="191"/>
      <c r="D406" s="191"/>
      <c r="E406" s="191"/>
      <c r="F406" s="191"/>
      <c r="G406" s="191"/>
    </row>
    <row r="407" spans="1:7" ht="13" x14ac:dyDescent="0.3">
      <c r="A407" s="191"/>
      <c r="B407" s="191"/>
      <c r="C407" s="191"/>
      <c r="D407" s="191"/>
      <c r="E407" s="191"/>
      <c r="F407" s="191"/>
      <c r="G407" s="191"/>
    </row>
    <row r="408" spans="1:7" ht="13" x14ac:dyDescent="0.3">
      <c r="A408" s="191"/>
      <c r="B408" s="191"/>
      <c r="C408" s="191"/>
      <c r="D408" s="191"/>
      <c r="E408" s="191"/>
      <c r="F408" s="191"/>
      <c r="G408" s="191"/>
    </row>
    <row r="409" spans="1:7" ht="13" x14ac:dyDescent="0.3">
      <c r="A409" s="191"/>
      <c r="B409" s="191"/>
      <c r="C409" s="191"/>
      <c r="D409" s="191"/>
      <c r="E409" s="191"/>
      <c r="F409" s="191"/>
      <c r="G409" s="191"/>
    </row>
    <row r="410" spans="1:7" ht="13" x14ac:dyDescent="0.3">
      <c r="A410" s="191"/>
      <c r="B410" s="191"/>
      <c r="C410" s="191"/>
      <c r="D410" s="191"/>
      <c r="E410" s="191"/>
      <c r="F410" s="191"/>
      <c r="G410" s="191"/>
    </row>
    <row r="411" spans="1:7" ht="13" x14ac:dyDescent="0.3">
      <c r="A411" s="191"/>
      <c r="B411" s="191"/>
      <c r="C411" s="191"/>
      <c r="D411" s="191"/>
      <c r="E411" s="191"/>
      <c r="F411" s="191"/>
      <c r="G411" s="191"/>
    </row>
    <row r="412" spans="1:7" ht="13" x14ac:dyDescent="0.3">
      <c r="A412" s="191"/>
      <c r="B412" s="191"/>
      <c r="C412" s="191"/>
      <c r="D412" s="191"/>
      <c r="E412" s="191"/>
      <c r="F412" s="191"/>
      <c r="G412" s="191"/>
    </row>
    <row r="413" spans="1:7" ht="13" x14ac:dyDescent="0.3">
      <c r="A413" s="191"/>
      <c r="B413" s="191"/>
      <c r="C413" s="191"/>
      <c r="D413" s="191"/>
      <c r="E413" s="191"/>
      <c r="F413" s="191"/>
      <c r="G413" s="191"/>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B5EA5E87-20EA-4CD3-911B-BDB0E4C656A4}"/>
    <hyperlink ref="B7" location="'A. HTT General'!B26" display="2. Regulatory Summary" xr:uid="{A8577FE7-9F5B-4E62-91B7-68A8CCE09404}"/>
    <hyperlink ref="B8" location="'A. HTT General'!B36" display="3. General Cover Pool / Covered Bond Information" xr:uid="{2FB7B0C0-9870-44FD-B0AB-93AC2181ABD9}"/>
    <hyperlink ref="B9" location="'A. HTT General'!B285" display="4. References to Capital Requirements Regulation (CRR) 129(7)" xr:uid="{F0EFB7D8-F86A-4C71-BF25-9FDD0B4A190D}"/>
    <hyperlink ref="B11" location="'A. HTT General'!B319" display="6. Other relevant information" xr:uid="{7C1435ED-2046-47E0-AADD-D4F5D21AEDC0}"/>
    <hyperlink ref="B27" r:id="rId1" display="UCITS Compliance" xr:uid="{727DEE50-ABF9-4BC1-BC60-158D8CD35A6D}"/>
    <hyperlink ref="B28" r:id="rId2" xr:uid="{C82C3D1B-8982-4006-A04E-73E14CF041F3}"/>
    <hyperlink ref="B29" r:id="rId3" xr:uid="{0EEDDA3F-F47D-4992-A2DE-7E83329F2DF8}"/>
    <hyperlink ref="B10" location="'A. HTT General'!B311" display="5. References to Capital Requirements Regulation (CRR) 129(1)" xr:uid="{51CC6C3A-8902-41D7-822B-88EDE5F38B96}"/>
    <hyperlink ref="C229" r:id="rId4" xr:uid="{ACA9284A-6EEC-4F9D-82D9-4304CAE1C17A}"/>
    <hyperlink ref="D293" location="'B2. HTT Public Sector Assets'!B129" display="'B2. HTT Public Sector Assets'!B129" xr:uid="{77D59A49-422B-4F09-8335-564EC17A4578}"/>
    <hyperlink ref="F292" location="'B2. HTT Public Sector Assets'!A18" display="'B2. HTT Public Sector Assets'!A18" xr:uid="{3D8F1386-2B9C-435F-BDF9-572558E9B331}"/>
    <hyperlink ref="D292" location="'B1. HTT Mortgage Assets'!B287" display="'B1. HTT Mortgage Assets'!B287" xr:uid="{60D9F52A-06E5-46B1-9DC0-706622CDA85B}"/>
    <hyperlink ref="D300" location="'B2. HTT Public Sector Assets'!B166" display="'B2. HTT Public Sector Assets'!B166" xr:uid="{B650BACF-0C57-4E32-95A1-1A75AB7FC238}"/>
    <hyperlink ref="D290" location="'B2. HTT Public Sector Assets'!B48" display="'B2. HTT Public Sector Assets'!B48" xr:uid="{2DE810E1-CD99-4344-AD94-A988A376B33F}"/>
    <hyperlink ref="C289" location="'A. HTT General'!A39" display="'A. HTT General'!A39" xr:uid="{969DEA4F-78A2-4451-8A7A-8BF59AF7FC34}"/>
    <hyperlink ref="C290" location="'B1. HTT Mortgage Assets'!B43" display="'B1. HTT Mortgage Assets'!B43" xr:uid="{082A800E-419E-46ED-AF82-91B82CC27FA4}"/>
    <hyperlink ref="C291" location="'A. HTT General'!A52" display="'A. HTT General'!A52" xr:uid="{26A235E2-E4E4-4360-AA3F-9FB8157F7EDF}"/>
    <hyperlink ref="C295" location="'A. HTT General'!B163" display="'A. HTT General'!B163" xr:uid="{014CE9B1-13A7-4F47-B92A-4D959C4FADE6}"/>
    <hyperlink ref="C296" location="'A. HTT General'!B137" display="'A. HTT General'!B137" xr:uid="{9BF33946-38E4-4D8C-AA5C-53E63E420193}"/>
    <hyperlink ref="C297" location="'C. HTT Harmonised Glossary'!B17" display="'C. HTT Harmonised Glossary'!B17" xr:uid="{51A835C5-9133-4BF5-A1D4-7587EF342408}"/>
    <hyperlink ref="C298" location="'A. HTT General'!B65" display="'A. HTT General'!B65" xr:uid="{12CCF14B-23AF-456E-BB91-E64C01D8193F}"/>
    <hyperlink ref="C299" location="'A. HTT General'!B88" display="'A. HTT General'!B88" xr:uid="{D1952706-87C9-4098-9740-D6DB96D1FE61}"/>
    <hyperlink ref="C300" location="'B1. HTT Mortgage Assets'!B180" display="'B1. HTT Mortgage Assets'!B180" xr:uid="{9A81DCE2-111A-4171-AE6E-ABEFFC84712A}"/>
    <hyperlink ref="C292" location="'B1. HTT Mortgage Assets'!B186" display="'B1. HTT Mortgage Assets'!B186" xr:uid="{D546C059-DCB5-40F2-ABE4-4A81A512A09B}"/>
    <hyperlink ref="C288" location="'A. HTT General'!A38" display="'A. HTT General'!A38" xr:uid="{493E4884-9035-499C-97F2-9A4B533F3988}"/>
    <hyperlink ref="C294" location="'A. HTT General'!B111" display="'A. HTT General'!B111" xr:uid="{6255D7E2-62BD-4B92-9949-2D932BA9BB4B}"/>
    <hyperlink ref="C293" location="'B1. HTT Mortgage Assets'!B149" display="'B1. HTT Mortgage Assets'!B149" xr:uid="{567CCD43-EDF4-400E-8044-A95E6C398917}"/>
  </hyperlinks>
  <pageMargins left="0.7" right="0.7" top="0.75" bottom="0.75" header="0.3" footer="0.3"/>
  <pageSetup scale="39" orientation="portrait" r:id="rId5"/>
  <headerFooter>
    <oddFooter>&amp;R&amp;1#&amp;"Calibri"&amp;10&amp;K0078D7Classification : Internal</oddFooter>
  </headerFooter>
  <rowBreaks count="2" manualBreakCount="2">
    <brk id="110" max="16383" man="1"/>
    <brk id="2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7D11E-DAD1-41FC-94C9-0885B0E842EC}">
  <sheetPr>
    <tabColor theme="5" tint="-0.249977111117893"/>
  </sheetPr>
  <dimension ref="A1:G598"/>
  <sheetViews>
    <sheetView zoomScaleNormal="100" workbookViewId="0"/>
  </sheetViews>
  <sheetFormatPr defaultRowHeight="14.5" x14ac:dyDescent="0.3"/>
  <cols>
    <col min="1" max="1" width="12.6328125" style="168" customWidth="1"/>
    <col min="2" max="2" width="55.36328125" style="168" customWidth="1"/>
    <col min="3" max="3" width="37.26953125" style="168" customWidth="1"/>
    <col min="4" max="4" width="37.1796875" style="168" customWidth="1"/>
    <col min="5" max="5" width="6.08984375" style="168" customWidth="1"/>
    <col min="6" max="6" width="37.81640625" style="168" customWidth="1"/>
    <col min="7" max="7" width="37.81640625" style="161" customWidth="1"/>
    <col min="8" max="16384" width="8.7265625" style="163"/>
  </cols>
  <sheetData>
    <row r="1" spans="1:7" ht="31" x14ac:dyDescent="0.3">
      <c r="A1" s="160" t="s">
        <v>783</v>
      </c>
      <c r="B1" s="160"/>
      <c r="C1" s="161"/>
      <c r="D1" s="161"/>
      <c r="E1" s="161"/>
      <c r="F1" s="162" t="s">
        <v>1409</v>
      </c>
    </row>
    <row r="2" spans="1:7" ht="13.5" thickBot="1" x14ac:dyDescent="0.35">
      <c r="A2" s="161"/>
      <c r="B2" s="161"/>
      <c r="C2" s="161"/>
      <c r="D2" s="161"/>
      <c r="E2" s="161"/>
      <c r="F2" s="161"/>
    </row>
    <row r="3" spans="1:7" ht="19" thickBot="1" x14ac:dyDescent="0.35">
      <c r="A3" s="165"/>
      <c r="B3" s="166" t="s">
        <v>0</v>
      </c>
      <c r="C3" s="167" t="s">
        <v>1410</v>
      </c>
      <c r="D3" s="165"/>
      <c r="E3" s="165"/>
      <c r="F3" s="161"/>
      <c r="G3" s="165"/>
    </row>
    <row r="4" spans="1:7" ht="15" thickBot="1" x14ac:dyDescent="0.35"/>
    <row r="5" spans="1:7" ht="18.5" x14ac:dyDescent="0.3">
      <c r="A5" s="169"/>
      <c r="B5" s="170" t="s">
        <v>424</v>
      </c>
      <c r="C5" s="169"/>
      <c r="E5" s="171"/>
      <c r="F5" s="171"/>
    </row>
    <row r="6" spans="1:7" x14ac:dyDescent="0.3">
      <c r="B6" s="233" t="s">
        <v>425</v>
      </c>
    </row>
    <row r="7" spans="1:7" x14ac:dyDescent="0.3">
      <c r="B7" s="234" t="s">
        <v>426</v>
      </c>
    </row>
    <row r="8" spans="1:7" ht="15" thickBot="1" x14ac:dyDescent="0.35">
      <c r="B8" s="235" t="s">
        <v>427</v>
      </c>
    </row>
    <row r="9" spans="1:7" x14ac:dyDescent="0.3">
      <c r="B9" s="236"/>
    </row>
    <row r="10" spans="1:7" ht="37" x14ac:dyDescent="0.3">
      <c r="A10" s="176" t="s">
        <v>6</v>
      </c>
      <c r="B10" s="176" t="s">
        <v>425</v>
      </c>
      <c r="C10" s="177"/>
      <c r="D10" s="177"/>
      <c r="E10" s="177"/>
      <c r="F10" s="177"/>
      <c r="G10" s="178"/>
    </row>
    <row r="11" spans="1:7" x14ac:dyDescent="0.3">
      <c r="A11" s="185"/>
      <c r="B11" s="186" t="s">
        <v>428</v>
      </c>
      <c r="C11" s="185" t="s">
        <v>53</v>
      </c>
      <c r="D11" s="185"/>
      <c r="E11" s="185"/>
      <c r="F11" s="188" t="s">
        <v>429</v>
      </c>
      <c r="G11" s="188"/>
    </row>
    <row r="12" spans="1:7" x14ac:dyDescent="0.3">
      <c r="A12" s="168" t="s">
        <v>430</v>
      </c>
      <c r="B12" s="168" t="s">
        <v>431</v>
      </c>
      <c r="C12" s="189">
        <v>15259.944225880001</v>
      </c>
      <c r="F12" s="196">
        <f>IF($C$15=0,"",IF(C12="[for completion]","",C12/$C$15))</f>
        <v>1</v>
      </c>
    </row>
    <row r="13" spans="1:7" x14ac:dyDescent="0.3">
      <c r="A13" s="168" t="s">
        <v>432</v>
      </c>
      <c r="B13" s="168" t="s">
        <v>433</v>
      </c>
      <c r="C13" s="189">
        <v>0</v>
      </c>
      <c r="F13" s="196">
        <f>IF($C$15=0,"",IF(C13="[for completion]","",C13/$C$15))</f>
        <v>0</v>
      </c>
    </row>
    <row r="14" spans="1:7" x14ac:dyDescent="0.3">
      <c r="A14" s="168" t="s">
        <v>434</v>
      </c>
      <c r="B14" s="168" t="s">
        <v>65</v>
      </c>
      <c r="C14" s="189">
        <v>0</v>
      </c>
      <c r="F14" s="196">
        <f>IF($C$15=0,"",IF(C14="[for completion]","",C14/$C$15))</f>
        <v>0</v>
      </c>
    </row>
    <row r="15" spans="1:7" x14ac:dyDescent="0.3">
      <c r="A15" s="168" t="s">
        <v>435</v>
      </c>
      <c r="B15" s="237" t="s">
        <v>67</v>
      </c>
      <c r="C15" s="189">
        <f>SUM(C12:C14)</f>
        <v>15259.944225880001</v>
      </c>
      <c r="F15" s="238">
        <f>SUM(F12:F14)</f>
        <v>1</v>
      </c>
    </row>
    <row r="16" spans="1:7" x14ac:dyDescent="0.3">
      <c r="A16" s="168" t="s">
        <v>436</v>
      </c>
      <c r="B16" s="201" t="s">
        <v>437</v>
      </c>
      <c r="C16" s="189"/>
      <c r="F16" s="196">
        <f t="shared" ref="F16:F26" si="0">IF($C$15=0,"",IF(C16="[for completion]","",C16/$C$15))</f>
        <v>0</v>
      </c>
    </row>
    <row r="17" spans="1:7" x14ac:dyDescent="0.3">
      <c r="A17" s="168" t="s">
        <v>438</v>
      </c>
      <c r="B17" s="201" t="s">
        <v>439</v>
      </c>
      <c r="C17" s="189"/>
      <c r="F17" s="196">
        <f t="shared" si="0"/>
        <v>0</v>
      </c>
    </row>
    <row r="18" spans="1:7" x14ac:dyDescent="0.3">
      <c r="A18" s="168" t="s">
        <v>440</v>
      </c>
      <c r="B18" s="201" t="s">
        <v>171</v>
      </c>
      <c r="C18" s="189"/>
      <c r="F18" s="196">
        <f t="shared" si="0"/>
        <v>0</v>
      </c>
    </row>
    <row r="19" spans="1:7" x14ac:dyDescent="0.3">
      <c r="A19" s="168" t="s">
        <v>441</v>
      </c>
      <c r="B19" s="201" t="s">
        <v>171</v>
      </c>
      <c r="C19" s="189"/>
      <c r="F19" s="196">
        <f t="shared" si="0"/>
        <v>0</v>
      </c>
    </row>
    <row r="20" spans="1:7" x14ac:dyDescent="0.3">
      <c r="A20" s="168" t="s">
        <v>442</v>
      </c>
      <c r="B20" s="201" t="s">
        <v>171</v>
      </c>
      <c r="C20" s="189"/>
      <c r="F20" s="196">
        <f t="shared" si="0"/>
        <v>0</v>
      </c>
    </row>
    <row r="21" spans="1:7" x14ac:dyDescent="0.3">
      <c r="A21" s="168" t="s">
        <v>443</v>
      </c>
      <c r="B21" s="201" t="s">
        <v>171</v>
      </c>
      <c r="C21" s="189"/>
      <c r="F21" s="196">
        <f t="shared" si="0"/>
        <v>0</v>
      </c>
    </row>
    <row r="22" spans="1:7" x14ac:dyDescent="0.3">
      <c r="A22" s="168" t="s">
        <v>444</v>
      </c>
      <c r="B22" s="201" t="s">
        <v>171</v>
      </c>
      <c r="C22" s="189"/>
      <c r="F22" s="196">
        <f t="shared" si="0"/>
        <v>0</v>
      </c>
    </row>
    <row r="23" spans="1:7" x14ac:dyDescent="0.3">
      <c r="A23" s="168" t="s">
        <v>445</v>
      </c>
      <c r="B23" s="201" t="s">
        <v>171</v>
      </c>
      <c r="C23" s="189"/>
      <c r="F23" s="196">
        <f t="shared" si="0"/>
        <v>0</v>
      </c>
    </row>
    <row r="24" spans="1:7" x14ac:dyDescent="0.3">
      <c r="A24" s="168" t="s">
        <v>446</v>
      </c>
      <c r="B24" s="201" t="s">
        <v>171</v>
      </c>
      <c r="C24" s="189"/>
      <c r="F24" s="196">
        <f t="shared" si="0"/>
        <v>0</v>
      </c>
    </row>
    <row r="25" spans="1:7" x14ac:dyDescent="0.3">
      <c r="A25" s="168" t="s">
        <v>447</v>
      </c>
      <c r="B25" s="201" t="s">
        <v>171</v>
      </c>
      <c r="C25" s="189"/>
      <c r="F25" s="196">
        <f t="shared" si="0"/>
        <v>0</v>
      </c>
    </row>
    <row r="26" spans="1:7" x14ac:dyDescent="0.3">
      <c r="A26" s="168" t="s">
        <v>1511</v>
      </c>
      <c r="B26" s="201" t="s">
        <v>171</v>
      </c>
      <c r="C26" s="202"/>
      <c r="D26" s="191"/>
      <c r="E26" s="191"/>
      <c r="F26" s="196">
        <f t="shared" si="0"/>
        <v>0</v>
      </c>
    </row>
    <row r="27" spans="1:7" x14ac:dyDescent="0.3">
      <c r="A27" s="185"/>
      <c r="B27" s="186" t="s">
        <v>448</v>
      </c>
      <c r="C27" s="185" t="s">
        <v>449</v>
      </c>
      <c r="D27" s="185" t="s">
        <v>450</v>
      </c>
      <c r="E27" s="187"/>
      <c r="F27" s="185" t="s">
        <v>451</v>
      </c>
      <c r="G27" s="188"/>
    </row>
    <row r="28" spans="1:7" x14ac:dyDescent="0.3">
      <c r="A28" s="168" t="s">
        <v>452</v>
      </c>
      <c r="B28" s="168" t="s">
        <v>453</v>
      </c>
      <c r="C28" s="189">
        <v>228261</v>
      </c>
      <c r="D28" s="189" t="s">
        <v>91</v>
      </c>
      <c r="F28" s="239">
        <f>IF(AND(C28="[For completion]",D28="[For completion]"),"[For completion]",SUM(C28:D28))</f>
        <v>228261</v>
      </c>
    </row>
    <row r="29" spans="1:7" x14ac:dyDescent="0.3">
      <c r="A29" s="168" t="s">
        <v>454</v>
      </c>
      <c r="B29" s="181" t="s">
        <v>455</v>
      </c>
      <c r="C29" s="189">
        <v>106735</v>
      </c>
      <c r="D29" s="189" t="s">
        <v>91</v>
      </c>
      <c r="F29" s="239">
        <f t="shared" ref="F29:F30" si="1">IF(AND(C29="[For completion]",D29="[For completion]"),"[For completion]",SUM(C29:D29))</f>
        <v>106735</v>
      </c>
    </row>
    <row r="30" spans="1:7" x14ac:dyDescent="0.3">
      <c r="A30" s="168" t="s">
        <v>456</v>
      </c>
      <c r="B30" s="181" t="s">
        <v>457</v>
      </c>
      <c r="C30" s="189">
        <v>0</v>
      </c>
      <c r="D30" s="189">
        <v>0</v>
      </c>
      <c r="F30" s="239">
        <f t="shared" si="1"/>
        <v>0</v>
      </c>
    </row>
    <row r="31" spans="1:7" x14ac:dyDescent="0.3">
      <c r="A31" s="168" t="s">
        <v>458</v>
      </c>
      <c r="B31" s="181"/>
    </row>
    <row r="32" spans="1:7" x14ac:dyDescent="0.3">
      <c r="A32" s="168" t="s">
        <v>459</v>
      </c>
      <c r="B32" s="181"/>
    </row>
    <row r="33" spans="1:7" x14ac:dyDescent="0.3">
      <c r="A33" s="168" t="s">
        <v>460</v>
      </c>
      <c r="B33" s="181"/>
    </row>
    <row r="34" spans="1:7" x14ac:dyDescent="0.3">
      <c r="A34" s="168" t="s">
        <v>461</v>
      </c>
      <c r="B34" s="181"/>
    </row>
    <row r="35" spans="1:7" x14ac:dyDescent="0.3">
      <c r="A35" s="185"/>
      <c r="B35" s="186" t="s">
        <v>462</v>
      </c>
      <c r="C35" s="185" t="s">
        <v>463</v>
      </c>
      <c r="D35" s="185" t="s">
        <v>464</v>
      </c>
      <c r="E35" s="187"/>
      <c r="F35" s="188" t="s">
        <v>429</v>
      </c>
      <c r="G35" s="188"/>
    </row>
    <row r="36" spans="1:7" x14ac:dyDescent="0.3">
      <c r="A36" s="168" t="s">
        <v>465</v>
      </c>
      <c r="B36" s="168" t="s">
        <v>466</v>
      </c>
      <c r="C36" s="240">
        <v>4.4410765876237096E-3</v>
      </c>
      <c r="D36" s="240" t="s">
        <v>59</v>
      </c>
      <c r="E36" s="193"/>
      <c r="F36" s="240">
        <v>4.4410765876237096E-3</v>
      </c>
    </row>
    <row r="37" spans="1:7" x14ac:dyDescent="0.3">
      <c r="A37" s="168" t="s">
        <v>467</v>
      </c>
      <c r="C37" s="238"/>
      <c r="D37" s="238"/>
      <c r="E37" s="193"/>
      <c r="F37" s="238"/>
    </row>
    <row r="38" spans="1:7" x14ac:dyDescent="0.3">
      <c r="A38" s="168" t="s">
        <v>468</v>
      </c>
      <c r="C38" s="238"/>
      <c r="D38" s="238"/>
      <c r="E38" s="193"/>
      <c r="F38" s="238"/>
    </row>
    <row r="39" spans="1:7" x14ac:dyDescent="0.3">
      <c r="A39" s="168" t="s">
        <v>469</v>
      </c>
      <c r="C39" s="238"/>
      <c r="D39" s="238"/>
      <c r="E39" s="193"/>
      <c r="F39" s="238"/>
    </row>
    <row r="40" spans="1:7" x14ac:dyDescent="0.3">
      <c r="A40" s="168" t="s">
        <v>470</v>
      </c>
      <c r="C40" s="238"/>
      <c r="D40" s="238"/>
      <c r="E40" s="193"/>
      <c r="F40" s="238"/>
    </row>
    <row r="41" spans="1:7" x14ac:dyDescent="0.3">
      <c r="A41" s="168" t="s">
        <v>471</v>
      </c>
      <c r="C41" s="238"/>
      <c r="D41" s="238"/>
      <c r="E41" s="193"/>
      <c r="F41" s="238"/>
    </row>
    <row r="42" spans="1:7" x14ac:dyDescent="0.3">
      <c r="A42" s="168" t="s">
        <v>472</v>
      </c>
      <c r="C42" s="238"/>
      <c r="D42" s="238"/>
      <c r="E42" s="193"/>
      <c r="F42" s="238"/>
    </row>
    <row r="43" spans="1:7" x14ac:dyDescent="0.3">
      <c r="A43" s="185"/>
      <c r="B43" s="186" t="s">
        <v>473</v>
      </c>
      <c r="C43" s="185" t="s">
        <v>463</v>
      </c>
      <c r="D43" s="185" t="s">
        <v>464</v>
      </c>
      <c r="E43" s="187"/>
      <c r="F43" s="188" t="s">
        <v>429</v>
      </c>
      <c r="G43" s="188"/>
    </row>
    <row r="44" spans="1:7" x14ac:dyDescent="0.3">
      <c r="A44" s="168" t="s">
        <v>474</v>
      </c>
      <c r="B44" s="241" t="s">
        <v>475</v>
      </c>
      <c r="C44" s="242" t="s">
        <v>141</v>
      </c>
      <c r="D44" s="242" t="s">
        <v>59</v>
      </c>
      <c r="E44" s="238"/>
      <c r="F44" s="242">
        <f>SUM(F45:F71)</f>
        <v>0</v>
      </c>
      <c r="G44" s="168"/>
    </row>
    <row r="45" spans="1:7" x14ac:dyDescent="0.3">
      <c r="A45" s="168" t="s">
        <v>476</v>
      </c>
      <c r="B45" s="168" t="s">
        <v>477</v>
      </c>
      <c r="C45" s="240">
        <v>0</v>
      </c>
      <c r="D45" s="240">
        <v>0</v>
      </c>
      <c r="E45" s="193"/>
      <c r="F45" s="240">
        <v>0</v>
      </c>
      <c r="G45" s="168"/>
    </row>
    <row r="46" spans="1:7" x14ac:dyDescent="0.3">
      <c r="A46" s="168" t="s">
        <v>478</v>
      </c>
      <c r="B46" s="168" t="s">
        <v>8</v>
      </c>
      <c r="C46" s="240" t="s">
        <v>141</v>
      </c>
      <c r="D46" s="240" t="s">
        <v>59</v>
      </c>
      <c r="E46" s="193"/>
      <c r="F46" s="240" t="s">
        <v>141</v>
      </c>
      <c r="G46" s="168"/>
    </row>
    <row r="47" spans="1:7" x14ac:dyDescent="0.3">
      <c r="A47" s="168" t="s">
        <v>479</v>
      </c>
      <c r="B47" s="168" t="s">
        <v>480</v>
      </c>
      <c r="C47" s="240">
        <v>0</v>
      </c>
      <c r="D47" s="240">
        <v>0</v>
      </c>
      <c r="E47" s="193"/>
      <c r="F47" s="240">
        <v>0</v>
      </c>
      <c r="G47" s="168"/>
    </row>
    <row r="48" spans="1:7" x14ac:dyDescent="0.3">
      <c r="A48" s="168" t="s">
        <v>481</v>
      </c>
      <c r="B48" s="168" t="s">
        <v>482</v>
      </c>
      <c r="C48" s="240">
        <v>0</v>
      </c>
      <c r="D48" s="240">
        <v>0</v>
      </c>
      <c r="E48" s="193"/>
      <c r="F48" s="240">
        <v>0</v>
      </c>
      <c r="G48" s="168"/>
    </row>
    <row r="49" spans="1:7" x14ac:dyDescent="0.3">
      <c r="A49" s="168" t="s">
        <v>483</v>
      </c>
      <c r="B49" s="168" t="s">
        <v>484</v>
      </c>
      <c r="C49" s="240">
        <v>0</v>
      </c>
      <c r="D49" s="240">
        <v>0</v>
      </c>
      <c r="E49" s="193"/>
      <c r="F49" s="240">
        <v>0</v>
      </c>
      <c r="G49" s="168"/>
    </row>
    <row r="50" spans="1:7" x14ac:dyDescent="0.3">
      <c r="A50" s="168" t="s">
        <v>485</v>
      </c>
      <c r="B50" s="168" t="s">
        <v>1512</v>
      </c>
      <c r="C50" s="240">
        <v>0</v>
      </c>
      <c r="D50" s="240">
        <v>0</v>
      </c>
      <c r="E50" s="193"/>
      <c r="F50" s="240">
        <v>0</v>
      </c>
      <c r="G50" s="168"/>
    </row>
    <row r="51" spans="1:7" x14ac:dyDescent="0.3">
      <c r="A51" s="168" t="s">
        <v>486</v>
      </c>
      <c r="B51" s="168" t="s">
        <v>487</v>
      </c>
      <c r="C51" s="240">
        <v>0</v>
      </c>
      <c r="D51" s="240">
        <v>0</v>
      </c>
      <c r="E51" s="193"/>
      <c r="F51" s="240">
        <v>0</v>
      </c>
      <c r="G51" s="168"/>
    </row>
    <row r="52" spans="1:7" x14ac:dyDescent="0.3">
      <c r="A52" s="168" t="s">
        <v>488</v>
      </c>
      <c r="B52" s="168" t="s">
        <v>489</v>
      </c>
      <c r="C52" s="240">
        <v>0</v>
      </c>
      <c r="D52" s="240">
        <v>0</v>
      </c>
      <c r="E52" s="193"/>
      <c r="F52" s="240">
        <v>0</v>
      </c>
      <c r="G52" s="168"/>
    </row>
    <row r="53" spans="1:7" x14ac:dyDescent="0.3">
      <c r="A53" s="168" t="s">
        <v>490</v>
      </c>
      <c r="B53" s="168" t="s">
        <v>491</v>
      </c>
      <c r="C53" s="240">
        <v>0</v>
      </c>
      <c r="D53" s="240">
        <v>0</v>
      </c>
      <c r="E53" s="193"/>
      <c r="F53" s="240">
        <v>0</v>
      </c>
      <c r="G53" s="168"/>
    </row>
    <row r="54" spans="1:7" x14ac:dyDescent="0.3">
      <c r="A54" s="168" t="s">
        <v>492</v>
      </c>
      <c r="B54" s="168" t="s">
        <v>493</v>
      </c>
      <c r="C54" s="240">
        <v>0</v>
      </c>
      <c r="D54" s="240">
        <v>0</v>
      </c>
      <c r="E54" s="193"/>
      <c r="F54" s="240">
        <v>0</v>
      </c>
      <c r="G54" s="168"/>
    </row>
    <row r="55" spans="1:7" x14ac:dyDescent="0.3">
      <c r="A55" s="168" t="s">
        <v>494</v>
      </c>
      <c r="B55" s="168" t="s">
        <v>495</v>
      </c>
      <c r="C55" s="240">
        <v>0</v>
      </c>
      <c r="D55" s="240">
        <v>0</v>
      </c>
      <c r="E55" s="193"/>
      <c r="F55" s="240">
        <v>0</v>
      </c>
      <c r="G55" s="168"/>
    </row>
    <row r="56" spans="1:7" x14ac:dyDescent="0.3">
      <c r="A56" s="168" t="s">
        <v>496</v>
      </c>
      <c r="B56" s="168" t="s">
        <v>497</v>
      </c>
      <c r="C56" s="240">
        <v>0</v>
      </c>
      <c r="D56" s="240">
        <v>0</v>
      </c>
      <c r="E56" s="193"/>
      <c r="F56" s="240">
        <v>0</v>
      </c>
      <c r="G56" s="168"/>
    </row>
    <row r="57" spans="1:7" x14ac:dyDescent="0.3">
      <c r="A57" s="168" t="s">
        <v>498</v>
      </c>
      <c r="B57" s="168" t="s">
        <v>499</v>
      </c>
      <c r="C57" s="240">
        <v>0</v>
      </c>
      <c r="D57" s="240">
        <v>0</v>
      </c>
      <c r="E57" s="193"/>
      <c r="F57" s="240">
        <v>0</v>
      </c>
      <c r="G57" s="168"/>
    </row>
    <row r="58" spans="1:7" x14ac:dyDescent="0.3">
      <c r="A58" s="168" t="s">
        <v>500</v>
      </c>
      <c r="B58" s="168" t="s">
        <v>501</v>
      </c>
      <c r="C58" s="240">
        <v>0</v>
      </c>
      <c r="D58" s="240">
        <v>0</v>
      </c>
      <c r="E58" s="193"/>
      <c r="F58" s="240">
        <v>0</v>
      </c>
      <c r="G58" s="168"/>
    </row>
    <row r="59" spans="1:7" x14ac:dyDescent="0.3">
      <c r="A59" s="168" t="s">
        <v>502</v>
      </c>
      <c r="B59" s="168" t="s">
        <v>503</v>
      </c>
      <c r="C59" s="240">
        <v>0</v>
      </c>
      <c r="D59" s="240">
        <v>0</v>
      </c>
      <c r="E59" s="193"/>
      <c r="F59" s="240">
        <v>0</v>
      </c>
      <c r="G59" s="168"/>
    </row>
    <row r="60" spans="1:7" x14ac:dyDescent="0.3">
      <c r="A60" s="168" t="s">
        <v>504</v>
      </c>
      <c r="B60" s="168" t="s">
        <v>505</v>
      </c>
      <c r="C60" s="240">
        <v>0</v>
      </c>
      <c r="D60" s="240">
        <v>0</v>
      </c>
      <c r="E60" s="193"/>
      <c r="F60" s="240">
        <v>0</v>
      </c>
      <c r="G60" s="168"/>
    </row>
    <row r="61" spans="1:7" x14ac:dyDescent="0.3">
      <c r="A61" s="168" t="s">
        <v>506</v>
      </c>
      <c r="B61" s="168" t="s">
        <v>507</v>
      </c>
      <c r="C61" s="240">
        <v>0</v>
      </c>
      <c r="D61" s="240">
        <v>0</v>
      </c>
      <c r="E61" s="193"/>
      <c r="F61" s="240">
        <v>0</v>
      </c>
      <c r="G61" s="168"/>
    </row>
    <row r="62" spans="1:7" x14ac:dyDescent="0.3">
      <c r="A62" s="168" t="s">
        <v>508</v>
      </c>
      <c r="B62" s="168" t="s">
        <v>509</v>
      </c>
      <c r="C62" s="240">
        <v>0</v>
      </c>
      <c r="D62" s="240">
        <v>0</v>
      </c>
      <c r="E62" s="193"/>
      <c r="F62" s="240">
        <v>0</v>
      </c>
      <c r="G62" s="168"/>
    </row>
    <row r="63" spans="1:7" x14ac:dyDescent="0.3">
      <c r="A63" s="168" t="s">
        <v>510</v>
      </c>
      <c r="B63" s="168" t="s">
        <v>511</v>
      </c>
      <c r="C63" s="240">
        <v>0</v>
      </c>
      <c r="D63" s="240">
        <v>0</v>
      </c>
      <c r="E63" s="193"/>
      <c r="F63" s="240">
        <v>0</v>
      </c>
      <c r="G63" s="168"/>
    </row>
    <row r="64" spans="1:7" x14ac:dyDescent="0.3">
      <c r="A64" s="168" t="s">
        <v>512</v>
      </c>
      <c r="B64" s="168" t="s">
        <v>513</v>
      </c>
      <c r="C64" s="240">
        <v>0</v>
      </c>
      <c r="D64" s="240">
        <v>0</v>
      </c>
      <c r="E64" s="193"/>
      <c r="F64" s="240">
        <v>0</v>
      </c>
      <c r="G64" s="168"/>
    </row>
    <row r="65" spans="1:7" x14ac:dyDescent="0.3">
      <c r="A65" s="168" t="s">
        <v>514</v>
      </c>
      <c r="B65" s="168" t="s">
        <v>515</v>
      </c>
      <c r="C65" s="240">
        <v>0</v>
      </c>
      <c r="D65" s="240">
        <v>0</v>
      </c>
      <c r="E65" s="193"/>
      <c r="F65" s="240">
        <v>0</v>
      </c>
      <c r="G65" s="168"/>
    </row>
    <row r="66" spans="1:7" x14ac:dyDescent="0.3">
      <c r="A66" s="168" t="s">
        <v>516</v>
      </c>
      <c r="B66" s="168" t="s">
        <v>517</v>
      </c>
      <c r="C66" s="240">
        <v>0</v>
      </c>
      <c r="D66" s="240">
        <v>0</v>
      </c>
      <c r="E66" s="193"/>
      <c r="F66" s="240">
        <v>0</v>
      </c>
      <c r="G66" s="168"/>
    </row>
    <row r="67" spans="1:7" x14ac:dyDescent="0.3">
      <c r="A67" s="168" t="s">
        <v>518</v>
      </c>
      <c r="B67" s="168" t="s">
        <v>519</v>
      </c>
      <c r="C67" s="240">
        <v>0</v>
      </c>
      <c r="D67" s="240">
        <v>0</v>
      </c>
      <c r="E67" s="193"/>
      <c r="F67" s="240">
        <v>0</v>
      </c>
      <c r="G67" s="168"/>
    </row>
    <row r="68" spans="1:7" x14ac:dyDescent="0.3">
      <c r="A68" s="168" t="s">
        <v>520</v>
      </c>
      <c r="B68" s="168" t="s">
        <v>521</v>
      </c>
      <c r="C68" s="240">
        <v>0</v>
      </c>
      <c r="D68" s="240">
        <v>0</v>
      </c>
      <c r="E68" s="193"/>
      <c r="F68" s="240">
        <v>0</v>
      </c>
      <c r="G68" s="168"/>
    </row>
    <row r="69" spans="1:7" x14ac:dyDescent="0.3">
      <c r="A69" s="168" t="s">
        <v>522</v>
      </c>
      <c r="B69" s="168" t="s">
        <v>523</v>
      </c>
      <c r="C69" s="240">
        <v>0</v>
      </c>
      <c r="D69" s="240">
        <v>0</v>
      </c>
      <c r="E69" s="193"/>
      <c r="F69" s="240">
        <v>0</v>
      </c>
      <c r="G69" s="168"/>
    </row>
    <row r="70" spans="1:7" x14ac:dyDescent="0.3">
      <c r="A70" s="168" t="s">
        <v>524</v>
      </c>
      <c r="B70" s="168" t="s">
        <v>525</v>
      </c>
      <c r="C70" s="240">
        <v>0</v>
      </c>
      <c r="D70" s="240">
        <v>0</v>
      </c>
      <c r="E70" s="193"/>
      <c r="F70" s="240">
        <v>0</v>
      </c>
      <c r="G70" s="168"/>
    </row>
    <row r="71" spans="1:7" x14ac:dyDescent="0.3">
      <c r="A71" s="168" t="s">
        <v>526</v>
      </c>
      <c r="B71" s="168" t="s">
        <v>527</v>
      </c>
      <c r="C71" s="240">
        <v>0</v>
      </c>
      <c r="D71" s="240">
        <v>0</v>
      </c>
      <c r="E71" s="193"/>
      <c r="F71" s="240">
        <v>0</v>
      </c>
      <c r="G71" s="168"/>
    </row>
    <row r="72" spans="1:7" x14ac:dyDescent="0.3">
      <c r="A72" s="168" t="s">
        <v>528</v>
      </c>
      <c r="B72" s="241" t="s">
        <v>258</v>
      </c>
      <c r="C72" s="242" t="s">
        <v>59</v>
      </c>
      <c r="D72" s="240" t="s">
        <v>59</v>
      </c>
      <c r="E72" s="238"/>
      <c r="F72" s="240" t="s">
        <v>59</v>
      </c>
      <c r="G72" s="168"/>
    </row>
    <row r="73" spans="1:7" x14ac:dyDescent="0.3">
      <c r="A73" s="168" t="s">
        <v>529</v>
      </c>
      <c r="B73" s="168" t="s">
        <v>530</v>
      </c>
      <c r="C73" s="240">
        <v>0</v>
      </c>
      <c r="D73" s="240">
        <v>0</v>
      </c>
      <c r="E73" s="238"/>
      <c r="F73" s="240">
        <v>0</v>
      </c>
      <c r="G73" s="168"/>
    </row>
    <row r="74" spans="1:7" x14ac:dyDescent="0.3">
      <c r="A74" s="168" t="s">
        <v>531</v>
      </c>
      <c r="B74" s="168" t="s">
        <v>532</v>
      </c>
      <c r="C74" s="240">
        <v>0</v>
      </c>
      <c r="D74" s="240">
        <v>0</v>
      </c>
      <c r="E74" s="238"/>
      <c r="F74" s="240">
        <v>0</v>
      </c>
      <c r="G74" s="168"/>
    </row>
    <row r="75" spans="1:7" x14ac:dyDescent="0.3">
      <c r="A75" s="168" t="s">
        <v>533</v>
      </c>
      <c r="B75" s="168" t="s">
        <v>534</v>
      </c>
      <c r="C75" s="240">
        <v>0</v>
      </c>
      <c r="D75" s="240">
        <v>0</v>
      </c>
      <c r="E75" s="238"/>
      <c r="F75" s="240">
        <v>0</v>
      </c>
      <c r="G75" s="168"/>
    </row>
    <row r="76" spans="1:7" x14ac:dyDescent="0.3">
      <c r="A76" s="168" t="s">
        <v>535</v>
      </c>
      <c r="B76" s="241" t="s">
        <v>65</v>
      </c>
      <c r="C76" s="243" t="s">
        <v>59</v>
      </c>
      <c r="D76" s="240" t="s">
        <v>59</v>
      </c>
      <c r="E76" s="238"/>
      <c r="F76" s="240" t="s">
        <v>59</v>
      </c>
      <c r="G76" s="168"/>
    </row>
    <row r="77" spans="1:7" x14ac:dyDescent="0.3">
      <c r="A77" s="168" t="s">
        <v>536</v>
      </c>
      <c r="B77" s="183" t="s">
        <v>260</v>
      </c>
      <c r="C77" s="240">
        <v>0</v>
      </c>
      <c r="D77" s="240">
        <v>0</v>
      </c>
      <c r="E77" s="238"/>
      <c r="F77" s="240">
        <v>0</v>
      </c>
      <c r="G77" s="168"/>
    </row>
    <row r="78" spans="1:7" x14ac:dyDescent="0.3">
      <c r="A78" s="168" t="s">
        <v>537</v>
      </c>
      <c r="B78" s="168" t="s">
        <v>538</v>
      </c>
      <c r="C78" s="240">
        <v>0</v>
      </c>
      <c r="D78" s="240">
        <v>0</v>
      </c>
      <c r="E78" s="238"/>
      <c r="F78" s="240">
        <v>0</v>
      </c>
      <c r="G78" s="168"/>
    </row>
    <row r="79" spans="1:7" x14ac:dyDescent="0.3">
      <c r="A79" s="168" t="s">
        <v>539</v>
      </c>
      <c r="B79" s="183" t="s">
        <v>262</v>
      </c>
      <c r="C79" s="240">
        <v>0</v>
      </c>
      <c r="D79" s="240">
        <v>0</v>
      </c>
      <c r="E79" s="238"/>
      <c r="F79" s="240">
        <v>0</v>
      </c>
      <c r="G79" s="168"/>
    </row>
    <row r="80" spans="1:7" x14ac:dyDescent="0.3">
      <c r="A80" s="168" t="s">
        <v>540</v>
      </c>
      <c r="B80" s="183" t="s">
        <v>264</v>
      </c>
      <c r="C80" s="240">
        <v>0</v>
      </c>
      <c r="D80" s="240">
        <v>0</v>
      </c>
      <c r="E80" s="238"/>
      <c r="F80" s="240">
        <v>0</v>
      </c>
      <c r="G80" s="168"/>
    </row>
    <row r="81" spans="1:7" x14ac:dyDescent="0.3">
      <c r="A81" s="168" t="s">
        <v>541</v>
      </c>
      <c r="B81" s="183" t="s">
        <v>266</v>
      </c>
      <c r="C81" s="240">
        <v>0</v>
      </c>
      <c r="D81" s="240">
        <v>0</v>
      </c>
      <c r="E81" s="238"/>
      <c r="F81" s="240">
        <v>0</v>
      </c>
      <c r="G81" s="168"/>
    </row>
    <row r="82" spans="1:7" x14ac:dyDescent="0.3">
      <c r="A82" s="168" t="s">
        <v>542</v>
      </c>
      <c r="B82" s="183" t="s">
        <v>268</v>
      </c>
      <c r="C82" s="240">
        <v>0</v>
      </c>
      <c r="D82" s="240">
        <v>0</v>
      </c>
      <c r="E82" s="238"/>
      <c r="F82" s="240">
        <v>0</v>
      </c>
      <c r="G82" s="168"/>
    </row>
    <row r="83" spans="1:7" x14ac:dyDescent="0.3">
      <c r="A83" s="168" t="s">
        <v>543</v>
      </c>
      <c r="B83" s="183" t="s">
        <v>270</v>
      </c>
      <c r="C83" s="240">
        <v>0</v>
      </c>
      <c r="D83" s="240">
        <v>0</v>
      </c>
      <c r="E83" s="238"/>
      <c r="F83" s="240">
        <v>0</v>
      </c>
      <c r="G83" s="168"/>
    </row>
    <row r="84" spans="1:7" x14ac:dyDescent="0.3">
      <c r="A84" s="168" t="s">
        <v>544</v>
      </c>
      <c r="B84" s="183" t="s">
        <v>272</v>
      </c>
      <c r="C84" s="240">
        <v>0</v>
      </c>
      <c r="D84" s="240">
        <v>0</v>
      </c>
      <c r="E84" s="238"/>
      <c r="F84" s="240">
        <v>0</v>
      </c>
      <c r="G84" s="168"/>
    </row>
    <row r="85" spans="1:7" x14ac:dyDescent="0.3">
      <c r="A85" s="168" t="s">
        <v>545</v>
      </c>
      <c r="B85" s="183" t="s">
        <v>274</v>
      </c>
      <c r="C85" s="240">
        <v>0</v>
      </c>
      <c r="D85" s="240">
        <v>0</v>
      </c>
      <c r="E85" s="238"/>
      <c r="F85" s="240">
        <v>0</v>
      </c>
      <c r="G85" s="168"/>
    </row>
    <row r="86" spans="1:7" x14ac:dyDescent="0.3">
      <c r="A86" s="168" t="s">
        <v>546</v>
      </c>
      <c r="B86" s="183" t="s">
        <v>276</v>
      </c>
      <c r="C86" s="240">
        <v>0</v>
      </c>
      <c r="D86" s="240">
        <v>0</v>
      </c>
      <c r="E86" s="238"/>
      <c r="F86" s="240">
        <v>0</v>
      </c>
      <c r="G86" s="168"/>
    </row>
    <row r="87" spans="1:7" x14ac:dyDescent="0.3">
      <c r="A87" s="168" t="s">
        <v>547</v>
      </c>
      <c r="B87" s="183" t="s">
        <v>65</v>
      </c>
      <c r="C87" s="240">
        <v>0</v>
      </c>
      <c r="D87" s="240">
        <v>0</v>
      </c>
      <c r="E87" s="238"/>
      <c r="F87" s="240">
        <v>0</v>
      </c>
      <c r="G87" s="168"/>
    </row>
    <row r="88" spans="1:7" x14ac:dyDescent="0.3">
      <c r="A88" s="168" t="s">
        <v>548</v>
      </c>
      <c r="B88" s="201" t="s">
        <v>171</v>
      </c>
      <c r="C88" s="238"/>
      <c r="D88" s="238"/>
      <c r="E88" s="238"/>
      <c r="F88" s="238"/>
      <c r="G88" s="168"/>
    </row>
    <row r="89" spans="1:7" x14ac:dyDescent="0.3">
      <c r="A89" s="168" t="s">
        <v>549</v>
      </c>
      <c r="B89" s="201" t="s">
        <v>171</v>
      </c>
      <c r="C89" s="238"/>
      <c r="D89" s="238"/>
      <c r="E89" s="238"/>
      <c r="F89" s="238"/>
      <c r="G89" s="168"/>
    </row>
    <row r="90" spans="1:7" x14ac:dyDescent="0.3">
      <c r="A90" s="168" t="s">
        <v>550</v>
      </c>
      <c r="B90" s="201" t="s">
        <v>171</v>
      </c>
      <c r="C90" s="238"/>
      <c r="D90" s="238"/>
      <c r="E90" s="238"/>
      <c r="F90" s="238"/>
      <c r="G90" s="168"/>
    </row>
    <row r="91" spans="1:7" x14ac:dyDescent="0.3">
      <c r="A91" s="168" t="s">
        <v>551</v>
      </c>
      <c r="B91" s="201" t="s">
        <v>171</v>
      </c>
      <c r="C91" s="238"/>
      <c r="D91" s="238"/>
      <c r="E91" s="238"/>
      <c r="F91" s="238"/>
      <c r="G91" s="168"/>
    </row>
    <row r="92" spans="1:7" x14ac:dyDescent="0.3">
      <c r="A92" s="168" t="s">
        <v>552</v>
      </c>
      <c r="B92" s="201" t="s">
        <v>171</v>
      </c>
      <c r="C92" s="238"/>
      <c r="D92" s="238"/>
      <c r="E92" s="238"/>
      <c r="F92" s="238"/>
      <c r="G92" s="168"/>
    </row>
    <row r="93" spans="1:7" x14ac:dyDescent="0.3">
      <c r="A93" s="168" t="s">
        <v>553</v>
      </c>
      <c r="B93" s="201" t="s">
        <v>171</v>
      </c>
      <c r="C93" s="238"/>
      <c r="D93" s="238"/>
      <c r="E93" s="238"/>
      <c r="F93" s="238"/>
      <c r="G93" s="168"/>
    </row>
    <row r="94" spans="1:7" x14ac:dyDescent="0.3">
      <c r="A94" s="168" t="s">
        <v>554</v>
      </c>
      <c r="B94" s="201" t="s">
        <v>171</v>
      </c>
      <c r="C94" s="238"/>
      <c r="D94" s="238"/>
      <c r="E94" s="238"/>
      <c r="F94" s="238"/>
      <c r="G94" s="168"/>
    </row>
    <row r="95" spans="1:7" x14ac:dyDescent="0.3">
      <c r="A95" s="168" t="s">
        <v>555</v>
      </c>
      <c r="B95" s="201" t="s">
        <v>171</v>
      </c>
      <c r="C95" s="238"/>
      <c r="D95" s="238"/>
      <c r="E95" s="238"/>
      <c r="F95" s="238"/>
      <c r="G95" s="168"/>
    </row>
    <row r="96" spans="1:7" x14ac:dyDescent="0.3">
      <c r="A96" s="168" t="s">
        <v>556</v>
      </c>
      <c r="B96" s="201" t="s">
        <v>171</v>
      </c>
      <c r="C96" s="238"/>
      <c r="D96" s="238"/>
      <c r="E96" s="238"/>
      <c r="F96" s="238"/>
      <c r="G96" s="168"/>
    </row>
    <row r="97" spans="1:7" x14ac:dyDescent="0.3">
      <c r="A97" s="168" t="s">
        <v>557</v>
      </c>
      <c r="B97" s="201" t="s">
        <v>171</v>
      </c>
      <c r="C97" s="238"/>
      <c r="D97" s="238"/>
      <c r="E97" s="238"/>
      <c r="F97" s="238"/>
      <c r="G97" s="168"/>
    </row>
    <row r="98" spans="1:7" x14ac:dyDescent="0.3">
      <c r="A98" s="185"/>
      <c r="B98" s="215" t="s">
        <v>1513</v>
      </c>
      <c r="C98" s="185" t="s">
        <v>463</v>
      </c>
      <c r="D98" s="185" t="s">
        <v>464</v>
      </c>
      <c r="E98" s="187"/>
      <c r="F98" s="188" t="s">
        <v>429</v>
      </c>
      <c r="G98" s="188"/>
    </row>
    <row r="99" spans="1:7" x14ac:dyDescent="0.3">
      <c r="A99" s="168" t="s">
        <v>558</v>
      </c>
      <c r="B99" s="238" t="s">
        <v>559</v>
      </c>
      <c r="C99" s="240">
        <v>0.15871314032147699</v>
      </c>
      <c r="D99" s="240">
        <v>0</v>
      </c>
      <c r="E99" s="238"/>
      <c r="F99" s="238">
        <f>SUM(C99:D99)</f>
        <v>0.15871314032147699</v>
      </c>
      <c r="G99" s="168"/>
    </row>
    <row r="100" spans="1:7" x14ac:dyDescent="0.3">
      <c r="A100" s="168" t="s">
        <v>560</v>
      </c>
      <c r="B100" s="238" t="s">
        <v>561</v>
      </c>
      <c r="C100" s="240">
        <v>0.14619633398701701</v>
      </c>
      <c r="D100" s="240">
        <v>0</v>
      </c>
      <c r="E100" s="238"/>
      <c r="F100" s="238">
        <f t="shared" ref="F100:F109" si="2">SUM(C100:D100)</f>
        <v>0.14619633398701701</v>
      </c>
      <c r="G100" s="168"/>
    </row>
    <row r="101" spans="1:7" x14ac:dyDescent="0.3">
      <c r="A101" s="168" t="s">
        <v>562</v>
      </c>
      <c r="B101" s="238" t="s">
        <v>563</v>
      </c>
      <c r="C101" s="240">
        <v>0.15382363532358501</v>
      </c>
      <c r="D101" s="240">
        <v>0</v>
      </c>
      <c r="E101" s="238"/>
      <c r="F101" s="238">
        <f t="shared" si="2"/>
        <v>0.15382363532358501</v>
      </c>
      <c r="G101" s="168"/>
    </row>
    <row r="102" spans="1:7" x14ac:dyDescent="0.3">
      <c r="A102" s="168" t="s">
        <v>564</v>
      </c>
      <c r="B102" s="238" t="s">
        <v>565</v>
      </c>
      <c r="C102" s="240">
        <v>8.3801016322931896E-2</v>
      </c>
      <c r="D102" s="240">
        <v>0</v>
      </c>
      <c r="E102" s="238"/>
      <c r="F102" s="238">
        <f t="shared" si="2"/>
        <v>8.3801016322931896E-2</v>
      </c>
      <c r="G102" s="168"/>
    </row>
    <row r="103" spans="1:7" x14ac:dyDescent="0.3">
      <c r="A103" s="168" t="s">
        <v>566</v>
      </c>
      <c r="B103" s="238" t="s">
        <v>567</v>
      </c>
      <c r="C103" s="240">
        <v>0.108097517559235</v>
      </c>
      <c r="D103" s="240">
        <v>0</v>
      </c>
      <c r="E103" s="238"/>
      <c r="F103" s="238">
        <f t="shared" si="2"/>
        <v>0.108097517559235</v>
      </c>
      <c r="G103" s="168"/>
    </row>
    <row r="104" spans="1:7" x14ac:dyDescent="0.3">
      <c r="A104" s="168" t="s">
        <v>568</v>
      </c>
      <c r="B104" s="238" t="s">
        <v>569</v>
      </c>
      <c r="C104" s="240">
        <v>8.05364853769064E-2</v>
      </c>
      <c r="D104" s="240">
        <v>0</v>
      </c>
      <c r="E104" s="238"/>
      <c r="F104" s="238">
        <f t="shared" si="2"/>
        <v>8.05364853769064E-2</v>
      </c>
      <c r="G104" s="168"/>
    </row>
    <row r="105" spans="1:7" x14ac:dyDescent="0.3">
      <c r="A105" s="168" t="s">
        <v>570</v>
      </c>
      <c r="B105" s="238" t="s">
        <v>571</v>
      </c>
      <c r="C105" s="240">
        <v>7.3456345165989895E-2</v>
      </c>
      <c r="D105" s="240">
        <v>0</v>
      </c>
      <c r="E105" s="238"/>
      <c r="F105" s="238">
        <f t="shared" si="2"/>
        <v>7.3456345165989895E-2</v>
      </c>
      <c r="G105" s="168"/>
    </row>
    <row r="106" spans="1:7" x14ac:dyDescent="0.3">
      <c r="A106" s="168" t="s">
        <v>572</v>
      </c>
      <c r="B106" s="238" t="s">
        <v>573</v>
      </c>
      <c r="C106" s="240">
        <v>6.9515055388665994E-2</v>
      </c>
      <c r="D106" s="240">
        <v>0</v>
      </c>
      <c r="E106" s="238"/>
      <c r="F106" s="238">
        <f t="shared" si="2"/>
        <v>6.9515055388665994E-2</v>
      </c>
      <c r="G106" s="168"/>
    </row>
    <row r="107" spans="1:7" x14ac:dyDescent="0.3">
      <c r="A107" s="168" t="s">
        <v>574</v>
      </c>
      <c r="B107" s="238" t="s">
        <v>575</v>
      </c>
      <c r="C107" s="240">
        <v>5.2249100355674399E-2</v>
      </c>
      <c r="D107" s="240">
        <v>0</v>
      </c>
      <c r="E107" s="238"/>
      <c r="F107" s="238">
        <f t="shared" si="2"/>
        <v>5.2249100355674399E-2</v>
      </c>
      <c r="G107" s="168"/>
    </row>
    <row r="108" spans="1:7" x14ac:dyDescent="0.3">
      <c r="A108" s="168" t="s">
        <v>576</v>
      </c>
      <c r="B108" s="238" t="s">
        <v>577</v>
      </c>
      <c r="C108" s="240">
        <v>4.2806998712495402E-2</v>
      </c>
      <c r="D108" s="240">
        <v>0</v>
      </c>
      <c r="E108" s="238"/>
      <c r="F108" s="238">
        <f t="shared" si="2"/>
        <v>4.2806998712495402E-2</v>
      </c>
      <c r="G108" s="168"/>
    </row>
    <row r="109" spans="1:7" x14ac:dyDescent="0.3">
      <c r="A109" s="168" t="s">
        <v>578</v>
      </c>
      <c r="B109" s="238" t="s">
        <v>511</v>
      </c>
      <c r="C109" s="240">
        <v>2.82194362420853E-2</v>
      </c>
      <c r="D109" s="240">
        <v>0</v>
      </c>
      <c r="E109" s="238"/>
      <c r="F109" s="238">
        <f t="shared" si="2"/>
        <v>2.82194362420853E-2</v>
      </c>
      <c r="G109" s="168"/>
    </row>
    <row r="110" spans="1:7" x14ac:dyDescent="0.3">
      <c r="A110" s="168" t="s">
        <v>579</v>
      </c>
      <c r="B110" s="238" t="s">
        <v>65</v>
      </c>
      <c r="C110" s="240">
        <v>2.5849352439376401E-3</v>
      </c>
      <c r="D110" s="240">
        <v>0</v>
      </c>
      <c r="E110" s="238"/>
      <c r="F110" s="238">
        <f>SUM(C110:D110)</f>
        <v>2.5849352439376401E-3</v>
      </c>
      <c r="G110" s="168"/>
    </row>
    <row r="111" spans="1:7" hidden="1" x14ac:dyDescent="0.3">
      <c r="A111" s="168" t="s">
        <v>580</v>
      </c>
      <c r="B111" s="183" t="s">
        <v>581</v>
      </c>
      <c r="C111" s="238"/>
      <c r="D111" s="238"/>
      <c r="E111" s="238"/>
      <c r="F111" s="238"/>
      <c r="G111" s="168"/>
    </row>
    <row r="112" spans="1:7" hidden="1" x14ac:dyDescent="0.3">
      <c r="A112" s="168" t="s">
        <v>582</v>
      </c>
      <c r="B112" s="183" t="s">
        <v>581</v>
      </c>
      <c r="C112" s="238"/>
      <c r="D112" s="238"/>
      <c r="E112" s="238"/>
      <c r="F112" s="238"/>
      <c r="G112" s="168"/>
    </row>
    <row r="113" spans="1:7" hidden="1" x14ac:dyDescent="0.3">
      <c r="A113" s="168" t="s">
        <v>583</v>
      </c>
      <c r="B113" s="183" t="s">
        <v>581</v>
      </c>
      <c r="C113" s="238"/>
      <c r="D113" s="238"/>
      <c r="E113" s="238"/>
      <c r="F113" s="238"/>
      <c r="G113" s="168"/>
    </row>
    <row r="114" spans="1:7" hidden="1" x14ac:dyDescent="0.3">
      <c r="A114" s="168" t="s">
        <v>584</v>
      </c>
      <c r="B114" s="183" t="s">
        <v>581</v>
      </c>
      <c r="C114" s="238"/>
      <c r="D114" s="238"/>
      <c r="E114" s="238"/>
      <c r="F114" s="238"/>
      <c r="G114" s="168"/>
    </row>
    <row r="115" spans="1:7" hidden="1" x14ac:dyDescent="0.3">
      <c r="A115" s="168" t="s">
        <v>585</v>
      </c>
      <c r="B115" s="183" t="s">
        <v>581</v>
      </c>
      <c r="C115" s="238"/>
      <c r="D115" s="238"/>
      <c r="E115" s="238"/>
      <c r="F115" s="238"/>
      <c r="G115" s="168"/>
    </row>
    <row r="116" spans="1:7" hidden="1" x14ac:dyDescent="0.3">
      <c r="A116" s="168" t="s">
        <v>586</v>
      </c>
      <c r="B116" s="183" t="s">
        <v>581</v>
      </c>
      <c r="C116" s="238"/>
      <c r="D116" s="238"/>
      <c r="E116" s="238"/>
      <c r="F116" s="238"/>
      <c r="G116" s="168"/>
    </row>
    <row r="117" spans="1:7" hidden="1" x14ac:dyDescent="0.3">
      <c r="A117" s="168" t="s">
        <v>587</v>
      </c>
      <c r="B117" s="183" t="s">
        <v>581</v>
      </c>
      <c r="C117" s="238"/>
      <c r="D117" s="238"/>
      <c r="E117" s="238"/>
      <c r="F117" s="238"/>
      <c r="G117" s="168"/>
    </row>
    <row r="118" spans="1:7" hidden="1" x14ac:dyDescent="0.3">
      <c r="A118" s="168" t="s">
        <v>588</v>
      </c>
      <c r="B118" s="183" t="s">
        <v>581</v>
      </c>
      <c r="C118" s="238"/>
      <c r="D118" s="238"/>
      <c r="E118" s="238"/>
      <c r="F118" s="238"/>
      <c r="G118" s="168"/>
    </row>
    <row r="119" spans="1:7" hidden="1" x14ac:dyDescent="0.3">
      <c r="A119" s="168" t="s">
        <v>589</v>
      </c>
      <c r="B119" s="183" t="s">
        <v>581</v>
      </c>
      <c r="C119" s="238"/>
      <c r="D119" s="238"/>
      <c r="E119" s="238"/>
      <c r="F119" s="238"/>
      <c r="G119" s="168"/>
    </row>
    <row r="120" spans="1:7" hidden="1" x14ac:dyDescent="0.3">
      <c r="A120" s="168" t="s">
        <v>590</v>
      </c>
      <c r="B120" s="183" t="s">
        <v>581</v>
      </c>
      <c r="C120" s="238"/>
      <c r="D120" s="238"/>
      <c r="E120" s="238"/>
      <c r="F120" s="238"/>
      <c r="G120" s="168"/>
    </row>
    <row r="121" spans="1:7" hidden="1" x14ac:dyDescent="0.3">
      <c r="A121" s="168" t="s">
        <v>591</v>
      </c>
      <c r="B121" s="183" t="s">
        <v>581</v>
      </c>
      <c r="C121" s="238"/>
      <c r="D121" s="238"/>
      <c r="E121" s="238"/>
      <c r="F121" s="238"/>
      <c r="G121" s="168"/>
    </row>
    <row r="122" spans="1:7" hidden="1" x14ac:dyDescent="0.3">
      <c r="A122" s="168" t="s">
        <v>592</v>
      </c>
      <c r="B122" s="183" t="s">
        <v>581</v>
      </c>
      <c r="C122" s="238"/>
      <c r="D122" s="238"/>
      <c r="E122" s="238"/>
      <c r="F122" s="238"/>
      <c r="G122" s="168"/>
    </row>
    <row r="123" spans="1:7" hidden="1" x14ac:dyDescent="0.3">
      <c r="A123" s="168" t="s">
        <v>593</v>
      </c>
      <c r="B123" s="183" t="s">
        <v>581</v>
      </c>
      <c r="C123" s="238"/>
      <c r="D123" s="238"/>
      <c r="E123" s="238"/>
      <c r="F123" s="238"/>
      <c r="G123" s="168"/>
    </row>
    <row r="124" spans="1:7" hidden="1" x14ac:dyDescent="0.3">
      <c r="A124" s="168" t="s">
        <v>594</v>
      </c>
      <c r="B124" s="183" t="s">
        <v>581</v>
      </c>
      <c r="C124" s="238"/>
      <c r="D124" s="238"/>
      <c r="E124" s="238"/>
      <c r="F124" s="238"/>
      <c r="G124" s="168"/>
    </row>
    <row r="125" spans="1:7" hidden="1" x14ac:dyDescent="0.3">
      <c r="A125" s="168" t="s">
        <v>595</v>
      </c>
      <c r="B125" s="183" t="s">
        <v>581</v>
      </c>
      <c r="C125" s="238"/>
      <c r="D125" s="238"/>
      <c r="E125" s="238"/>
      <c r="F125" s="238"/>
      <c r="G125" s="168"/>
    </row>
    <row r="126" spans="1:7" hidden="1" x14ac:dyDescent="0.3">
      <c r="A126" s="168" t="s">
        <v>596</v>
      </c>
      <c r="B126" s="183" t="s">
        <v>581</v>
      </c>
      <c r="C126" s="238"/>
      <c r="D126" s="238"/>
      <c r="E126" s="238"/>
      <c r="F126" s="238"/>
      <c r="G126" s="168"/>
    </row>
    <row r="127" spans="1:7" hidden="1" x14ac:dyDescent="0.3">
      <c r="A127" s="168" t="s">
        <v>597</v>
      </c>
      <c r="B127" s="183" t="s">
        <v>581</v>
      </c>
      <c r="C127" s="238"/>
      <c r="D127" s="238"/>
      <c r="E127" s="238"/>
      <c r="F127" s="238"/>
      <c r="G127" s="168"/>
    </row>
    <row r="128" spans="1:7" hidden="1" x14ac:dyDescent="0.3">
      <c r="A128" s="168" t="s">
        <v>598</v>
      </c>
      <c r="B128" s="183" t="s">
        <v>581</v>
      </c>
      <c r="C128" s="238"/>
      <c r="D128" s="238"/>
      <c r="E128" s="238"/>
      <c r="F128" s="238"/>
      <c r="G128" s="168"/>
    </row>
    <row r="129" spans="1:7" hidden="1" x14ac:dyDescent="0.3">
      <c r="A129" s="168" t="s">
        <v>599</v>
      </c>
      <c r="B129" s="183" t="s">
        <v>581</v>
      </c>
      <c r="C129" s="238"/>
      <c r="D129" s="238"/>
      <c r="E129" s="238"/>
      <c r="F129" s="238"/>
      <c r="G129" s="168"/>
    </row>
    <row r="130" spans="1:7" hidden="1" x14ac:dyDescent="0.3">
      <c r="A130" s="168" t="s">
        <v>1514</v>
      </c>
      <c r="B130" s="183" t="s">
        <v>581</v>
      </c>
      <c r="C130" s="238"/>
      <c r="D130" s="238"/>
      <c r="E130" s="238"/>
      <c r="F130" s="238"/>
      <c r="G130" s="168"/>
    </row>
    <row r="131" spans="1:7" hidden="1" x14ac:dyDescent="0.3">
      <c r="A131" s="168" t="s">
        <v>1515</v>
      </c>
      <c r="B131" s="183" t="s">
        <v>581</v>
      </c>
      <c r="C131" s="238"/>
      <c r="D131" s="238"/>
      <c r="E131" s="238"/>
      <c r="F131" s="238"/>
      <c r="G131" s="168"/>
    </row>
    <row r="132" spans="1:7" hidden="1" x14ac:dyDescent="0.3">
      <c r="A132" s="168" t="s">
        <v>1516</v>
      </c>
      <c r="B132" s="183" t="s">
        <v>581</v>
      </c>
      <c r="C132" s="238"/>
      <c r="D132" s="238"/>
      <c r="E132" s="238"/>
      <c r="F132" s="238"/>
      <c r="G132" s="168"/>
    </row>
    <row r="133" spans="1:7" hidden="1" x14ac:dyDescent="0.3">
      <c r="A133" s="168" t="s">
        <v>1517</v>
      </c>
      <c r="B133" s="183" t="s">
        <v>581</v>
      </c>
      <c r="C133" s="238"/>
      <c r="D133" s="238"/>
      <c r="E133" s="238"/>
      <c r="F133" s="238"/>
      <c r="G133" s="168"/>
    </row>
    <row r="134" spans="1:7" hidden="1" x14ac:dyDescent="0.3">
      <c r="A134" s="168" t="s">
        <v>1518</v>
      </c>
      <c r="B134" s="183" t="s">
        <v>581</v>
      </c>
      <c r="C134" s="238"/>
      <c r="D134" s="238"/>
      <c r="E134" s="238"/>
      <c r="F134" s="238"/>
      <c r="G134" s="168"/>
    </row>
    <row r="135" spans="1:7" hidden="1" x14ac:dyDescent="0.3">
      <c r="A135" s="168" t="s">
        <v>1519</v>
      </c>
      <c r="B135" s="183" t="s">
        <v>581</v>
      </c>
      <c r="C135" s="238"/>
      <c r="D135" s="238"/>
      <c r="E135" s="238"/>
      <c r="F135" s="238"/>
      <c r="G135" s="168"/>
    </row>
    <row r="136" spans="1:7" hidden="1" x14ac:dyDescent="0.3">
      <c r="A136" s="168" t="s">
        <v>1520</v>
      </c>
      <c r="B136" s="183" t="s">
        <v>581</v>
      </c>
      <c r="C136" s="238"/>
      <c r="D136" s="238"/>
      <c r="E136" s="238"/>
      <c r="F136" s="238"/>
      <c r="G136" s="168"/>
    </row>
    <row r="137" spans="1:7" hidden="1" x14ac:dyDescent="0.3">
      <c r="A137" s="168" t="s">
        <v>1521</v>
      </c>
      <c r="B137" s="183" t="s">
        <v>581</v>
      </c>
      <c r="C137" s="238"/>
      <c r="D137" s="238"/>
      <c r="E137" s="238"/>
      <c r="F137" s="238"/>
      <c r="G137" s="168"/>
    </row>
    <row r="138" spans="1:7" hidden="1" x14ac:dyDescent="0.3">
      <c r="A138" s="168" t="s">
        <v>1522</v>
      </c>
      <c r="B138" s="183" t="s">
        <v>581</v>
      </c>
      <c r="C138" s="238"/>
      <c r="D138" s="238"/>
      <c r="E138" s="238"/>
      <c r="F138" s="238"/>
      <c r="G138" s="168"/>
    </row>
    <row r="139" spans="1:7" hidden="1" x14ac:dyDescent="0.3">
      <c r="A139" s="168" t="s">
        <v>1523</v>
      </c>
      <c r="B139" s="183" t="s">
        <v>581</v>
      </c>
      <c r="C139" s="238"/>
      <c r="D139" s="238"/>
      <c r="E139" s="238"/>
      <c r="F139" s="238"/>
      <c r="G139" s="168"/>
    </row>
    <row r="140" spans="1:7" hidden="1" x14ac:dyDescent="0.3">
      <c r="A140" s="168" t="s">
        <v>1524</v>
      </c>
      <c r="B140" s="183" t="s">
        <v>581</v>
      </c>
      <c r="C140" s="238"/>
      <c r="D140" s="238"/>
      <c r="E140" s="238"/>
      <c r="F140" s="238"/>
      <c r="G140" s="168"/>
    </row>
    <row r="141" spans="1:7" hidden="1" x14ac:dyDescent="0.3">
      <c r="A141" s="168" t="s">
        <v>1525</v>
      </c>
      <c r="B141" s="183" t="s">
        <v>581</v>
      </c>
      <c r="C141" s="238"/>
      <c r="D141" s="238"/>
      <c r="E141" s="238"/>
      <c r="F141" s="238"/>
      <c r="G141" s="168"/>
    </row>
    <row r="142" spans="1:7" hidden="1" x14ac:dyDescent="0.3">
      <c r="A142" s="168" t="s">
        <v>1526</v>
      </c>
      <c r="B142" s="183" t="s">
        <v>581</v>
      </c>
      <c r="C142" s="238"/>
      <c r="D142" s="238"/>
      <c r="E142" s="238"/>
      <c r="F142" s="238"/>
      <c r="G142" s="168"/>
    </row>
    <row r="143" spans="1:7" hidden="1" x14ac:dyDescent="0.3">
      <c r="A143" s="168" t="s">
        <v>1527</v>
      </c>
      <c r="B143" s="183" t="s">
        <v>581</v>
      </c>
      <c r="C143" s="238"/>
      <c r="D143" s="238"/>
      <c r="E143" s="238"/>
      <c r="F143" s="238"/>
      <c r="G143" s="168"/>
    </row>
    <row r="144" spans="1:7" hidden="1" x14ac:dyDescent="0.3">
      <c r="A144" s="168" t="s">
        <v>1528</v>
      </c>
      <c r="B144" s="183" t="s">
        <v>581</v>
      </c>
      <c r="C144" s="238"/>
      <c r="D144" s="238"/>
      <c r="E144" s="238"/>
      <c r="F144" s="238"/>
      <c r="G144" s="168"/>
    </row>
    <row r="145" spans="1:7" hidden="1" x14ac:dyDescent="0.3">
      <c r="A145" s="168" t="s">
        <v>1529</v>
      </c>
      <c r="B145" s="183" t="s">
        <v>581</v>
      </c>
      <c r="C145" s="238"/>
      <c r="D145" s="238"/>
      <c r="E145" s="238"/>
      <c r="F145" s="238"/>
      <c r="G145" s="168"/>
    </row>
    <row r="146" spans="1:7" hidden="1" x14ac:dyDescent="0.3">
      <c r="A146" s="168" t="s">
        <v>1530</v>
      </c>
      <c r="B146" s="183" t="s">
        <v>581</v>
      </c>
      <c r="C146" s="238"/>
      <c r="D146" s="238"/>
      <c r="E146" s="238"/>
      <c r="F146" s="238"/>
      <c r="G146" s="168"/>
    </row>
    <row r="147" spans="1:7" hidden="1" x14ac:dyDescent="0.3">
      <c r="A147" s="168" t="s">
        <v>1531</v>
      </c>
      <c r="B147" s="183" t="s">
        <v>581</v>
      </c>
      <c r="C147" s="238"/>
      <c r="D147" s="238"/>
      <c r="E147" s="238"/>
      <c r="F147" s="238"/>
      <c r="G147" s="168"/>
    </row>
    <row r="148" spans="1:7" hidden="1" x14ac:dyDescent="0.3">
      <c r="A148" s="168" t="s">
        <v>1532</v>
      </c>
      <c r="B148" s="183" t="s">
        <v>581</v>
      </c>
      <c r="C148" s="238"/>
      <c r="D148" s="238"/>
      <c r="E148" s="238"/>
      <c r="F148" s="238"/>
      <c r="G148" s="168"/>
    </row>
    <row r="149" spans="1:7" x14ac:dyDescent="0.3">
      <c r="A149" s="185"/>
      <c r="B149" s="186" t="s">
        <v>600</v>
      </c>
      <c r="C149" s="185" t="s">
        <v>463</v>
      </c>
      <c r="D149" s="185" t="s">
        <v>464</v>
      </c>
      <c r="E149" s="187"/>
      <c r="F149" s="188" t="s">
        <v>429</v>
      </c>
      <c r="G149" s="188"/>
    </row>
    <row r="150" spans="1:7" x14ac:dyDescent="0.3">
      <c r="A150" s="168" t="s">
        <v>601</v>
      </c>
      <c r="B150" s="168" t="s">
        <v>602</v>
      </c>
      <c r="C150" s="240">
        <v>0.84086532530167502</v>
      </c>
      <c r="D150" s="240">
        <v>0</v>
      </c>
      <c r="E150" s="244"/>
      <c r="F150" s="238">
        <f>SUM(C150:D150)</f>
        <v>0.84086532530167502</v>
      </c>
    </row>
    <row r="151" spans="1:7" x14ac:dyDescent="0.3">
      <c r="A151" s="168" t="s">
        <v>603</v>
      </c>
      <c r="B151" s="168" t="s">
        <v>604</v>
      </c>
      <c r="C151" s="240">
        <v>0</v>
      </c>
      <c r="D151" s="240">
        <v>0</v>
      </c>
      <c r="E151" s="244"/>
      <c r="F151" s="238">
        <f t="shared" ref="F151:F152" si="3">SUM(C151:D151)</f>
        <v>0</v>
      </c>
    </row>
    <row r="152" spans="1:7" x14ac:dyDescent="0.3">
      <c r="A152" s="168" t="s">
        <v>605</v>
      </c>
      <c r="B152" s="168" t="s">
        <v>65</v>
      </c>
      <c r="C152" s="240">
        <v>0.15913467469832601</v>
      </c>
      <c r="D152" s="240">
        <v>0</v>
      </c>
      <c r="E152" s="244"/>
      <c r="F152" s="238">
        <f t="shared" si="3"/>
        <v>0.15913467469832601</v>
      </c>
    </row>
    <row r="153" spans="1:7" x14ac:dyDescent="0.3">
      <c r="A153" s="168" t="s">
        <v>606</v>
      </c>
      <c r="C153" s="238"/>
      <c r="D153" s="238"/>
      <c r="E153" s="244"/>
      <c r="F153" s="238"/>
    </row>
    <row r="154" spans="1:7" x14ac:dyDescent="0.3">
      <c r="A154" s="168" t="s">
        <v>607</v>
      </c>
      <c r="C154" s="238"/>
      <c r="D154" s="238"/>
      <c r="E154" s="244"/>
      <c r="F154" s="238"/>
    </row>
    <row r="155" spans="1:7" x14ac:dyDescent="0.3">
      <c r="A155" s="168" t="s">
        <v>608</v>
      </c>
      <c r="C155" s="238"/>
      <c r="D155" s="238"/>
      <c r="E155" s="244"/>
      <c r="F155" s="238"/>
    </row>
    <row r="156" spans="1:7" x14ac:dyDescent="0.3">
      <c r="A156" s="168" t="s">
        <v>609</v>
      </c>
      <c r="C156" s="238"/>
      <c r="D156" s="238"/>
      <c r="E156" s="244"/>
      <c r="F156" s="238"/>
    </row>
    <row r="157" spans="1:7" x14ac:dyDescent="0.3">
      <c r="A157" s="168" t="s">
        <v>610</v>
      </c>
      <c r="C157" s="238"/>
      <c r="D157" s="238"/>
      <c r="E157" s="244"/>
      <c r="F157" s="238"/>
    </row>
    <row r="158" spans="1:7" x14ac:dyDescent="0.3">
      <c r="A158" s="168" t="s">
        <v>611</v>
      </c>
      <c r="C158" s="238"/>
      <c r="D158" s="238"/>
      <c r="E158" s="244"/>
      <c r="F158" s="238"/>
    </row>
    <row r="159" spans="1:7" x14ac:dyDescent="0.3">
      <c r="A159" s="185"/>
      <c r="B159" s="186" t="s">
        <v>612</v>
      </c>
      <c r="C159" s="185" t="s">
        <v>463</v>
      </c>
      <c r="D159" s="185" t="s">
        <v>464</v>
      </c>
      <c r="E159" s="187"/>
      <c r="F159" s="188" t="s">
        <v>429</v>
      </c>
      <c r="G159" s="188"/>
    </row>
    <row r="160" spans="1:7" x14ac:dyDescent="0.3">
      <c r="A160" s="168" t="s">
        <v>613</v>
      </c>
      <c r="B160" s="168" t="s">
        <v>614</v>
      </c>
      <c r="C160" s="240">
        <v>4.66317625567182E-2</v>
      </c>
      <c r="D160" s="240">
        <v>0</v>
      </c>
      <c r="E160" s="244"/>
      <c r="F160" s="238">
        <f>SUM(C160:D160)</f>
        <v>4.66317625567182E-2</v>
      </c>
    </row>
    <row r="161" spans="1:7" x14ac:dyDescent="0.3">
      <c r="A161" s="168" t="s">
        <v>615</v>
      </c>
      <c r="B161" s="168" t="s">
        <v>616</v>
      </c>
      <c r="C161" s="240">
        <v>0.95336823744328203</v>
      </c>
      <c r="D161" s="240">
        <v>0</v>
      </c>
      <c r="E161" s="244"/>
      <c r="F161" s="238">
        <f t="shared" ref="F161:F162" si="4">SUM(C161:D161)</f>
        <v>0.95336823744328203</v>
      </c>
    </row>
    <row r="162" spans="1:7" x14ac:dyDescent="0.3">
      <c r="A162" s="168" t="s">
        <v>617</v>
      </c>
      <c r="B162" s="168" t="s">
        <v>65</v>
      </c>
      <c r="C162" s="240">
        <v>0</v>
      </c>
      <c r="D162" s="240">
        <v>0</v>
      </c>
      <c r="E162" s="244"/>
      <c r="F162" s="238">
        <f t="shared" si="4"/>
        <v>0</v>
      </c>
    </row>
    <row r="163" spans="1:7" x14ac:dyDescent="0.3">
      <c r="A163" s="168" t="s">
        <v>618</v>
      </c>
      <c r="E163" s="161"/>
    </row>
    <row r="164" spans="1:7" x14ac:dyDescent="0.3">
      <c r="A164" s="168" t="s">
        <v>619</v>
      </c>
      <c r="E164" s="161"/>
    </row>
    <row r="165" spans="1:7" x14ac:dyDescent="0.3">
      <c r="A165" s="168" t="s">
        <v>620</v>
      </c>
      <c r="E165" s="161"/>
    </row>
    <row r="166" spans="1:7" x14ac:dyDescent="0.3">
      <c r="A166" s="168" t="s">
        <v>621</v>
      </c>
      <c r="E166" s="161"/>
    </row>
    <row r="167" spans="1:7" x14ac:dyDescent="0.3">
      <c r="A167" s="168" t="s">
        <v>622</v>
      </c>
      <c r="E167" s="161"/>
    </row>
    <row r="168" spans="1:7" x14ac:dyDescent="0.3">
      <c r="A168" s="168" t="s">
        <v>623</v>
      </c>
      <c r="E168" s="161"/>
    </row>
    <row r="169" spans="1:7" x14ac:dyDescent="0.3">
      <c r="A169" s="185"/>
      <c r="B169" s="186" t="s">
        <v>624</v>
      </c>
      <c r="C169" s="185" t="s">
        <v>463</v>
      </c>
      <c r="D169" s="185" t="s">
        <v>464</v>
      </c>
      <c r="E169" s="187"/>
      <c r="F169" s="188" t="s">
        <v>429</v>
      </c>
      <c r="G169" s="188"/>
    </row>
    <row r="170" spans="1:7" x14ac:dyDescent="0.3">
      <c r="A170" s="168" t="s">
        <v>625</v>
      </c>
      <c r="B170" s="207" t="s">
        <v>626</v>
      </c>
      <c r="C170" s="240">
        <v>3.2926804667336503E-2</v>
      </c>
      <c r="D170" s="240">
        <v>0</v>
      </c>
      <c r="E170" s="244"/>
      <c r="F170" s="238">
        <f>SUM(C170:D170)</f>
        <v>3.2926804667336503E-2</v>
      </c>
    </row>
    <row r="171" spans="1:7" x14ac:dyDescent="0.3">
      <c r="A171" s="168" t="s">
        <v>627</v>
      </c>
      <c r="B171" s="207" t="s">
        <v>1533</v>
      </c>
      <c r="C171" s="240">
        <v>0.10969298252094099</v>
      </c>
      <c r="D171" s="240">
        <v>0</v>
      </c>
      <c r="E171" s="244"/>
      <c r="F171" s="238">
        <f t="shared" ref="F171:F174" si="5">SUM(C171:D171)</f>
        <v>0.10969298252094099</v>
      </c>
    </row>
    <row r="172" spans="1:7" x14ac:dyDescent="0.3">
      <c r="A172" s="168" t="s">
        <v>628</v>
      </c>
      <c r="B172" s="207" t="s">
        <v>1534</v>
      </c>
      <c r="C172" s="240">
        <v>0.168912524856974</v>
      </c>
      <c r="D172" s="240">
        <v>0</v>
      </c>
      <c r="E172" s="238"/>
      <c r="F172" s="238">
        <f t="shared" si="5"/>
        <v>0.168912524856974</v>
      </c>
    </row>
    <row r="173" spans="1:7" x14ac:dyDescent="0.3">
      <c r="A173" s="168" t="s">
        <v>629</v>
      </c>
      <c r="B173" s="207" t="s">
        <v>1535</v>
      </c>
      <c r="C173" s="240">
        <v>0.26580592331071401</v>
      </c>
      <c r="D173" s="240">
        <v>0</v>
      </c>
      <c r="E173" s="238"/>
      <c r="F173" s="238">
        <f t="shared" si="5"/>
        <v>0.26580592331071401</v>
      </c>
    </row>
    <row r="174" spans="1:7" x14ac:dyDescent="0.3">
      <c r="A174" s="168" t="s">
        <v>630</v>
      </c>
      <c r="B174" s="207" t="s">
        <v>1536</v>
      </c>
      <c r="C174" s="240">
        <v>0.42266176464403399</v>
      </c>
      <c r="D174" s="240">
        <v>0</v>
      </c>
      <c r="E174" s="238"/>
      <c r="F174" s="238">
        <f t="shared" si="5"/>
        <v>0.42266176464403399</v>
      </c>
    </row>
    <row r="175" spans="1:7" x14ac:dyDescent="0.3">
      <c r="A175" s="168" t="s">
        <v>631</v>
      </c>
      <c r="B175" s="181"/>
      <c r="C175" s="238"/>
      <c r="D175" s="238"/>
      <c r="E175" s="238"/>
      <c r="F175" s="238"/>
    </row>
    <row r="176" spans="1:7" x14ac:dyDescent="0.3">
      <c r="A176" s="168" t="s">
        <v>632</v>
      </c>
      <c r="B176" s="181"/>
      <c r="C176" s="238"/>
      <c r="D176" s="238"/>
      <c r="E176" s="238"/>
      <c r="F176" s="238"/>
    </row>
    <row r="177" spans="1:7" x14ac:dyDescent="0.3">
      <c r="A177" s="168" t="s">
        <v>633</v>
      </c>
      <c r="B177" s="207"/>
      <c r="C177" s="238"/>
      <c r="D177" s="238"/>
      <c r="E177" s="238"/>
      <c r="F177" s="238"/>
    </row>
    <row r="178" spans="1:7" x14ac:dyDescent="0.3">
      <c r="A178" s="168" t="s">
        <v>634</v>
      </c>
      <c r="B178" s="207"/>
      <c r="C178" s="238"/>
      <c r="D178" s="238"/>
      <c r="E178" s="238"/>
      <c r="F178" s="238"/>
    </row>
    <row r="179" spans="1:7" x14ac:dyDescent="0.3">
      <c r="A179" s="185"/>
      <c r="B179" s="186" t="s">
        <v>635</v>
      </c>
      <c r="C179" s="185" t="s">
        <v>463</v>
      </c>
      <c r="D179" s="185" t="s">
        <v>464</v>
      </c>
      <c r="E179" s="187"/>
      <c r="F179" s="188" t="s">
        <v>429</v>
      </c>
      <c r="G179" s="188"/>
    </row>
    <row r="180" spans="1:7" x14ac:dyDescent="0.3">
      <c r="A180" s="168" t="s">
        <v>636</v>
      </c>
      <c r="B180" s="168" t="s">
        <v>1537</v>
      </c>
      <c r="C180" s="240">
        <v>6.1342972893206496E-4</v>
      </c>
      <c r="D180" s="238">
        <v>0</v>
      </c>
      <c r="E180" s="244"/>
      <c r="F180" s="245">
        <f>SUM(C180:D180)</f>
        <v>6.1342972893206496E-4</v>
      </c>
    </row>
    <row r="181" spans="1:7" x14ac:dyDescent="0.3">
      <c r="A181" s="168" t="s">
        <v>637</v>
      </c>
      <c r="B181" s="246"/>
      <c r="C181" s="238"/>
      <c r="D181" s="238"/>
      <c r="E181" s="244"/>
      <c r="F181" s="238"/>
    </row>
    <row r="182" spans="1:7" x14ac:dyDescent="0.3">
      <c r="A182" s="168" t="s">
        <v>638</v>
      </c>
      <c r="B182" s="246"/>
      <c r="C182" s="238"/>
      <c r="D182" s="238"/>
      <c r="E182" s="244"/>
      <c r="F182" s="238"/>
    </row>
    <row r="183" spans="1:7" x14ac:dyDescent="0.3">
      <c r="A183" s="168" t="s">
        <v>639</v>
      </c>
      <c r="B183" s="246"/>
      <c r="C183" s="238"/>
      <c r="D183" s="238"/>
      <c r="E183" s="244"/>
      <c r="F183" s="238"/>
    </row>
    <row r="184" spans="1:7" x14ac:dyDescent="0.3">
      <c r="A184" s="168" t="s">
        <v>640</v>
      </c>
      <c r="B184" s="246"/>
      <c r="C184" s="238"/>
      <c r="D184" s="238"/>
      <c r="E184" s="244"/>
      <c r="F184" s="238"/>
    </row>
    <row r="185" spans="1:7" ht="18.5" x14ac:dyDescent="0.3">
      <c r="A185" s="247"/>
      <c r="B185" s="248" t="s">
        <v>426</v>
      </c>
      <c r="C185" s="247"/>
      <c r="D185" s="247"/>
      <c r="E185" s="247"/>
      <c r="F185" s="249"/>
      <c r="G185" s="249"/>
    </row>
    <row r="186" spans="1:7" x14ac:dyDescent="0.3">
      <c r="A186" s="185"/>
      <c r="B186" s="186" t="s">
        <v>641</v>
      </c>
      <c r="C186" s="185" t="s">
        <v>642</v>
      </c>
      <c r="D186" s="185" t="s">
        <v>643</v>
      </c>
      <c r="E186" s="187"/>
      <c r="F186" s="185" t="s">
        <v>463</v>
      </c>
      <c r="G186" s="185" t="s">
        <v>644</v>
      </c>
    </row>
    <row r="187" spans="1:7" x14ac:dyDescent="0.3">
      <c r="A187" s="168" t="s">
        <v>645</v>
      </c>
      <c r="B187" s="183" t="s">
        <v>646</v>
      </c>
      <c r="C187" s="189">
        <v>66.853050787826206</v>
      </c>
      <c r="E187" s="179"/>
      <c r="F187" s="206"/>
      <c r="G187" s="206"/>
    </row>
    <row r="188" spans="1:7" x14ac:dyDescent="0.3">
      <c r="A188" s="179"/>
      <c r="B188" s="250"/>
      <c r="C188" s="179"/>
      <c r="D188" s="179"/>
      <c r="E188" s="179"/>
      <c r="F188" s="206"/>
      <c r="G188" s="206"/>
    </row>
    <row r="189" spans="1:7" x14ac:dyDescent="0.3">
      <c r="B189" s="183" t="s">
        <v>647</v>
      </c>
      <c r="C189" s="179"/>
      <c r="D189" s="179"/>
      <c r="E189" s="179"/>
      <c r="F189" s="206"/>
      <c r="G189" s="206"/>
    </row>
    <row r="190" spans="1:7" x14ac:dyDescent="0.3">
      <c r="A190" s="168" t="s">
        <v>648</v>
      </c>
      <c r="B190" s="183" t="s">
        <v>649</v>
      </c>
      <c r="C190" s="189">
        <v>7163.7810390701798</v>
      </c>
      <c r="D190" s="189">
        <v>180082</v>
      </c>
      <c r="E190" s="179"/>
      <c r="F190" s="196">
        <f>IF($C$214=0,"",IF(C190="[for completion]","",IF(C190="","",C190/$C$214)))</f>
        <v>0.46945001456301122</v>
      </c>
      <c r="G190" s="196">
        <f>IF($D$214=0,"",IF(D190="[for completion]","",IF(D190="","",D190/$D$214)))</f>
        <v>0.78893021584940048</v>
      </c>
    </row>
    <row r="191" spans="1:7" x14ac:dyDescent="0.3">
      <c r="A191" s="168" t="s">
        <v>650</v>
      </c>
      <c r="B191" s="183" t="s">
        <v>651</v>
      </c>
      <c r="C191" s="189">
        <v>5290.8252238099803</v>
      </c>
      <c r="D191" s="189">
        <v>38749</v>
      </c>
      <c r="E191" s="179"/>
      <c r="F191" s="196">
        <f t="shared" ref="F191:F213" si="6">IF($C$214=0,"",IF(C191="[for completion]","",IF(C191="","",C191/$C$214)))</f>
        <v>0.34671327401295382</v>
      </c>
      <c r="G191" s="196">
        <f t="shared" ref="G191:G213" si="7">IF($D$214=0,"",IF(D191="[for completion]","",IF(D191="","",D191/$D$214)))</f>
        <v>0.16975742680527992</v>
      </c>
    </row>
    <row r="192" spans="1:7" x14ac:dyDescent="0.3">
      <c r="A192" s="168" t="s">
        <v>652</v>
      </c>
      <c r="B192" s="183" t="s">
        <v>653</v>
      </c>
      <c r="C192" s="189">
        <v>1625.07984904</v>
      </c>
      <c r="D192" s="189">
        <v>6790</v>
      </c>
      <c r="E192" s="179"/>
      <c r="F192" s="196">
        <f t="shared" si="6"/>
        <v>0.10649317094383214</v>
      </c>
      <c r="G192" s="196">
        <f t="shared" si="7"/>
        <v>2.9746649668581142E-2</v>
      </c>
    </row>
    <row r="193" spans="1:7" x14ac:dyDescent="0.3">
      <c r="A193" s="168" t="s">
        <v>654</v>
      </c>
      <c r="B193" s="183" t="s">
        <v>655</v>
      </c>
      <c r="C193" s="189">
        <v>550.53013561000103</v>
      </c>
      <c r="D193" s="189">
        <v>1612</v>
      </c>
      <c r="E193" s="179"/>
      <c r="F193" s="196">
        <f t="shared" si="6"/>
        <v>3.6076811779975404E-2</v>
      </c>
      <c r="G193" s="196">
        <f t="shared" si="7"/>
        <v>7.0620912026145505E-3</v>
      </c>
    </row>
    <row r="194" spans="1:7" x14ac:dyDescent="0.3">
      <c r="A194" s="168" t="s">
        <v>656</v>
      </c>
      <c r="B194" s="183" t="s">
        <v>657</v>
      </c>
      <c r="C194" s="189">
        <v>629.72797834999994</v>
      </c>
      <c r="D194" s="189">
        <v>1028</v>
      </c>
      <c r="E194" s="179"/>
      <c r="F194" s="196">
        <f t="shared" si="6"/>
        <v>4.1266728700227517E-2</v>
      </c>
      <c r="G194" s="196">
        <f t="shared" si="7"/>
        <v>4.5036164741239192E-3</v>
      </c>
    </row>
    <row r="195" spans="1:7" x14ac:dyDescent="0.3">
      <c r="A195" s="168" t="s">
        <v>658</v>
      </c>
      <c r="B195" s="183" t="s">
        <v>581</v>
      </c>
      <c r="C195" s="251"/>
      <c r="D195" s="251"/>
      <c r="E195" s="179"/>
      <c r="F195" s="196" t="str">
        <f t="shared" si="6"/>
        <v/>
      </c>
      <c r="G195" s="196" t="str">
        <f t="shared" si="7"/>
        <v/>
      </c>
    </row>
    <row r="196" spans="1:7" x14ac:dyDescent="0.3">
      <c r="A196" s="168" t="s">
        <v>659</v>
      </c>
      <c r="B196" s="183" t="s">
        <v>581</v>
      </c>
      <c r="C196" s="251"/>
      <c r="D196" s="251"/>
      <c r="E196" s="179"/>
      <c r="F196" s="196" t="str">
        <f t="shared" si="6"/>
        <v/>
      </c>
      <c r="G196" s="196" t="str">
        <f t="shared" si="7"/>
        <v/>
      </c>
    </row>
    <row r="197" spans="1:7" x14ac:dyDescent="0.3">
      <c r="A197" s="168" t="s">
        <v>660</v>
      </c>
      <c r="B197" s="183" t="s">
        <v>581</v>
      </c>
      <c r="C197" s="251"/>
      <c r="D197" s="251"/>
      <c r="E197" s="179"/>
      <c r="F197" s="196" t="str">
        <f t="shared" si="6"/>
        <v/>
      </c>
      <c r="G197" s="196" t="str">
        <f t="shared" si="7"/>
        <v/>
      </c>
    </row>
    <row r="198" spans="1:7" x14ac:dyDescent="0.3">
      <c r="A198" s="168" t="s">
        <v>661</v>
      </c>
      <c r="B198" s="183" t="s">
        <v>581</v>
      </c>
      <c r="C198" s="251"/>
      <c r="D198" s="251"/>
      <c r="E198" s="179"/>
      <c r="F198" s="196" t="str">
        <f t="shared" si="6"/>
        <v/>
      </c>
      <c r="G198" s="196" t="str">
        <f t="shared" si="7"/>
        <v/>
      </c>
    </row>
    <row r="199" spans="1:7" x14ac:dyDescent="0.3">
      <c r="A199" s="168" t="s">
        <v>662</v>
      </c>
      <c r="B199" s="183" t="s">
        <v>581</v>
      </c>
      <c r="C199" s="251"/>
      <c r="D199" s="251"/>
      <c r="E199" s="183"/>
      <c r="F199" s="196" t="str">
        <f t="shared" si="6"/>
        <v/>
      </c>
      <c r="G199" s="196" t="str">
        <f t="shared" si="7"/>
        <v/>
      </c>
    </row>
    <row r="200" spans="1:7" x14ac:dyDescent="0.3">
      <c r="A200" s="168" t="s">
        <v>663</v>
      </c>
      <c r="B200" s="183" t="s">
        <v>581</v>
      </c>
      <c r="C200" s="251"/>
      <c r="D200" s="251"/>
      <c r="E200" s="183"/>
      <c r="F200" s="196" t="str">
        <f t="shared" si="6"/>
        <v/>
      </c>
      <c r="G200" s="196" t="str">
        <f t="shared" si="7"/>
        <v/>
      </c>
    </row>
    <row r="201" spans="1:7" x14ac:dyDescent="0.3">
      <c r="A201" s="168" t="s">
        <v>664</v>
      </c>
      <c r="B201" s="183" t="s">
        <v>581</v>
      </c>
      <c r="C201" s="251"/>
      <c r="D201" s="251"/>
      <c r="E201" s="183"/>
      <c r="F201" s="196" t="str">
        <f t="shared" si="6"/>
        <v/>
      </c>
      <c r="G201" s="196" t="str">
        <f t="shared" si="7"/>
        <v/>
      </c>
    </row>
    <row r="202" spans="1:7" x14ac:dyDescent="0.3">
      <c r="A202" s="168" t="s">
        <v>665</v>
      </c>
      <c r="B202" s="183" t="s">
        <v>581</v>
      </c>
      <c r="C202" s="251"/>
      <c r="D202" s="251"/>
      <c r="E202" s="183"/>
      <c r="F202" s="196" t="str">
        <f t="shared" si="6"/>
        <v/>
      </c>
      <c r="G202" s="196" t="str">
        <f t="shared" si="7"/>
        <v/>
      </c>
    </row>
    <row r="203" spans="1:7" x14ac:dyDescent="0.3">
      <c r="A203" s="168" t="s">
        <v>666</v>
      </c>
      <c r="B203" s="183" t="s">
        <v>581</v>
      </c>
      <c r="C203" s="251"/>
      <c r="D203" s="251"/>
      <c r="E203" s="183"/>
      <c r="F203" s="196" t="str">
        <f t="shared" si="6"/>
        <v/>
      </c>
      <c r="G203" s="196" t="str">
        <f t="shared" si="7"/>
        <v/>
      </c>
    </row>
    <row r="204" spans="1:7" x14ac:dyDescent="0.3">
      <c r="A204" s="168" t="s">
        <v>667</v>
      </c>
      <c r="B204" s="183" t="s">
        <v>581</v>
      </c>
      <c r="C204" s="251"/>
      <c r="D204" s="251"/>
      <c r="E204" s="183"/>
      <c r="F204" s="196" t="str">
        <f t="shared" si="6"/>
        <v/>
      </c>
      <c r="G204" s="196" t="str">
        <f t="shared" si="7"/>
        <v/>
      </c>
    </row>
    <row r="205" spans="1:7" x14ac:dyDescent="0.3">
      <c r="A205" s="168" t="s">
        <v>668</v>
      </c>
      <c r="B205" s="183" t="s">
        <v>581</v>
      </c>
      <c r="C205" s="251"/>
      <c r="D205" s="251"/>
      <c r="F205" s="196" t="str">
        <f t="shared" si="6"/>
        <v/>
      </c>
      <c r="G205" s="196" t="str">
        <f t="shared" si="7"/>
        <v/>
      </c>
    </row>
    <row r="206" spans="1:7" x14ac:dyDescent="0.3">
      <c r="A206" s="168" t="s">
        <v>669</v>
      </c>
      <c r="B206" s="183" t="s">
        <v>581</v>
      </c>
      <c r="C206" s="251"/>
      <c r="D206" s="251"/>
      <c r="E206" s="252"/>
      <c r="F206" s="196" t="str">
        <f t="shared" si="6"/>
        <v/>
      </c>
      <c r="G206" s="196" t="str">
        <f t="shared" si="7"/>
        <v/>
      </c>
    </row>
    <row r="207" spans="1:7" x14ac:dyDescent="0.3">
      <c r="A207" s="168" t="s">
        <v>670</v>
      </c>
      <c r="B207" s="183" t="s">
        <v>581</v>
      </c>
      <c r="C207" s="251"/>
      <c r="D207" s="251"/>
      <c r="E207" s="252"/>
      <c r="F207" s="196" t="str">
        <f t="shared" si="6"/>
        <v/>
      </c>
      <c r="G207" s="196" t="str">
        <f t="shared" si="7"/>
        <v/>
      </c>
    </row>
    <row r="208" spans="1:7" x14ac:dyDescent="0.3">
      <c r="A208" s="168" t="s">
        <v>671</v>
      </c>
      <c r="B208" s="183" t="s">
        <v>581</v>
      </c>
      <c r="C208" s="251"/>
      <c r="D208" s="251"/>
      <c r="E208" s="252"/>
      <c r="F208" s="196" t="str">
        <f t="shared" si="6"/>
        <v/>
      </c>
      <c r="G208" s="196" t="str">
        <f t="shared" si="7"/>
        <v/>
      </c>
    </row>
    <row r="209" spans="1:7" x14ac:dyDescent="0.3">
      <c r="A209" s="168" t="s">
        <v>672</v>
      </c>
      <c r="B209" s="183" t="s">
        <v>581</v>
      </c>
      <c r="C209" s="251"/>
      <c r="D209" s="251"/>
      <c r="E209" s="252"/>
      <c r="F209" s="196" t="str">
        <f t="shared" si="6"/>
        <v/>
      </c>
      <c r="G209" s="196" t="str">
        <f t="shared" si="7"/>
        <v/>
      </c>
    </row>
    <row r="210" spans="1:7" x14ac:dyDescent="0.3">
      <c r="A210" s="168" t="s">
        <v>673</v>
      </c>
      <c r="B210" s="183" t="s">
        <v>581</v>
      </c>
      <c r="C210" s="251"/>
      <c r="D210" s="251"/>
      <c r="E210" s="252"/>
      <c r="F210" s="196" t="str">
        <f t="shared" si="6"/>
        <v/>
      </c>
      <c r="G210" s="196" t="str">
        <f t="shared" si="7"/>
        <v/>
      </c>
    </row>
    <row r="211" spans="1:7" x14ac:dyDescent="0.3">
      <c r="A211" s="168" t="s">
        <v>674</v>
      </c>
      <c r="B211" s="183" t="s">
        <v>581</v>
      </c>
      <c r="C211" s="251"/>
      <c r="D211" s="251"/>
      <c r="E211" s="252"/>
      <c r="F211" s="196" t="str">
        <f t="shared" si="6"/>
        <v/>
      </c>
      <c r="G211" s="196" t="str">
        <f t="shared" si="7"/>
        <v/>
      </c>
    </row>
    <row r="212" spans="1:7" x14ac:dyDescent="0.3">
      <c r="A212" s="168" t="s">
        <v>675</v>
      </c>
      <c r="B212" s="183" t="s">
        <v>581</v>
      </c>
      <c r="C212" s="251"/>
      <c r="D212" s="251"/>
      <c r="E212" s="252"/>
      <c r="F212" s="196" t="str">
        <f t="shared" si="6"/>
        <v/>
      </c>
      <c r="G212" s="196" t="str">
        <f t="shared" si="7"/>
        <v/>
      </c>
    </row>
    <row r="213" spans="1:7" x14ac:dyDescent="0.3">
      <c r="A213" s="168" t="s">
        <v>676</v>
      </c>
      <c r="B213" s="183" t="s">
        <v>581</v>
      </c>
      <c r="C213" s="251"/>
      <c r="D213" s="251"/>
      <c r="E213" s="252"/>
      <c r="F213" s="196" t="str">
        <f t="shared" si="6"/>
        <v/>
      </c>
      <c r="G213" s="196" t="str">
        <f t="shared" si="7"/>
        <v/>
      </c>
    </row>
    <row r="214" spans="1:7" x14ac:dyDescent="0.3">
      <c r="A214" s="168" t="s">
        <v>677</v>
      </c>
      <c r="B214" s="198" t="s">
        <v>67</v>
      </c>
      <c r="C214" s="199">
        <f>SUM(C190:C213)</f>
        <v>15259.944225880159</v>
      </c>
      <c r="D214" s="195">
        <f>SUM(D190:D213)</f>
        <v>228261</v>
      </c>
      <c r="E214" s="252"/>
      <c r="F214" s="253">
        <f>SUM(F190:F213)</f>
        <v>1.0000000000000002</v>
      </c>
      <c r="G214" s="253">
        <f>SUM(G190:G213)</f>
        <v>1</v>
      </c>
    </row>
    <row r="215" spans="1:7" x14ac:dyDescent="0.3">
      <c r="A215" s="185"/>
      <c r="B215" s="192" t="s">
        <v>678</v>
      </c>
      <c r="C215" s="185" t="s">
        <v>642</v>
      </c>
      <c r="D215" s="185" t="s">
        <v>643</v>
      </c>
      <c r="E215" s="187"/>
      <c r="F215" s="185" t="s">
        <v>463</v>
      </c>
      <c r="G215" s="185" t="s">
        <v>644</v>
      </c>
    </row>
    <row r="216" spans="1:7" x14ac:dyDescent="0.3">
      <c r="A216" s="168" t="s">
        <v>679</v>
      </c>
      <c r="B216" s="168" t="s">
        <v>680</v>
      </c>
      <c r="C216" s="238">
        <v>0.59273001349870402</v>
      </c>
      <c r="F216" s="193"/>
      <c r="G216" s="193"/>
    </row>
    <row r="217" spans="1:7" x14ac:dyDescent="0.3">
      <c r="F217" s="193"/>
      <c r="G217" s="193"/>
    </row>
    <row r="218" spans="1:7" x14ac:dyDescent="0.3">
      <c r="B218" s="183" t="s">
        <v>681</v>
      </c>
      <c r="F218" s="193"/>
      <c r="G218" s="193"/>
    </row>
    <row r="219" spans="1:7" x14ac:dyDescent="0.3">
      <c r="A219" s="168" t="s">
        <v>682</v>
      </c>
      <c r="B219" s="168" t="s">
        <v>683</v>
      </c>
      <c r="C219" s="189">
        <v>4307.6911628900298</v>
      </c>
      <c r="D219" s="189">
        <v>98763</v>
      </c>
      <c r="F219" s="196">
        <f t="shared" ref="F219:F233" si="8">IF($C$227=0,"",IF(C219="[for completion]","",C219/$C$227))</f>
        <v>0.2822874775377236</v>
      </c>
      <c r="G219" s="196">
        <f t="shared" ref="G219:G233" si="9">IF($D$227=0,"",IF(D219="[for completion]","",D219/$D$227))</f>
        <v>0.43267575275671272</v>
      </c>
    </row>
    <row r="220" spans="1:7" x14ac:dyDescent="0.3">
      <c r="A220" s="168" t="s">
        <v>684</v>
      </c>
      <c r="B220" s="168" t="s">
        <v>685</v>
      </c>
      <c r="C220" s="189">
        <v>1643.1849776900001</v>
      </c>
      <c r="D220" s="189">
        <v>26121</v>
      </c>
      <c r="F220" s="196">
        <f t="shared" si="8"/>
        <v>0.10767961883525408</v>
      </c>
      <c r="G220" s="196">
        <f t="shared" si="9"/>
        <v>0.11443479175154757</v>
      </c>
    </row>
    <row r="221" spans="1:7" x14ac:dyDescent="0.3">
      <c r="A221" s="168" t="s">
        <v>686</v>
      </c>
      <c r="B221" s="168" t="s">
        <v>687</v>
      </c>
      <c r="C221" s="189">
        <v>1860.39928648</v>
      </c>
      <c r="D221" s="189">
        <v>26061</v>
      </c>
      <c r="F221" s="196">
        <f t="shared" si="8"/>
        <v>0.12191389817302623</v>
      </c>
      <c r="G221" s="196">
        <f t="shared" si="9"/>
        <v>0.11417193475889442</v>
      </c>
    </row>
    <row r="222" spans="1:7" x14ac:dyDescent="0.3">
      <c r="A222" s="168" t="s">
        <v>688</v>
      </c>
      <c r="B222" s="168" t="s">
        <v>689</v>
      </c>
      <c r="C222" s="189">
        <v>2014.2046888900099</v>
      </c>
      <c r="D222" s="189">
        <v>25247</v>
      </c>
      <c r="F222" s="196">
        <f t="shared" si="8"/>
        <v>0.13199292599471146</v>
      </c>
      <c r="G222" s="196">
        <f t="shared" si="9"/>
        <v>0.11060584155856673</v>
      </c>
    </row>
    <row r="223" spans="1:7" x14ac:dyDescent="0.3">
      <c r="A223" s="168" t="s">
        <v>690</v>
      </c>
      <c r="B223" s="168" t="s">
        <v>691</v>
      </c>
      <c r="C223" s="189">
        <v>2241.50625743</v>
      </c>
      <c r="D223" s="189">
        <v>24389</v>
      </c>
      <c r="F223" s="196">
        <f t="shared" si="8"/>
        <v>0.14688823394442851</v>
      </c>
      <c r="G223" s="196">
        <f t="shared" si="9"/>
        <v>0.10684698656362672</v>
      </c>
    </row>
    <row r="224" spans="1:7" x14ac:dyDescent="0.3">
      <c r="A224" s="168" t="s">
        <v>692</v>
      </c>
      <c r="B224" s="168" t="s">
        <v>693</v>
      </c>
      <c r="C224" s="189">
        <v>2079.6532494100102</v>
      </c>
      <c r="D224" s="189">
        <v>18552</v>
      </c>
      <c r="F224" s="196">
        <f t="shared" si="8"/>
        <v>0.13628183816576664</v>
      </c>
      <c r="G224" s="196">
        <f t="shared" si="9"/>
        <v>8.1275382128353071E-2</v>
      </c>
    </row>
    <row r="225" spans="1:7" x14ac:dyDescent="0.3">
      <c r="A225" s="168" t="s">
        <v>694</v>
      </c>
      <c r="B225" s="168" t="s">
        <v>695</v>
      </c>
      <c r="C225" s="189">
        <v>640.76409338999895</v>
      </c>
      <c r="D225" s="189">
        <v>4924</v>
      </c>
      <c r="F225" s="196">
        <f t="shared" si="8"/>
        <v>4.1989936785174958E-2</v>
      </c>
      <c r="G225" s="196">
        <f t="shared" si="9"/>
        <v>2.1571797197068268E-2</v>
      </c>
    </row>
    <row r="226" spans="1:7" x14ac:dyDescent="0.3">
      <c r="A226" s="168" t="s">
        <v>696</v>
      </c>
      <c r="B226" s="168" t="s">
        <v>697</v>
      </c>
      <c r="C226" s="189">
        <v>472.540509700001</v>
      </c>
      <c r="D226" s="189">
        <v>4204</v>
      </c>
      <c r="F226" s="196">
        <f t="shared" si="8"/>
        <v>3.0966070563914483E-2</v>
      </c>
      <c r="G226" s="196">
        <f t="shared" si="9"/>
        <v>1.8417513285230502E-2</v>
      </c>
    </row>
    <row r="227" spans="1:7" x14ac:dyDescent="0.3">
      <c r="A227" s="168" t="s">
        <v>698</v>
      </c>
      <c r="B227" s="198" t="s">
        <v>67</v>
      </c>
      <c r="C227" s="189">
        <f>SUM(C219:C226)</f>
        <v>15259.94422588005</v>
      </c>
      <c r="D227" s="251">
        <f>SUM(D219:D226)</f>
        <v>228261</v>
      </c>
      <c r="F227" s="238">
        <f>SUM(F219:F226)</f>
        <v>1</v>
      </c>
      <c r="G227" s="238">
        <f>SUM(G219:G226)</f>
        <v>1</v>
      </c>
    </row>
    <row r="228" spans="1:7" x14ac:dyDescent="0.3">
      <c r="A228" s="168" t="s">
        <v>699</v>
      </c>
      <c r="B228" s="201" t="s">
        <v>700</v>
      </c>
      <c r="C228" s="189"/>
      <c r="D228" s="251"/>
      <c r="F228" s="196">
        <f t="shared" si="8"/>
        <v>0</v>
      </c>
      <c r="G228" s="196">
        <f t="shared" si="9"/>
        <v>0</v>
      </c>
    </row>
    <row r="229" spans="1:7" x14ac:dyDescent="0.3">
      <c r="A229" s="168" t="s">
        <v>701</v>
      </c>
      <c r="B229" s="201" t="s">
        <v>702</v>
      </c>
      <c r="C229" s="189"/>
      <c r="D229" s="251"/>
      <c r="F229" s="196">
        <f t="shared" si="8"/>
        <v>0</v>
      </c>
      <c r="G229" s="196">
        <f t="shared" si="9"/>
        <v>0</v>
      </c>
    </row>
    <row r="230" spans="1:7" x14ac:dyDescent="0.3">
      <c r="A230" s="168" t="s">
        <v>703</v>
      </c>
      <c r="B230" s="201" t="s">
        <v>704</v>
      </c>
      <c r="C230" s="189"/>
      <c r="D230" s="251"/>
      <c r="F230" s="196">
        <f t="shared" si="8"/>
        <v>0</v>
      </c>
      <c r="G230" s="196">
        <f t="shared" si="9"/>
        <v>0</v>
      </c>
    </row>
    <row r="231" spans="1:7" x14ac:dyDescent="0.3">
      <c r="A231" s="168" t="s">
        <v>705</v>
      </c>
      <c r="B231" s="201" t="s">
        <v>706</v>
      </c>
      <c r="C231" s="189"/>
      <c r="D231" s="251"/>
      <c r="F231" s="196">
        <f t="shared" si="8"/>
        <v>0</v>
      </c>
      <c r="G231" s="196">
        <f t="shared" si="9"/>
        <v>0</v>
      </c>
    </row>
    <row r="232" spans="1:7" x14ac:dyDescent="0.3">
      <c r="A232" s="168" t="s">
        <v>707</v>
      </c>
      <c r="B232" s="201" t="s">
        <v>708</v>
      </c>
      <c r="C232" s="189"/>
      <c r="D232" s="251"/>
      <c r="F232" s="196">
        <f t="shared" si="8"/>
        <v>0</v>
      </c>
      <c r="G232" s="196">
        <f t="shared" si="9"/>
        <v>0</v>
      </c>
    </row>
    <row r="233" spans="1:7" x14ac:dyDescent="0.3">
      <c r="A233" s="168" t="s">
        <v>709</v>
      </c>
      <c r="B233" s="201" t="s">
        <v>710</v>
      </c>
      <c r="C233" s="189"/>
      <c r="D233" s="251"/>
      <c r="F233" s="196">
        <f t="shared" si="8"/>
        <v>0</v>
      </c>
      <c r="G233" s="196">
        <f t="shared" si="9"/>
        <v>0</v>
      </c>
    </row>
    <row r="234" spans="1:7" x14ac:dyDescent="0.3">
      <c r="A234" s="168" t="s">
        <v>711</v>
      </c>
      <c r="B234" s="201"/>
      <c r="F234" s="196"/>
      <c r="G234" s="196"/>
    </row>
    <row r="235" spans="1:7" x14ac:dyDescent="0.3">
      <c r="A235" s="168" t="s">
        <v>712</v>
      </c>
      <c r="B235" s="201"/>
      <c r="F235" s="196"/>
      <c r="G235" s="196"/>
    </row>
    <row r="236" spans="1:7" x14ac:dyDescent="0.3">
      <c r="A236" s="168" t="s">
        <v>713</v>
      </c>
      <c r="B236" s="201"/>
      <c r="F236" s="196"/>
      <c r="G236" s="196"/>
    </row>
    <row r="237" spans="1:7" x14ac:dyDescent="0.3">
      <c r="A237" s="185"/>
      <c r="B237" s="192" t="s">
        <v>714</v>
      </c>
      <c r="C237" s="185" t="s">
        <v>642</v>
      </c>
      <c r="D237" s="185" t="s">
        <v>643</v>
      </c>
      <c r="E237" s="187"/>
      <c r="F237" s="185" t="s">
        <v>463</v>
      </c>
      <c r="G237" s="185" t="s">
        <v>644</v>
      </c>
    </row>
    <row r="238" spans="1:7" x14ac:dyDescent="0.3">
      <c r="A238" s="168" t="s">
        <v>715</v>
      </c>
      <c r="B238" s="168" t="s">
        <v>680</v>
      </c>
      <c r="C238" s="238">
        <v>0.51662705351300797</v>
      </c>
      <c r="F238" s="193"/>
      <c r="G238" s="193"/>
    </row>
    <row r="239" spans="1:7" x14ac:dyDescent="0.3">
      <c r="F239" s="193"/>
      <c r="G239" s="193"/>
    </row>
    <row r="240" spans="1:7" x14ac:dyDescent="0.3">
      <c r="B240" s="183" t="s">
        <v>681</v>
      </c>
      <c r="F240" s="193"/>
      <c r="G240" s="193"/>
    </row>
    <row r="241" spans="1:7" x14ac:dyDescent="0.3">
      <c r="A241" s="168" t="s">
        <v>716</v>
      </c>
      <c r="B241" s="168" t="s">
        <v>683</v>
      </c>
      <c r="C241" s="189">
        <v>5495.9913181000402</v>
      </c>
      <c r="D241" s="189">
        <v>119878</v>
      </c>
      <c r="F241" s="196">
        <f>IF($C$249=0,"",IF(C241="[Mark as ND1 if not relevant]","",C241/$C$249))</f>
        <v>0.36015802133661379</v>
      </c>
      <c r="G241" s="196">
        <f>IF($D$249=0,"",IF(D241="[Mark as ND1 if not relevant]","",D241/$D$249))</f>
        <v>0.5251795094212327</v>
      </c>
    </row>
    <row r="242" spans="1:7" x14ac:dyDescent="0.3">
      <c r="A242" s="168" t="s">
        <v>717</v>
      </c>
      <c r="B242" s="168" t="s">
        <v>685</v>
      </c>
      <c r="C242" s="189">
        <v>1843.51886981999</v>
      </c>
      <c r="D242" s="189">
        <v>25838</v>
      </c>
      <c r="F242" s="196">
        <f t="shared" ref="F242:F248" si="10">IF($C$249=0,"",IF(C242="[Mark as ND1 if not relevant]","",C242/$C$249))</f>
        <v>0.12080770693076856</v>
      </c>
      <c r="G242" s="196">
        <f t="shared" ref="G242:G248" si="11">IF($D$249=0,"",IF(D242="[Mark as ND1 if not relevant]","",D242/$D$249))</f>
        <v>0.11319498293620023</v>
      </c>
    </row>
    <row r="243" spans="1:7" x14ac:dyDescent="0.3">
      <c r="A243" s="168" t="s">
        <v>718</v>
      </c>
      <c r="B243" s="168" t="s">
        <v>687</v>
      </c>
      <c r="C243" s="189">
        <v>1932.99814715001</v>
      </c>
      <c r="D243" s="189">
        <v>24176</v>
      </c>
      <c r="F243" s="196">
        <f t="shared" si="10"/>
        <v>0.12667137694197791</v>
      </c>
      <c r="G243" s="196">
        <f t="shared" si="11"/>
        <v>0.10591384423970805</v>
      </c>
    </row>
    <row r="244" spans="1:7" x14ac:dyDescent="0.3">
      <c r="A244" s="168" t="s">
        <v>719</v>
      </c>
      <c r="B244" s="168" t="s">
        <v>689</v>
      </c>
      <c r="C244" s="189">
        <v>1953.75644809</v>
      </c>
      <c r="D244" s="189">
        <v>21707</v>
      </c>
      <c r="F244" s="196">
        <f t="shared" si="10"/>
        <v>0.12803168997017267</v>
      </c>
      <c r="G244" s="196">
        <f t="shared" si="11"/>
        <v>9.5097278992031048E-2</v>
      </c>
    </row>
    <row r="245" spans="1:7" x14ac:dyDescent="0.3">
      <c r="A245" s="168" t="s">
        <v>720</v>
      </c>
      <c r="B245" s="168" t="s">
        <v>691</v>
      </c>
      <c r="C245" s="189">
        <v>1748.7936132499999</v>
      </c>
      <c r="D245" s="189">
        <v>17176</v>
      </c>
      <c r="F245" s="196">
        <f t="shared" si="10"/>
        <v>0.11460026244946167</v>
      </c>
      <c r="G245" s="196">
        <f t="shared" si="11"/>
        <v>7.5247195096840899E-2</v>
      </c>
    </row>
    <row r="246" spans="1:7" x14ac:dyDescent="0.3">
      <c r="A246" s="168" t="s">
        <v>721</v>
      </c>
      <c r="B246" s="168" t="s">
        <v>693</v>
      </c>
      <c r="C246" s="189">
        <v>1484.2100933300001</v>
      </c>
      <c r="D246" s="189">
        <v>11719</v>
      </c>
      <c r="F246" s="196">
        <f t="shared" si="10"/>
        <v>9.7261829490363397E-2</v>
      </c>
      <c r="G246" s="196">
        <f t="shared" si="11"/>
        <v>5.1340351615037173E-2</v>
      </c>
    </row>
    <row r="247" spans="1:7" x14ac:dyDescent="0.3">
      <c r="A247" s="168" t="s">
        <v>722</v>
      </c>
      <c r="B247" s="168" t="s">
        <v>695</v>
      </c>
      <c r="C247" s="189">
        <v>365.56513081000003</v>
      </c>
      <c r="D247" s="189">
        <v>2609</v>
      </c>
      <c r="F247" s="196">
        <f t="shared" si="10"/>
        <v>2.3955862839263941E-2</v>
      </c>
      <c r="G247" s="196">
        <f t="shared" si="11"/>
        <v>1.1429898230534344E-2</v>
      </c>
    </row>
    <row r="248" spans="1:7" x14ac:dyDescent="0.3">
      <c r="A248" s="168" t="s">
        <v>723</v>
      </c>
      <c r="B248" s="168" t="s">
        <v>697</v>
      </c>
      <c r="C248" s="189">
        <v>435.11060533</v>
      </c>
      <c r="D248" s="189">
        <v>5158</v>
      </c>
      <c r="F248" s="196">
        <f t="shared" si="10"/>
        <v>2.8513250041377995E-2</v>
      </c>
      <c r="G248" s="196">
        <f t="shared" si="11"/>
        <v>2.2596939468415542E-2</v>
      </c>
    </row>
    <row r="249" spans="1:7" x14ac:dyDescent="0.3">
      <c r="A249" s="168" t="s">
        <v>724</v>
      </c>
      <c r="B249" s="198" t="s">
        <v>67</v>
      </c>
      <c r="C249" s="189">
        <f>SUM(C241:C248)</f>
        <v>15259.944225880041</v>
      </c>
      <c r="D249" s="251">
        <f>SUM(D241:D248)</f>
        <v>228261</v>
      </c>
      <c r="F249" s="238">
        <f>SUM(F241:F248)</f>
        <v>1</v>
      </c>
      <c r="G249" s="238">
        <f>SUM(G241:G248)</f>
        <v>0.99999999999999989</v>
      </c>
    </row>
    <row r="250" spans="1:7" x14ac:dyDescent="0.3">
      <c r="A250" s="168" t="s">
        <v>725</v>
      </c>
      <c r="B250" s="201" t="s">
        <v>700</v>
      </c>
      <c r="C250" s="189"/>
      <c r="D250" s="251"/>
      <c r="F250" s="196">
        <f t="shared" ref="F250:F255" si="12">IF($C$249=0,"",IF(C250="[for completion]","",C250/$C$249))</f>
        <v>0</v>
      </c>
      <c r="G250" s="196">
        <f t="shared" ref="G250:G255" si="13">IF($D$249=0,"",IF(D250="[for completion]","",D250/$D$249))</f>
        <v>0</v>
      </c>
    </row>
    <row r="251" spans="1:7" x14ac:dyDescent="0.3">
      <c r="A251" s="168" t="s">
        <v>726</v>
      </c>
      <c r="B251" s="201" t="s">
        <v>702</v>
      </c>
      <c r="C251" s="189"/>
      <c r="D251" s="251"/>
      <c r="F251" s="196">
        <f t="shared" si="12"/>
        <v>0</v>
      </c>
      <c r="G251" s="196">
        <f t="shared" si="13"/>
        <v>0</v>
      </c>
    </row>
    <row r="252" spans="1:7" x14ac:dyDescent="0.3">
      <c r="A252" s="168" t="s">
        <v>727</v>
      </c>
      <c r="B252" s="201" t="s">
        <v>704</v>
      </c>
      <c r="C252" s="189"/>
      <c r="D252" s="251"/>
      <c r="F252" s="196">
        <f t="shared" si="12"/>
        <v>0</v>
      </c>
      <c r="G252" s="196">
        <f t="shared" si="13"/>
        <v>0</v>
      </c>
    </row>
    <row r="253" spans="1:7" x14ac:dyDescent="0.3">
      <c r="A253" s="168" t="s">
        <v>728</v>
      </c>
      <c r="B253" s="201" t="s">
        <v>706</v>
      </c>
      <c r="C253" s="189"/>
      <c r="D253" s="251"/>
      <c r="F253" s="196">
        <f t="shared" si="12"/>
        <v>0</v>
      </c>
      <c r="G253" s="196">
        <f t="shared" si="13"/>
        <v>0</v>
      </c>
    </row>
    <row r="254" spans="1:7" x14ac:dyDescent="0.3">
      <c r="A254" s="168" t="s">
        <v>729</v>
      </c>
      <c r="B254" s="201" t="s">
        <v>708</v>
      </c>
      <c r="C254" s="189"/>
      <c r="D254" s="251"/>
      <c r="F254" s="196">
        <f t="shared" si="12"/>
        <v>0</v>
      </c>
      <c r="G254" s="196">
        <f t="shared" si="13"/>
        <v>0</v>
      </c>
    </row>
    <row r="255" spans="1:7" x14ac:dyDescent="0.3">
      <c r="A255" s="168" t="s">
        <v>730</v>
      </c>
      <c r="B255" s="201" t="s">
        <v>710</v>
      </c>
      <c r="C255" s="189"/>
      <c r="D255" s="251"/>
      <c r="F255" s="196">
        <f t="shared" si="12"/>
        <v>0</v>
      </c>
      <c r="G255" s="196">
        <f t="shared" si="13"/>
        <v>0</v>
      </c>
    </row>
    <row r="256" spans="1:7" x14ac:dyDescent="0.3">
      <c r="A256" s="168" t="s">
        <v>731</v>
      </c>
      <c r="B256" s="201"/>
      <c r="F256" s="197"/>
      <c r="G256" s="197"/>
    </row>
    <row r="257" spans="1:7" x14ac:dyDescent="0.3">
      <c r="A257" s="168" t="s">
        <v>732</v>
      </c>
      <c r="B257" s="201"/>
      <c r="F257" s="197"/>
      <c r="G257" s="197"/>
    </row>
    <row r="258" spans="1:7" x14ac:dyDescent="0.3">
      <c r="A258" s="168" t="s">
        <v>733</v>
      </c>
      <c r="B258" s="201"/>
      <c r="F258" s="197"/>
      <c r="G258" s="197"/>
    </row>
    <row r="259" spans="1:7" x14ac:dyDescent="0.3">
      <c r="A259" s="185"/>
      <c r="B259" s="192" t="s">
        <v>734</v>
      </c>
      <c r="C259" s="185" t="s">
        <v>463</v>
      </c>
      <c r="D259" s="185"/>
      <c r="E259" s="187"/>
      <c r="F259" s="185"/>
      <c r="G259" s="185"/>
    </row>
    <row r="260" spans="1:7" x14ac:dyDescent="0.3">
      <c r="A260" s="168" t="s">
        <v>735</v>
      </c>
      <c r="B260" s="168" t="s">
        <v>1538</v>
      </c>
      <c r="C260" s="238">
        <v>0</v>
      </c>
      <c r="E260" s="252"/>
      <c r="F260" s="252"/>
      <c r="G260" s="252"/>
    </row>
    <row r="261" spans="1:7" x14ac:dyDescent="0.3">
      <c r="A261" s="168" t="s">
        <v>737</v>
      </c>
      <c r="B261" s="168" t="s">
        <v>738</v>
      </c>
      <c r="C261" s="238">
        <v>0</v>
      </c>
      <c r="E261" s="252"/>
      <c r="F261" s="252"/>
    </row>
    <row r="262" spans="1:7" x14ac:dyDescent="0.3">
      <c r="A262" s="168" t="s">
        <v>739</v>
      </c>
      <c r="B262" s="168" t="s">
        <v>740</v>
      </c>
      <c r="C262" s="238">
        <v>0</v>
      </c>
      <c r="E262" s="252"/>
      <c r="F262" s="252"/>
    </row>
    <row r="263" spans="1:7" x14ac:dyDescent="0.3">
      <c r="A263" s="168" t="s">
        <v>741</v>
      </c>
      <c r="B263" s="168" t="s">
        <v>742</v>
      </c>
      <c r="C263" s="238">
        <v>0</v>
      </c>
      <c r="E263" s="252"/>
      <c r="F263" s="252"/>
    </row>
    <row r="264" spans="1:7" x14ac:dyDescent="0.3">
      <c r="A264" s="168" t="s">
        <v>743</v>
      </c>
      <c r="B264" s="183" t="s">
        <v>744</v>
      </c>
      <c r="C264" s="238">
        <v>0</v>
      </c>
      <c r="D264" s="179"/>
      <c r="E264" s="179"/>
      <c r="F264" s="206"/>
      <c r="G264" s="206"/>
    </row>
    <row r="265" spans="1:7" x14ac:dyDescent="0.3">
      <c r="A265" s="168" t="s">
        <v>745</v>
      </c>
      <c r="B265" s="168" t="s">
        <v>65</v>
      </c>
      <c r="C265" s="238">
        <v>1</v>
      </c>
      <c r="E265" s="252"/>
      <c r="F265" s="252"/>
    </row>
    <row r="266" spans="1:7" x14ac:dyDescent="0.3">
      <c r="A266" s="168" t="s">
        <v>747</v>
      </c>
      <c r="B266" s="201" t="s">
        <v>749</v>
      </c>
      <c r="C266" s="254"/>
      <c r="E266" s="252"/>
      <c r="F266" s="252"/>
    </row>
    <row r="267" spans="1:7" x14ac:dyDescent="0.3">
      <c r="A267" s="168" t="s">
        <v>748</v>
      </c>
      <c r="B267" s="201" t="s">
        <v>751</v>
      </c>
      <c r="C267" s="238"/>
      <c r="E267" s="252"/>
      <c r="F267" s="252"/>
    </row>
    <row r="268" spans="1:7" x14ac:dyDescent="0.3">
      <c r="A268" s="168" t="s">
        <v>750</v>
      </c>
      <c r="B268" s="201" t="s">
        <v>753</v>
      </c>
      <c r="C268" s="238"/>
      <c r="E268" s="252"/>
      <c r="F268" s="252"/>
    </row>
    <row r="269" spans="1:7" x14ac:dyDescent="0.3">
      <c r="A269" s="168" t="s">
        <v>752</v>
      </c>
      <c r="B269" s="201" t="s">
        <v>755</v>
      </c>
      <c r="C269" s="238"/>
      <c r="E269" s="252"/>
      <c r="F269" s="252"/>
    </row>
    <row r="270" spans="1:7" x14ac:dyDescent="0.3">
      <c r="A270" s="168" t="s">
        <v>754</v>
      </c>
      <c r="B270" s="201" t="s">
        <v>171</v>
      </c>
      <c r="C270" s="238"/>
      <c r="E270" s="252"/>
      <c r="F270" s="252"/>
    </row>
    <row r="271" spans="1:7" x14ac:dyDescent="0.3">
      <c r="A271" s="168" t="s">
        <v>756</v>
      </c>
      <c r="B271" s="201" t="s">
        <v>171</v>
      </c>
      <c r="C271" s="238"/>
      <c r="E271" s="252"/>
      <c r="F271" s="252"/>
    </row>
    <row r="272" spans="1:7" x14ac:dyDescent="0.3">
      <c r="A272" s="168" t="s">
        <v>757</v>
      </c>
      <c r="B272" s="201" t="s">
        <v>171</v>
      </c>
      <c r="C272" s="238"/>
      <c r="E272" s="252"/>
      <c r="F272" s="252"/>
    </row>
    <row r="273" spans="1:7" x14ac:dyDescent="0.3">
      <c r="A273" s="168" t="s">
        <v>758</v>
      </c>
      <c r="B273" s="201" t="s">
        <v>171</v>
      </c>
      <c r="C273" s="238"/>
      <c r="E273" s="252"/>
      <c r="F273" s="252"/>
    </row>
    <row r="274" spans="1:7" x14ac:dyDescent="0.3">
      <c r="A274" s="168" t="s">
        <v>759</v>
      </c>
      <c r="B274" s="201" t="s">
        <v>171</v>
      </c>
      <c r="C274" s="238"/>
      <c r="E274" s="252"/>
      <c r="F274" s="252"/>
    </row>
    <row r="275" spans="1:7" x14ac:dyDescent="0.3">
      <c r="A275" s="168" t="s">
        <v>760</v>
      </c>
      <c r="B275" s="201" t="s">
        <v>171</v>
      </c>
      <c r="C275" s="238"/>
      <c r="E275" s="252"/>
      <c r="F275" s="252"/>
    </row>
    <row r="276" spans="1:7" x14ac:dyDescent="0.3">
      <c r="A276" s="185"/>
      <c r="B276" s="192" t="s">
        <v>761</v>
      </c>
      <c r="C276" s="185" t="s">
        <v>463</v>
      </c>
      <c r="D276" s="185"/>
      <c r="E276" s="187"/>
      <c r="F276" s="185"/>
      <c r="G276" s="188"/>
    </row>
    <row r="277" spans="1:7" x14ac:dyDescent="0.3">
      <c r="A277" s="168" t="s">
        <v>762</v>
      </c>
      <c r="B277" s="168" t="s">
        <v>763</v>
      </c>
      <c r="C277" s="238">
        <v>1</v>
      </c>
      <c r="E277" s="161"/>
      <c r="F277" s="161"/>
    </row>
    <row r="278" spans="1:7" x14ac:dyDescent="0.3">
      <c r="A278" s="168" t="s">
        <v>764</v>
      </c>
      <c r="B278" s="168" t="s">
        <v>765</v>
      </c>
      <c r="C278" s="238">
        <v>0</v>
      </c>
      <c r="E278" s="161"/>
      <c r="F278" s="161"/>
    </row>
    <row r="279" spans="1:7" x14ac:dyDescent="0.3">
      <c r="A279" s="168" t="s">
        <v>766</v>
      </c>
      <c r="B279" s="168" t="s">
        <v>65</v>
      </c>
      <c r="C279" s="238">
        <v>0</v>
      </c>
      <c r="E279" s="161"/>
      <c r="F279" s="161"/>
    </row>
    <row r="280" spans="1:7" x14ac:dyDescent="0.3">
      <c r="A280" s="168" t="s">
        <v>767</v>
      </c>
      <c r="C280" s="238"/>
      <c r="E280" s="161"/>
      <c r="F280" s="161"/>
    </row>
    <row r="281" spans="1:7" x14ac:dyDescent="0.3">
      <c r="A281" s="168" t="s">
        <v>768</v>
      </c>
      <c r="C281" s="238"/>
      <c r="E281" s="161"/>
      <c r="F281" s="161"/>
    </row>
    <row r="282" spans="1:7" x14ac:dyDescent="0.3">
      <c r="A282" s="168" t="s">
        <v>769</v>
      </c>
      <c r="C282" s="238"/>
      <c r="E282" s="161"/>
      <c r="F282" s="161"/>
    </row>
    <row r="283" spans="1:7" x14ac:dyDescent="0.3">
      <c r="A283" s="168" t="s">
        <v>770</v>
      </c>
      <c r="C283" s="238"/>
      <c r="E283" s="161"/>
      <c r="F283" s="161"/>
    </row>
    <row r="284" spans="1:7" x14ac:dyDescent="0.3">
      <c r="A284" s="168" t="s">
        <v>771</v>
      </c>
      <c r="C284" s="238"/>
      <c r="E284" s="161"/>
      <c r="F284" s="161"/>
    </row>
    <row r="285" spans="1:7" x14ac:dyDescent="0.3">
      <c r="A285" s="168" t="s">
        <v>772</v>
      </c>
      <c r="C285" s="238"/>
      <c r="E285" s="161"/>
      <c r="F285" s="161"/>
    </row>
    <row r="286" spans="1:7" x14ac:dyDescent="0.3">
      <c r="A286" s="186"/>
      <c r="B286" s="186" t="s">
        <v>1539</v>
      </c>
      <c r="C286" s="186" t="s">
        <v>53</v>
      </c>
      <c r="D286" s="186" t="s">
        <v>1540</v>
      </c>
      <c r="E286" s="186"/>
      <c r="F286" s="186" t="s">
        <v>463</v>
      </c>
      <c r="G286" s="186" t="s">
        <v>1541</v>
      </c>
    </row>
    <row r="287" spans="1:7" x14ac:dyDescent="0.3">
      <c r="A287" s="168" t="s">
        <v>1542</v>
      </c>
      <c r="B287" s="183" t="s">
        <v>581</v>
      </c>
      <c r="C287" s="189"/>
      <c r="E287" s="171"/>
      <c r="F287" s="196" t="str">
        <f>IF($C$305=0,"",IF(C287="[For completion]","",C287/$C$305))</f>
        <v/>
      </c>
      <c r="G287" s="196" t="str">
        <f>IF($D$305=0,"",IF(D287="[For completion]","",D287/$D$305))</f>
        <v/>
      </c>
    </row>
    <row r="288" spans="1:7" x14ac:dyDescent="0.3">
      <c r="A288" s="168" t="s">
        <v>1543</v>
      </c>
      <c r="B288" s="183" t="s">
        <v>581</v>
      </c>
      <c r="C288" s="189"/>
      <c r="E288" s="171"/>
      <c r="F288" s="196" t="str">
        <f t="shared" ref="F288:F304" si="14">IF($C$305=0,"",IF(C288="[For completion]","",C288/$C$305))</f>
        <v/>
      </c>
      <c r="G288" s="196" t="str">
        <f t="shared" ref="G288:G304" si="15">IF($D$305=0,"",IF(D288="[For completion]","",D288/$D$305))</f>
        <v/>
      </c>
    </row>
    <row r="289" spans="1:7" x14ac:dyDescent="0.3">
      <c r="A289" s="168" t="s">
        <v>1544</v>
      </c>
      <c r="B289" s="183" t="s">
        <v>581</v>
      </c>
      <c r="C289" s="189"/>
      <c r="E289" s="171"/>
      <c r="F289" s="196" t="str">
        <f t="shared" si="14"/>
        <v/>
      </c>
      <c r="G289" s="196" t="str">
        <f t="shared" si="15"/>
        <v/>
      </c>
    </row>
    <row r="290" spans="1:7" x14ac:dyDescent="0.3">
      <c r="A290" s="168" t="s">
        <v>1545</v>
      </c>
      <c r="B290" s="183" t="s">
        <v>581</v>
      </c>
      <c r="C290" s="189"/>
      <c r="E290" s="171"/>
      <c r="F290" s="196" t="str">
        <f t="shared" si="14"/>
        <v/>
      </c>
      <c r="G290" s="196" t="str">
        <f t="shared" si="15"/>
        <v/>
      </c>
    </row>
    <row r="291" spans="1:7" x14ac:dyDescent="0.3">
      <c r="A291" s="168" t="s">
        <v>1546</v>
      </c>
      <c r="B291" s="183" t="s">
        <v>581</v>
      </c>
      <c r="C291" s="189"/>
      <c r="E291" s="171"/>
      <c r="F291" s="196" t="str">
        <f t="shared" si="14"/>
        <v/>
      </c>
      <c r="G291" s="196" t="str">
        <f t="shared" si="15"/>
        <v/>
      </c>
    </row>
    <row r="292" spans="1:7" x14ac:dyDescent="0.3">
      <c r="A292" s="168" t="s">
        <v>1547</v>
      </c>
      <c r="B292" s="183" t="s">
        <v>581</v>
      </c>
      <c r="C292" s="189"/>
      <c r="E292" s="171"/>
      <c r="F292" s="196" t="str">
        <f t="shared" si="14"/>
        <v/>
      </c>
      <c r="G292" s="196" t="str">
        <f t="shared" si="15"/>
        <v/>
      </c>
    </row>
    <row r="293" spans="1:7" x14ac:dyDescent="0.3">
      <c r="A293" s="168" t="s">
        <v>1548</v>
      </c>
      <c r="B293" s="183" t="s">
        <v>581</v>
      </c>
      <c r="C293" s="189"/>
      <c r="E293" s="171"/>
      <c r="F293" s="196" t="str">
        <f t="shared" si="14"/>
        <v/>
      </c>
      <c r="G293" s="196" t="str">
        <f t="shared" si="15"/>
        <v/>
      </c>
    </row>
    <row r="294" spans="1:7" x14ac:dyDescent="0.3">
      <c r="A294" s="168" t="s">
        <v>1549</v>
      </c>
      <c r="B294" s="183" t="s">
        <v>581</v>
      </c>
      <c r="C294" s="189"/>
      <c r="E294" s="171"/>
      <c r="F294" s="196" t="str">
        <f t="shared" si="14"/>
        <v/>
      </c>
      <c r="G294" s="196" t="str">
        <f t="shared" si="15"/>
        <v/>
      </c>
    </row>
    <row r="295" spans="1:7" x14ac:dyDescent="0.3">
      <c r="A295" s="168" t="s">
        <v>1550</v>
      </c>
      <c r="B295" s="183" t="s">
        <v>581</v>
      </c>
      <c r="C295" s="189"/>
      <c r="E295" s="171"/>
      <c r="F295" s="196" t="str">
        <f t="shared" si="14"/>
        <v/>
      </c>
      <c r="G295" s="196" t="str">
        <f t="shared" si="15"/>
        <v/>
      </c>
    </row>
    <row r="296" spans="1:7" x14ac:dyDescent="0.3">
      <c r="A296" s="168" t="s">
        <v>1551</v>
      </c>
      <c r="B296" s="183" t="s">
        <v>581</v>
      </c>
      <c r="C296" s="189"/>
      <c r="E296" s="171"/>
      <c r="F296" s="196" t="str">
        <f t="shared" si="14"/>
        <v/>
      </c>
      <c r="G296" s="196" t="str">
        <f t="shared" si="15"/>
        <v/>
      </c>
    </row>
    <row r="297" spans="1:7" x14ac:dyDescent="0.3">
      <c r="A297" s="168" t="s">
        <v>1552</v>
      </c>
      <c r="B297" s="183" t="s">
        <v>581</v>
      </c>
      <c r="C297" s="189"/>
      <c r="E297" s="171"/>
      <c r="F297" s="196" t="str">
        <f t="shared" si="14"/>
        <v/>
      </c>
      <c r="G297" s="196" t="str">
        <f t="shared" si="15"/>
        <v/>
      </c>
    </row>
    <row r="298" spans="1:7" x14ac:dyDescent="0.3">
      <c r="A298" s="168" t="s">
        <v>1553</v>
      </c>
      <c r="B298" s="183" t="s">
        <v>581</v>
      </c>
      <c r="C298" s="189"/>
      <c r="E298" s="171"/>
      <c r="F298" s="196" t="str">
        <f t="shared" si="14"/>
        <v/>
      </c>
      <c r="G298" s="196" t="str">
        <f t="shared" si="15"/>
        <v/>
      </c>
    </row>
    <row r="299" spans="1:7" x14ac:dyDescent="0.3">
      <c r="A299" s="168" t="s">
        <v>1554</v>
      </c>
      <c r="B299" s="183" t="s">
        <v>581</v>
      </c>
      <c r="C299" s="189"/>
      <c r="E299" s="171"/>
      <c r="F299" s="196" t="str">
        <f t="shared" si="14"/>
        <v/>
      </c>
      <c r="G299" s="196" t="str">
        <f t="shared" si="15"/>
        <v/>
      </c>
    </row>
    <row r="300" spans="1:7" x14ac:dyDescent="0.3">
      <c r="A300" s="168" t="s">
        <v>1555</v>
      </c>
      <c r="B300" s="183" t="s">
        <v>581</v>
      </c>
      <c r="C300" s="189"/>
      <c r="E300" s="171"/>
      <c r="F300" s="196" t="str">
        <f t="shared" si="14"/>
        <v/>
      </c>
      <c r="G300" s="196" t="str">
        <f t="shared" si="15"/>
        <v/>
      </c>
    </row>
    <row r="301" spans="1:7" x14ac:dyDescent="0.3">
      <c r="A301" s="168" t="s">
        <v>1556</v>
      </c>
      <c r="B301" s="183" t="s">
        <v>581</v>
      </c>
      <c r="C301" s="189"/>
      <c r="E301" s="171"/>
      <c r="F301" s="196" t="str">
        <f t="shared" si="14"/>
        <v/>
      </c>
      <c r="G301" s="196" t="str">
        <f t="shared" si="15"/>
        <v/>
      </c>
    </row>
    <row r="302" spans="1:7" x14ac:dyDescent="0.3">
      <c r="A302" s="168" t="s">
        <v>1557</v>
      </c>
      <c r="B302" s="183" t="s">
        <v>581</v>
      </c>
      <c r="C302" s="189"/>
      <c r="E302" s="171"/>
      <c r="F302" s="196" t="str">
        <f t="shared" si="14"/>
        <v/>
      </c>
      <c r="G302" s="196" t="str">
        <f t="shared" si="15"/>
        <v/>
      </c>
    </row>
    <row r="303" spans="1:7" x14ac:dyDescent="0.3">
      <c r="A303" s="168" t="s">
        <v>1558</v>
      </c>
      <c r="B303" s="183" t="s">
        <v>581</v>
      </c>
      <c r="C303" s="189"/>
      <c r="E303" s="171"/>
      <c r="F303" s="196" t="str">
        <f t="shared" si="14"/>
        <v/>
      </c>
      <c r="G303" s="196" t="str">
        <f t="shared" si="15"/>
        <v/>
      </c>
    </row>
    <row r="304" spans="1:7" x14ac:dyDescent="0.3">
      <c r="A304" s="168" t="s">
        <v>1559</v>
      </c>
      <c r="B304" s="183" t="s">
        <v>1560</v>
      </c>
      <c r="C304" s="189"/>
      <c r="E304" s="171"/>
      <c r="F304" s="196" t="str">
        <f t="shared" si="14"/>
        <v/>
      </c>
      <c r="G304" s="196" t="str">
        <f t="shared" si="15"/>
        <v/>
      </c>
    </row>
    <row r="305" spans="1:7" x14ac:dyDescent="0.3">
      <c r="A305" s="168" t="s">
        <v>1561</v>
      </c>
      <c r="B305" s="183" t="s">
        <v>67</v>
      </c>
      <c r="C305" s="189">
        <f>SUM(C287:C304)</f>
        <v>0</v>
      </c>
      <c r="D305" s="168">
        <f>SUM(D287:D304)</f>
        <v>0</v>
      </c>
      <c r="E305" s="171"/>
      <c r="F305" s="193">
        <f>SUM(F287:F304)</f>
        <v>0</v>
      </c>
      <c r="G305" s="193">
        <f>SUM(G287:G304)</f>
        <v>0</v>
      </c>
    </row>
    <row r="306" spans="1:7" x14ac:dyDescent="0.3">
      <c r="A306" s="168" t="s">
        <v>1562</v>
      </c>
      <c r="B306" s="183"/>
      <c r="E306" s="171"/>
      <c r="F306" s="171"/>
      <c r="G306" s="171"/>
    </row>
    <row r="307" spans="1:7" x14ac:dyDescent="0.3">
      <c r="A307" s="168" t="s">
        <v>1563</v>
      </c>
      <c r="B307" s="183"/>
      <c r="E307" s="171"/>
      <c r="F307" s="171"/>
      <c r="G307" s="171"/>
    </row>
    <row r="308" spans="1:7" x14ac:dyDescent="0.3">
      <c r="A308" s="168" t="s">
        <v>1564</v>
      </c>
      <c r="B308" s="183"/>
      <c r="E308" s="171"/>
      <c r="F308" s="171"/>
      <c r="G308" s="171"/>
    </row>
    <row r="309" spans="1:7" x14ac:dyDescent="0.3">
      <c r="A309" s="186"/>
      <c r="B309" s="186" t="s">
        <v>1565</v>
      </c>
      <c r="C309" s="186" t="s">
        <v>53</v>
      </c>
      <c r="D309" s="186" t="s">
        <v>1540</v>
      </c>
      <c r="E309" s="186"/>
      <c r="F309" s="186" t="s">
        <v>463</v>
      </c>
      <c r="G309" s="186" t="s">
        <v>1541</v>
      </c>
    </row>
    <row r="310" spans="1:7" x14ac:dyDescent="0.3">
      <c r="A310" s="168" t="s">
        <v>1566</v>
      </c>
      <c r="B310" s="183" t="s">
        <v>581</v>
      </c>
      <c r="C310" s="189"/>
      <c r="E310" s="171"/>
      <c r="F310" s="196" t="str">
        <f>IF($C$328=0,"",IF(C310="[For completion]","",C310/$C$328))</f>
        <v/>
      </c>
      <c r="G310" s="196" t="str">
        <f>IF($D$328=0,"",IF(D310="[For completion]","",D310/$D$328))</f>
        <v/>
      </c>
    </row>
    <row r="311" spans="1:7" x14ac:dyDescent="0.3">
      <c r="A311" s="168" t="s">
        <v>1567</v>
      </c>
      <c r="B311" s="183" t="s">
        <v>581</v>
      </c>
      <c r="C311" s="189"/>
      <c r="E311" s="171"/>
      <c r="F311" s="171"/>
      <c r="G311" s="171"/>
    </row>
    <row r="312" spans="1:7" x14ac:dyDescent="0.3">
      <c r="A312" s="168" t="s">
        <v>1568</v>
      </c>
      <c r="B312" s="183" t="s">
        <v>581</v>
      </c>
      <c r="C312" s="189"/>
      <c r="E312" s="171"/>
      <c r="F312" s="171"/>
      <c r="G312" s="171"/>
    </row>
    <row r="313" spans="1:7" x14ac:dyDescent="0.3">
      <c r="A313" s="168" t="s">
        <v>1569</v>
      </c>
      <c r="B313" s="183" t="s">
        <v>581</v>
      </c>
      <c r="C313" s="189"/>
      <c r="E313" s="171"/>
      <c r="F313" s="171"/>
      <c r="G313" s="171"/>
    </row>
    <row r="314" spans="1:7" x14ac:dyDescent="0.3">
      <c r="A314" s="168" t="s">
        <v>1570</v>
      </c>
      <c r="B314" s="183" t="s">
        <v>581</v>
      </c>
      <c r="C314" s="189"/>
      <c r="E314" s="171"/>
      <c r="F314" s="171"/>
      <c r="G314" s="171"/>
    </row>
    <row r="315" spans="1:7" x14ac:dyDescent="0.3">
      <c r="A315" s="168" t="s">
        <v>1571</v>
      </c>
      <c r="B315" s="183" t="s">
        <v>581</v>
      </c>
      <c r="C315" s="189"/>
      <c r="E315" s="171"/>
      <c r="F315" s="171"/>
      <c r="G315" s="171"/>
    </row>
    <row r="316" spans="1:7" x14ac:dyDescent="0.3">
      <c r="A316" s="168" t="s">
        <v>1572</v>
      </c>
      <c r="B316" s="183" t="s">
        <v>581</v>
      </c>
      <c r="C316" s="189"/>
      <c r="E316" s="171"/>
      <c r="F316" s="171"/>
      <c r="G316" s="171"/>
    </row>
    <row r="317" spans="1:7" x14ac:dyDescent="0.3">
      <c r="A317" s="168" t="s">
        <v>1573</v>
      </c>
      <c r="B317" s="183" t="s">
        <v>581</v>
      </c>
      <c r="C317" s="189"/>
      <c r="E317" s="171"/>
      <c r="F317" s="171"/>
      <c r="G317" s="171"/>
    </row>
    <row r="318" spans="1:7" x14ac:dyDescent="0.3">
      <c r="A318" s="168" t="s">
        <v>1574</v>
      </c>
      <c r="B318" s="183" t="s">
        <v>581</v>
      </c>
      <c r="C318" s="189"/>
      <c r="E318" s="171"/>
      <c r="F318" s="171"/>
      <c r="G318" s="171"/>
    </row>
    <row r="319" spans="1:7" x14ac:dyDescent="0.3">
      <c r="A319" s="168" t="s">
        <v>1575</v>
      </c>
      <c r="B319" s="183" t="s">
        <v>581</v>
      </c>
      <c r="C319" s="189"/>
      <c r="E319" s="171"/>
      <c r="F319" s="171"/>
      <c r="G319" s="171"/>
    </row>
    <row r="320" spans="1:7" x14ac:dyDescent="0.3">
      <c r="A320" s="168" t="s">
        <v>1576</v>
      </c>
      <c r="B320" s="183" t="s">
        <v>581</v>
      </c>
      <c r="C320" s="189"/>
      <c r="E320" s="171"/>
      <c r="F320" s="171"/>
      <c r="G320" s="171"/>
    </row>
    <row r="321" spans="1:7" x14ac:dyDescent="0.3">
      <c r="A321" s="168" t="s">
        <v>1577</v>
      </c>
      <c r="B321" s="183" t="s">
        <v>581</v>
      </c>
      <c r="C321" s="189"/>
      <c r="E321" s="171"/>
      <c r="F321" s="171"/>
      <c r="G321" s="171"/>
    </row>
    <row r="322" spans="1:7" x14ac:dyDescent="0.3">
      <c r="A322" s="168" t="s">
        <v>1578</v>
      </c>
      <c r="B322" s="183" t="s">
        <v>581</v>
      </c>
      <c r="C322" s="189"/>
      <c r="E322" s="171"/>
      <c r="F322" s="171"/>
      <c r="G322" s="171"/>
    </row>
    <row r="323" spans="1:7" x14ac:dyDescent="0.3">
      <c r="A323" s="168" t="s">
        <v>1579</v>
      </c>
      <c r="B323" s="183" t="s">
        <v>581</v>
      </c>
      <c r="C323" s="189"/>
      <c r="E323" s="171"/>
      <c r="F323" s="171"/>
      <c r="G323" s="171"/>
    </row>
    <row r="324" spans="1:7" x14ac:dyDescent="0.3">
      <c r="A324" s="168" t="s">
        <v>1580</v>
      </c>
      <c r="B324" s="183" t="s">
        <v>581</v>
      </c>
      <c r="C324" s="189"/>
      <c r="E324" s="171"/>
      <c r="F324" s="171"/>
      <c r="G324" s="171"/>
    </row>
    <row r="325" spans="1:7" x14ac:dyDescent="0.3">
      <c r="A325" s="168" t="s">
        <v>1581</v>
      </c>
      <c r="B325" s="183" t="s">
        <v>581</v>
      </c>
      <c r="C325" s="189"/>
      <c r="E325" s="171"/>
      <c r="F325" s="171"/>
      <c r="G325" s="171"/>
    </row>
    <row r="326" spans="1:7" x14ac:dyDescent="0.3">
      <c r="A326" s="168" t="s">
        <v>1582</v>
      </c>
      <c r="B326" s="183" t="s">
        <v>581</v>
      </c>
      <c r="C326" s="189"/>
      <c r="E326" s="171"/>
      <c r="F326" s="171"/>
      <c r="G326" s="171"/>
    </row>
    <row r="327" spans="1:7" x14ac:dyDescent="0.3">
      <c r="A327" s="168" t="s">
        <v>1583</v>
      </c>
      <c r="B327" s="183" t="s">
        <v>1560</v>
      </c>
      <c r="C327" s="189"/>
      <c r="E327" s="171"/>
      <c r="F327" s="171"/>
      <c r="G327" s="171"/>
    </row>
    <row r="328" spans="1:7" x14ac:dyDescent="0.3">
      <c r="A328" s="168" t="s">
        <v>1584</v>
      </c>
      <c r="B328" s="183" t="s">
        <v>67</v>
      </c>
      <c r="C328" s="189">
        <f>SUM(C310:C327)</f>
        <v>0</v>
      </c>
      <c r="D328" s="168">
        <f>SUM(D310:D327)</f>
        <v>0</v>
      </c>
      <c r="E328" s="171"/>
      <c r="F328" s="193">
        <f>SUM(F310:F327)</f>
        <v>0</v>
      </c>
      <c r="G328" s="193">
        <f>SUM(G310:G327)</f>
        <v>0</v>
      </c>
    </row>
    <row r="329" spans="1:7" x14ac:dyDescent="0.3">
      <c r="A329" s="168" t="s">
        <v>1585</v>
      </c>
      <c r="B329" s="183"/>
      <c r="E329" s="171"/>
      <c r="F329" s="171"/>
      <c r="G329" s="171"/>
    </row>
    <row r="330" spans="1:7" x14ac:dyDescent="0.3">
      <c r="A330" s="168" t="s">
        <v>1586</v>
      </c>
      <c r="B330" s="183"/>
      <c r="E330" s="171"/>
      <c r="F330" s="171"/>
      <c r="G330" s="171"/>
    </row>
    <row r="331" spans="1:7" x14ac:dyDescent="0.3">
      <c r="A331" s="168" t="s">
        <v>1587</v>
      </c>
      <c r="B331" s="183"/>
      <c r="E331" s="171"/>
      <c r="F331" s="171"/>
      <c r="G331" s="171"/>
    </row>
    <row r="332" spans="1:7" x14ac:dyDescent="0.3">
      <c r="A332" s="186"/>
      <c r="B332" s="186" t="s">
        <v>1588</v>
      </c>
      <c r="C332" s="186" t="s">
        <v>53</v>
      </c>
      <c r="D332" s="186" t="s">
        <v>1540</v>
      </c>
      <c r="E332" s="186"/>
      <c r="F332" s="186" t="s">
        <v>463</v>
      </c>
      <c r="G332" s="186" t="s">
        <v>1541</v>
      </c>
    </row>
    <row r="333" spans="1:7" x14ac:dyDescent="0.3">
      <c r="A333" s="168" t="s">
        <v>1589</v>
      </c>
      <c r="B333" s="183" t="s">
        <v>1590</v>
      </c>
      <c r="C333" s="189"/>
      <c r="E333" s="171"/>
      <c r="F333" s="196" t="str">
        <f>IF($C$343=0,"",IF(C333="[For completion]","",C333/$C$343))</f>
        <v/>
      </c>
      <c r="G333" s="196" t="str">
        <f>IF($D$343=0,"",IF(D333="[For completion]","",D333/$D$343))</f>
        <v/>
      </c>
    </row>
    <row r="334" spans="1:7" x14ac:dyDescent="0.3">
      <c r="A334" s="168" t="s">
        <v>1591</v>
      </c>
      <c r="B334" s="183" t="s">
        <v>1592</v>
      </c>
      <c r="C334" s="189"/>
      <c r="E334" s="171"/>
      <c r="F334" s="196" t="str">
        <f t="shared" ref="F334:F342" si="16">IF($C$343=0,"",IF(C334="[For completion]","",C334/$C$343))</f>
        <v/>
      </c>
      <c r="G334" s="196" t="str">
        <f t="shared" ref="G334:G342" si="17">IF($D$343=0,"",IF(D334="[For completion]","",D334/$D$343))</f>
        <v/>
      </c>
    </row>
    <row r="335" spans="1:7" x14ac:dyDescent="0.3">
      <c r="A335" s="168" t="s">
        <v>1593</v>
      </c>
      <c r="B335" s="183" t="s">
        <v>1594</v>
      </c>
      <c r="C335" s="189"/>
      <c r="E335" s="171"/>
      <c r="F335" s="196" t="str">
        <f t="shared" si="16"/>
        <v/>
      </c>
      <c r="G335" s="196" t="str">
        <f t="shared" si="17"/>
        <v/>
      </c>
    </row>
    <row r="336" spans="1:7" x14ac:dyDescent="0.3">
      <c r="A336" s="168" t="s">
        <v>1595</v>
      </c>
      <c r="B336" s="183" t="s">
        <v>1596</v>
      </c>
      <c r="C336" s="189"/>
      <c r="E336" s="171"/>
      <c r="F336" s="196" t="str">
        <f t="shared" si="16"/>
        <v/>
      </c>
      <c r="G336" s="196" t="str">
        <f t="shared" si="17"/>
        <v/>
      </c>
    </row>
    <row r="337" spans="1:7" x14ac:dyDescent="0.3">
      <c r="A337" s="168" t="s">
        <v>1597</v>
      </c>
      <c r="B337" s="183" t="s">
        <v>1598</v>
      </c>
      <c r="C337" s="189"/>
      <c r="E337" s="171"/>
      <c r="F337" s="196" t="str">
        <f t="shared" si="16"/>
        <v/>
      </c>
      <c r="G337" s="196" t="str">
        <f t="shared" si="17"/>
        <v/>
      </c>
    </row>
    <row r="338" spans="1:7" x14ac:dyDescent="0.3">
      <c r="A338" s="168" t="s">
        <v>1599</v>
      </c>
      <c r="B338" s="183" t="s">
        <v>1600</v>
      </c>
      <c r="C338" s="189"/>
      <c r="E338" s="171"/>
      <c r="F338" s="196" t="str">
        <f t="shared" si="16"/>
        <v/>
      </c>
      <c r="G338" s="196" t="str">
        <f t="shared" si="17"/>
        <v/>
      </c>
    </row>
    <row r="339" spans="1:7" x14ac:dyDescent="0.3">
      <c r="A339" s="168" t="s">
        <v>1601</v>
      </c>
      <c r="B339" s="183" t="s">
        <v>1602</v>
      </c>
      <c r="C339" s="189"/>
      <c r="E339" s="171"/>
      <c r="F339" s="196" t="str">
        <f t="shared" si="16"/>
        <v/>
      </c>
      <c r="G339" s="196" t="str">
        <f t="shared" si="17"/>
        <v/>
      </c>
    </row>
    <row r="340" spans="1:7" x14ac:dyDescent="0.3">
      <c r="A340" s="168" t="s">
        <v>1603</v>
      </c>
      <c r="B340" s="183" t="s">
        <v>1604</v>
      </c>
      <c r="C340" s="189"/>
      <c r="E340" s="171"/>
      <c r="F340" s="196" t="str">
        <f t="shared" si="16"/>
        <v/>
      </c>
      <c r="G340" s="196" t="str">
        <f t="shared" si="17"/>
        <v/>
      </c>
    </row>
    <row r="341" spans="1:7" x14ac:dyDescent="0.3">
      <c r="A341" s="168" t="s">
        <v>1605</v>
      </c>
      <c r="B341" s="183" t="s">
        <v>1606</v>
      </c>
      <c r="C341" s="189"/>
      <c r="E341" s="171"/>
      <c r="F341" s="196" t="str">
        <f t="shared" si="16"/>
        <v/>
      </c>
      <c r="G341" s="196" t="str">
        <f t="shared" si="17"/>
        <v/>
      </c>
    </row>
    <row r="342" spans="1:7" x14ac:dyDescent="0.3">
      <c r="A342" s="168" t="s">
        <v>1607</v>
      </c>
      <c r="B342" s="168" t="s">
        <v>1560</v>
      </c>
      <c r="C342" s="189"/>
      <c r="E342" s="163"/>
      <c r="F342" s="196" t="str">
        <f t="shared" si="16"/>
        <v/>
      </c>
      <c r="G342" s="196" t="str">
        <f t="shared" si="17"/>
        <v/>
      </c>
    </row>
    <row r="343" spans="1:7" x14ac:dyDescent="0.3">
      <c r="A343" s="168" t="s">
        <v>1608</v>
      </c>
      <c r="B343" s="183" t="s">
        <v>67</v>
      </c>
      <c r="C343" s="189">
        <f>SUM(C333:C341)</f>
        <v>0</v>
      </c>
      <c r="D343" s="168">
        <f>SUM(D333:D341)</f>
        <v>0</v>
      </c>
      <c r="E343" s="171"/>
      <c r="F343" s="193">
        <f>SUM(F333:F342)</f>
        <v>0</v>
      </c>
      <c r="G343" s="193">
        <f>SUM(G333:G342)</f>
        <v>0</v>
      </c>
    </row>
    <row r="344" spans="1:7" x14ac:dyDescent="0.3">
      <c r="A344" s="168" t="s">
        <v>1609</v>
      </c>
      <c r="B344" s="183"/>
      <c r="E344" s="171"/>
      <c r="F344" s="171"/>
      <c r="G344" s="171"/>
    </row>
    <row r="345" spans="1:7" x14ac:dyDescent="0.3">
      <c r="A345" s="186"/>
      <c r="B345" s="186" t="s">
        <v>1610</v>
      </c>
      <c r="C345" s="186" t="s">
        <v>53</v>
      </c>
      <c r="D345" s="186" t="s">
        <v>1540</v>
      </c>
      <c r="E345" s="186"/>
      <c r="F345" s="186" t="s">
        <v>463</v>
      </c>
      <c r="G345" s="186" t="s">
        <v>1541</v>
      </c>
    </row>
    <row r="346" spans="1:7" x14ac:dyDescent="0.3">
      <c r="A346" s="168" t="s">
        <v>1611</v>
      </c>
      <c r="B346" s="183" t="s">
        <v>1612</v>
      </c>
      <c r="C346" s="189"/>
      <c r="E346" s="171"/>
      <c r="F346" s="196" t="str">
        <f>IF($C$353=0,"",IF(C346="[For completion]","",C346/$C$353))</f>
        <v/>
      </c>
      <c r="G346" s="196" t="str">
        <f>IF($D$353=0,"",IF(D346="[For completion]","",D346/$D$353))</f>
        <v/>
      </c>
    </row>
    <row r="347" spans="1:7" x14ac:dyDescent="0.3">
      <c r="A347" s="168" t="s">
        <v>1613</v>
      </c>
      <c r="B347" s="255" t="s">
        <v>1614</v>
      </c>
      <c r="C347" s="189"/>
      <c r="E347" s="171"/>
      <c r="F347" s="196" t="str">
        <f t="shared" ref="F347:F352" si="18">IF($C$353=0,"",IF(C347="[For completion]","",C347/$C$353))</f>
        <v/>
      </c>
      <c r="G347" s="196" t="str">
        <f t="shared" ref="G347:G352" si="19">IF($D$353=0,"",IF(D347="[For completion]","",D347/$D$353))</f>
        <v/>
      </c>
    </row>
    <row r="348" spans="1:7" x14ac:dyDescent="0.3">
      <c r="A348" s="168" t="s">
        <v>1615</v>
      </c>
      <c r="B348" s="183" t="s">
        <v>1616</v>
      </c>
      <c r="C348" s="189"/>
      <c r="E348" s="171"/>
      <c r="F348" s="196" t="str">
        <f t="shared" si="18"/>
        <v/>
      </c>
      <c r="G348" s="196" t="str">
        <f t="shared" si="19"/>
        <v/>
      </c>
    </row>
    <row r="349" spans="1:7" x14ac:dyDescent="0.3">
      <c r="A349" s="168" t="s">
        <v>1617</v>
      </c>
      <c r="B349" s="183" t="s">
        <v>1618</v>
      </c>
      <c r="C349" s="189"/>
      <c r="E349" s="171"/>
      <c r="F349" s="196" t="str">
        <f t="shared" si="18"/>
        <v/>
      </c>
      <c r="G349" s="196" t="str">
        <f t="shared" si="19"/>
        <v/>
      </c>
    </row>
    <row r="350" spans="1:7" x14ac:dyDescent="0.3">
      <c r="A350" s="168" t="s">
        <v>1619</v>
      </c>
      <c r="B350" s="183" t="s">
        <v>1620</v>
      </c>
      <c r="C350" s="189"/>
      <c r="E350" s="171"/>
      <c r="F350" s="196" t="str">
        <f t="shared" si="18"/>
        <v/>
      </c>
      <c r="G350" s="196" t="str">
        <f t="shared" si="19"/>
        <v/>
      </c>
    </row>
    <row r="351" spans="1:7" x14ac:dyDescent="0.3">
      <c r="A351" s="168" t="s">
        <v>1621</v>
      </c>
      <c r="B351" s="183" t="s">
        <v>1622</v>
      </c>
      <c r="C351" s="189"/>
      <c r="E351" s="171"/>
      <c r="F351" s="196" t="str">
        <f t="shared" si="18"/>
        <v/>
      </c>
      <c r="G351" s="196" t="str">
        <f t="shared" si="19"/>
        <v/>
      </c>
    </row>
    <row r="352" spans="1:7" x14ac:dyDescent="0.3">
      <c r="A352" s="168" t="s">
        <v>1623</v>
      </c>
      <c r="B352" s="183" t="s">
        <v>1624</v>
      </c>
      <c r="C352" s="189"/>
      <c r="E352" s="171"/>
      <c r="F352" s="196" t="str">
        <f t="shared" si="18"/>
        <v/>
      </c>
      <c r="G352" s="196" t="str">
        <f t="shared" si="19"/>
        <v/>
      </c>
    </row>
    <row r="353" spans="1:7" x14ac:dyDescent="0.3">
      <c r="A353" s="168" t="s">
        <v>1625</v>
      </c>
      <c r="B353" s="183" t="s">
        <v>67</v>
      </c>
      <c r="C353" s="189">
        <f>SUM(C346:C352)</f>
        <v>0</v>
      </c>
      <c r="D353" s="168">
        <f>SUM(D346:D352)</f>
        <v>0</v>
      </c>
      <c r="E353" s="171"/>
      <c r="F353" s="193">
        <f>SUM(F346:F352)</f>
        <v>0</v>
      </c>
      <c r="G353" s="193">
        <f>SUM(G346:G352)</f>
        <v>0</v>
      </c>
    </row>
    <row r="354" spans="1:7" x14ac:dyDescent="0.3">
      <c r="A354" s="168" t="s">
        <v>1626</v>
      </c>
      <c r="B354" s="183"/>
      <c r="E354" s="171"/>
      <c r="F354" s="171"/>
      <c r="G354" s="171"/>
    </row>
    <row r="355" spans="1:7" x14ac:dyDescent="0.3">
      <c r="A355" s="186"/>
      <c r="B355" s="186" t="s">
        <v>1627</v>
      </c>
      <c r="C355" s="186" t="s">
        <v>53</v>
      </c>
      <c r="D355" s="186" t="s">
        <v>1540</v>
      </c>
      <c r="E355" s="186"/>
      <c r="F355" s="186" t="s">
        <v>463</v>
      </c>
      <c r="G355" s="186" t="s">
        <v>1541</v>
      </c>
    </row>
    <row r="356" spans="1:7" x14ac:dyDescent="0.3">
      <c r="A356" s="168" t="s">
        <v>1628</v>
      </c>
      <c r="B356" s="183" t="s">
        <v>1629</v>
      </c>
      <c r="C356" s="189"/>
      <c r="E356" s="171"/>
      <c r="F356" s="196" t="str">
        <f>IF($C$360=0,"",IF(C356="[For completion]","",C356/$C$360))</f>
        <v/>
      </c>
      <c r="G356" s="196" t="str">
        <f>IF($D$360=0,"",IF(D356="[For completion]","",D356/$D$360))</f>
        <v/>
      </c>
    </row>
    <row r="357" spans="1:7" x14ac:dyDescent="0.3">
      <c r="A357" s="168" t="s">
        <v>1630</v>
      </c>
      <c r="B357" s="255" t="s">
        <v>1631</v>
      </c>
      <c r="C357" s="189"/>
      <c r="E357" s="171"/>
      <c r="F357" s="196" t="str">
        <f t="shared" ref="F357:F359" si="20">IF($C$360=0,"",IF(C357="[For completion]","",C357/$C$360))</f>
        <v/>
      </c>
      <c r="G357" s="196" t="str">
        <f t="shared" ref="G357:G359" si="21">IF($D$360=0,"",IF(D357="[For completion]","",D357/$D$360))</f>
        <v/>
      </c>
    </row>
    <row r="358" spans="1:7" x14ac:dyDescent="0.3">
      <c r="A358" s="168" t="s">
        <v>1632</v>
      </c>
      <c r="B358" s="183" t="s">
        <v>1624</v>
      </c>
      <c r="C358" s="189"/>
      <c r="E358" s="171"/>
      <c r="F358" s="196" t="str">
        <f t="shared" si="20"/>
        <v/>
      </c>
      <c r="G358" s="196" t="str">
        <f t="shared" si="21"/>
        <v/>
      </c>
    </row>
    <row r="359" spans="1:7" x14ac:dyDescent="0.3">
      <c r="A359" s="168" t="s">
        <v>1633</v>
      </c>
      <c r="B359" s="168" t="s">
        <v>1560</v>
      </c>
      <c r="C359" s="189"/>
      <c r="E359" s="171"/>
      <c r="F359" s="196" t="str">
        <f t="shared" si="20"/>
        <v/>
      </c>
      <c r="G359" s="196" t="str">
        <f t="shared" si="21"/>
        <v/>
      </c>
    </row>
    <row r="360" spans="1:7" x14ac:dyDescent="0.3">
      <c r="A360" s="168" t="s">
        <v>1634</v>
      </c>
      <c r="B360" s="183" t="s">
        <v>67</v>
      </c>
      <c r="C360" s="189">
        <f>SUM(C356:C359)</f>
        <v>0</v>
      </c>
      <c r="D360" s="168">
        <f>SUM(D356:D359)</f>
        <v>0</v>
      </c>
      <c r="E360" s="171"/>
      <c r="F360" s="193">
        <f>SUM(F356:F359)</f>
        <v>0</v>
      </c>
      <c r="G360" s="193">
        <f>SUM(G356:G359)</f>
        <v>0</v>
      </c>
    </row>
    <row r="361" spans="1:7" x14ac:dyDescent="0.3">
      <c r="A361" s="168" t="s">
        <v>1635</v>
      </c>
      <c r="B361" s="183"/>
      <c r="E361" s="171"/>
      <c r="F361" s="171"/>
      <c r="G361" s="171"/>
    </row>
    <row r="362" spans="1:7" x14ac:dyDescent="0.3">
      <c r="A362" s="186"/>
      <c r="B362" s="186" t="s">
        <v>1636</v>
      </c>
      <c r="C362" s="186" t="s">
        <v>53</v>
      </c>
      <c r="D362" s="186" t="s">
        <v>1540</v>
      </c>
      <c r="E362" s="186"/>
      <c r="F362" s="186" t="s">
        <v>463</v>
      </c>
      <c r="G362" s="186" t="s">
        <v>1541</v>
      </c>
    </row>
    <row r="363" spans="1:7" x14ac:dyDescent="0.3">
      <c r="A363" s="168" t="s">
        <v>1637</v>
      </c>
      <c r="B363" s="183" t="s">
        <v>581</v>
      </c>
      <c r="C363" s="189"/>
      <c r="E363" s="161"/>
      <c r="F363" s="196" t="str">
        <f>IF($C$381=0,"",IF(C363="[For completion]","",C363/$C$381))</f>
        <v/>
      </c>
      <c r="G363" s="196" t="str">
        <f>IF($D$381=0,"",IF(D363="[For completion]","",D363/$D$381))</f>
        <v/>
      </c>
    </row>
    <row r="364" spans="1:7" x14ac:dyDescent="0.3">
      <c r="A364" s="168" t="s">
        <v>1638</v>
      </c>
      <c r="B364" s="183" t="s">
        <v>581</v>
      </c>
      <c r="C364" s="189"/>
      <c r="E364" s="161"/>
      <c r="F364" s="196" t="str">
        <f t="shared" ref="F364:F381" si="22">IF($C$381=0,"",IF(C364="[For completion]","",C364/$C$381))</f>
        <v/>
      </c>
      <c r="G364" s="196" t="str">
        <f t="shared" ref="G364:G381" si="23">IF($D$381=0,"",IF(D364="[For completion]","",D364/$D$381))</f>
        <v/>
      </c>
    </row>
    <row r="365" spans="1:7" x14ac:dyDescent="0.3">
      <c r="A365" s="168" t="s">
        <v>1639</v>
      </c>
      <c r="B365" s="183" t="s">
        <v>581</v>
      </c>
      <c r="C365" s="189"/>
      <c r="E365" s="161"/>
      <c r="F365" s="196" t="str">
        <f t="shared" si="22"/>
        <v/>
      </c>
      <c r="G365" s="196" t="str">
        <f t="shared" si="23"/>
        <v/>
      </c>
    </row>
    <row r="366" spans="1:7" x14ac:dyDescent="0.3">
      <c r="A366" s="168" t="s">
        <v>1640</v>
      </c>
      <c r="B366" s="183" t="s">
        <v>581</v>
      </c>
      <c r="C366" s="189"/>
      <c r="E366" s="161"/>
      <c r="F366" s="196" t="str">
        <f t="shared" si="22"/>
        <v/>
      </c>
      <c r="G366" s="196" t="str">
        <f t="shared" si="23"/>
        <v/>
      </c>
    </row>
    <row r="367" spans="1:7" x14ac:dyDescent="0.3">
      <c r="A367" s="168" t="s">
        <v>1641</v>
      </c>
      <c r="B367" s="183" t="s">
        <v>581</v>
      </c>
      <c r="C367" s="189"/>
      <c r="E367" s="161"/>
      <c r="F367" s="196" t="str">
        <f t="shared" si="22"/>
        <v/>
      </c>
      <c r="G367" s="196" t="str">
        <f t="shared" si="23"/>
        <v/>
      </c>
    </row>
    <row r="368" spans="1:7" x14ac:dyDescent="0.3">
      <c r="A368" s="168" t="s">
        <v>1642</v>
      </c>
      <c r="B368" s="183" t="s">
        <v>581</v>
      </c>
      <c r="C368" s="189"/>
      <c r="E368" s="161"/>
      <c r="F368" s="196" t="str">
        <f t="shared" si="22"/>
        <v/>
      </c>
      <c r="G368" s="196" t="str">
        <f t="shared" si="23"/>
        <v/>
      </c>
    </row>
    <row r="369" spans="1:7" x14ac:dyDescent="0.3">
      <c r="A369" s="168" t="s">
        <v>1643</v>
      </c>
      <c r="B369" s="183" t="s">
        <v>581</v>
      </c>
      <c r="C369" s="189"/>
      <c r="E369" s="161"/>
      <c r="F369" s="196" t="str">
        <f t="shared" si="22"/>
        <v/>
      </c>
      <c r="G369" s="196" t="str">
        <f t="shared" si="23"/>
        <v/>
      </c>
    </row>
    <row r="370" spans="1:7" x14ac:dyDescent="0.3">
      <c r="A370" s="168" t="s">
        <v>1644</v>
      </c>
      <c r="B370" s="183" t="s">
        <v>581</v>
      </c>
      <c r="C370" s="189"/>
      <c r="E370" s="161"/>
      <c r="F370" s="196" t="str">
        <f t="shared" si="22"/>
        <v/>
      </c>
      <c r="G370" s="196" t="str">
        <f t="shared" si="23"/>
        <v/>
      </c>
    </row>
    <row r="371" spans="1:7" x14ac:dyDescent="0.3">
      <c r="A371" s="168" t="s">
        <v>1645</v>
      </c>
      <c r="B371" s="183" t="s">
        <v>581</v>
      </c>
      <c r="C371" s="189"/>
      <c r="E371" s="161"/>
      <c r="F371" s="196" t="str">
        <f t="shared" si="22"/>
        <v/>
      </c>
      <c r="G371" s="196" t="str">
        <f t="shared" si="23"/>
        <v/>
      </c>
    </row>
    <row r="372" spans="1:7" x14ac:dyDescent="0.3">
      <c r="A372" s="168" t="s">
        <v>1646</v>
      </c>
      <c r="B372" s="183" t="s">
        <v>581</v>
      </c>
      <c r="C372" s="189"/>
      <c r="E372" s="161"/>
      <c r="F372" s="196" t="str">
        <f t="shared" si="22"/>
        <v/>
      </c>
      <c r="G372" s="196" t="str">
        <f t="shared" si="23"/>
        <v/>
      </c>
    </row>
    <row r="373" spans="1:7" x14ac:dyDescent="0.3">
      <c r="A373" s="168" t="s">
        <v>1647</v>
      </c>
      <c r="B373" s="183" t="s">
        <v>581</v>
      </c>
      <c r="C373" s="189"/>
      <c r="E373" s="161"/>
      <c r="F373" s="196" t="str">
        <f t="shared" si="22"/>
        <v/>
      </c>
      <c r="G373" s="196" t="str">
        <f t="shared" si="23"/>
        <v/>
      </c>
    </row>
    <row r="374" spans="1:7" x14ac:dyDescent="0.3">
      <c r="A374" s="168" t="s">
        <v>1648</v>
      </c>
      <c r="B374" s="183" t="s">
        <v>581</v>
      </c>
      <c r="C374" s="189"/>
      <c r="E374" s="161"/>
      <c r="F374" s="196" t="str">
        <f t="shared" si="22"/>
        <v/>
      </c>
      <c r="G374" s="196" t="str">
        <f t="shared" si="23"/>
        <v/>
      </c>
    </row>
    <row r="375" spans="1:7" x14ac:dyDescent="0.3">
      <c r="A375" s="168" t="s">
        <v>1649</v>
      </c>
      <c r="B375" s="183" t="s">
        <v>581</v>
      </c>
      <c r="C375" s="189"/>
      <c r="E375" s="161"/>
      <c r="F375" s="196" t="str">
        <f t="shared" si="22"/>
        <v/>
      </c>
      <c r="G375" s="196" t="str">
        <f t="shared" si="23"/>
        <v/>
      </c>
    </row>
    <row r="376" spans="1:7" x14ac:dyDescent="0.3">
      <c r="A376" s="168" t="s">
        <v>1650</v>
      </c>
      <c r="B376" s="183" t="s">
        <v>581</v>
      </c>
      <c r="C376" s="189"/>
      <c r="E376" s="161"/>
      <c r="F376" s="196" t="str">
        <f t="shared" si="22"/>
        <v/>
      </c>
      <c r="G376" s="196" t="str">
        <f t="shared" si="23"/>
        <v/>
      </c>
    </row>
    <row r="377" spans="1:7" x14ac:dyDescent="0.3">
      <c r="A377" s="168" t="s">
        <v>1651</v>
      </c>
      <c r="B377" s="183" t="s">
        <v>581</v>
      </c>
      <c r="C377" s="189"/>
      <c r="E377" s="161"/>
      <c r="F377" s="196" t="str">
        <f t="shared" si="22"/>
        <v/>
      </c>
      <c r="G377" s="196" t="str">
        <f t="shared" si="23"/>
        <v/>
      </c>
    </row>
    <row r="378" spans="1:7" x14ac:dyDescent="0.3">
      <c r="A378" s="168" t="s">
        <v>1652</v>
      </c>
      <c r="B378" s="183" t="s">
        <v>581</v>
      </c>
      <c r="C378" s="189"/>
      <c r="E378" s="161"/>
      <c r="F378" s="196" t="str">
        <f t="shared" si="22"/>
        <v/>
      </c>
      <c r="G378" s="196" t="str">
        <f t="shared" si="23"/>
        <v/>
      </c>
    </row>
    <row r="379" spans="1:7" x14ac:dyDescent="0.3">
      <c r="A379" s="168" t="s">
        <v>1653</v>
      </c>
      <c r="B379" s="183" t="s">
        <v>581</v>
      </c>
      <c r="C379" s="189"/>
      <c r="E379" s="161"/>
      <c r="F379" s="196" t="str">
        <f t="shared" si="22"/>
        <v/>
      </c>
      <c r="G379" s="196" t="str">
        <f t="shared" si="23"/>
        <v/>
      </c>
    </row>
    <row r="380" spans="1:7" x14ac:dyDescent="0.3">
      <c r="A380" s="168" t="s">
        <v>1654</v>
      </c>
      <c r="B380" s="183" t="s">
        <v>1560</v>
      </c>
      <c r="C380" s="189"/>
      <c r="E380" s="161"/>
      <c r="F380" s="196" t="str">
        <f t="shared" si="22"/>
        <v/>
      </c>
      <c r="G380" s="196" t="str">
        <f t="shared" si="23"/>
        <v/>
      </c>
    </row>
    <row r="381" spans="1:7" x14ac:dyDescent="0.3">
      <c r="A381" s="168" t="s">
        <v>1655</v>
      </c>
      <c r="B381" s="183" t="s">
        <v>67</v>
      </c>
      <c r="C381" s="189">
        <f>SUM(C363:C380)</f>
        <v>0</v>
      </c>
      <c r="D381" s="168">
        <f>SUM(D363:D380)</f>
        <v>0</v>
      </c>
      <c r="E381" s="161"/>
      <c r="F381" s="196" t="str">
        <f t="shared" si="22"/>
        <v/>
      </c>
      <c r="G381" s="196" t="str">
        <f t="shared" si="23"/>
        <v/>
      </c>
    </row>
    <row r="382" spans="1:7" hidden="1" x14ac:dyDescent="0.3">
      <c r="A382" s="168" t="s">
        <v>1656</v>
      </c>
      <c r="C382" s="256"/>
      <c r="E382" s="161"/>
      <c r="F382" s="161"/>
    </row>
    <row r="383" spans="1:7" hidden="1" x14ac:dyDescent="0.3">
      <c r="A383" s="168" t="s">
        <v>1657</v>
      </c>
      <c r="C383" s="256"/>
      <c r="E383" s="161"/>
      <c r="F383" s="161"/>
    </row>
    <row r="384" spans="1:7" hidden="1" x14ac:dyDescent="0.3">
      <c r="A384" s="168" t="s">
        <v>1658</v>
      </c>
      <c r="C384" s="256"/>
      <c r="E384" s="161"/>
      <c r="F384" s="161"/>
    </row>
    <row r="385" spans="1:6" hidden="1" x14ac:dyDescent="0.3">
      <c r="A385" s="168" t="s">
        <v>1659</v>
      </c>
      <c r="C385" s="256"/>
      <c r="E385" s="161"/>
      <c r="F385" s="161"/>
    </row>
    <row r="386" spans="1:6" hidden="1" x14ac:dyDescent="0.3">
      <c r="A386" s="168" t="s">
        <v>1660</v>
      </c>
      <c r="C386" s="256"/>
      <c r="E386" s="161"/>
      <c r="F386" s="161"/>
    </row>
    <row r="387" spans="1:6" hidden="1" x14ac:dyDescent="0.3">
      <c r="A387" s="168" t="s">
        <v>1661</v>
      </c>
      <c r="C387" s="256"/>
      <c r="E387" s="161"/>
      <c r="F387" s="161"/>
    </row>
    <row r="388" spans="1:6" hidden="1" x14ac:dyDescent="0.3">
      <c r="A388" s="168" t="s">
        <v>1662</v>
      </c>
      <c r="C388" s="256"/>
      <c r="E388" s="161"/>
      <c r="F388" s="161"/>
    </row>
    <row r="389" spans="1:6" hidden="1" x14ac:dyDescent="0.3">
      <c r="A389" s="168" t="s">
        <v>1663</v>
      </c>
      <c r="C389" s="256"/>
      <c r="E389" s="161"/>
      <c r="F389" s="161"/>
    </row>
    <row r="390" spans="1:6" hidden="1" x14ac:dyDescent="0.3">
      <c r="A390" s="168" t="s">
        <v>1664</v>
      </c>
      <c r="C390" s="256"/>
      <c r="E390" s="161"/>
      <c r="F390" s="161"/>
    </row>
    <row r="391" spans="1:6" hidden="1" x14ac:dyDescent="0.3">
      <c r="A391" s="168" t="s">
        <v>1665</v>
      </c>
      <c r="C391" s="256"/>
      <c r="E391" s="161"/>
      <c r="F391" s="161"/>
    </row>
    <row r="392" spans="1:6" hidden="1" x14ac:dyDescent="0.3">
      <c r="A392" s="168" t="s">
        <v>1666</v>
      </c>
      <c r="C392" s="256"/>
      <c r="E392" s="161"/>
      <c r="F392" s="161"/>
    </row>
    <row r="393" spans="1:6" hidden="1" x14ac:dyDescent="0.3">
      <c r="A393" s="168" t="s">
        <v>1667</v>
      </c>
      <c r="C393" s="256"/>
      <c r="E393" s="161"/>
      <c r="F393" s="161"/>
    </row>
    <row r="394" spans="1:6" hidden="1" x14ac:dyDescent="0.3">
      <c r="A394" s="168" t="s">
        <v>1668</v>
      </c>
      <c r="C394" s="256"/>
      <c r="E394" s="161"/>
      <c r="F394" s="161"/>
    </row>
    <row r="395" spans="1:6" hidden="1" x14ac:dyDescent="0.3">
      <c r="A395" s="168" t="s">
        <v>1669</v>
      </c>
      <c r="C395" s="256"/>
      <c r="E395" s="161"/>
      <c r="F395" s="161"/>
    </row>
    <row r="396" spans="1:6" hidden="1" x14ac:dyDescent="0.3">
      <c r="A396" s="168" t="s">
        <v>1670</v>
      </c>
      <c r="C396" s="256"/>
      <c r="E396" s="161"/>
      <c r="F396" s="161"/>
    </row>
    <row r="397" spans="1:6" hidden="1" x14ac:dyDescent="0.3">
      <c r="A397" s="168" t="s">
        <v>1671</v>
      </c>
      <c r="C397" s="256"/>
      <c r="E397" s="161"/>
      <c r="F397" s="161"/>
    </row>
    <row r="398" spans="1:6" hidden="1" x14ac:dyDescent="0.3">
      <c r="A398" s="168" t="s">
        <v>1672</v>
      </c>
      <c r="C398" s="256"/>
      <c r="E398" s="161"/>
      <c r="F398" s="161"/>
    </row>
    <row r="399" spans="1:6" hidden="1" x14ac:dyDescent="0.3">
      <c r="A399" s="168" t="s">
        <v>1673</v>
      </c>
      <c r="C399" s="256"/>
      <c r="E399" s="161"/>
      <c r="F399" s="161"/>
    </row>
    <row r="400" spans="1:6" hidden="1" x14ac:dyDescent="0.3">
      <c r="A400" s="168" t="s">
        <v>1674</v>
      </c>
      <c r="C400" s="256"/>
      <c r="E400" s="161"/>
      <c r="F400" s="161"/>
    </row>
    <row r="401" spans="1:7" hidden="1" x14ac:dyDescent="0.3">
      <c r="A401" s="168" t="s">
        <v>1675</v>
      </c>
      <c r="C401" s="256"/>
      <c r="E401" s="161"/>
      <c r="F401" s="161"/>
    </row>
    <row r="402" spans="1:7" hidden="1" x14ac:dyDescent="0.3">
      <c r="A402" s="168" t="s">
        <v>1676</v>
      </c>
      <c r="C402" s="256"/>
      <c r="E402" s="161"/>
      <c r="F402" s="161"/>
    </row>
    <row r="403" spans="1:7" hidden="1" x14ac:dyDescent="0.3">
      <c r="A403" s="168" t="s">
        <v>1677</v>
      </c>
      <c r="C403" s="256"/>
      <c r="E403" s="161"/>
      <c r="F403" s="161"/>
    </row>
    <row r="404" spans="1:7" hidden="1" x14ac:dyDescent="0.3">
      <c r="A404" s="168" t="s">
        <v>1678</v>
      </c>
      <c r="C404" s="256"/>
      <c r="E404" s="161"/>
      <c r="F404" s="161"/>
    </row>
    <row r="405" spans="1:7" hidden="1" x14ac:dyDescent="0.3">
      <c r="A405" s="168" t="s">
        <v>1679</v>
      </c>
      <c r="C405" s="256"/>
      <c r="E405" s="161"/>
      <c r="F405" s="161"/>
    </row>
    <row r="406" spans="1:7" hidden="1" x14ac:dyDescent="0.3">
      <c r="A406" s="168" t="s">
        <v>1680</v>
      </c>
      <c r="C406" s="256"/>
      <c r="E406" s="161"/>
      <c r="F406" s="161"/>
    </row>
    <row r="407" spans="1:7" hidden="1" x14ac:dyDescent="0.3">
      <c r="A407" s="168" t="s">
        <v>1681</v>
      </c>
      <c r="C407" s="256"/>
      <c r="E407" s="161"/>
      <c r="F407" s="161"/>
    </row>
    <row r="408" spans="1:7" hidden="1" x14ac:dyDescent="0.3">
      <c r="A408" s="168" t="s">
        <v>1682</v>
      </c>
      <c r="C408" s="256"/>
      <c r="E408" s="161"/>
      <c r="F408" s="161"/>
    </row>
    <row r="409" spans="1:7" hidden="1" x14ac:dyDescent="0.3">
      <c r="A409" s="168" t="s">
        <v>1683</v>
      </c>
      <c r="C409" s="256"/>
      <c r="E409" s="161"/>
      <c r="F409" s="161"/>
    </row>
    <row r="410" spans="1:7" hidden="1" x14ac:dyDescent="0.3">
      <c r="A410" s="168" t="s">
        <v>1684</v>
      </c>
      <c r="C410" s="256"/>
      <c r="E410" s="161"/>
      <c r="F410" s="161"/>
    </row>
    <row r="411" spans="1:7" ht="18.5" x14ac:dyDescent="0.3">
      <c r="A411" s="247"/>
      <c r="B411" s="248" t="s">
        <v>1685</v>
      </c>
      <c r="C411" s="247"/>
      <c r="D411" s="247"/>
      <c r="E411" s="247"/>
      <c r="F411" s="249"/>
      <c r="G411" s="249"/>
    </row>
    <row r="412" spans="1:7" x14ac:dyDescent="0.3">
      <c r="A412" s="185"/>
      <c r="B412" s="185" t="s">
        <v>1686</v>
      </c>
      <c r="C412" s="185" t="s">
        <v>642</v>
      </c>
      <c r="D412" s="185" t="s">
        <v>643</v>
      </c>
      <c r="E412" s="185"/>
      <c r="F412" s="185" t="s">
        <v>464</v>
      </c>
      <c r="G412" s="185" t="s">
        <v>644</v>
      </c>
    </row>
    <row r="413" spans="1:7" x14ac:dyDescent="0.3">
      <c r="A413" s="168" t="s">
        <v>1687</v>
      </c>
      <c r="B413" s="168" t="s">
        <v>646</v>
      </c>
      <c r="C413" s="189" t="s">
        <v>1688</v>
      </c>
      <c r="D413" s="179"/>
      <c r="E413" s="179"/>
      <c r="F413" s="206"/>
      <c r="G413" s="206"/>
    </row>
    <row r="414" spans="1:7" x14ac:dyDescent="0.3">
      <c r="A414" s="179"/>
      <c r="D414" s="179"/>
      <c r="E414" s="179"/>
      <c r="F414" s="206"/>
      <c r="G414" s="206"/>
    </row>
    <row r="415" spans="1:7" x14ac:dyDescent="0.3">
      <c r="B415" s="168" t="s">
        <v>647</v>
      </c>
      <c r="D415" s="179"/>
      <c r="E415" s="179"/>
      <c r="F415" s="206"/>
      <c r="G415" s="206"/>
    </row>
    <row r="416" spans="1:7" x14ac:dyDescent="0.3">
      <c r="A416" s="168" t="s">
        <v>1689</v>
      </c>
      <c r="B416" s="183" t="s">
        <v>581</v>
      </c>
      <c r="C416" s="189" t="s">
        <v>1688</v>
      </c>
      <c r="D416" s="251" t="s">
        <v>1688</v>
      </c>
      <c r="E416" s="179"/>
      <c r="F416" s="196" t="str">
        <f t="shared" ref="F416:F439" si="24">IF($C$440=0,"",IF(C416="[for completion]","",C416/$C$440))</f>
        <v/>
      </c>
      <c r="G416" s="196" t="str">
        <f t="shared" ref="G416:G439" si="25">IF($D$440=0,"",IF(D416="[for completion]","",D416/$D$440))</f>
        <v/>
      </c>
    </row>
    <row r="417" spans="1:7" x14ac:dyDescent="0.3">
      <c r="A417" s="168" t="s">
        <v>1690</v>
      </c>
      <c r="B417" s="183" t="s">
        <v>581</v>
      </c>
      <c r="C417" s="189" t="s">
        <v>1688</v>
      </c>
      <c r="D417" s="251" t="s">
        <v>1688</v>
      </c>
      <c r="E417" s="179"/>
      <c r="F417" s="196" t="str">
        <f t="shared" si="24"/>
        <v/>
      </c>
      <c r="G417" s="196" t="str">
        <f t="shared" si="25"/>
        <v/>
      </c>
    </row>
    <row r="418" spans="1:7" x14ac:dyDescent="0.3">
      <c r="A418" s="168" t="s">
        <v>1691</v>
      </c>
      <c r="B418" s="183" t="s">
        <v>581</v>
      </c>
      <c r="C418" s="189" t="s">
        <v>1688</v>
      </c>
      <c r="D418" s="251" t="s">
        <v>1688</v>
      </c>
      <c r="E418" s="179"/>
      <c r="F418" s="196" t="str">
        <f t="shared" si="24"/>
        <v/>
      </c>
      <c r="G418" s="196" t="str">
        <f t="shared" si="25"/>
        <v/>
      </c>
    </row>
    <row r="419" spans="1:7" x14ac:dyDescent="0.3">
      <c r="A419" s="168" t="s">
        <v>1692</v>
      </c>
      <c r="B419" s="183" t="s">
        <v>581</v>
      </c>
      <c r="C419" s="189" t="s">
        <v>1688</v>
      </c>
      <c r="D419" s="251" t="s">
        <v>1688</v>
      </c>
      <c r="E419" s="179"/>
      <c r="F419" s="196" t="str">
        <f t="shared" si="24"/>
        <v/>
      </c>
      <c r="G419" s="196" t="str">
        <f t="shared" si="25"/>
        <v/>
      </c>
    </row>
    <row r="420" spans="1:7" x14ac:dyDescent="0.3">
      <c r="A420" s="168" t="s">
        <v>1693</v>
      </c>
      <c r="B420" s="183" t="s">
        <v>581</v>
      </c>
      <c r="C420" s="189" t="s">
        <v>1688</v>
      </c>
      <c r="D420" s="251" t="s">
        <v>1688</v>
      </c>
      <c r="E420" s="179"/>
      <c r="F420" s="196" t="str">
        <f t="shared" si="24"/>
        <v/>
      </c>
      <c r="G420" s="196" t="str">
        <f t="shared" si="25"/>
        <v/>
      </c>
    </row>
    <row r="421" spans="1:7" x14ac:dyDescent="0.3">
      <c r="A421" s="168" t="s">
        <v>1694</v>
      </c>
      <c r="B421" s="183" t="s">
        <v>581</v>
      </c>
      <c r="C421" s="189" t="s">
        <v>1688</v>
      </c>
      <c r="D421" s="251" t="s">
        <v>1688</v>
      </c>
      <c r="E421" s="179"/>
      <c r="F421" s="196" t="str">
        <f t="shared" si="24"/>
        <v/>
      </c>
      <c r="G421" s="196" t="str">
        <f t="shared" si="25"/>
        <v/>
      </c>
    </row>
    <row r="422" spans="1:7" x14ac:dyDescent="0.3">
      <c r="A422" s="168" t="s">
        <v>1695</v>
      </c>
      <c r="B422" s="183" t="s">
        <v>581</v>
      </c>
      <c r="C422" s="189" t="s">
        <v>1688</v>
      </c>
      <c r="D422" s="251" t="s">
        <v>1688</v>
      </c>
      <c r="E422" s="179"/>
      <c r="F422" s="196" t="str">
        <f t="shared" si="24"/>
        <v/>
      </c>
      <c r="G422" s="196" t="str">
        <f t="shared" si="25"/>
        <v/>
      </c>
    </row>
    <row r="423" spans="1:7" x14ac:dyDescent="0.3">
      <c r="A423" s="168" t="s">
        <v>1696</v>
      </c>
      <c r="B423" s="183" t="s">
        <v>581</v>
      </c>
      <c r="C423" s="189" t="s">
        <v>1688</v>
      </c>
      <c r="D423" s="251" t="s">
        <v>1688</v>
      </c>
      <c r="E423" s="179"/>
      <c r="F423" s="196" t="str">
        <f t="shared" si="24"/>
        <v/>
      </c>
      <c r="G423" s="196" t="str">
        <f t="shared" si="25"/>
        <v/>
      </c>
    </row>
    <row r="424" spans="1:7" x14ac:dyDescent="0.3">
      <c r="A424" s="168" t="s">
        <v>1697</v>
      </c>
      <c r="B424" s="183" t="s">
        <v>581</v>
      </c>
      <c r="C424" s="189" t="s">
        <v>1688</v>
      </c>
      <c r="D424" s="251" t="s">
        <v>1688</v>
      </c>
      <c r="E424" s="179"/>
      <c r="F424" s="196" t="str">
        <f t="shared" si="24"/>
        <v/>
      </c>
      <c r="G424" s="196" t="str">
        <f t="shared" si="25"/>
        <v/>
      </c>
    </row>
    <row r="425" spans="1:7" x14ac:dyDescent="0.3">
      <c r="A425" s="168" t="s">
        <v>1698</v>
      </c>
      <c r="B425" s="183" t="s">
        <v>581</v>
      </c>
      <c r="C425" s="189" t="s">
        <v>1688</v>
      </c>
      <c r="D425" s="251" t="s">
        <v>1688</v>
      </c>
      <c r="E425" s="183"/>
      <c r="F425" s="196" t="str">
        <f t="shared" si="24"/>
        <v/>
      </c>
      <c r="G425" s="196" t="str">
        <f t="shared" si="25"/>
        <v/>
      </c>
    </row>
    <row r="426" spans="1:7" x14ac:dyDescent="0.3">
      <c r="A426" s="168" t="s">
        <v>1699</v>
      </c>
      <c r="B426" s="183" t="s">
        <v>581</v>
      </c>
      <c r="C426" s="189" t="s">
        <v>1688</v>
      </c>
      <c r="D426" s="251" t="s">
        <v>1688</v>
      </c>
      <c r="E426" s="183"/>
      <c r="F426" s="196" t="str">
        <f t="shared" si="24"/>
        <v/>
      </c>
      <c r="G426" s="196" t="str">
        <f t="shared" si="25"/>
        <v/>
      </c>
    </row>
    <row r="427" spans="1:7" x14ac:dyDescent="0.3">
      <c r="A427" s="168" t="s">
        <v>1700</v>
      </c>
      <c r="B427" s="183" t="s">
        <v>581</v>
      </c>
      <c r="C427" s="189" t="s">
        <v>1688</v>
      </c>
      <c r="D427" s="251" t="s">
        <v>1688</v>
      </c>
      <c r="E427" s="183"/>
      <c r="F427" s="196" t="str">
        <f t="shared" si="24"/>
        <v/>
      </c>
      <c r="G427" s="196" t="str">
        <f t="shared" si="25"/>
        <v/>
      </c>
    </row>
    <row r="428" spans="1:7" x14ac:dyDescent="0.3">
      <c r="A428" s="168" t="s">
        <v>1701</v>
      </c>
      <c r="B428" s="183" t="s">
        <v>581</v>
      </c>
      <c r="C428" s="189" t="s">
        <v>1688</v>
      </c>
      <c r="D428" s="251" t="s">
        <v>1688</v>
      </c>
      <c r="E428" s="183"/>
      <c r="F428" s="196" t="str">
        <f t="shared" si="24"/>
        <v/>
      </c>
      <c r="G428" s="196" t="str">
        <f t="shared" si="25"/>
        <v/>
      </c>
    </row>
    <row r="429" spans="1:7" x14ac:dyDescent="0.3">
      <c r="A429" s="168" t="s">
        <v>1702</v>
      </c>
      <c r="B429" s="183" t="s">
        <v>581</v>
      </c>
      <c r="C429" s="189" t="s">
        <v>1688</v>
      </c>
      <c r="D429" s="251" t="s">
        <v>1688</v>
      </c>
      <c r="E429" s="183"/>
      <c r="F429" s="196" t="str">
        <f t="shared" si="24"/>
        <v/>
      </c>
      <c r="G429" s="196" t="str">
        <f t="shared" si="25"/>
        <v/>
      </c>
    </row>
    <row r="430" spans="1:7" x14ac:dyDescent="0.3">
      <c r="A430" s="168" t="s">
        <v>1703</v>
      </c>
      <c r="B430" s="183" t="s">
        <v>581</v>
      </c>
      <c r="C430" s="189" t="s">
        <v>1688</v>
      </c>
      <c r="D430" s="251" t="s">
        <v>1688</v>
      </c>
      <c r="E430" s="183"/>
      <c r="F430" s="196" t="str">
        <f t="shared" si="24"/>
        <v/>
      </c>
      <c r="G430" s="196" t="str">
        <f t="shared" si="25"/>
        <v/>
      </c>
    </row>
    <row r="431" spans="1:7" x14ac:dyDescent="0.3">
      <c r="A431" s="168" t="s">
        <v>1704</v>
      </c>
      <c r="B431" s="183" t="s">
        <v>581</v>
      </c>
      <c r="C431" s="189" t="s">
        <v>1688</v>
      </c>
      <c r="D431" s="251" t="s">
        <v>1688</v>
      </c>
      <c r="F431" s="196" t="str">
        <f t="shared" si="24"/>
        <v/>
      </c>
      <c r="G431" s="196" t="str">
        <f t="shared" si="25"/>
        <v/>
      </c>
    </row>
    <row r="432" spans="1:7" x14ac:dyDescent="0.3">
      <c r="A432" s="168" t="s">
        <v>1705</v>
      </c>
      <c r="B432" s="183" t="s">
        <v>581</v>
      </c>
      <c r="C432" s="189" t="s">
        <v>1688</v>
      </c>
      <c r="D432" s="251" t="s">
        <v>1688</v>
      </c>
      <c r="E432" s="252"/>
      <c r="F432" s="196" t="str">
        <f t="shared" si="24"/>
        <v/>
      </c>
      <c r="G432" s="196" t="str">
        <f t="shared" si="25"/>
        <v/>
      </c>
    </row>
    <row r="433" spans="1:7" x14ac:dyDescent="0.3">
      <c r="A433" s="168" t="s">
        <v>1706</v>
      </c>
      <c r="B433" s="183" t="s">
        <v>581</v>
      </c>
      <c r="C433" s="189" t="s">
        <v>1688</v>
      </c>
      <c r="D433" s="251" t="s">
        <v>1688</v>
      </c>
      <c r="E433" s="252"/>
      <c r="F433" s="196" t="str">
        <f t="shared" si="24"/>
        <v/>
      </c>
      <c r="G433" s="196" t="str">
        <f t="shared" si="25"/>
        <v/>
      </c>
    </row>
    <row r="434" spans="1:7" x14ac:dyDescent="0.3">
      <c r="A434" s="168" t="s">
        <v>1707</v>
      </c>
      <c r="B434" s="183" t="s">
        <v>581</v>
      </c>
      <c r="C434" s="189" t="s">
        <v>1688</v>
      </c>
      <c r="D434" s="251" t="s">
        <v>1688</v>
      </c>
      <c r="E434" s="252"/>
      <c r="F434" s="196" t="str">
        <f t="shared" si="24"/>
        <v/>
      </c>
      <c r="G434" s="196" t="str">
        <f t="shared" si="25"/>
        <v/>
      </c>
    </row>
    <row r="435" spans="1:7" x14ac:dyDescent="0.3">
      <c r="A435" s="168" t="s">
        <v>1708</v>
      </c>
      <c r="B435" s="183" t="s">
        <v>581</v>
      </c>
      <c r="C435" s="189" t="s">
        <v>1688</v>
      </c>
      <c r="D435" s="251" t="s">
        <v>1688</v>
      </c>
      <c r="E435" s="252"/>
      <c r="F435" s="196" t="str">
        <f t="shared" si="24"/>
        <v/>
      </c>
      <c r="G435" s="196" t="str">
        <f t="shared" si="25"/>
        <v/>
      </c>
    </row>
    <row r="436" spans="1:7" x14ac:dyDescent="0.3">
      <c r="A436" s="168" t="s">
        <v>1709</v>
      </c>
      <c r="B436" s="183" t="s">
        <v>581</v>
      </c>
      <c r="C436" s="189" t="s">
        <v>1688</v>
      </c>
      <c r="D436" s="251" t="s">
        <v>1688</v>
      </c>
      <c r="E436" s="252"/>
      <c r="F436" s="196" t="str">
        <f t="shared" si="24"/>
        <v/>
      </c>
      <c r="G436" s="196" t="str">
        <f t="shared" si="25"/>
        <v/>
      </c>
    </row>
    <row r="437" spans="1:7" x14ac:dyDescent="0.3">
      <c r="A437" s="168" t="s">
        <v>1710</v>
      </c>
      <c r="B437" s="183" t="s">
        <v>581</v>
      </c>
      <c r="C437" s="189" t="s">
        <v>1688</v>
      </c>
      <c r="D437" s="251" t="s">
        <v>1688</v>
      </c>
      <c r="E437" s="252"/>
      <c r="F437" s="196" t="str">
        <f t="shared" si="24"/>
        <v/>
      </c>
      <c r="G437" s="196" t="str">
        <f t="shared" si="25"/>
        <v/>
      </c>
    </row>
    <row r="438" spans="1:7" x14ac:dyDescent="0.3">
      <c r="A438" s="168" t="s">
        <v>1711</v>
      </c>
      <c r="B438" s="183" t="s">
        <v>581</v>
      </c>
      <c r="C438" s="189" t="s">
        <v>1688</v>
      </c>
      <c r="D438" s="251" t="s">
        <v>1688</v>
      </c>
      <c r="E438" s="252"/>
      <c r="F438" s="196" t="str">
        <f t="shared" si="24"/>
        <v/>
      </c>
      <c r="G438" s="196" t="str">
        <f t="shared" si="25"/>
        <v/>
      </c>
    </row>
    <row r="439" spans="1:7" x14ac:dyDescent="0.3">
      <c r="A439" s="168" t="s">
        <v>1712</v>
      </c>
      <c r="B439" s="183" t="s">
        <v>581</v>
      </c>
      <c r="C439" s="189" t="s">
        <v>1688</v>
      </c>
      <c r="D439" s="251" t="s">
        <v>1688</v>
      </c>
      <c r="E439" s="252"/>
      <c r="F439" s="196" t="str">
        <f t="shared" si="24"/>
        <v/>
      </c>
      <c r="G439" s="196" t="str">
        <f t="shared" si="25"/>
        <v/>
      </c>
    </row>
    <row r="440" spans="1:7" x14ac:dyDescent="0.3">
      <c r="A440" s="168" t="s">
        <v>1713</v>
      </c>
      <c r="B440" s="183" t="s">
        <v>67</v>
      </c>
      <c r="C440" s="199">
        <f>SUM(C416:C439)</f>
        <v>0</v>
      </c>
      <c r="D440" s="195">
        <f>SUM(D416:D439)</f>
        <v>0</v>
      </c>
      <c r="E440" s="252"/>
      <c r="F440" s="253">
        <f>SUM(F416:F439)</f>
        <v>0</v>
      </c>
      <c r="G440" s="253">
        <f>SUM(G416:G439)</f>
        <v>0</v>
      </c>
    </row>
    <row r="441" spans="1:7" x14ac:dyDescent="0.3">
      <c r="A441" s="185"/>
      <c r="B441" s="185" t="s">
        <v>1714</v>
      </c>
      <c r="C441" s="185" t="s">
        <v>642</v>
      </c>
      <c r="D441" s="185" t="s">
        <v>643</v>
      </c>
      <c r="E441" s="185"/>
      <c r="F441" s="185" t="s">
        <v>464</v>
      </c>
      <c r="G441" s="185" t="s">
        <v>644</v>
      </c>
    </row>
    <row r="442" spans="1:7" x14ac:dyDescent="0.3">
      <c r="A442" s="168" t="s">
        <v>1715</v>
      </c>
      <c r="B442" s="168" t="s">
        <v>680</v>
      </c>
      <c r="C442" s="238" t="s">
        <v>1688</v>
      </c>
      <c r="G442" s="168"/>
    </row>
    <row r="443" spans="1:7" x14ac:dyDescent="0.3">
      <c r="G443" s="168"/>
    </row>
    <row r="444" spans="1:7" x14ac:dyDescent="0.3">
      <c r="B444" s="183" t="s">
        <v>681</v>
      </c>
      <c r="G444" s="168"/>
    </row>
    <row r="445" spans="1:7" x14ac:dyDescent="0.3">
      <c r="A445" s="168" t="s">
        <v>1716</v>
      </c>
      <c r="B445" s="168" t="s">
        <v>683</v>
      </c>
      <c r="C445" s="189" t="s">
        <v>1688</v>
      </c>
      <c r="D445" s="251" t="s">
        <v>1688</v>
      </c>
      <c r="F445" s="196" t="str">
        <f>IF($C$453=0,"",IF(C445="[for completion]","",C445/$C$453))</f>
        <v/>
      </c>
      <c r="G445" s="196" t="str">
        <f>IF($D$453=0,"",IF(D445="[for completion]","",D445/$D$453))</f>
        <v/>
      </c>
    </row>
    <row r="446" spans="1:7" x14ac:dyDescent="0.3">
      <c r="A446" s="168" t="s">
        <v>1717</v>
      </c>
      <c r="B446" s="168" t="s">
        <v>685</v>
      </c>
      <c r="C446" s="189" t="s">
        <v>1688</v>
      </c>
      <c r="D446" s="251" t="s">
        <v>1688</v>
      </c>
      <c r="F446" s="196" t="str">
        <f t="shared" ref="F446:F459" si="26">IF($C$453=0,"",IF(C446="[for completion]","",C446/$C$453))</f>
        <v/>
      </c>
      <c r="G446" s="196" t="str">
        <f t="shared" ref="G446:G459" si="27">IF($D$453=0,"",IF(D446="[for completion]","",D446/$D$453))</f>
        <v/>
      </c>
    </row>
    <row r="447" spans="1:7" x14ac:dyDescent="0.3">
      <c r="A447" s="168" t="s">
        <v>1718</v>
      </c>
      <c r="B447" s="168" t="s">
        <v>687</v>
      </c>
      <c r="C447" s="189" t="s">
        <v>1688</v>
      </c>
      <c r="D447" s="251" t="s">
        <v>1688</v>
      </c>
      <c r="F447" s="196" t="str">
        <f t="shared" si="26"/>
        <v/>
      </c>
      <c r="G447" s="196" t="str">
        <f t="shared" si="27"/>
        <v/>
      </c>
    </row>
    <row r="448" spans="1:7" x14ac:dyDescent="0.3">
      <c r="A448" s="168" t="s">
        <v>1719</v>
      </c>
      <c r="B448" s="168" t="s">
        <v>689</v>
      </c>
      <c r="C448" s="189" t="s">
        <v>1688</v>
      </c>
      <c r="D448" s="251" t="s">
        <v>1688</v>
      </c>
      <c r="F448" s="196" t="str">
        <f t="shared" si="26"/>
        <v/>
      </c>
      <c r="G448" s="196" t="str">
        <f t="shared" si="27"/>
        <v/>
      </c>
    </row>
    <row r="449" spans="1:7" x14ac:dyDescent="0.3">
      <c r="A449" s="168" t="s">
        <v>1720</v>
      </c>
      <c r="B449" s="168" t="s">
        <v>691</v>
      </c>
      <c r="C449" s="189" t="s">
        <v>1688</v>
      </c>
      <c r="D449" s="251" t="s">
        <v>1688</v>
      </c>
      <c r="F449" s="196" t="str">
        <f t="shared" si="26"/>
        <v/>
      </c>
      <c r="G449" s="196" t="str">
        <f t="shared" si="27"/>
        <v/>
      </c>
    </row>
    <row r="450" spans="1:7" x14ac:dyDescent="0.3">
      <c r="A450" s="168" t="s">
        <v>1721</v>
      </c>
      <c r="B450" s="168" t="s">
        <v>693</v>
      </c>
      <c r="C450" s="189" t="s">
        <v>1688</v>
      </c>
      <c r="D450" s="251" t="s">
        <v>1688</v>
      </c>
      <c r="F450" s="196" t="str">
        <f t="shared" si="26"/>
        <v/>
      </c>
      <c r="G450" s="196" t="str">
        <f t="shared" si="27"/>
        <v/>
      </c>
    </row>
    <row r="451" spans="1:7" x14ac:dyDescent="0.3">
      <c r="A451" s="168" t="s">
        <v>1722</v>
      </c>
      <c r="B451" s="168" t="s">
        <v>695</v>
      </c>
      <c r="C451" s="189" t="s">
        <v>1688</v>
      </c>
      <c r="D451" s="251" t="s">
        <v>1688</v>
      </c>
      <c r="F451" s="196" t="str">
        <f t="shared" si="26"/>
        <v/>
      </c>
      <c r="G451" s="196" t="str">
        <f t="shared" si="27"/>
        <v/>
      </c>
    </row>
    <row r="452" spans="1:7" x14ac:dyDescent="0.3">
      <c r="A452" s="168" t="s">
        <v>1723</v>
      </c>
      <c r="B452" s="168" t="s">
        <v>697</v>
      </c>
      <c r="C452" s="189" t="s">
        <v>1688</v>
      </c>
      <c r="D452" s="251" t="s">
        <v>1688</v>
      </c>
      <c r="F452" s="196" t="str">
        <f t="shared" si="26"/>
        <v/>
      </c>
      <c r="G452" s="196" t="str">
        <f t="shared" si="27"/>
        <v/>
      </c>
    </row>
    <row r="453" spans="1:7" x14ac:dyDescent="0.3">
      <c r="A453" s="168" t="s">
        <v>1724</v>
      </c>
      <c r="B453" s="198" t="s">
        <v>67</v>
      </c>
      <c r="C453" s="189">
        <f>SUM(C445:C452)</f>
        <v>0</v>
      </c>
      <c r="D453" s="251">
        <f>SUM(D445:D452)</f>
        <v>0</v>
      </c>
      <c r="F453" s="238">
        <f>SUM(F445:F452)</f>
        <v>0</v>
      </c>
      <c r="G453" s="238">
        <f>SUM(G445:G452)</f>
        <v>0</v>
      </c>
    </row>
    <row r="454" spans="1:7" x14ac:dyDescent="0.3">
      <c r="A454" s="168" t="s">
        <v>1725</v>
      </c>
      <c r="B454" s="201" t="s">
        <v>700</v>
      </c>
      <c r="C454" s="189"/>
      <c r="D454" s="251"/>
      <c r="F454" s="196" t="str">
        <f t="shared" si="26"/>
        <v/>
      </c>
      <c r="G454" s="196" t="str">
        <f t="shared" si="27"/>
        <v/>
      </c>
    </row>
    <row r="455" spans="1:7" x14ac:dyDescent="0.3">
      <c r="A455" s="168" t="s">
        <v>1726</v>
      </c>
      <c r="B455" s="201" t="s">
        <v>702</v>
      </c>
      <c r="C455" s="189"/>
      <c r="D455" s="251"/>
      <c r="F455" s="196" t="str">
        <f t="shared" si="26"/>
        <v/>
      </c>
      <c r="G455" s="196" t="str">
        <f t="shared" si="27"/>
        <v/>
      </c>
    </row>
    <row r="456" spans="1:7" x14ac:dyDescent="0.3">
      <c r="A456" s="168" t="s">
        <v>1727</v>
      </c>
      <c r="B456" s="201" t="s">
        <v>704</v>
      </c>
      <c r="C456" s="189"/>
      <c r="D456" s="251"/>
      <c r="F456" s="196" t="str">
        <f t="shared" si="26"/>
        <v/>
      </c>
      <c r="G456" s="196" t="str">
        <f t="shared" si="27"/>
        <v/>
      </c>
    </row>
    <row r="457" spans="1:7" x14ac:dyDescent="0.3">
      <c r="A457" s="168" t="s">
        <v>1728</v>
      </c>
      <c r="B457" s="201" t="s">
        <v>706</v>
      </c>
      <c r="C457" s="189"/>
      <c r="D457" s="251"/>
      <c r="F457" s="196" t="str">
        <f t="shared" si="26"/>
        <v/>
      </c>
      <c r="G457" s="196" t="str">
        <f t="shared" si="27"/>
        <v/>
      </c>
    </row>
    <row r="458" spans="1:7" x14ac:dyDescent="0.3">
      <c r="A458" s="168" t="s">
        <v>1729</v>
      </c>
      <c r="B458" s="201" t="s">
        <v>708</v>
      </c>
      <c r="C458" s="189"/>
      <c r="D458" s="251"/>
      <c r="F458" s="196" t="str">
        <f t="shared" si="26"/>
        <v/>
      </c>
      <c r="G458" s="196" t="str">
        <f t="shared" si="27"/>
        <v/>
      </c>
    </row>
    <row r="459" spans="1:7" x14ac:dyDescent="0.3">
      <c r="A459" s="168" t="s">
        <v>1730</v>
      </c>
      <c r="B459" s="201" t="s">
        <v>710</v>
      </c>
      <c r="C459" s="189"/>
      <c r="D459" s="251"/>
      <c r="F459" s="196" t="str">
        <f t="shared" si="26"/>
        <v/>
      </c>
      <c r="G459" s="196" t="str">
        <f t="shared" si="27"/>
        <v/>
      </c>
    </row>
    <row r="460" spans="1:7" x14ac:dyDescent="0.3">
      <c r="A460" s="168" t="s">
        <v>1731</v>
      </c>
      <c r="B460" s="201"/>
      <c r="F460" s="197"/>
      <c r="G460" s="197"/>
    </row>
    <row r="461" spans="1:7" x14ac:dyDescent="0.3">
      <c r="A461" s="168" t="s">
        <v>1732</v>
      </c>
      <c r="B461" s="201"/>
      <c r="F461" s="197"/>
      <c r="G461" s="197"/>
    </row>
    <row r="462" spans="1:7" x14ac:dyDescent="0.3">
      <c r="A462" s="168" t="s">
        <v>1733</v>
      </c>
      <c r="B462" s="201"/>
      <c r="F462" s="252"/>
      <c r="G462" s="252"/>
    </row>
    <row r="463" spans="1:7" x14ac:dyDescent="0.3">
      <c r="A463" s="185"/>
      <c r="B463" s="185" t="s">
        <v>1734</v>
      </c>
      <c r="C463" s="185" t="s">
        <v>642</v>
      </c>
      <c r="D463" s="185" t="s">
        <v>643</v>
      </c>
      <c r="E463" s="185"/>
      <c r="F463" s="185" t="s">
        <v>464</v>
      </c>
      <c r="G463" s="185" t="s">
        <v>644</v>
      </c>
    </row>
    <row r="464" spans="1:7" x14ac:dyDescent="0.3">
      <c r="A464" s="168" t="s">
        <v>1735</v>
      </c>
      <c r="B464" s="168" t="s">
        <v>680</v>
      </c>
      <c r="C464" s="238" t="s">
        <v>1736</v>
      </c>
      <c r="G464" s="168"/>
    </row>
    <row r="465" spans="1:7" x14ac:dyDescent="0.3">
      <c r="G465" s="168"/>
    </row>
    <row r="466" spans="1:7" x14ac:dyDescent="0.3">
      <c r="B466" s="183" t="s">
        <v>681</v>
      </c>
      <c r="G466" s="168"/>
    </row>
    <row r="467" spans="1:7" x14ac:dyDescent="0.3">
      <c r="A467" s="168" t="s">
        <v>1737</v>
      </c>
      <c r="B467" s="168" t="s">
        <v>683</v>
      </c>
      <c r="C467" s="189" t="s">
        <v>1736</v>
      </c>
      <c r="D467" s="251" t="s">
        <v>1736</v>
      </c>
      <c r="F467" s="196" t="str">
        <f>IF($C$475=0,"",IF(C467="[Mark as ND1 if not relevant]","",C467/$C$475))</f>
        <v/>
      </c>
      <c r="G467" s="196" t="str">
        <f>IF($D$475=0,"",IF(D467="[Mark as ND1 if not relevant]","",D467/$D$475))</f>
        <v/>
      </c>
    </row>
    <row r="468" spans="1:7" x14ac:dyDescent="0.3">
      <c r="A468" s="168" t="s">
        <v>1738</v>
      </c>
      <c r="B468" s="168" t="s">
        <v>685</v>
      </c>
      <c r="C468" s="189" t="s">
        <v>1736</v>
      </c>
      <c r="D468" s="251" t="s">
        <v>1736</v>
      </c>
      <c r="F468" s="196" t="str">
        <f t="shared" ref="F468:F474" si="28">IF($C$475=0,"",IF(C468="[Mark as ND1 if not relevant]","",C468/$C$475))</f>
        <v/>
      </c>
      <c r="G468" s="196" t="str">
        <f t="shared" ref="G468:G474" si="29">IF($D$475=0,"",IF(D468="[Mark as ND1 if not relevant]","",D468/$D$475))</f>
        <v/>
      </c>
    </row>
    <row r="469" spans="1:7" x14ac:dyDescent="0.3">
      <c r="A469" s="168" t="s">
        <v>1739</v>
      </c>
      <c r="B469" s="168" t="s">
        <v>687</v>
      </c>
      <c r="C469" s="189" t="s">
        <v>1736</v>
      </c>
      <c r="D469" s="251" t="s">
        <v>1736</v>
      </c>
      <c r="F469" s="196" t="str">
        <f t="shared" si="28"/>
        <v/>
      </c>
      <c r="G469" s="196" t="str">
        <f t="shared" si="29"/>
        <v/>
      </c>
    </row>
    <row r="470" spans="1:7" x14ac:dyDescent="0.3">
      <c r="A470" s="168" t="s">
        <v>1740</v>
      </c>
      <c r="B470" s="168" t="s">
        <v>689</v>
      </c>
      <c r="C470" s="189" t="s">
        <v>1736</v>
      </c>
      <c r="D470" s="251" t="s">
        <v>1736</v>
      </c>
      <c r="F470" s="196" t="str">
        <f t="shared" si="28"/>
        <v/>
      </c>
      <c r="G470" s="196" t="str">
        <f t="shared" si="29"/>
        <v/>
      </c>
    </row>
    <row r="471" spans="1:7" x14ac:dyDescent="0.3">
      <c r="A471" s="168" t="s">
        <v>1741</v>
      </c>
      <c r="B471" s="168" t="s">
        <v>691</v>
      </c>
      <c r="C471" s="189" t="s">
        <v>1736</v>
      </c>
      <c r="D471" s="251" t="s">
        <v>1736</v>
      </c>
      <c r="F471" s="196" t="str">
        <f t="shared" si="28"/>
        <v/>
      </c>
      <c r="G471" s="196" t="str">
        <f t="shared" si="29"/>
        <v/>
      </c>
    </row>
    <row r="472" spans="1:7" x14ac:dyDescent="0.3">
      <c r="A472" s="168" t="s">
        <v>1742</v>
      </c>
      <c r="B472" s="168" t="s">
        <v>693</v>
      </c>
      <c r="C472" s="189" t="s">
        <v>1736</v>
      </c>
      <c r="D472" s="251" t="s">
        <v>1736</v>
      </c>
      <c r="F472" s="196" t="str">
        <f t="shared" si="28"/>
        <v/>
      </c>
      <c r="G472" s="196" t="str">
        <f t="shared" si="29"/>
        <v/>
      </c>
    </row>
    <row r="473" spans="1:7" x14ac:dyDescent="0.3">
      <c r="A473" s="168" t="s">
        <v>1743</v>
      </c>
      <c r="B473" s="168" t="s">
        <v>695</v>
      </c>
      <c r="C473" s="189" t="s">
        <v>1736</v>
      </c>
      <c r="D473" s="251" t="s">
        <v>1736</v>
      </c>
      <c r="F473" s="196" t="str">
        <f t="shared" si="28"/>
        <v/>
      </c>
      <c r="G473" s="196" t="str">
        <f t="shared" si="29"/>
        <v/>
      </c>
    </row>
    <row r="474" spans="1:7" x14ac:dyDescent="0.3">
      <c r="A474" s="168" t="s">
        <v>1744</v>
      </c>
      <c r="B474" s="168" t="s">
        <v>697</v>
      </c>
      <c r="C474" s="189" t="s">
        <v>1736</v>
      </c>
      <c r="D474" s="251" t="s">
        <v>1736</v>
      </c>
      <c r="F474" s="196" t="str">
        <f t="shared" si="28"/>
        <v/>
      </c>
      <c r="G474" s="196" t="str">
        <f t="shared" si="29"/>
        <v/>
      </c>
    </row>
    <row r="475" spans="1:7" x14ac:dyDescent="0.3">
      <c r="A475" s="168" t="s">
        <v>1745</v>
      </c>
      <c r="B475" s="198" t="s">
        <v>67</v>
      </c>
      <c r="C475" s="189">
        <f>SUM(C467:C474)</f>
        <v>0</v>
      </c>
      <c r="D475" s="251">
        <f>SUM(D467:D474)</f>
        <v>0</v>
      </c>
      <c r="F475" s="238">
        <f>SUM(F467:F474)</f>
        <v>0</v>
      </c>
      <c r="G475" s="238">
        <f>SUM(G467:G474)</f>
        <v>0</v>
      </c>
    </row>
    <row r="476" spans="1:7" x14ac:dyDescent="0.3">
      <c r="A476" s="168" t="s">
        <v>1746</v>
      </c>
      <c r="B476" s="201" t="s">
        <v>700</v>
      </c>
      <c r="C476" s="189"/>
      <c r="D476" s="251"/>
      <c r="F476" s="196" t="str">
        <f t="shared" ref="F476:F481" si="30">IF($C$475=0,"",IF(C476="[for completion]","",C476/$C$475))</f>
        <v/>
      </c>
      <c r="G476" s="196" t="str">
        <f t="shared" ref="G476:G481" si="31">IF($D$475=0,"",IF(D476="[for completion]","",D476/$D$475))</f>
        <v/>
      </c>
    </row>
    <row r="477" spans="1:7" x14ac:dyDescent="0.3">
      <c r="A477" s="168" t="s">
        <v>1747</v>
      </c>
      <c r="B477" s="201" t="s">
        <v>702</v>
      </c>
      <c r="C477" s="189"/>
      <c r="D477" s="251"/>
      <c r="F477" s="196" t="str">
        <f t="shared" si="30"/>
        <v/>
      </c>
      <c r="G477" s="196" t="str">
        <f t="shared" si="31"/>
        <v/>
      </c>
    </row>
    <row r="478" spans="1:7" x14ac:dyDescent="0.3">
      <c r="A478" s="168" t="s">
        <v>1748</v>
      </c>
      <c r="B478" s="201" t="s">
        <v>704</v>
      </c>
      <c r="C478" s="189"/>
      <c r="D478" s="251"/>
      <c r="F478" s="196" t="str">
        <f t="shared" si="30"/>
        <v/>
      </c>
      <c r="G478" s="196" t="str">
        <f t="shared" si="31"/>
        <v/>
      </c>
    </row>
    <row r="479" spans="1:7" x14ac:dyDescent="0.3">
      <c r="A479" s="168" t="s">
        <v>1749</v>
      </c>
      <c r="B479" s="201" t="s">
        <v>706</v>
      </c>
      <c r="C479" s="189"/>
      <c r="D479" s="251"/>
      <c r="F479" s="196" t="str">
        <f t="shared" si="30"/>
        <v/>
      </c>
      <c r="G479" s="196" t="str">
        <f t="shared" si="31"/>
        <v/>
      </c>
    </row>
    <row r="480" spans="1:7" x14ac:dyDescent="0.3">
      <c r="A480" s="168" t="s">
        <v>1750</v>
      </c>
      <c r="B480" s="201" t="s">
        <v>708</v>
      </c>
      <c r="C480" s="189"/>
      <c r="D480" s="251"/>
      <c r="F480" s="196" t="str">
        <f t="shared" si="30"/>
        <v/>
      </c>
      <c r="G480" s="196" t="str">
        <f t="shared" si="31"/>
        <v/>
      </c>
    </row>
    <row r="481" spans="1:7" x14ac:dyDescent="0.3">
      <c r="A481" s="168" t="s">
        <v>1751</v>
      </c>
      <c r="B481" s="201" t="s">
        <v>710</v>
      </c>
      <c r="C481" s="189"/>
      <c r="D481" s="251"/>
      <c r="F481" s="196" t="str">
        <f t="shared" si="30"/>
        <v/>
      </c>
      <c r="G481" s="196" t="str">
        <f t="shared" si="31"/>
        <v/>
      </c>
    </row>
    <row r="482" spans="1:7" x14ac:dyDescent="0.3">
      <c r="A482" s="168" t="s">
        <v>1752</v>
      </c>
      <c r="B482" s="201"/>
      <c r="F482" s="196"/>
      <c r="G482" s="196"/>
    </row>
    <row r="483" spans="1:7" x14ac:dyDescent="0.3">
      <c r="A483" s="168" t="s">
        <v>1753</v>
      </c>
      <c r="B483" s="201"/>
      <c r="F483" s="196"/>
      <c r="G483" s="196"/>
    </row>
    <row r="484" spans="1:7" x14ac:dyDescent="0.3">
      <c r="A484" s="168" t="s">
        <v>1754</v>
      </c>
      <c r="B484" s="201"/>
      <c r="F484" s="196"/>
      <c r="G484" s="238"/>
    </row>
    <row r="485" spans="1:7" x14ac:dyDescent="0.3">
      <c r="A485" s="185"/>
      <c r="B485" s="185" t="s">
        <v>1755</v>
      </c>
      <c r="C485" s="185" t="s">
        <v>773</v>
      </c>
      <c r="D485" s="185"/>
      <c r="E485" s="185"/>
      <c r="F485" s="185"/>
      <c r="G485" s="188"/>
    </row>
    <row r="486" spans="1:7" x14ac:dyDescent="0.3">
      <c r="A486" s="168" t="s">
        <v>1756</v>
      </c>
      <c r="B486" s="183" t="s">
        <v>774</v>
      </c>
      <c r="C486" s="238" t="s">
        <v>1688</v>
      </c>
      <c r="G486" s="168"/>
    </row>
    <row r="487" spans="1:7" x14ac:dyDescent="0.3">
      <c r="A487" s="168" t="s">
        <v>1757</v>
      </c>
      <c r="B487" s="183" t="s">
        <v>775</v>
      </c>
      <c r="C487" s="238" t="s">
        <v>1688</v>
      </c>
      <c r="G487" s="168"/>
    </row>
    <row r="488" spans="1:7" x14ac:dyDescent="0.3">
      <c r="A488" s="168" t="s">
        <v>1758</v>
      </c>
      <c r="B488" s="183" t="s">
        <v>776</v>
      </c>
      <c r="C488" s="238" t="s">
        <v>1688</v>
      </c>
      <c r="G488" s="168"/>
    </row>
    <row r="489" spans="1:7" x14ac:dyDescent="0.3">
      <c r="A489" s="168" t="s">
        <v>1759</v>
      </c>
      <c r="B489" s="183" t="s">
        <v>777</v>
      </c>
      <c r="C489" s="238" t="s">
        <v>1688</v>
      </c>
      <c r="G489" s="168"/>
    </row>
    <row r="490" spans="1:7" x14ac:dyDescent="0.3">
      <c r="A490" s="168" t="s">
        <v>1760</v>
      </c>
      <c r="B490" s="183" t="s">
        <v>778</v>
      </c>
      <c r="C490" s="238" t="s">
        <v>1688</v>
      </c>
      <c r="G490" s="168"/>
    </row>
    <row r="491" spans="1:7" x14ac:dyDescent="0.3">
      <c r="A491" s="168" t="s">
        <v>1761</v>
      </c>
      <c r="B491" s="183" t="s">
        <v>779</v>
      </c>
      <c r="C491" s="238" t="s">
        <v>1688</v>
      </c>
      <c r="G491" s="168"/>
    </row>
    <row r="492" spans="1:7" x14ac:dyDescent="0.3">
      <c r="A492" s="168" t="s">
        <v>1762</v>
      </c>
      <c r="B492" s="183" t="s">
        <v>780</v>
      </c>
      <c r="C492" s="238" t="s">
        <v>1688</v>
      </c>
      <c r="G492" s="168"/>
    </row>
    <row r="493" spans="1:7" x14ac:dyDescent="0.3">
      <c r="A493" s="168" t="s">
        <v>1763</v>
      </c>
      <c r="B493" s="183" t="s">
        <v>1764</v>
      </c>
      <c r="C493" s="238" t="s">
        <v>1688</v>
      </c>
      <c r="G493" s="168"/>
    </row>
    <row r="494" spans="1:7" x14ac:dyDescent="0.3">
      <c r="A494" s="168" t="s">
        <v>1765</v>
      </c>
      <c r="B494" s="183" t="s">
        <v>1766</v>
      </c>
      <c r="C494" s="238" t="s">
        <v>1688</v>
      </c>
      <c r="G494" s="168"/>
    </row>
    <row r="495" spans="1:7" x14ac:dyDescent="0.3">
      <c r="A495" s="168" t="s">
        <v>1767</v>
      </c>
      <c r="B495" s="183" t="s">
        <v>1768</v>
      </c>
      <c r="C495" s="238" t="s">
        <v>1688</v>
      </c>
      <c r="G495" s="168"/>
    </row>
    <row r="496" spans="1:7" x14ac:dyDescent="0.3">
      <c r="A496" s="168" t="s">
        <v>1769</v>
      </c>
      <c r="B496" s="183" t="s">
        <v>781</v>
      </c>
      <c r="C496" s="238" t="s">
        <v>1688</v>
      </c>
      <c r="G496" s="168"/>
    </row>
    <row r="497" spans="1:7" x14ac:dyDescent="0.3">
      <c r="A497" s="168" t="s">
        <v>1770</v>
      </c>
      <c r="B497" s="183" t="s">
        <v>782</v>
      </c>
      <c r="C497" s="238" t="s">
        <v>1688</v>
      </c>
      <c r="G497" s="168"/>
    </row>
    <row r="498" spans="1:7" x14ac:dyDescent="0.3">
      <c r="A498" s="168" t="s">
        <v>1771</v>
      </c>
      <c r="B498" s="183" t="s">
        <v>65</v>
      </c>
      <c r="C498" s="238" t="s">
        <v>1688</v>
      </c>
      <c r="G498" s="168"/>
    </row>
    <row r="499" spans="1:7" x14ac:dyDescent="0.3">
      <c r="A499" s="168" t="s">
        <v>1772</v>
      </c>
      <c r="B499" s="201" t="s">
        <v>1773</v>
      </c>
      <c r="C499" s="238"/>
      <c r="G499" s="168"/>
    </row>
    <row r="500" spans="1:7" x14ac:dyDescent="0.3">
      <c r="A500" s="168" t="s">
        <v>1774</v>
      </c>
      <c r="B500" s="201" t="s">
        <v>171</v>
      </c>
      <c r="C500" s="238"/>
      <c r="G500" s="168"/>
    </row>
    <row r="501" spans="1:7" x14ac:dyDescent="0.3">
      <c r="A501" s="168" t="s">
        <v>1775</v>
      </c>
      <c r="B501" s="201" t="s">
        <v>171</v>
      </c>
      <c r="C501" s="238"/>
      <c r="G501" s="168"/>
    </row>
    <row r="502" spans="1:7" x14ac:dyDescent="0.3">
      <c r="A502" s="168" t="s">
        <v>1776</v>
      </c>
      <c r="B502" s="201" t="s">
        <v>171</v>
      </c>
      <c r="C502" s="238"/>
      <c r="G502" s="168"/>
    </row>
    <row r="503" spans="1:7" x14ac:dyDescent="0.3">
      <c r="A503" s="168" t="s">
        <v>1777</v>
      </c>
      <c r="B503" s="201" t="s">
        <v>171</v>
      </c>
      <c r="C503" s="238"/>
      <c r="G503" s="168"/>
    </row>
    <row r="504" spans="1:7" x14ac:dyDescent="0.3">
      <c r="A504" s="168" t="s">
        <v>1778</v>
      </c>
      <c r="B504" s="201" t="s">
        <v>171</v>
      </c>
      <c r="C504" s="238"/>
      <c r="G504" s="168"/>
    </row>
    <row r="505" spans="1:7" x14ac:dyDescent="0.3">
      <c r="A505" s="168" t="s">
        <v>1779</v>
      </c>
      <c r="B505" s="201" t="s">
        <v>171</v>
      </c>
      <c r="C505" s="238"/>
      <c r="G505" s="168"/>
    </row>
    <row r="506" spans="1:7" x14ac:dyDescent="0.3">
      <c r="A506" s="168" t="s">
        <v>1780</v>
      </c>
      <c r="B506" s="201" t="s">
        <v>171</v>
      </c>
      <c r="C506" s="238"/>
      <c r="G506" s="168"/>
    </row>
    <row r="507" spans="1:7" x14ac:dyDescent="0.3">
      <c r="A507" s="168" t="s">
        <v>1781</v>
      </c>
      <c r="B507" s="201" t="s">
        <v>171</v>
      </c>
      <c r="C507" s="238"/>
      <c r="G507" s="168"/>
    </row>
    <row r="508" spans="1:7" x14ac:dyDescent="0.3">
      <c r="A508" s="168" t="s">
        <v>1782</v>
      </c>
      <c r="B508" s="201" t="s">
        <v>171</v>
      </c>
      <c r="C508" s="238"/>
      <c r="G508" s="168"/>
    </row>
    <row r="509" spans="1:7" x14ac:dyDescent="0.3">
      <c r="A509" s="168" t="s">
        <v>1783</v>
      </c>
      <c r="B509" s="201" t="s">
        <v>171</v>
      </c>
      <c r="C509" s="238"/>
      <c r="G509" s="168"/>
    </row>
    <row r="510" spans="1:7" x14ac:dyDescent="0.3">
      <c r="A510" s="168" t="s">
        <v>1784</v>
      </c>
      <c r="B510" s="201" t="s">
        <v>171</v>
      </c>
      <c r="C510" s="238"/>
    </row>
    <row r="511" spans="1:7" x14ac:dyDescent="0.3">
      <c r="A511" s="168" t="s">
        <v>1785</v>
      </c>
      <c r="B511" s="201" t="s">
        <v>171</v>
      </c>
      <c r="C511" s="238"/>
    </row>
    <row r="512" spans="1:7" x14ac:dyDescent="0.3">
      <c r="A512" s="168" t="s">
        <v>1786</v>
      </c>
      <c r="B512" s="201" t="s">
        <v>171</v>
      </c>
      <c r="C512" s="238"/>
    </row>
    <row r="513" spans="1:7" x14ac:dyDescent="0.3">
      <c r="A513" s="215"/>
      <c r="B513" s="215" t="s">
        <v>1787</v>
      </c>
      <c r="C513" s="185" t="s">
        <v>53</v>
      </c>
      <c r="D513" s="185" t="s">
        <v>1788</v>
      </c>
      <c r="E513" s="185"/>
      <c r="F513" s="185" t="s">
        <v>464</v>
      </c>
      <c r="G513" s="185" t="s">
        <v>1789</v>
      </c>
    </row>
    <row r="514" spans="1:7" x14ac:dyDescent="0.3">
      <c r="A514" s="168" t="s">
        <v>1790</v>
      </c>
      <c r="B514" s="183" t="s">
        <v>581</v>
      </c>
      <c r="C514" s="189" t="s">
        <v>1688</v>
      </c>
      <c r="D514" s="251" t="s">
        <v>1688</v>
      </c>
      <c r="E514" s="171"/>
      <c r="F514" s="196" t="str">
        <f>IF($C$532=0,"",IF(C514="[for completion]","",IF(C514="","",C514/$C$532)))</f>
        <v/>
      </c>
      <c r="G514" s="196" t="str">
        <f>IF($D$532=0,"",IF(D514="[for completion]","",IF(D514="","",D514/$D$532)))</f>
        <v/>
      </c>
    </row>
    <row r="515" spans="1:7" x14ac:dyDescent="0.3">
      <c r="A515" s="168" t="s">
        <v>1791</v>
      </c>
      <c r="B515" s="183" t="s">
        <v>581</v>
      </c>
      <c r="C515" s="189" t="s">
        <v>1688</v>
      </c>
      <c r="D515" s="251" t="s">
        <v>1688</v>
      </c>
      <c r="E515" s="171"/>
      <c r="F515" s="196" t="str">
        <f t="shared" ref="F515:F531" si="32">IF($C$532=0,"",IF(C515="[for completion]","",IF(C515="","",C515/$C$532)))</f>
        <v/>
      </c>
      <c r="G515" s="196" t="str">
        <f t="shared" ref="G515:G531" si="33">IF($D$532=0,"",IF(D515="[for completion]","",IF(D515="","",D515/$D$532)))</f>
        <v/>
      </c>
    </row>
    <row r="516" spans="1:7" x14ac:dyDescent="0.3">
      <c r="A516" s="168" t="s">
        <v>1792</v>
      </c>
      <c r="B516" s="183" t="s">
        <v>581</v>
      </c>
      <c r="C516" s="189" t="s">
        <v>1688</v>
      </c>
      <c r="D516" s="251" t="s">
        <v>1688</v>
      </c>
      <c r="E516" s="171"/>
      <c r="F516" s="196" t="str">
        <f t="shared" si="32"/>
        <v/>
      </c>
      <c r="G516" s="196" t="str">
        <f t="shared" si="33"/>
        <v/>
      </c>
    </row>
    <row r="517" spans="1:7" x14ac:dyDescent="0.3">
      <c r="A517" s="168" t="s">
        <v>1793</v>
      </c>
      <c r="B517" s="183" t="s">
        <v>581</v>
      </c>
      <c r="C517" s="189" t="s">
        <v>1688</v>
      </c>
      <c r="D517" s="251" t="s">
        <v>1688</v>
      </c>
      <c r="E517" s="171"/>
      <c r="F517" s="196" t="str">
        <f t="shared" si="32"/>
        <v/>
      </c>
      <c r="G517" s="196" t="str">
        <f t="shared" si="33"/>
        <v/>
      </c>
    </row>
    <row r="518" spans="1:7" x14ac:dyDescent="0.3">
      <c r="A518" s="168" t="s">
        <v>1794</v>
      </c>
      <c r="B518" s="183" t="s">
        <v>581</v>
      </c>
      <c r="C518" s="189" t="s">
        <v>1688</v>
      </c>
      <c r="D518" s="251" t="s">
        <v>1688</v>
      </c>
      <c r="E518" s="171"/>
      <c r="F518" s="196" t="str">
        <f t="shared" si="32"/>
        <v/>
      </c>
      <c r="G518" s="196" t="str">
        <f t="shared" si="33"/>
        <v/>
      </c>
    </row>
    <row r="519" spans="1:7" x14ac:dyDescent="0.3">
      <c r="A519" s="168" t="s">
        <v>1795</v>
      </c>
      <c r="B519" s="183" t="s">
        <v>581</v>
      </c>
      <c r="C519" s="189" t="s">
        <v>1688</v>
      </c>
      <c r="D519" s="251" t="s">
        <v>1688</v>
      </c>
      <c r="E519" s="171"/>
      <c r="F519" s="196" t="str">
        <f t="shared" si="32"/>
        <v/>
      </c>
      <c r="G519" s="196" t="str">
        <f t="shared" si="33"/>
        <v/>
      </c>
    </row>
    <row r="520" spans="1:7" x14ac:dyDescent="0.3">
      <c r="A520" s="168" t="s">
        <v>1796</v>
      </c>
      <c r="B520" s="183" t="s">
        <v>581</v>
      </c>
      <c r="C520" s="189" t="s">
        <v>1688</v>
      </c>
      <c r="D520" s="251" t="s">
        <v>1688</v>
      </c>
      <c r="E520" s="171"/>
      <c r="F520" s="196" t="str">
        <f t="shared" si="32"/>
        <v/>
      </c>
      <c r="G520" s="196" t="str">
        <f t="shared" si="33"/>
        <v/>
      </c>
    </row>
    <row r="521" spans="1:7" x14ac:dyDescent="0.3">
      <c r="A521" s="168" t="s">
        <v>1797</v>
      </c>
      <c r="B521" s="183" t="s">
        <v>581</v>
      </c>
      <c r="C521" s="189" t="s">
        <v>1688</v>
      </c>
      <c r="D521" s="251" t="s">
        <v>1688</v>
      </c>
      <c r="E521" s="171"/>
      <c r="F521" s="196" t="str">
        <f t="shared" si="32"/>
        <v/>
      </c>
      <c r="G521" s="196" t="str">
        <f t="shared" si="33"/>
        <v/>
      </c>
    </row>
    <row r="522" spans="1:7" x14ac:dyDescent="0.3">
      <c r="A522" s="168" t="s">
        <v>1798</v>
      </c>
      <c r="B522" s="183" t="s">
        <v>581</v>
      </c>
      <c r="C522" s="189" t="s">
        <v>1688</v>
      </c>
      <c r="D522" s="251" t="s">
        <v>1688</v>
      </c>
      <c r="E522" s="171"/>
      <c r="F522" s="196" t="str">
        <f t="shared" si="32"/>
        <v/>
      </c>
      <c r="G522" s="196" t="str">
        <f t="shared" si="33"/>
        <v/>
      </c>
    </row>
    <row r="523" spans="1:7" x14ac:dyDescent="0.3">
      <c r="A523" s="168" t="s">
        <v>1799</v>
      </c>
      <c r="B523" s="183" t="s">
        <v>581</v>
      </c>
      <c r="C523" s="189" t="s">
        <v>1688</v>
      </c>
      <c r="D523" s="251" t="s">
        <v>1688</v>
      </c>
      <c r="E523" s="171"/>
      <c r="F523" s="196" t="str">
        <f t="shared" si="32"/>
        <v/>
      </c>
      <c r="G523" s="196" t="str">
        <f t="shared" si="33"/>
        <v/>
      </c>
    </row>
    <row r="524" spans="1:7" x14ac:dyDescent="0.3">
      <c r="A524" s="168" t="s">
        <v>1800</v>
      </c>
      <c r="B524" s="183" t="s">
        <v>581</v>
      </c>
      <c r="C524" s="189" t="s">
        <v>1688</v>
      </c>
      <c r="D524" s="251" t="s">
        <v>1688</v>
      </c>
      <c r="E524" s="171"/>
      <c r="F524" s="196" t="str">
        <f t="shared" si="32"/>
        <v/>
      </c>
      <c r="G524" s="196" t="str">
        <f t="shared" si="33"/>
        <v/>
      </c>
    </row>
    <row r="525" spans="1:7" x14ac:dyDescent="0.3">
      <c r="A525" s="168" t="s">
        <v>1801</v>
      </c>
      <c r="B525" s="183" t="s">
        <v>581</v>
      </c>
      <c r="C525" s="189" t="s">
        <v>1688</v>
      </c>
      <c r="D525" s="251" t="s">
        <v>1688</v>
      </c>
      <c r="E525" s="171"/>
      <c r="F525" s="196" t="str">
        <f t="shared" si="32"/>
        <v/>
      </c>
      <c r="G525" s="196" t="str">
        <f t="shared" si="33"/>
        <v/>
      </c>
    </row>
    <row r="526" spans="1:7" x14ac:dyDescent="0.3">
      <c r="A526" s="168" t="s">
        <v>1802</v>
      </c>
      <c r="B526" s="183" t="s">
        <v>581</v>
      </c>
      <c r="C526" s="189" t="s">
        <v>1688</v>
      </c>
      <c r="D526" s="251" t="s">
        <v>1688</v>
      </c>
      <c r="E526" s="171"/>
      <c r="F526" s="196" t="str">
        <f t="shared" si="32"/>
        <v/>
      </c>
      <c r="G526" s="196" t="str">
        <f t="shared" si="33"/>
        <v/>
      </c>
    </row>
    <row r="527" spans="1:7" x14ac:dyDescent="0.3">
      <c r="A527" s="168" t="s">
        <v>1803</v>
      </c>
      <c r="B527" s="183" t="s">
        <v>581</v>
      </c>
      <c r="C527" s="189" t="s">
        <v>1688</v>
      </c>
      <c r="D527" s="251" t="s">
        <v>1688</v>
      </c>
      <c r="E527" s="171"/>
      <c r="F527" s="196" t="str">
        <f t="shared" si="32"/>
        <v/>
      </c>
      <c r="G527" s="196" t="str">
        <f t="shared" si="33"/>
        <v/>
      </c>
    </row>
    <row r="528" spans="1:7" x14ac:dyDescent="0.3">
      <c r="A528" s="168" t="s">
        <v>1804</v>
      </c>
      <c r="B528" s="183" t="s">
        <v>581</v>
      </c>
      <c r="C528" s="189" t="s">
        <v>1688</v>
      </c>
      <c r="D528" s="251" t="s">
        <v>1688</v>
      </c>
      <c r="E528" s="171"/>
      <c r="F528" s="196" t="str">
        <f t="shared" si="32"/>
        <v/>
      </c>
      <c r="G528" s="196" t="str">
        <f t="shared" si="33"/>
        <v/>
      </c>
    </row>
    <row r="529" spans="1:7" x14ac:dyDescent="0.3">
      <c r="A529" s="168" t="s">
        <v>1805</v>
      </c>
      <c r="B529" s="183" t="s">
        <v>581</v>
      </c>
      <c r="C529" s="189" t="s">
        <v>1688</v>
      </c>
      <c r="D529" s="251" t="s">
        <v>1688</v>
      </c>
      <c r="E529" s="171"/>
      <c r="F529" s="196" t="str">
        <f t="shared" si="32"/>
        <v/>
      </c>
      <c r="G529" s="196" t="str">
        <f t="shared" si="33"/>
        <v/>
      </c>
    </row>
    <row r="530" spans="1:7" x14ac:dyDescent="0.3">
      <c r="A530" s="168" t="s">
        <v>1806</v>
      </c>
      <c r="B530" s="183" t="s">
        <v>581</v>
      </c>
      <c r="C530" s="189" t="s">
        <v>1688</v>
      </c>
      <c r="D530" s="251" t="s">
        <v>1688</v>
      </c>
      <c r="E530" s="171"/>
      <c r="F530" s="196" t="str">
        <f t="shared" si="32"/>
        <v/>
      </c>
      <c r="G530" s="196" t="str">
        <f t="shared" si="33"/>
        <v/>
      </c>
    </row>
    <row r="531" spans="1:7" x14ac:dyDescent="0.3">
      <c r="A531" s="168" t="s">
        <v>1807</v>
      </c>
      <c r="B531" s="183" t="s">
        <v>1560</v>
      </c>
      <c r="C531" s="189" t="s">
        <v>1688</v>
      </c>
      <c r="D531" s="251" t="s">
        <v>1688</v>
      </c>
      <c r="E531" s="171"/>
      <c r="F531" s="196" t="str">
        <f t="shared" si="32"/>
        <v/>
      </c>
      <c r="G531" s="196" t="str">
        <f t="shared" si="33"/>
        <v/>
      </c>
    </row>
    <row r="532" spans="1:7" x14ac:dyDescent="0.3">
      <c r="A532" s="168" t="s">
        <v>1808</v>
      </c>
      <c r="B532" s="183" t="s">
        <v>67</v>
      </c>
      <c r="C532" s="189">
        <f>SUM(C514:C531)</f>
        <v>0</v>
      </c>
      <c r="D532" s="251">
        <f>SUM(D514:D531)</f>
        <v>0</v>
      </c>
      <c r="E532" s="171"/>
      <c r="F532" s="238">
        <f>SUM(F514:F531)</f>
        <v>0</v>
      </c>
      <c r="G532" s="238">
        <f>SUM(G514:G531)</f>
        <v>0</v>
      </c>
    </row>
    <row r="533" spans="1:7" x14ac:dyDescent="0.3">
      <c r="A533" s="168" t="s">
        <v>1809</v>
      </c>
      <c r="B533" s="183"/>
      <c r="E533" s="171"/>
      <c r="F533" s="171"/>
      <c r="G533" s="171"/>
    </row>
    <row r="534" spans="1:7" x14ac:dyDescent="0.3">
      <c r="A534" s="168" t="s">
        <v>1810</v>
      </c>
      <c r="B534" s="183"/>
      <c r="E534" s="171"/>
      <c r="F534" s="171"/>
      <c r="G534" s="171"/>
    </row>
    <row r="535" spans="1:7" x14ac:dyDescent="0.3">
      <c r="A535" s="168" t="s">
        <v>1811</v>
      </c>
      <c r="B535" s="183"/>
      <c r="E535" s="171"/>
      <c r="F535" s="171"/>
      <c r="G535" s="171"/>
    </row>
    <row r="536" spans="1:7" x14ac:dyDescent="0.3">
      <c r="A536" s="215"/>
      <c r="B536" s="215" t="s">
        <v>1812</v>
      </c>
      <c r="C536" s="185" t="s">
        <v>53</v>
      </c>
      <c r="D536" s="185" t="s">
        <v>1788</v>
      </c>
      <c r="E536" s="185"/>
      <c r="F536" s="185" t="s">
        <v>464</v>
      </c>
      <c r="G536" s="185" t="s">
        <v>1789</v>
      </c>
    </row>
    <row r="537" spans="1:7" x14ac:dyDescent="0.3">
      <c r="A537" s="168" t="s">
        <v>1813</v>
      </c>
      <c r="B537" s="183" t="s">
        <v>581</v>
      </c>
      <c r="C537" s="189" t="s">
        <v>1688</v>
      </c>
      <c r="D537" s="251" t="s">
        <v>1688</v>
      </c>
      <c r="E537" s="171"/>
      <c r="F537" s="196" t="str">
        <f>IF($C$555=0,"",IF(C537="[for completion]","",IF(C537="","",C537/$C$555)))</f>
        <v/>
      </c>
      <c r="G537" s="196" t="str">
        <f>IF($D$555=0,"",IF(D537="[for completion]","",IF(D537="","",D537/$D$555)))</f>
        <v/>
      </c>
    </row>
    <row r="538" spans="1:7" x14ac:dyDescent="0.3">
      <c r="A538" s="168" t="s">
        <v>1814</v>
      </c>
      <c r="B538" s="183" t="s">
        <v>581</v>
      </c>
      <c r="C538" s="189" t="s">
        <v>1688</v>
      </c>
      <c r="D538" s="251" t="s">
        <v>1688</v>
      </c>
      <c r="E538" s="171"/>
      <c r="F538" s="196" t="str">
        <f t="shared" ref="F538:F554" si="34">IF($C$555=0,"",IF(C538="[for completion]","",IF(C538="","",C538/$C$555)))</f>
        <v/>
      </c>
      <c r="G538" s="196" t="str">
        <f t="shared" ref="G538:G554" si="35">IF($D$555=0,"",IF(D538="[for completion]","",IF(D538="","",D538/$D$555)))</f>
        <v/>
      </c>
    </row>
    <row r="539" spans="1:7" x14ac:dyDescent="0.3">
      <c r="A539" s="168" t="s">
        <v>1815</v>
      </c>
      <c r="B539" s="183" t="s">
        <v>581</v>
      </c>
      <c r="C539" s="189" t="s">
        <v>1688</v>
      </c>
      <c r="D539" s="251" t="s">
        <v>1688</v>
      </c>
      <c r="E539" s="171"/>
      <c r="F539" s="196" t="str">
        <f t="shared" si="34"/>
        <v/>
      </c>
      <c r="G539" s="196" t="str">
        <f t="shared" si="35"/>
        <v/>
      </c>
    </row>
    <row r="540" spans="1:7" x14ac:dyDescent="0.3">
      <c r="A540" s="168" t="s">
        <v>1816</v>
      </c>
      <c r="B540" s="183" t="s">
        <v>581</v>
      </c>
      <c r="C540" s="189" t="s">
        <v>1688</v>
      </c>
      <c r="D540" s="251" t="s">
        <v>1688</v>
      </c>
      <c r="E540" s="171"/>
      <c r="F540" s="196" t="str">
        <f t="shared" si="34"/>
        <v/>
      </c>
      <c r="G540" s="196" t="str">
        <f t="shared" si="35"/>
        <v/>
      </c>
    </row>
    <row r="541" spans="1:7" x14ac:dyDescent="0.3">
      <c r="A541" s="168" t="s">
        <v>1817</v>
      </c>
      <c r="B541" s="183" t="s">
        <v>581</v>
      </c>
      <c r="C541" s="189" t="s">
        <v>1688</v>
      </c>
      <c r="D541" s="251" t="s">
        <v>1688</v>
      </c>
      <c r="E541" s="171"/>
      <c r="F541" s="196" t="str">
        <f t="shared" si="34"/>
        <v/>
      </c>
      <c r="G541" s="196" t="str">
        <f t="shared" si="35"/>
        <v/>
      </c>
    </row>
    <row r="542" spans="1:7" x14ac:dyDescent="0.3">
      <c r="A542" s="168" t="s">
        <v>1818</v>
      </c>
      <c r="B542" s="183" t="s">
        <v>581</v>
      </c>
      <c r="C542" s="189" t="s">
        <v>1688</v>
      </c>
      <c r="D542" s="251" t="s">
        <v>1688</v>
      </c>
      <c r="E542" s="171"/>
      <c r="F542" s="196" t="str">
        <f t="shared" si="34"/>
        <v/>
      </c>
      <c r="G542" s="196" t="str">
        <f t="shared" si="35"/>
        <v/>
      </c>
    </row>
    <row r="543" spans="1:7" x14ac:dyDescent="0.3">
      <c r="A543" s="168" t="s">
        <v>1819</v>
      </c>
      <c r="B543" s="183" t="s">
        <v>581</v>
      </c>
      <c r="C543" s="189" t="s">
        <v>1688</v>
      </c>
      <c r="D543" s="251" t="s">
        <v>1688</v>
      </c>
      <c r="E543" s="171"/>
      <c r="F543" s="196" t="str">
        <f t="shared" si="34"/>
        <v/>
      </c>
      <c r="G543" s="196" t="str">
        <f t="shared" si="35"/>
        <v/>
      </c>
    </row>
    <row r="544" spans="1:7" x14ac:dyDescent="0.3">
      <c r="A544" s="168" t="s">
        <v>1820</v>
      </c>
      <c r="B544" s="183" t="s">
        <v>581</v>
      </c>
      <c r="C544" s="189" t="s">
        <v>1688</v>
      </c>
      <c r="D544" s="251" t="s">
        <v>1688</v>
      </c>
      <c r="E544" s="171"/>
      <c r="F544" s="196" t="str">
        <f t="shared" si="34"/>
        <v/>
      </c>
      <c r="G544" s="196" t="str">
        <f t="shared" si="35"/>
        <v/>
      </c>
    </row>
    <row r="545" spans="1:7" x14ac:dyDescent="0.3">
      <c r="A545" s="168" t="s">
        <v>1821</v>
      </c>
      <c r="B545" s="183" t="s">
        <v>581</v>
      </c>
      <c r="C545" s="189" t="s">
        <v>1688</v>
      </c>
      <c r="D545" s="251" t="s">
        <v>1688</v>
      </c>
      <c r="E545" s="171"/>
      <c r="F545" s="196" t="str">
        <f t="shared" si="34"/>
        <v/>
      </c>
      <c r="G545" s="196" t="str">
        <f t="shared" si="35"/>
        <v/>
      </c>
    </row>
    <row r="546" spans="1:7" x14ac:dyDescent="0.3">
      <c r="A546" s="168" t="s">
        <v>1822</v>
      </c>
      <c r="B546" s="183" t="s">
        <v>581</v>
      </c>
      <c r="C546" s="189" t="s">
        <v>1688</v>
      </c>
      <c r="D546" s="251" t="s">
        <v>1688</v>
      </c>
      <c r="E546" s="171"/>
      <c r="F546" s="196" t="str">
        <f t="shared" si="34"/>
        <v/>
      </c>
      <c r="G546" s="196" t="str">
        <f t="shared" si="35"/>
        <v/>
      </c>
    </row>
    <row r="547" spans="1:7" x14ac:dyDescent="0.3">
      <c r="A547" s="168" t="s">
        <v>1823</v>
      </c>
      <c r="B547" s="183" t="s">
        <v>581</v>
      </c>
      <c r="C547" s="189" t="s">
        <v>1688</v>
      </c>
      <c r="D547" s="251" t="s">
        <v>1688</v>
      </c>
      <c r="E547" s="171"/>
      <c r="F547" s="196" t="str">
        <f t="shared" si="34"/>
        <v/>
      </c>
      <c r="G547" s="196" t="str">
        <f t="shared" si="35"/>
        <v/>
      </c>
    </row>
    <row r="548" spans="1:7" x14ac:dyDescent="0.3">
      <c r="A548" s="168" t="s">
        <v>1824</v>
      </c>
      <c r="B548" s="183" t="s">
        <v>581</v>
      </c>
      <c r="C548" s="189" t="s">
        <v>1688</v>
      </c>
      <c r="D548" s="251" t="s">
        <v>1688</v>
      </c>
      <c r="E548" s="171"/>
      <c r="F548" s="196" t="str">
        <f t="shared" si="34"/>
        <v/>
      </c>
      <c r="G548" s="196" t="str">
        <f t="shared" si="35"/>
        <v/>
      </c>
    </row>
    <row r="549" spans="1:7" x14ac:dyDescent="0.3">
      <c r="A549" s="168" t="s">
        <v>1825</v>
      </c>
      <c r="B549" s="183" t="s">
        <v>581</v>
      </c>
      <c r="C549" s="189" t="s">
        <v>1688</v>
      </c>
      <c r="D549" s="251" t="s">
        <v>1688</v>
      </c>
      <c r="E549" s="171"/>
      <c r="F549" s="196" t="str">
        <f t="shared" si="34"/>
        <v/>
      </c>
      <c r="G549" s="196" t="str">
        <f t="shared" si="35"/>
        <v/>
      </c>
    </row>
    <row r="550" spans="1:7" x14ac:dyDescent="0.3">
      <c r="A550" s="168" t="s">
        <v>1826</v>
      </c>
      <c r="B550" s="183" t="s">
        <v>581</v>
      </c>
      <c r="C550" s="189" t="s">
        <v>1688</v>
      </c>
      <c r="D550" s="251" t="s">
        <v>1688</v>
      </c>
      <c r="E550" s="171"/>
      <c r="F550" s="196" t="str">
        <f t="shared" si="34"/>
        <v/>
      </c>
      <c r="G550" s="196" t="str">
        <f t="shared" si="35"/>
        <v/>
      </c>
    </row>
    <row r="551" spans="1:7" x14ac:dyDescent="0.3">
      <c r="A551" s="168" t="s">
        <v>1827</v>
      </c>
      <c r="B551" s="183" t="s">
        <v>581</v>
      </c>
      <c r="C551" s="189" t="s">
        <v>1688</v>
      </c>
      <c r="D551" s="251" t="s">
        <v>1688</v>
      </c>
      <c r="E551" s="171"/>
      <c r="F551" s="196" t="str">
        <f t="shared" si="34"/>
        <v/>
      </c>
      <c r="G551" s="196" t="str">
        <f t="shared" si="35"/>
        <v/>
      </c>
    </row>
    <row r="552" spans="1:7" x14ac:dyDescent="0.3">
      <c r="A552" s="168" t="s">
        <v>1828</v>
      </c>
      <c r="B552" s="183" t="s">
        <v>581</v>
      </c>
      <c r="C552" s="189" t="s">
        <v>1688</v>
      </c>
      <c r="D552" s="251" t="s">
        <v>1688</v>
      </c>
      <c r="E552" s="171"/>
      <c r="F552" s="196" t="str">
        <f t="shared" si="34"/>
        <v/>
      </c>
      <c r="G552" s="196" t="str">
        <f t="shared" si="35"/>
        <v/>
      </c>
    </row>
    <row r="553" spans="1:7" x14ac:dyDescent="0.3">
      <c r="A553" s="168" t="s">
        <v>1829</v>
      </c>
      <c r="B553" s="183" t="s">
        <v>581</v>
      </c>
      <c r="C553" s="189" t="s">
        <v>1688</v>
      </c>
      <c r="D553" s="251" t="s">
        <v>1688</v>
      </c>
      <c r="E553" s="171"/>
      <c r="F553" s="196" t="str">
        <f t="shared" si="34"/>
        <v/>
      </c>
      <c r="G553" s="196" t="str">
        <f t="shared" si="35"/>
        <v/>
      </c>
    </row>
    <row r="554" spans="1:7" x14ac:dyDescent="0.3">
      <c r="A554" s="168" t="s">
        <v>1830</v>
      </c>
      <c r="B554" s="183" t="s">
        <v>1560</v>
      </c>
      <c r="C554" s="189" t="s">
        <v>1688</v>
      </c>
      <c r="D554" s="251" t="s">
        <v>1688</v>
      </c>
      <c r="E554" s="171"/>
      <c r="F554" s="196" t="str">
        <f t="shared" si="34"/>
        <v/>
      </c>
      <c r="G554" s="196" t="str">
        <f t="shared" si="35"/>
        <v/>
      </c>
    </row>
    <row r="555" spans="1:7" x14ac:dyDescent="0.3">
      <c r="A555" s="168" t="s">
        <v>1831</v>
      </c>
      <c r="B555" s="183" t="s">
        <v>67</v>
      </c>
      <c r="C555" s="189">
        <f>SUM(C537:C554)</f>
        <v>0</v>
      </c>
      <c r="D555" s="251">
        <f>SUM(D537:D554)</f>
        <v>0</v>
      </c>
      <c r="E555" s="171"/>
      <c r="F555" s="238">
        <f>SUM(F537:F554)</f>
        <v>0</v>
      </c>
      <c r="G555" s="238">
        <f>SUM(G537:G554)</f>
        <v>0</v>
      </c>
    </row>
    <row r="556" spans="1:7" x14ac:dyDescent="0.3">
      <c r="A556" s="168" t="s">
        <v>1832</v>
      </c>
      <c r="B556" s="183"/>
      <c r="E556" s="171"/>
      <c r="F556" s="171"/>
      <c r="G556" s="171"/>
    </row>
    <row r="557" spans="1:7" x14ac:dyDescent="0.3">
      <c r="A557" s="168" t="s">
        <v>1833</v>
      </c>
      <c r="B557" s="183"/>
      <c r="E557" s="171"/>
      <c r="F557" s="171"/>
      <c r="G557" s="171"/>
    </row>
    <row r="558" spans="1:7" x14ac:dyDescent="0.3">
      <c r="A558" s="168" t="s">
        <v>1834</v>
      </c>
      <c r="B558" s="183"/>
      <c r="E558" s="171"/>
      <c r="F558" s="171"/>
      <c r="G558" s="171"/>
    </row>
    <row r="559" spans="1:7" x14ac:dyDescent="0.3">
      <c r="A559" s="215"/>
      <c r="B559" s="215" t="s">
        <v>1835</v>
      </c>
      <c r="C559" s="185" t="s">
        <v>53</v>
      </c>
      <c r="D559" s="185" t="s">
        <v>1788</v>
      </c>
      <c r="E559" s="185"/>
      <c r="F559" s="185" t="s">
        <v>464</v>
      </c>
      <c r="G559" s="185" t="s">
        <v>1789</v>
      </c>
    </row>
    <row r="560" spans="1:7" x14ac:dyDescent="0.3">
      <c r="A560" s="168" t="s">
        <v>1836</v>
      </c>
      <c r="B560" s="183" t="s">
        <v>1590</v>
      </c>
      <c r="C560" s="189" t="s">
        <v>1688</v>
      </c>
      <c r="D560" s="251" t="s">
        <v>1688</v>
      </c>
      <c r="E560" s="171"/>
      <c r="F560" s="196" t="str">
        <f>IF($C$570=0,"",IF(C560="[for completion]","",IF(C560="","",C560/$C$570)))</f>
        <v/>
      </c>
      <c r="G560" s="196" t="str">
        <f>IF($D$570=0,"",IF(D560="[for completion]","",IF(D560="","",D560/$D$570)))</f>
        <v/>
      </c>
    </row>
    <row r="561" spans="1:7" x14ac:dyDescent="0.3">
      <c r="A561" s="168" t="s">
        <v>1837</v>
      </c>
      <c r="B561" s="183" t="s">
        <v>1592</v>
      </c>
      <c r="C561" s="189" t="s">
        <v>1688</v>
      </c>
      <c r="D561" s="251" t="s">
        <v>1688</v>
      </c>
      <c r="E561" s="171"/>
      <c r="F561" s="196" t="str">
        <f t="shared" ref="F561:F569" si="36">IF($C$570=0,"",IF(C561="[for completion]","",IF(C561="","",C561/$C$570)))</f>
        <v/>
      </c>
      <c r="G561" s="196" t="str">
        <f t="shared" ref="G561:G569" si="37">IF($D$570=0,"",IF(D561="[for completion]","",IF(D561="","",D561/$D$570)))</f>
        <v/>
      </c>
    </row>
    <row r="562" spans="1:7" x14ac:dyDescent="0.3">
      <c r="A562" s="168" t="s">
        <v>1838</v>
      </c>
      <c r="B562" s="183" t="s">
        <v>1594</v>
      </c>
      <c r="C562" s="189" t="s">
        <v>1688</v>
      </c>
      <c r="D562" s="251" t="s">
        <v>1688</v>
      </c>
      <c r="E562" s="171"/>
      <c r="F562" s="196" t="str">
        <f t="shared" si="36"/>
        <v/>
      </c>
      <c r="G562" s="196" t="str">
        <f t="shared" si="37"/>
        <v/>
      </c>
    </row>
    <row r="563" spans="1:7" x14ac:dyDescent="0.3">
      <c r="A563" s="168" t="s">
        <v>1839</v>
      </c>
      <c r="B563" s="183" t="s">
        <v>1596</v>
      </c>
      <c r="C563" s="189" t="s">
        <v>1688</v>
      </c>
      <c r="D563" s="251" t="s">
        <v>1688</v>
      </c>
      <c r="E563" s="171"/>
      <c r="F563" s="196" t="str">
        <f t="shared" si="36"/>
        <v/>
      </c>
      <c r="G563" s="196" t="str">
        <f t="shared" si="37"/>
        <v/>
      </c>
    </row>
    <row r="564" spans="1:7" x14ac:dyDescent="0.3">
      <c r="A564" s="168" t="s">
        <v>1840</v>
      </c>
      <c r="B564" s="183" t="s">
        <v>1598</v>
      </c>
      <c r="C564" s="189" t="s">
        <v>1688</v>
      </c>
      <c r="D564" s="251" t="s">
        <v>1688</v>
      </c>
      <c r="E564" s="171"/>
      <c r="F564" s="196" t="str">
        <f t="shared" si="36"/>
        <v/>
      </c>
      <c r="G564" s="196" t="str">
        <f t="shared" si="37"/>
        <v/>
      </c>
    </row>
    <row r="565" spans="1:7" x14ac:dyDescent="0.3">
      <c r="A565" s="168" t="s">
        <v>1841</v>
      </c>
      <c r="B565" s="183" t="s">
        <v>1600</v>
      </c>
      <c r="C565" s="189" t="s">
        <v>1688</v>
      </c>
      <c r="D565" s="251" t="s">
        <v>1688</v>
      </c>
      <c r="E565" s="171"/>
      <c r="F565" s="196" t="str">
        <f t="shared" si="36"/>
        <v/>
      </c>
      <c r="G565" s="196" t="str">
        <f t="shared" si="37"/>
        <v/>
      </c>
    </row>
    <row r="566" spans="1:7" x14ac:dyDescent="0.3">
      <c r="A566" s="168" t="s">
        <v>1842</v>
      </c>
      <c r="B566" s="183" t="s">
        <v>1602</v>
      </c>
      <c r="C566" s="189" t="s">
        <v>1688</v>
      </c>
      <c r="D566" s="251" t="s">
        <v>1688</v>
      </c>
      <c r="E566" s="171"/>
      <c r="F566" s="196" t="str">
        <f t="shared" si="36"/>
        <v/>
      </c>
      <c r="G566" s="196" t="str">
        <f t="shared" si="37"/>
        <v/>
      </c>
    </row>
    <row r="567" spans="1:7" x14ac:dyDescent="0.3">
      <c r="A567" s="168" t="s">
        <v>1843</v>
      </c>
      <c r="B567" s="183" t="s">
        <v>1604</v>
      </c>
      <c r="C567" s="189" t="s">
        <v>1688</v>
      </c>
      <c r="D567" s="251" t="s">
        <v>1688</v>
      </c>
      <c r="E567" s="171"/>
      <c r="F567" s="196" t="str">
        <f t="shared" si="36"/>
        <v/>
      </c>
      <c r="G567" s="196" t="str">
        <f t="shared" si="37"/>
        <v/>
      </c>
    </row>
    <row r="568" spans="1:7" x14ac:dyDescent="0.3">
      <c r="A568" s="168" t="s">
        <v>1844</v>
      </c>
      <c r="B568" s="183" t="s">
        <v>1606</v>
      </c>
      <c r="C568" s="189" t="s">
        <v>1688</v>
      </c>
      <c r="D568" s="251" t="s">
        <v>1688</v>
      </c>
      <c r="E568" s="171"/>
      <c r="F568" s="196" t="str">
        <f t="shared" si="36"/>
        <v/>
      </c>
      <c r="G568" s="196" t="str">
        <f t="shared" si="37"/>
        <v/>
      </c>
    </row>
    <row r="569" spans="1:7" x14ac:dyDescent="0.3">
      <c r="A569" s="168" t="s">
        <v>1845</v>
      </c>
      <c r="B569" s="168" t="s">
        <v>1560</v>
      </c>
      <c r="C569" s="189" t="s">
        <v>1688</v>
      </c>
      <c r="D569" s="251" t="s">
        <v>1688</v>
      </c>
      <c r="E569" s="171"/>
      <c r="F569" s="196" t="str">
        <f t="shared" si="36"/>
        <v/>
      </c>
      <c r="G569" s="196" t="str">
        <f t="shared" si="37"/>
        <v/>
      </c>
    </row>
    <row r="570" spans="1:7" x14ac:dyDescent="0.3">
      <c r="A570" s="168" t="s">
        <v>1846</v>
      </c>
      <c r="B570" s="183" t="s">
        <v>67</v>
      </c>
      <c r="C570" s="189">
        <f>SUM(C560:C568)</f>
        <v>0</v>
      </c>
      <c r="D570" s="251">
        <f>SUM(D560:D568)</f>
        <v>0</v>
      </c>
      <c r="E570" s="171"/>
      <c r="F570" s="238">
        <f>SUM(F560:F569)</f>
        <v>0</v>
      </c>
      <c r="G570" s="238">
        <f>SUM(G560:G569)</f>
        <v>0</v>
      </c>
    </row>
    <row r="571" spans="1:7" x14ac:dyDescent="0.3">
      <c r="A571" s="168" t="s">
        <v>1847</v>
      </c>
    </row>
    <row r="572" spans="1:7" x14ac:dyDescent="0.3">
      <c r="A572" s="215"/>
      <c r="B572" s="215" t="s">
        <v>1848</v>
      </c>
      <c r="C572" s="185" t="s">
        <v>53</v>
      </c>
      <c r="D572" s="185" t="s">
        <v>1540</v>
      </c>
      <c r="E572" s="185"/>
      <c r="F572" s="185" t="s">
        <v>463</v>
      </c>
      <c r="G572" s="185" t="s">
        <v>1789</v>
      </c>
    </row>
    <row r="573" spans="1:7" x14ac:dyDescent="0.3">
      <c r="A573" s="168" t="s">
        <v>1849</v>
      </c>
      <c r="B573" s="183" t="s">
        <v>1629</v>
      </c>
      <c r="C573" s="189" t="s">
        <v>1688</v>
      </c>
      <c r="D573" s="251" t="s">
        <v>1688</v>
      </c>
      <c r="E573" s="171"/>
      <c r="F573" s="196" t="str">
        <f>IF($C$577=0,"",IF(C573="[for completion]","",IF(C573="","",C573/$C$577)))</f>
        <v/>
      </c>
      <c r="G573" s="196" t="str">
        <f>IF($D$577=0,"",IF(D573="[for completion]","",IF(D573="","",D573/$D$577)))</f>
        <v/>
      </c>
    </row>
    <row r="574" spans="1:7" x14ac:dyDescent="0.3">
      <c r="A574" s="168" t="s">
        <v>1850</v>
      </c>
      <c r="B574" s="255" t="s">
        <v>1851</v>
      </c>
      <c r="C574" s="189" t="s">
        <v>1688</v>
      </c>
      <c r="D574" s="251" t="s">
        <v>1688</v>
      </c>
      <c r="E574" s="171"/>
      <c r="F574" s="196" t="str">
        <f t="shared" ref="F574:F576" si="38">IF($C$577=0,"",IF(C574="[for completion]","",IF(C574="","",C574/$C$577)))</f>
        <v/>
      </c>
      <c r="G574" s="196" t="str">
        <f t="shared" ref="G574:G576" si="39">IF($D$577=0,"",IF(D574="[for completion]","",IF(D574="","",D574/$D$577)))</f>
        <v/>
      </c>
    </row>
    <row r="575" spans="1:7" x14ac:dyDescent="0.3">
      <c r="A575" s="168" t="s">
        <v>1852</v>
      </c>
      <c r="B575" s="183" t="s">
        <v>1624</v>
      </c>
      <c r="C575" s="189" t="s">
        <v>1688</v>
      </c>
      <c r="D575" s="251" t="s">
        <v>1688</v>
      </c>
      <c r="E575" s="171"/>
      <c r="F575" s="196" t="str">
        <f t="shared" si="38"/>
        <v/>
      </c>
      <c r="G575" s="196" t="str">
        <f t="shared" si="39"/>
        <v/>
      </c>
    </row>
    <row r="576" spans="1:7" x14ac:dyDescent="0.3">
      <c r="A576" s="168" t="s">
        <v>1853</v>
      </c>
      <c r="B576" s="168" t="s">
        <v>1560</v>
      </c>
      <c r="C576" s="189" t="s">
        <v>1688</v>
      </c>
      <c r="D576" s="251" t="s">
        <v>1688</v>
      </c>
      <c r="E576" s="171"/>
      <c r="F576" s="196" t="str">
        <f t="shared" si="38"/>
        <v/>
      </c>
      <c r="G576" s="196" t="str">
        <f t="shared" si="39"/>
        <v/>
      </c>
    </row>
    <row r="577" spans="1:7" x14ac:dyDescent="0.3">
      <c r="A577" s="168" t="s">
        <v>1854</v>
      </c>
      <c r="B577" s="183" t="s">
        <v>67</v>
      </c>
      <c r="C577" s="189">
        <f>SUM(C573:C576)</f>
        <v>0</v>
      </c>
      <c r="D577" s="251">
        <f>SUM(D573:D576)</f>
        <v>0</v>
      </c>
      <c r="E577" s="171"/>
      <c r="F577" s="238">
        <f>SUM(F573:F576)</f>
        <v>0</v>
      </c>
      <c r="G577" s="238">
        <f>SUM(G573:G576)</f>
        <v>0</v>
      </c>
    </row>
    <row r="579" spans="1:7" x14ac:dyDescent="0.3">
      <c r="A579" s="215"/>
      <c r="B579" s="215" t="s">
        <v>1855</v>
      </c>
      <c r="C579" s="185" t="s">
        <v>53</v>
      </c>
      <c r="D579" s="185" t="s">
        <v>1788</v>
      </c>
      <c r="E579" s="185"/>
      <c r="F579" s="185" t="s">
        <v>463</v>
      </c>
      <c r="G579" s="185" t="s">
        <v>1789</v>
      </c>
    </row>
    <row r="580" spans="1:7" x14ac:dyDescent="0.3">
      <c r="A580" s="168" t="s">
        <v>1856</v>
      </c>
      <c r="B580" s="183" t="s">
        <v>581</v>
      </c>
      <c r="C580" s="189" t="s">
        <v>1688</v>
      </c>
      <c r="D580" s="251" t="s">
        <v>1688</v>
      </c>
      <c r="E580" s="161"/>
      <c r="F580" s="196" t="str">
        <f>IF($C$598=0,"",IF(C580="[for completion]","",IF(C580="","",C580/$C$598)))</f>
        <v/>
      </c>
      <c r="G580" s="196" t="str">
        <f>IF($D$598=0,"",IF(D580="[for completion]","",IF(D580="","",D580/$D$598)))</f>
        <v/>
      </c>
    </row>
    <row r="581" spans="1:7" x14ac:dyDescent="0.3">
      <c r="A581" s="168" t="s">
        <v>1857</v>
      </c>
      <c r="B581" s="183" t="s">
        <v>581</v>
      </c>
      <c r="C581" s="189" t="s">
        <v>1688</v>
      </c>
      <c r="D581" s="251" t="s">
        <v>1688</v>
      </c>
      <c r="E581" s="161"/>
      <c r="F581" s="196" t="str">
        <f t="shared" ref="F581:F598" si="40">IF($C$598=0,"",IF(C581="[for completion]","",IF(C581="","",C581/$C$598)))</f>
        <v/>
      </c>
      <c r="G581" s="196" t="str">
        <f t="shared" ref="G581:G598" si="41">IF($D$598=0,"",IF(D581="[for completion]","",IF(D581="","",D581/$D$598)))</f>
        <v/>
      </c>
    </row>
    <row r="582" spans="1:7" x14ac:dyDescent="0.3">
      <c r="A582" s="168" t="s">
        <v>1858</v>
      </c>
      <c r="B582" s="183" t="s">
        <v>581</v>
      </c>
      <c r="C582" s="189" t="s">
        <v>1688</v>
      </c>
      <c r="D582" s="251" t="s">
        <v>1688</v>
      </c>
      <c r="E582" s="161"/>
      <c r="F582" s="196" t="str">
        <f t="shared" si="40"/>
        <v/>
      </c>
      <c r="G582" s="196" t="str">
        <f t="shared" si="41"/>
        <v/>
      </c>
    </row>
    <row r="583" spans="1:7" x14ac:dyDescent="0.3">
      <c r="A583" s="168" t="s">
        <v>1859</v>
      </c>
      <c r="B583" s="183" t="s">
        <v>581</v>
      </c>
      <c r="C583" s="189" t="s">
        <v>1688</v>
      </c>
      <c r="D583" s="251" t="s">
        <v>1688</v>
      </c>
      <c r="E583" s="161"/>
      <c r="F583" s="196" t="str">
        <f t="shared" si="40"/>
        <v/>
      </c>
      <c r="G583" s="196" t="str">
        <f t="shared" si="41"/>
        <v/>
      </c>
    </row>
    <row r="584" spans="1:7" x14ac:dyDescent="0.3">
      <c r="A584" s="168" t="s">
        <v>1860</v>
      </c>
      <c r="B584" s="183" t="s">
        <v>581</v>
      </c>
      <c r="C584" s="189" t="s">
        <v>1688</v>
      </c>
      <c r="D584" s="251" t="s">
        <v>1688</v>
      </c>
      <c r="E584" s="161"/>
      <c r="F584" s="196" t="str">
        <f t="shared" si="40"/>
        <v/>
      </c>
      <c r="G584" s="196" t="str">
        <f t="shared" si="41"/>
        <v/>
      </c>
    </row>
    <row r="585" spans="1:7" x14ac:dyDescent="0.3">
      <c r="A585" s="168" t="s">
        <v>1861</v>
      </c>
      <c r="B585" s="183" t="s">
        <v>581</v>
      </c>
      <c r="C585" s="189" t="s">
        <v>1688</v>
      </c>
      <c r="D585" s="251" t="s">
        <v>1688</v>
      </c>
      <c r="E585" s="161"/>
      <c r="F585" s="196" t="str">
        <f t="shared" si="40"/>
        <v/>
      </c>
      <c r="G585" s="196" t="str">
        <f t="shared" si="41"/>
        <v/>
      </c>
    </row>
    <row r="586" spans="1:7" x14ac:dyDescent="0.3">
      <c r="A586" s="168" t="s">
        <v>1862</v>
      </c>
      <c r="B586" s="183" t="s">
        <v>581</v>
      </c>
      <c r="C586" s="189" t="s">
        <v>1688</v>
      </c>
      <c r="D586" s="251" t="s">
        <v>1688</v>
      </c>
      <c r="E586" s="161"/>
      <c r="F586" s="196" t="str">
        <f t="shared" si="40"/>
        <v/>
      </c>
      <c r="G586" s="196" t="str">
        <f t="shared" si="41"/>
        <v/>
      </c>
    </row>
    <row r="587" spans="1:7" x14ac:dyDescent="0.3">
      <c r="A587" s="168" t="s">
        <v>1863</v>
      </c>
      <c r="B587" s="183" t="s">
        <v>581</v>
      </c>
      <c r="C587" s="189" t="s">
        <v>1688</v>
      </c>
      <c r="D587" s="251" t="s">
        <v>1688</v>
      </c>
      <c r="E587" s="161"/>
      <c r="F587" s="196" t="str">
        <f t="shared" si="40"/>
        <v/>
      </c>
      <c r="G587" s="196" t="str">
        <f t="shared" si="41"/>
        <v/>
      </c>
    </row>
    <row r="588" spans="1:7" x14ac:dyDescent="0.3">
      <c r="A588" s="168" t="s">
        <v>1864</v>
      </c>
      <c r="B588" s="183" t="s">
        <v>581</v>
      </c>
      <c r="C588" s="189" t="s">
        <v>1688</v>
      </c>
      <c r="D588" s="251" t="s">
        <v>1688</v>
      </c>
      <c r="E588" s="161"/>
      <c r="F588" s="196" t="str">
        <f t="shared" si="40"/>
        <v/>
      </c>
      <c r="G588" s="196" t="str">
        <f t="shared" si="41"/>
        <v/>
      </c>
    </row>
    <row r="589" spans="1:7" x14ac:dyDescent="0.3">
      <c r="A589" s="168" t="s">
        <v>1865</v>
      </c>
      <c r="B589" s="183" t="s">
        <v>581</v>
      </c>
      <c r="C589" s="189" t="s">
        <v>1688</v>
      </c>
      <c r="D589" s="251" t="s">
        <v>1688</v>
      </c>
      <c r="E589" s="161"/>
      <c r="F589" s="196" t="str">
        <f t="shared" si="40"/>
        <v/>
      </c>
      <c r="G589" s="196" t="str">
        <f t="shared" si="41"/>
        <v/>
      </c>
    </row>
    <row r="590" spans="1:7" x14ac:dyDescent="0.3">
      <c r="A590" s="168" t="s">
        <v>1866</v>
      </c>
      <c r="B590" s="183" t="s">
        <v>581</v>
      </c>
      <c r="C590" s="189" t="s">
        <v>1688</v>
      </c>
      <c r="D590" s="251" t="s">
        <v>1688</v>
      </c>
      <c r="E590" s="161"/>
      <c r="F590" s="196" t="str">
        <f t="shared" si="40"/>
        <v/>
      </c>
      <c r="G590" s="196" t="str">
        <f t="shared" si="41"/>
        <v/>
      </c>
    </row>
    <row r="591" spans="1:7" x14ac:dyDescent="0.3">
      <c r="A591" s="168" t="s">
        <v>1867</v>
      </c>
      <c r="B591" s="183" t="s">
        <v>581</v>
      </c>
      <c r="C591" s="189" t="s">
        <v>1688</v>
      </c>
      <c r="D591" s="251" t="s">
        <v>1688</v>
      </c>
      <c r="E591" s="161"/>
      <c r="F591" s="196" t="str">
        <f t="shared" si="40"/>
        <v/>
      </c>
      <c r="G591" s="196" t="str">
        <f t="shared" si="41"/>
        <v/>
      </c>
    </row>
    <row r="592" spans="1:7" x14ac:dyDescent="0.3">
      <c r="A592" s="168" t="s">
        <v>1868</v>
      </c>
      <c r="B592" s="183" t="s">
        <v>581</v>
      </c>
      <c r="C592" s="189" t="s">
        <v>1688</v>
      </c>
      <c r="D592" s="251" t="s">
        <v>1688</v>
      </c>
      <c r="E592" s="161"/>
      <c r="F592" s="196" t="str">
        <f t="shared" si="40"/>
        <v/>
      </c>
      <c r="G592" s="196" t="str">
        <f t="shared" si="41"/>
        <v/>
      </c>
    </row>
    <row r="593" spans="1:7" x14ac:dyDescent="0.3">
      <c r="A593" s="168" t="s">
        <v>1869</v>
      </c>
      <c r="B593" s="183" t="s">
        <v>581</v>
      </c>
      <c r="C593" s="189" t="s">
        <v>1688</v>
      </c>
      <c r="D593" s="251" t="s">
        <v>1688</v>
      </c>
      <c r="E593" s="161"/>
      <c r="F593" s="196" t="str">
        <f t="shared" si="40"/>
        <v/>
      </c>
      <c r="G593" s="196" t="str">
        <f t="shared" si="41"/>
        <v/>
      </c>
    </row>
    <row r="594" spans="1:7" x14ac:dyDescent="0.3">
      <c r="A594" s="168" t="s">
        <v>1870</v>
      </c>
      <c r="B594" s="183" t="s">
        <v>581</v>
      </c>
      <c r="C594" s="189" t="s">
        <v>1688</v>
      </c>
      <c r="D594" s="251" t="s">
        <v>1688</v>
      </c>
      <c r="E594" s="161"/>
      <c r="F594" s="196" t="str">
        <f t="shared" si="40"/>
        <v/>
      </c>
      <c r="G594" s="196" t="str">
        <f t="shared" si="41"/>
        <v/>
      </c>
    </row>
    <row r="595" spans="1:7" x14ac:dyDescent="0.3">
      <c r="A595" s="168" t="s">
        <v>1871</v>
      </c>
      <c r="B595" s="183" t="s">
        <v>581</v>
      </c>
      <c r="C595" s="189" t="s">
        <v>1688</v>
      </c>
      <c r="D595" s="251" t="s">
        <v>1688</v>
      </c>
      <c r="E595" s="161"/>
      <c r="F595" s="196" t="str">
        <f t="shared" si="40"/>
        <v/>
      </c>
      <c r="G595" s="196" t="str">
        <f t="shared" si="41"/>
        <v/>
      </c>
    </row>
    <row r="596" spans="1:7" x14ac:dyDescent="0.3">
      <c r="A596" s="168" t="s">
        <v>1872</v>
      </c>
      <c r="B596" s="183" t="s">
        <v>581</v>
      </c>
      <c r="C596" s="189" t="s">
        <v>1688</v>
      </c>
      <c r="D596" s="251" t="s">
        <v>1688</v>
      </c>
      <c r="E596" s="161"/>
      <c r="F596" s="196" t="str">
        <f t="shared" si="40"/>
        <v/>
      </c>
      <c r="G596" s="196" t="str">
        <f t="shared" si="41"/>
        <v/>
      </c>
    </row>
    <row r="597" spans="1:7" x14ac:dyDescent="0.3">
      <c r="A597" s="168" t="s">
        <v>1873</v>
      </c>
      <c r="B597" s="183" t="s">
        <v>1560</v>
      </c>
      <c r="C597" s="189" t="s">
        <v>1688</v>
      </c>
      <c r="D597" s="251" t="s">
        <v>1688</v>
      </c>
      <c r="E597" s="161"/>
      <c r="F597" s="196" t="str">
        <f t="shared" si="40"/>
        <v/>
      </c>
      <c r="G597" s="196" t="str">
        <f t="shared" si="41"/>
        <v/>
      </c>
    </row>
    <row r="598" spans="1:7" x14ac:dyDescent="0.3">
      <c r="A598" s="168" t="s">
        <v>1874</v>
      </c>
      <c r="B598" s="183" t="s">
        <v>67</v>
      </c>
      <c r="C598" s="189">
        <f>SUM(C580:C597)</f>
        <v>0</v>
      </c>
      <c r="D598" s="251">
        <f>SUM(D580:D597)</f>
        <v>0</v>
      </c>
      <c r="E598" s="161"/>
      <c r="F598" s="196" t="str">
        <f t="shared" si="40"/>
        <v/>
      </c>
      <c r="G598" s="196"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69591AFD-5C9F-4F3C-A24B-3B500CA6D008}"/>
    <hyperlink ref="B7" location="'B1. HTT Mortgage Assets'!B166" display="7.A Residential Cover Pool" xr:uid="{C30EEB29-9110-47AF-A42D-FF00FAAA00CA}"/>
    <hyperlink ref="B8" location="'B1. HTT Mortgage Assets'!B267" display="7.B Commercial Cover Pool" xr:uid="{D3DF4BC0-1017-4D2C-A860-F11DF73787C2}"/>
    <hyperlink ref="B149" location="'2. Harmonised Glossary'!A9" display="Breakdown by Interest Rate" xr:uid="{BC6B4448-5642-41D2-B849-68BFED1E708E}"/>
    <hyperlink ref="B179" location="'2. Harmonised Glossary'!A14" display="Non-Performing Loans (NPLs)" xr:uid="{BD2A1908-F633-49E3-A896-DFF8E05526DD}"/>
    <hyperlink ref="B11" location="'2. Harmonised Glossary'!A12" display="Property Type Information" xr:uid="{B381B1F5-5F6B-4BF0-BFA7-F92FF97E7167}"/>
    <hyperlink ref="B215" location="'2. Harmonised Glossary'!A288" display="Loan to Value (LTV) Information - Un-indexed" xr:uid="{A6BF6AA7-6F1C-4679-AAA7-B0A473FDC02F}"/>
    <hyperlink ref="B237" location="'2. Harmonised Glossary'!A11" display="Loan to Value (LTV) Information - Indexed" xr:uid="{A1551413-0496-4F11-9466-CF03489E9649}"/>
  </hyperlinks>
  <pageMargins left="0.7" right="0.7" top="0.75" bottom="0.75" header="0.3" footer="0.3"/>
  <pageSetup scale="38" orientation="portrait" r:id="rId1"/>
  <headerFooter>
    <oddFooter>&amp;R&amp;1#&amp;"Calibri"&amp;10&amp;K0078D7Classification : Internal</oddFooter>
  </headerFooter>
  <rowBreaks count="4" manualBreakCount="4">
    <brk id="97" max="16383" man="1"/>
    <brk id="258" max="16383" man="1"/>
    <brk id="410" max="6" man="1"/>
    <brk id="5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8486-C80D-4FC8-897D-2DB2DF6AD1C3}">
  <sheetPr>
    <tabColor theme="5" tint="-0.249977111117893"/>
  </sheetPr>
  <dimension ref="A1:C403"/>
  <sheetViews>
    <sheetView view="pageBreakPreview" zoomScale="60" zoomScaleNormal="85" workbookViewId="0"/>
  </sheetViews>
  <sheetFormatPr defaultRowHeight="14.5" x14ac:dyDescent="0.3"/>
  <cols>
    <col min="1" max="1" width="14.81640625" style="163" customWidth="1"/>
    <col min="2" max="2" width="81.7265625" style="168" bestFit="1" customWidth="1"/>
    <col min="3" max="3" width="122.453125" style="163" customWidth="1"/>
    <col min="4" max="16384" width="8.7265625" style="163"/>
  </cols>
  <sheetData>
    <row r="1" spans="1:3" ht="31" x14ac:dyDescent="0.3">
      <c r="A1" s="160" t="s">
        <v>1875</v>
      </c>
      <c r="B1" s="160"/>
      <c r="C1" s="257" t="s">
        <v>1409</v>
      </c>
    </row>
    <row r="2" spans="1:3" ht="13" x14ac:dyDescent="0.3">
      <c r="B2" s="161"/>
      <c r="C2" s="161"/>
    </row>
    <row r="3" spans="1:3" ht="13" x14ac:dyDescent="0.3">
      <c r="A3" s="258" t="s">
        <v>1876</v>
      </c>
      <c r="B3" s="259"/>
      <c r="C3" s="161"/>
    </row>
    <row r="4" spans="1:3" x14ac:dyDescent="0.3">
      <c r="C4" s="161"/>
    </row>
    <row r="5" spans="1:3" ht="37" x14ac:dyDescent="0.3">
      <c r="A5" s="176" t="s">
        <v>6</v>
      </c>
      <c r="B5" s="176" t="s">
        <v>1877</v>
      </c>
      <c r="C5" s="260" t="s">
        <v>1878</v>
      </c>
    </row>
    <row r="6" spans="1:3" x14ac:dyDescent="0.3">
      <c r="A6" s="225" t="s">
        <v>1879</v>
      </c>
      <c r="B6" s="179" t="s">
        <v>1880</v>
      </c>
      <c r="C6" s="168" t="s">
        <v>1881</v>
      </c>
    </row>
    <row r="7" spans="1:3" ht="29" x14ac:dyDescent="0.3">
      <c r="A7" s="225" t="s">
        <v>1882</v>
      </c>
      <c r="B7" s="179" t="s">
        <v>1883</v>
      </c>
      <c r="C7" s="168" t="s">
        <v>1884</v>
      </c>
    </row>
    <row r="8" spans="1:3" x14ac:dyDescent="0.3">
      <c r="A8" s="225" t="s">
        <v>1885</v>
      </c>
      <c r="B8" s="179" t="s">
        <v>1886</v>
      </c>
      <c r="C8" s="168" t="s">
        <v>1887</v>
      </c>
    </row>
    <row r="9" spans="1:3" x14ac:dyDescent="0.3">
      <c r="A9" s="225" t="s">
        <v>1888</v>
      </c>
      <c r="B9" s="179" t="s">
        <v>1889</v>
      </c>
      <c r="C9" s="168" t="s">
        <v>1890</v>
      </c>
    </row>
    <row r="10" spans="1:3" ht="43.5" x14ac:dyDescent="0.3">
      <c r="A10" s="225" t="s">
        <v>1891</v>
      </c>
      <c r="B10" s="179" t="s">
        <v>1892</v>
      </c>
      <c r="C10" s="168" t="s">
        <v>1893</v>
      </c>
    </row>
    <row r="11" spans="1:3" ht="43.5" x14ac:dyDescent="0.3">
      <c r="A11" s="225" t="s">
        <v>1894</v>
      </c>
      <c r="B11" s="179" t="s">
        <v>1895</v>
      </c>
      <c r="C11" s="168" t="s">
        <v>1896</v>
      </c>
    </row>
    <row r="12" spans="1:3" ht="29" x14ac:dyDescent="0.3">
      <c r="A12" s="225" t="s">
        <v>1897</v>
      </c>
      <c r="B12" s="179" t="s">
        <v>1898</v>
      </c>
      <c r="C12" s="168" t="s">
        <v>1899</v>
      </c>
    </row>
    <row r="13" spans="1:3" x14ac:dyDescent="0.3">
      <c r="A13" s="225" t="s">
        <v>1900</v>
      </c>
      <c r="B13" s="179" t="s">
        <v>1901</v>
      </c>
      <c r="C13" s="168" t="s">
        <v>1902</v>
      </c>
    </row>
    <row r="14" spans="1:3" ht="29" x14ac:dyDescent="0.3">
      <c r="A14" s="225" t="s">
        <v>1903</v>
      </c>
      <c r="B14" s="179" t="s">
        <v>1904</v>
      </c>
      <c r="C14" s="168" t="s">
        <v>1905</v>
      </c>
    </row>
    <row r="15" spans="1:3" x14ac:dyDescent="0.3">
      <c r="A15" s="225" t="s">
        <v>1906</v>
      </c>
      <c r="B15" s="179" t="s">
        <v>1907</v>
      </c>
      <c r="C15" s="168" t="s">
        <v>1908</v>
      </c>
    </row>
    <row r="16" spans="1:3" ht="29" x14ac:dyDescent="0.3">
      <c r="A16" s="225" t="s">
        <v>1909</v>
      </c>
      <c r="B16" s="184" t="s">
        <v>1910</v>
      </c>
      <c r="C16" s="168" t="s">
        <v>1911</v>
      </c>
    </row>
    <row r="17" spans="1:3" ht="43.5" x14ac:dyDescent="0.3">
      <c r="A17" s="225" t="s">
        <v>1912</v>
      </c>
      <c r="B17" s="184" t="s">
        <v>1913</v>
      </c>
      <c r="C17" s="168" t="s">
        <v>1914</v>
      </c>
    </row>
    <row r="18" spans="1:3" x14ac:dyDescent="0.3">
      <c r="A18" s="225" t="s">
        <v>1915</v>
      </c>
      <c r="B18" s="184" t="s">
        <v>1916</v>
      </c>
      <c r="C18" s="168" t="s">
        <v>1917</v>
      </c>
    </row>
    <row r="19" spans="1:3" x14ac:dyDescent="0.3">
      <c r="A19" s="225" t="s">
        <v>1918</v>
      </c>
      <c r="B19" s="181" t="s">
        <v>1919</v>
      </c>
      <c r="C19" s="168"/>
    </row>
    <row r="20" spans="1:3" x14ac:dyDescent="0.3">
      <c r="A20" s="225" t="s">
        <v>1920</v>
      </c>
      <c r="B20" s="179"/>
    </row>
    <row r="21" spans="1:3" x14ac:dyDescent="0.3">
      <c r="A21" s="225" t="s">
        <v>1921</v>
      </c>
      <c r="B21" s="179"/>
      <c r="C21" s="168"/>
    </row>
    <row r="22" spans="1:3" ht="13" x14ac:dyDescent="0.3">
      <c r="A22" s="225" t="s">
        <v>1922</v>
      </c>
      <c r="B22" s="163"/>
    </row>
    <row r="23" spans="1:3" x14ac:dyDescent="0.3">
      <c r="A23" s="225" t="s">
        <v>1923</v>
      </c>
      <c r="C23" s="168"/>
    </row>
    <row r="24" spans="1:3" x14ac:dyDescent="0.3">
      <c r="A24" s="225" t="s">
        <v>1924</v>
      </c>
      <c r="B24" s="250"/>
      <c r="C24" s="168"/>
    </row>
    <row r="25" spans="1:3" x14ac:dyDescent="0.3">
      <c r="A25" s="225" t="s">
        <v>1925</v>
      </c>
      <c r="B25" s="250"/>
      <c r="C25" s="168"/>
    </row>
    <row r="26" spans="1:3" x14ac:dyDescent="0.3">
      <c r="A26" s="225" t="s">
        <v>1926</v>
      </c>
      <c r="B26" s="250"/>
      <c r="C26" s="168"/>
    </row>
    <row r="27" spans="1:3" x14ac:dyDescent="0.3">
      <c r="A27" s="225" t="s">
        <v>1927</v>
      </c>
      <c r="B27" s="250"/>
      <c r="C27" s="168"/>
    </row>
    <row r="28" spans="1:3" ht="18.5" x14ac:dyDescent="0.3">
      <c r="A28" s="176"/>
      <c r="B28" s="176" t="s">
        <v>1928</v>
      </c>
      <c r="C28" s="260" t="s">
        <v>1878</v>
      </c>
    </row>
    <row r="29" spans="1:3" x14ac:dyDescent="0.3">
      <c r="A29" s="225" t="s">
        <v>1929</v>
      </c>
      <c r="B29" s="179" t="s">
        <v>1930</v>
      </c>
      <c r="C29" s="168" t="s">
        <v>1688</v>
      </c>
    </row>
    <row r="30" spans="1:3" x14ac:dyDescent="0.3">
      <c r="A30" s="225" t="s">
        <v>1931</v>
      </c>
      <c r="B30" s="179" t="s">
        <v>1932</v>
      </c>
      <c r="C30" s="168" t="s">
        <v>1688</v>
      </c>
    </row>
    <row r="31" spans="1:3" x14ac:dyDescent="0.3">
      <c r="A31" s="225" t="s">
        <v>1933</v>
      </c>
      <c r="B31" s="179" t="s">
        <v>1934</v>
      </c>
      <c r="C31" s="168" t="s">
        <v>1688</v>
      </c>
    </row>
    <row r="32" spans="1:3" x14ac:dyDescent="0.3">
      <c r="A32" s="225" t="s">
        <v>1935</v>
      </c>
      <c r="B32" s="250"/>
      <c r="C32" s="168"/>
    </row>
    <row r="33" spans="1:3" x14ac:dyDescent="0.3">
      <c r="A33" s="225" t="s">
        <v>1936</v>
      </c>
      <c r="B33" s="250"/>
      <c r="C33" s="168"/>
    </row>
    <row r="34" spans="1:3" x14ac:dyDescent="0.3">
      <c r="A34" s="225" t="s">
        <v>1937</v>
      </c>
      <c r="B34" s="250"/>
      <c r="C34" s="168"/>
    </row>
    <row r="35" spans="1:3" x14ac:dyDescent="0.3">
      <c r="A35" s="225" t="s">
        <v>1938</v>
      </c>
      <c r="B35" s="250"/>
      <c r="C35" s="168"/>
    </row>
    <row r="36" spans="1:3" x14ac:dyDescent="0.3">
      <c r="A36" s="225" t="s">
        <v>1939</v>
      </c>
      <c r="B36" s="250"/>
      <c r="C36" s="168"/>
    </row>
    <row r="37" spans="1:3" x14ac:dyDescent="0.3">
      <c r="A37" s="225" t="s">
        <v>1940</v>
      </c>
      <c r="B37" s="250"/>
      <c r="C37" s="168"/>
    </row>
    <row r="38" spans="1:3" x14ac:dyDescent="0.3">
      <c r="A38" s="225" t="s">
        <v>1941</v>
      </c>
      <c r="B38" s="250"/>
      <c r="C38" s="168"/>
    </row>
    <row r="39" spans="1:3" x14ac:dyDescent="0.3">
      <c r="A39" s="225" t="s">
        <v>1942</v>
      </c>
      <c r="B39" s="250"/>
      <c r="C39" s="168"/>
    </row>
    <row r="40" spans="1:3" x14ac:dyDescent="0.3">
      <c r="A40" s="225" t="s">
        <v>1943</v>
      </c>
      <c r="B40" s="250"/>
      <c r="C40" s="168"/>
    </row>
    <row r="41" spans="1:3" x14ac:dyDescent="0.3">
      <c r="A41" s="225" t="s">
        <v>1944</v>
      </c>
      <c r="B41" s="250"/>
      <c r="C41" s="168"/>
    </row>
    <row r="42" spans="1:3" x14ac:dyDescent="0.3">
      <c r="A42" s="225" t="s">
        <v>1945</v>
      </c>
      <c r="B42" s="250"/>
      <c r="C42" s="168"/>
    </row>
    <row r="43" spans="1:3" x14ac:dyDescent="0.3">
      <c r="A43" s="225" t="s">
        <v>1946</v>
      </c>
      <c r="B43" s="250"/>
      <c r="C43" s="168"/>
    </row>
    <row r="44" spans="1:3" ht="18.5" x14ac:dyDescent="0.3">
      <c r="A44" s="176"/>
      <c r="B44" s="176" t="s">
        <v>1947</v>
      </c>
      <c r="C44" s="260" t="s">
        <v>1948</v>
      </c>
    </row>
    <row r="45" spans="1:3" x14ac:dyDescent="0.3">
      <c r="A45" s="225" t="s">
        <v>1949</v>
      </c>
      <c r="B45" s="184" t="s">
        <v>1950</v>
      </c>
      <c r="C45" s="168" t="s">
        <v>48</v>
      </c>
    </row>
    <row r="46" spans="1:3" x14ac:dyDescent="0.3">
      <c r="A46" s="225" t="s">
        <v>1951</v>
      </c>
      <c r="B46" s="184" t="s">
        <v>1952</v>
      </c>
      <c r="C46" s="168" t="s">
        <v>1953</v>
      </c>
    </row>
    <row r="47" spans="1:3" x14ac:dyDescent="0.3">
      <c r="A47" s="225" t="s">
        <v>1954</v>
      </c>
      <c r="B47" s="184" t="s">
        <v>1955</v>
      </c>
      <c r="C47" s="168" t="s">
        <v>1956</v>
      </c>
    </row>
    <row r="48" spans="1:3" x14ac:dyDescent="0.3">
      <c r="A48" s="225" t="s">
        <v>1957</v>
      </c>
      <c r="B48" s="183"/>
      <c r="C48" s="168"/>
    </row>
    <row r="49" spans="1:3" x14ac:dyDescent="0.3">
      <c r="A49" s="225" t="s">
        <v>1958</v>
      </c>
      <c r="B49" s="183"/>
      <c r="C49" s="168"/>
    </row>
    <row r="50" spans="1:3" x14ac:dyDescent="0.3">
      <c r="A50" s="225" t="s">
        <v>1959</v>
      </c>
      <c r="B50" s="184"/>
      <c r="C50" s="168"/>
    </row>
    <row r="51" spans="1:3" ht="18.5" x14ac:dyDescent="0.3">
      <c r="A51" s="176"/>
      <c r="B51" s="176" t="s">
        <v>1960</v>
      </c>
      <c r="C51" s="260" t="s">
        <v>1878</v>
      </c>
    </row>
    <row r="52" spans="1:3" x14ac:dyDescent="0.3">
      <c r="A52" s="225" t="s">
        <v>1961</v>
      </c>
      <c r="B52" s="179" t="s">
        <v>1962</v>
      </c>
      <c r="C52" s="168" t="s">
        <v>1688</v>
      </c>
    </row>
    <row r="53" spans="1:3" x14ac:dyDescent="0.3">
      <c r="A53" s="225" t="s">
        <v>1963</v>
      </c>
      <c r="B53" s="183"/>
    </row>
    <row r="54" spans="1:3" x14ac:dyDescent="0.3">
      <c r="A54" s="225" t="s">
        <v>1964</v>
      </c>
      <c r="B54" s="183"/>
    </row>
    <row r="55" spans="1:3" x14ac:dyDescent="0.3">
      <c r="A55" s="225" t="s">
        <v>1965</v>
      </c>
      <c r="B55" s="183"/>
    </row>
    <row r="56" spans="1:3" x14ac:dyDescent="0.3">
      <c r="A56" s="225" t="s">
        <v>1966</v>
      </c>
      <c r="B56" s="183"/>
    </row>
    <row r="57" spans="1:3" x14ac:dyDescent="0.3">
      <c r="A57" s="225" t="s">
        <v>1967</v>
      </c>
      <c r="B57" s="183"/>
    </row>
    <row r="58" spans="1:3" x14ac:dyDescent="0.3">
      <c r="B58" s="183"/>
    </row>
    <row r="59" spans="1:3" x14ac:dyDescent="0.3">
      <c r="B59" s="183"/>
    </row>
    <row r="60" spans="1:3" x14ac:dyDescent="0.3">
      <c r="B60" s="183"/>
    </row>
    <row r="61" spans="1:3" x14ac:dyDescent="0.3">
      <c r="B61" s="183"/>
    </row>
    <row r="62" spans="1:3" x14ac:dyDescent="0.3">
      <c r="B62" s="183"/>
    </row>
    <row r="63" spans="1:3" x14ac:dyDescent="0.3">
      <c r="B63" s="183"/>
    </row>
    <row r="64" spans="1:3" x14ac:dyDescent="0.3">
      <c r="B64" s="183"/>
    </row>
    <row r="65" spans="2:2" x14ac:dyDescent="0.3">
      <c r="B65" s="183"/>
    </row>
    <row r="66" spans="2:2" x14ac:dyDescent="0.3">
      <c r="B66" s="183"/>
    </row>
    <row r="67" spans="2:2" x14ac:dyDescent="0.3">
      <c r="B67" s="183"/>
    </row>
    <row r="68" spans="2:2" x14ac:dyDescent="0.3">
      <c r="B68" s="183"/>
    </row>
    <row r="69" spans="2:2" x14ac:dyDescent="0.3">
      <c r="B69" s="183"/>
    </row>
    <row r="70" spans="2:2" x14ac:dyDescent="0.3">
      <c r="B70" s="183"/>
    </row>
    <row r="71" spans="2:2" x14ac:dyDescent="0.3">
      <c r="B71" s="183"/>
    </row>
    <row r="72" spans="2:2" x14ac:dyDescent="0.3">
      <c r="B72" s="183"/>
    </row>
    <row r="73" spans="2:2" x14ac:dyDescent="0.3">
      <c r="B73" s="183"/>
    </row>
    <row r="74" spans="2:2" x14ac:dyDescent="0.3">
      <c r="B74" s="183"/>
    </row>
    <row r="75" spans="2:2" x14ac:dyDescent="0.3">
      <c r="B75" s="183"/>
    </row>
    <row r="76" spans="2:2" x14ac:dyDescent="0.3">
      <c r="B76" s="183"/>
    </row>
    <row r="77" spans="2:2" x14ac:dyDescent="0.3">
      <c r="B77" s="183"/>
    </row>
    <row r="78" spans="2:2" x14ac:dyDescent="0.3">
      <c r="B78" s="183"/>
    </row>
    <row r="79" spans="2:2" x14ac:dyDescent="0.3">
      <c r="B79" s="183"/>
    </row>
    <row r="80" spans="2:2" x14ac:dyDescent="0.3">
      <c r="B80" s="183"/>
    </row>
    <row r="81" spans="2:2" x14ac:dyDescent="0.3">
      <c r="B81" s="183"/>
    </row>
    <row r="82" spans="2:2" x14ac:dyDescent="0.3">
      <c r="B82" s="183"/>
    </row>
    <row r="83" spans="2:2" x14ac:dyDescent="0.3">
      <c r="B83" s="183"/>
    </row>
    <row r="84" spans="2:2" x14ac:dyDescent="0.3">
      <c r="B84" s="183"/>
    </row>
    <row r="85" spans="2:2" x14ac:dyDescent="0.3">
      <c r="B85" s="183"/>
    </row>
    <row r="86" spans="2:2" x14ac:dyDescent="0.3">
      <c r="B86" s="183"/>
    </row>
    <row r="87" spans="2:2" x14ac:dyDescent="0.3">
      <c r="B87" s="183"/>
    </row>
    <row r="88" spans="2:2" x14ac:dyDescent="0.3">
      <c r="B88" s="183"/>
    </row>
    <row r="89" spans="2:2" x14ac:dyDescent="0.3">
      <c r="B89" s="183"/>
    </row>
    <row r="90" spans="2:2" x14ac:dyDescent="0.3">
      <c r="B90" s="183"/>
    </row>
    <row r="91" spans="2:2" x14ac:dyDescent="0.3">
      <c r="B91" s="183"/>
    </row>
    <row r="92" spans="2:2" x14ac:dyDescent="0.3">
      <c r="B92" s="183"/>
    </row>
    <row r="93" spans="2:2" x14ac:dyDescent="0.3">
      <c r="B93" s="183"/>
    </row>
    <row r="94" spans="2:2" x14ac:dyDescent="0.3">
      <c r="B94" s="183"/>
    </row>
    <row r="95" spans="2:2" x14ac:dyDescent="0.3">
      <c r="B95" s="183"/>
    </row>
    <row r="96" spans="2:2" x14ac:dyDescent="0.3">
      <c r="B96" s="183"/>
    </row>
    <row r="97" spans="2:2" x14ac:dyDescent="0.3">
      <c r="B97" s="183"/>
    </row>
    <row r="98" spans="2:2" x14ac:dyDescent="0.3">
      <c r="B98" s="183"/>
    </row>
    <row r="99" spans="2:2" x14ac:dyDescent="0.3">
      <c r="B99" s="183"/>
    </row>
    <row r="100" spans="2:2" x14ac:dyDescent="0.3">
      <c r="B100" s="183"/>
    </row>
    <row r="101" spans="2:2" x14ac:dyDescent="0.3">
      <c r="B101" s="183"/>
    </row>
    <row r="102" spans="2:2" x14ac:dyDescent="0.3">
      <c r="B102" s="183"/>
    </row>
    <row r="103" spans="2:2" ht="13" x14ac:dyDescent="0.3">
      <c r="B103" s="161"/>
    </row>
    <row r="104" spans="2:2" ht="13" x14ac:dyDescent="0.3">
      <c r="B104" s="161"/>
    </row>
    <row r="105" spans="2:2" ht="13" x14ac:dyDescent="0.3">
      <c r="B105" s="161"/>
    </row>
    <row r="106" spans="2:2" ht="13" x14ac:dyDescent="0.3">
      <c r="B106" s="161"/>
    </row>
    <row r="107" spans="2:2" ht="13" x14ac:dyDescent="0.3">
      <c r="B107" s="161"/>
    </row>
    <row r="108" spans="2:2" ht="13" x14ac:dyDescent="0.3">
      <c r="B108" s="161"/>
    </row>
    <row r="109" spans="2:2" ht="13" x14ac:dyDescent="0.3">
      <c r="B109" s="161"/>
    </row>
    <row r="110" spans="2:2" ht="13" x14ac:dyDescent="0.3">
      <c r="B110" s="161"/>
    </row>
    <row r="111" spans="2:2" ht="13" x14ac:dyDescent="0.3">
      <c r="B111" s="161"/>
    </row>
    <row r="112" spans="2:2" ht="13" x14ac:dyDescent="0.3">
      <c r="B112" s="161"/>
    </row>
    <row r="113" spans="2:2" x14ac:dyDescent="0.3">
      <c r="B113" s="183"/>
    </row>
    <row r="114" spans="2:2" x14ac:dyDescent="0.3">
      <c r="B114" s="183"/>
    </row>
    <row r="115" spans="2:2" x14ac:dyDescent="0.3">
      <c r="B115" s="183"/>
    </row>
    <row r="116" spans="2:2" x14ac:dyDescent="0.3">
      <c r="B116" s="183"/>
    </row>
    <row r="117" spans="2:2" x14ac:dyDescent="0.3">
      <c r="B117" s="183"/>
    </row>
    <row r="118" spans="2:2" x14ac:dyDescent="0.3">
      <c r="B118" s="183"/>
    </row>
    <row r="119" spans="2:2" x14ac:dyDescent="0.3">
      <c r="B119" s="183"/>
    </row>
    <row r="120" spans="2:2" x14ac:dyDescent="0.3">
      <c r="B120" s="183"/>
    </row>
    <row r="121" spans="2:2" ht="13" x14ac:dyDescent="0.3">
      <c r="B121" s="207"/>
    </row>
    <row r="122" spans="2:2" x14ac:dyDescent="0.3">
      <c r="B122" s="183"/>
    </row>
    <row r="123" spans="2:2" x14ac:dyDescent="0.3">
      <c r="B123" s="183"/>
    </row>
    <row r="124" spans="2:2" x14ac:dyDescent="0.3">
      <c r="B124" s="183"/>
    </row>
    <row r="125" spans="2:2" x14ac:dyDescent="0.3">
      <c r="B125" s="183"/>
    </row>
    <row r="126" spans="2:2" x14ac:dyDescent="0.3">
      <c r="B126" s="183"/>
    </row>
    <row r="127" spans="2:2" x14ac:dyDescent="0.3">
      <c r="B127" s="183"/>
    </row>
    <row r="128" spans="2:2" x14ac:dyDescent="0.3">
      <c r="B128" s="183"/>
    </row>
    <row r="129" spans="2:2" x14ac:dyDescent="0.3">
      <c r="B129" s="183"/>
    </row>
    <row r="130" spans="2:2" x14ac:dyDescent="0.3">
      <c r="B130" s="183"/>
    </row>
    <row r="131" spans="2:2" x14ac:dyDescent="0.3">
      <c r="B131" s="183"/>
    </row>
    <row r="132" spans="2:2" x14ac:dyDescent="0.3">
      <c r="B132" s="183"/>
    </row>
    <row r="133" spans="2:2" x14ac:dyDescent="0.3">
      <c r="B133" s="183"/>
    </row>
    <row r="134" spans="2:2" x14ac:dyDescent="0.3">
      <c r="B134" s="183"/>
    </row>
    <row r="135" spans="2:2" x14ac:dyDescent="0.3">
      <c r="B135" s="183"/>
    </row>
    <row r="136" spans="2:2" x14ac:dyDescent="0.3">
      <c r="B136" s="183"/>
    </row>
    <row r="137" spans="2:2" x14ac:dyDescent="0.3">
      <c r="B137" s="183"/>
    </row>
    <row r="138" spans="2:2" x14ac:dyDescent="0.3">
      <c r="B138" s="183"/>
    </row>
    <row r="140" spans="2:2" x14ac:dyDescent="0.3">
      <c r="B140" s="183"/>
    </row>
    <row r="141" spans="2:2" x14ac:dyDescent="0.3">
      <c r="B141" s="183"/>
    </row>
    <row r="142" spans="2:2" x14ac:dyDescent="0.3">
      <c r="B142" s="183"/>
    </row>
    <row r="147" spans="2:2" x14ac:dyDescent="0.3">
      <c r="B147" s="171"/>
    </row>
    <row r="148" spans="2:2" x14ac:dyDescent="0.3">
      <c r="B148" s="261"/>
    </row>
    <row r="154" spans="2:2" x14ac:dyDescent="0.3">
      <c r="B154" s="184"/>
    </row>
    <row r="155" spans="2:2" x14ac:dyDescent="0.3">
      <c r="B155" s="183"/>
    </row>
    <row r="157" spans="2:2" x14ac:dyDescent="0.3">
      <c r="B157" s="183"/>
    </row>
    <row r="158" spans="2:2" x14ac:dyDescent="0.3">
      <c r="B158" s="183"/>
    </row>
    <row r="159" spans="2:2" x14ac:dyDescent="0.3">
      <c r="B159" s="183"/>
    </row>
    <row r="160" spans="2:2" x14ac:dyDescent="0.3">
      <c r="B160" s="183"/>
    </row>
    <row r="161" spans="2:2" x14ac:dyDescent="0.3">
      <c r="B161" s="183"/>
    </row>
    <row r="162" spans="2:2" x14ac:dyDescent="0.3">
      <c r="B162" s="183"/>
    </row>
    <row r="163" spans="2:2" x14ac:dyDescent="0.3">
      <c r="B163" s="183"/>
    </row>
    <row r="164" spans="2:2" x14ac:dyDescent="0.3">
      <c r="B164" s="183"/>
    </row>
    <row r="165" spans="2:2" x14ac:dyDescent="0.3">
      <c r="B165" s="183"/>
    </row>
    <row r="166" spans="2:2" x14ac:dyDescent="0.3">
      <c r="B166" s="183"/>
    </row>
    <row r="167" spans="2:2" x14ac:dyDescent="0.3">
      <c r="B167" s="183"/>
    </row>
    <row r="168" spans="2:2" x14ac:dyDescent="0.3">
      <c r="B168" s="183"/>
    </row>
    <row r="265" spans="2:2" x14ac:dyDescent="0.3">
      <c r="B265" s="179"/>
    </row>
    <row r="266" spans="2:2" x14ac:dyDescent="0.3">
      <c r="B266" s="183"/>
    </row>
    <row r="267" spans="2:2" x14ac:dyDescent="0.3">
      <c r="B267" s="183"/>
    </row>
    <row r="270" spans="2:2" x14ac:dyDescent="0.3">
      <c r="B270" s="183"/>
    </row>
    <row r="286" spans="2:2" x14ac:dyDescent="0.3">
      <c r="B286" s="179"/>
    </row>
    <row r="316" spans="2:2" x14ac:dyDescent="0.3">
      <c r="B316" s="171"/>
    </row>
    <row r="317" spans="2:2" x14ac:dyDescent="0.3">
      <c r="B317" s="183"/>
    </row>
    <row r="319" spans="2:2" x14ac:dyDescent="0.3">
      <c r="B319" s="183"/>
    </row>
    <row r="320" spans="2:2" x14ac:dyDescent="0.3">
      <c r="B320" s="183"/>
    </row>
    <row r="321" spans="2:2" x14ac:dyDescent="0.3">
      <c r="B321" s="183"/>
    </row>
    <row r="322" spans="2:2" x14ac:dyDescent="0.3">
      <c r="B322" s="183"/>
    </row>
    <row r="323" spans="2:2" x14ac:dyDescent="0.3">
      <c r="B323" s="183"/>
    </row>
    <row r="324" spans="2:2" x14ac:dyDescent="0.3">
      <c r="B324" s="183"/>
    </row>
    <row r="325" spans="2:2" x14ac:dyDescent="0.3">
      <c r="B325" s="183"/>
    </row>
    <row r="326" spans="2:2" x14ac:dyDescent="0.3">
      <c r="B326" s="183"/>
    </row>
    <row r="327" spans="2:2" x14ac:dyDescent="0.3">
      <c r="B327" s="183"/>
    </row>
    <row r="328" spans="2:2" x14ac:dyDescent="0.3">
      <c r="B328" s="183"/>
    </row>
    <row r="329" spans="2:2" x14ac:dyDescent="0.3">
      <c r="B329" s="183"/>
    </row>
    <row r="330" spans="2:2" x14ac:dyDescent="0.3">
      <c r="B330" s="183"/>
    </row>
    <row r="342" spans="2:2" x14ac:dyDescent="0.3">
      <c r="B342" s="183"/>
    </row>
    <row r="343" spans="2:2" x14ac:dyDescent="0.3">
      <c r="B343" s="183"/>
    </row>
    <row r="344" spans="2:2" x14ac:dyDescent="0.3">
      <c r="B344" s="183"/>
    </row>
    <row r="345" spans="2:2" x14ac:dyDescent="0.3">
      <c r="B345" s="183"/>
    </row>
    <row r="346" spans="2:2" x14ac:dyDescent="0.3">
      <c r="B346" s="183"/>
    </row>
    <row r="347" spans="2:2" x14ac:dyDescent="0.3">
      <c r="B347" s="183"/>
    </row>
    <row r="348" spans="2:2" x14ac:dyDescent="0.3">
      <c r="B348" s="183"/>
    </row>
    <row r="349" spans="2:2" x14ac:dyDescent="0.3">
      <c r="B349" s="183"/>
    </row>
    <row r="350" spans="2:2" x14ac:dyDescent="0.3">
      <c r="B350" s="183"/>
    </row>
    <row r="352" spans="2:2" x14ac:dyDescent="0.3">
      <c r="B352" s="183"/>
    </row>
    <row r="353" spans="2:2" x14ac:dyDescent="0.3">
      <c r="B353" s="183"/>
    </row>
    <row r="354" spans="2:2" x14ac:dyDescent="0.3">
      <c r="B354" s="183"/>
    </row>
    <row r="355" spans="2:2" x14ac:dyDescent="0.3">
      <c r="B355" s="183"/>
    </row>
    <row r="356" spans="2:2" x14ac:dyDescent="0.3">
      <c r="B356" s="183"/>
    </row>
    <row r="358" spans="2:2" x14ac:dyDescent="0.3">
      <c r="B358" s="183"/>
    </row>
    <row r="361" spans="2:2" x14ac:dyDescent="0.3">
      <c r="B361" s="183"/>
    </row>
    <row r="364" spans="2:2" x14ac:dyDescent="0.3">
      <c r="B364" s="183"/>
    </row>
    <row r="365" spans="2:2" x14ac:dyDescent="0.3">
      <c r="B365" s="183"/>
    </row>
    <row r="366" spans="2:2" x14ac:dyDescent="0.3">
      <c r="B366" s="183"/>
    </row>
    <row r="367" spans="2:2" x14ac:dyDescent="0.3">
      <c r="B367" s="183"/>
    </row>
    <row r="368" spans="2:2" x14ac:dyDescent="0.3">
      <c r="B368" s="183"/>
    </row>
    <row r="369" spans="2:2" x14ac:dyDescent="0.3">
      <c r="B369" s="183"/>
    </row>
    <row r="370" spans="2:2" x14ac:dyDescent="0.3">
      <c r="B370" s="183"/>
    </row>
    <row r="371" spans="2:2" x14ac:dyDescent="0.3">
      <c r="B371" s="183"/>
    </row>
    <row r="372" spans="2:2" x14ac:dyDescent="0.3">
      <c r="B372" s="183"/>
    </row>
    <row r="373" spans="2:2" x14ac:dyDescent="0.3">
      <c r="B373" s="183"/>
    </row>
    <row r="374" spans="2:2" x14ac:dyDescent="0.3">
      <c r="B374" s="183"/>
    </row>
    <row r="375" spans="2:2" x14ac:dyDescent="0.3">
      <c r="B375" s="183"/>
    </row>
    <row r="376" spans="2:2" x14ac:dyDescent="0.3">
      <c r="B376" s="183"/>
    </row>
    <row r="377" spans="2:2" x14ac:dyDescent="0.3">
      <c r="B377" s="183"/>
    </row>
    <row r="378" spans="2:2" x14ac:dyDescent="0.3">
      <c r="B378" s="183"/>
    </row>
    <row r="379" spans="2:2" x14ac:dyDescent="0.3">
      <c r="B379" s="183"/>
    </row>
    <row r="380" spans="2:2" x14ac:dyDescent="0.3">
      <c r="B380" s="183"/>
    </row>
    <row r="381" spans="2:2" x14ac:dyDescent="0.3">
      <c r="B381" s="183"/>
    </row>
    <row r="382" spans="2:2" x14ac:dyDescent="0.3">
      <c r="B382" s="183"/>
    </row>
    <row r="386" spans="2:2" x14ac:dyDescent="0.3">
      <c r="B386" s="171"/>
    </row>
    <row r="403" spans="2:2" x14ac:dyDescent="0.3">
      <c r="B403" s="262"/>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N18" sqref="N18"/>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71"/>
    </row>
    <row r="3" spans="2:12" s="1" customFormat="1" ht="17.5" x14ac:dyDescent="0.2">
      <c r="B3" s="71"/>
      <c r="D3" s="77" t="s">
        <v>909</v>
      </c>
      <c r="E3" s="77"/>
      <c r="F3" s="77"/>
      <c r="G3" s="77"/>
      <c r="H3" s="77"/>
      <c r="I3" s="77"/>
      <c r="J3" s="77"/>
      <c r="K3" s="77"/>
      <c r="L3" s="77"/>
    </row>
    <row r="4" spans="2:12" s="1" customFormat="1" ht="8" x14ac:dyDescent="0.2">
      <c r="B4" s="71"/>
    </row>
    <row r="5" spans="2:12" s="1" customFormat="1" ht="8" x14ac:dyDescent="0.2"/>
    <row r="6" spans="2:12" s="1" customFormat="1" ht="15.5" x14ac:dyDescent="0.2">
      <c r="B6" s="73" t="s">
        <v>910</v>
      </c>
      <c r="C6" s="73"/>
      <c r="D6" s="73"/>
      <c r="E6" s="73"/>
      <c r="F6" s="73"/>
      <c r="G6" s="73"/>
      <c r="H6" s="73"/>
      <c r="I6" s="73"/>
      <c r="J6" s="73"/>
      <c r="K6" s="73"/>
    </row>
    <row r="7" spans="2:12" s="1" customFormat="1" ht="8" x14ac:dyDescent="0.2"/>
    <row r="8" spans="2:12" s="1" customFormat="1" ht="15.5" x14ac:dyDescent="0.2">
      <c r="B8" s="67" t="s">
        <v>911</v>
      </c>
      <c r="C8" s="67"/>
      <c r="D8" s="67"/>
      <c r="E8" s="67"/>
      <c r="F8" s="67"/>
      <c r="G8" s="67"/>
      <c r="H8" s="67"/>
      <c r="I8" s="67"/>
      <c r="J8" s="67"/>
      <c r="K8" s="67"/>
    </row>
    <row r="9" spans="2:12" s="1" customFormat="1" ht="8" x14ac:dyDescent="0.2"/>
    <row r="10" spans="2:12" s="1" customFormat="1" ht="8" x14ac:dyDescent="0.2">
      <c r="B10" s="66" t="s">
        <v>911</v>
      </c>
    </row>
    <row r="11" spans="2:12" s="1" customFormat="1" x14ac:dyDescent="0.2">
      <c r="B11" s="66"/>
      <c r="C11" s="74">
        <v>44926</v>
      </c>
      <c r="D11" s="74"/>
    </row>
    <row r="12" spans="2:12" s="1" customFormat="1" ht="8" x14ac:dyDescent="0.2">
      <c r="B12" s="66"/>
    </row>
    <row r="13" spans="2:12" s="1" customFormat="1" ht="8" x14ac:dyDescent="0.2"/>
    <row r="14" spans="2:12" s="1" customFormat="1" ht="15.5" x14ac:dyDescent="0.2">
      <c r="B14" s="67" t="s">
        <v>912</v>
      </c>
      <c r="C14" s="67"/>
      <c r="D14" s="67"/>
      <c r="E14" s="67"/>
      <c r="F14" s="67"/>
      <c r="G14" s="67"/>
      <c r="H14" s="67"/>
      <c r="I14" s="67"/>
      <c r="J14" s="67"/>
      <c r="K14" s="67"/>
    </row>
    <row r="15" spans="2:12" s="1" customFormat="1" ht="8" x14ac:dyDescent="0.2"/>
    <row r="16" spans="2:12" s="1" customFormat="1" ht="13" x14ac:dyDescent="0.2">
      <c r="B16" s="68" t="s">
        <v>891</v>
      </c>
      <c r="C16" s="68"/>
      <c r="D16" s="75"/>
      <c r="E16" s="75"/>
      <c r="F16" s="75"/>
      <c r="G16" s="75"/>
      <c r="H16" s="75"/>
      <c r="I16" s="75"/>
      <c r="J16" s="75"/>
      <c r="K16" s="75"/>
    </row>
    <row r="17" spans="2:11" s="1" customFormat="1" x14ac:dyDescent="0.2">
      <c r="B17" s="69" t="s">
        <v>892</v>
      </c>
      <c r="C17" s="69"/>
      <c r="D17" s="69" t="s">
        <v>893</v>
      </c>
      <c r="E17" s="69"/>
      <c r="F17" s="69" t="s">
        <v>894</v>
      </c>
      <c r="G17" s="69"/>
      <c r="H17" s="69"/>
      <c r="I17" s="69"/>
      <c r="J17" s="69"/>
      <c r="K17" s="69"/>
    </row>
    <row r="18" spans="2:11" s="1" customFormat="1" ht="8" x14ac:dyDescent="0.2"/>
    <row r="19" spans="2:11" s="1" customFormat="1" ht="13" x14ac:dyDescent="0.2">
      <c r="B19" s="70" t="s">
        <v>895</v>
      </c>
      <c r="C19" s="70"/>
      <c r="D19" s="70"/>
      <c r="E19" s="70"/>
      <c r="F19" s="75"/>
      <c r="G19" s="75"/>
      <c r="H19" s="75"/>
      <c r="I19" s="75"/>
      <c r="J19" s="76"/>
      <c r="K19" s="76"/>
    </row>
    <row r="20" spans="2:11" s="1" customFormat="1" x14ac:dyDescent="0.2">
      <c r="B20" s="72" t="s">
        <v>896</v>
      </c>
      <c r="C20" s="72"/>
      <c r="D20" s="72" t="s">
        <v>897</v>
      </c>
      <c r="E20" s="72"/>
      <c r="F20" s="72"/>
      <c r="G20" s="72" t="s">
        <v>898</v>
      </c>
      <c r="H20" s="72"/>
      <c r="I20" s="72"/>
      <c r="J20" s="72"/>
      <c r="K20" s="72"/>
    </row>
    <row r="21" spans="2:11" s="1" customFormat="1" ht="8" x14ac:dyDescent="0.2"/>
    <row r="22" spans="2:11" s="1" customFormat="1" ht="13" x14ac:dyDescent="0.2">
      <c r="B22" s="70" t="s">
        <v>899</v>
      </c>
      <c r="C22" s="70"/>
      <c r="D22" s="70"/>
      <c r="E22" s="70"/>
      <c r="F22" s="70"/>
      <c r="G22" s="70"/>
      <c r="H22" s="75"/>
      <c r="I22" s="75"/>
      <c r="J22" s="75"/>
      <c r="K22" s="6"/>
    </row>
    <row r="23" spans="2:11" s="1" customFormat="1" x14ac:dyDescent="0.2">
      <c r="B23" s="72" t="s">
        <v>900</v>
      </c>
      <c r="C23" s="72"/>
      <c r="D23" s="72" t="s">
        <v>901</v>
      </c>
      <c r="E23" s="72"/>
      <c r="F23" s="72"/>
      <c r="G23" s="72" t="s">
        <v>902</v>
      </c>
      <c r="H23" s="72"/>
      <c r="I23" s="72"/>
      <c r="J23" s="72"/>
      <c r="K23" s="72"/>
    </row>
    <row r="24" spans="2:11" s="1" customFormat="1" ht="8" x14ac:dyDescent="0.2"/>
    <row r="25" spans="2:11" s="1" customFormat="1" ht="13" x14ac:dyDescent="0.2">
      <c r="B25" s="70" t="s">
        <v>903</v>
      </c>
      <c r="C25" s="70"/>
      <c r="D25" s="76"/>
      <c r="E25" s="76"/>
      <c r="F25" s="76"/>
      <c r="G25" s="76"/>
      <c r="H25" s="76"/>
      <c r="I25" s="76"/>
      <c r="J25" s="76"/>
      <c r="K25" s="76"/>
    </row>
    <row r="26" spans="2:11" s="1" customFormat="1" x14ac:dyDescent="0.2">
      <c r="B26" s="72" t="s">
        <v>904</v>
      </c>
      <c r="C26" s="72"/>
      <c r="D26" s="65"/>
      <c r="E26" s="65"/>
      <c r="F26" s="65"/>
      <c r="G26" s="65"/>
      <c r="H26" s="65"/>
      <c r="I26" s="65"/>
      <c r="J26" s="65"/>
      <c r="K26" s="65"/>
    </row>
    <row r="27" spans="2:11" s="1" customFormat="1" ht="8" x14ac:dyDescent="0.2"/>
    <row r="28" spans="2:11" s="1" customFormat="1" ht="13" x14ac:dyDescent="0.2">
      <c r="B28" s="70" t="s">
        <v>905</v>
      </c>
      <c r="C28" s="70"/>
      <c r="D28" s="70"/>
      <c r="E28" s="70"/>
      <c r="F28" s="70"/>
      <c r="G28" s="70"/>
      <c r="H28" s="70"/>
      <c r="I28" s="70"/>
      <c r="J28" s="70"/>
      <c r="K28" s="70"/>
    </row>
    <row r="29" spans="2:11" s="1" customFormat="1" x14ac:dyDescent="0.2">
      <c r="B29" s="72" t="s">
        <v>906</v>
      </c>
      <c r="C29" s="72"/>
      <c r="D29" s="72"/>
      <c r="E29" s="72"/>
      <c r="F29" s="72"/>
      <c r="G29" s="72"/>
      <c r="H29" s="72"/>
      <c r="I29" s="72"/>
      <c r="J29" s="72"/>
      <c r="K29" s="72"/>
    </row>
    <row r="30" spans="2:11" s="1" customFormat="1" x14ac:dyDescent="0.2">
      <c r="B30" s="72" t="s">
        <v>907</v>
      </c>
      <c r="C30" s="72"/>
      <c r="D30" s="72"/>
      <c r="E30" s="72"/>
      <c r="F30" s="72"/>
      <c r="G30" s="72"/>
      <c r="H30" s="72"/>
      <c r="I30" s="72"/>
      <c r="J30" s="72"/>
      <c r="K30" s="72"/>
    </row>
    <row r="31" spans="2:11" s="1" customFormat="1" x14ac:dyDescent="0.2">
      <c r="B31" s="72" t="s">
        <v>908</v>
      </c>
      <c r="C31" s="72"/>
      <c r="D31" s="72"/>
      <c r="E31" s="72"/>
      <c r="F31" s="72"/>
      <c r="G31" s="72"/>
      <c r="H31" s="72"/>
      <c r="I31" s="72"/>
      <c r="J31" s="72"/>
      <c r="K31" s="72"/>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zoomScaleNormal="100" workbookViewId="0">
      <selection activeCell="R20" sqref="R20"/>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71"/>
      <c r="C2" s="71"/>
      <c r="D2" s="77" t="s">
        <v>909</v>
      </c>
      <c r="E2" s="77"/>
      <c r="F2" s="77"/>
      <c r="G2" s="77"/>
      <c r="H2" s="77"/>
      <c r="I2" s="77"/>
    </row>
    <row r="3" spans="2:14" s="1" customFormat="1" ht="8" x14ac:dyDescent="0.2">
      <c r="B3" s="71"/>
      <c r="C3" s="71"/>
    </row>
    <row r="4" spans="2:14" s="1" customFormat="1" ht="8" x14ac:dyDescent="0.2"/>
    <row r="5" spans="2:14" s="1" customFormat="1" ht="15.5" x14ac:dyDescent="0.2">
      <c r="B5" s="73" t="s">
        <v>945</v>
      </c>
      <c r="C5" s="73"/>
      <c r="D5" s="73"/>
      <c r="E5" s="73"/>
      <c r="F5" s="73"/>
      <c r="G5" s="73"/>
      <c r="H5" s="73"/>
      <c r="I5" s="73"/>
      <c r="J5" s="73"/>
    </row>
    <row r="6" spans="2:14" s="1" customFormat="1" ht="8" x14ac:dyDescent="0.2"/>
    <row r="7" spans="2:14" s="1" customFormat="1" ht="15.5" x14ac:dyDescent="0.2">
      <c r="B7" s="67" t="s">
        <v>946</v>
      </c>
      <c r="C7" s="67"/>
      <c r="D7" s="67"/>
      <c r="E7" s="67"/>
      <c r="F7" s="67"/>
      <c r="G7" s="67"/>
      <c r="H7" s="67"/>
      <c r="I7" s="67"/>
      <c r="J7" s="67"/>
      <c r="K7" s="67"/>
      <c r="L7" s="67"/>
      <c r="M7" s="67"/>
      <c r="N7" s="67"/>
    </row>
    <row r="8" spans="2:14" s="1" customFormat="1" ht="8" x14ac:dyDescent="0.2"/>
    <row r="9" spans="2:14" s="1" customFormat="1" ht="21" x14ac:dyDescent="0.2">
      <c r="B9" s="10" t="s">
        <v>913</v>
      </c>
      <c r="C9" s="10" t="s">
        <v>914</v>
      </c>
      <c r="D9" s="10" t="s">
        <v>915</v>
      </c>
      <c r="E9" s="80" t="s">
        <v>916</v>
      </c>
      <c r="F9" s="80"/>
      <c r="G9" s="11" t="s">
        <v>917</v>
      </c>
      <c r="H9" s="10" t="s">
        <v>918</v>
      </c>
      <c r="I9" s="11" t="s">
        <v>919</v>
      </c>
      <c r="J9" s="10" t="s">
        <v>920</v>
      </c>
      <c r="K9" s="11" t="s">
        <v>921</v>
      </c>
      <c r="L9" s="11" t="s">
        <v>922</v>
      </c>
      <c r="M9" s="11" t="s">
        <v>923</v>
      </c>
      <c r="N9" s="11" t="s">
        <v>939</v>
      </c>
    </row>
    <row r="10" spans="2:14" s="1" customFormat="1" ht="12.5" customHeight="1" x14ac:dyDescent="0.2">
      <c r="B10" s="12" t="s">
        <v>924</v>
      </c>
      <c r="C10" s="12" t="s">
        <v>925</v>
      </c>
      <c r="D10" s="13">
        <v>2500000000</v>
      </c>
      <c r="E10" s="78">
        <v>43521</v>
      </c>
      <c r="F10" s="78"/>
      <c r="G10" s="14">
        <v>46078</v>
      </c>
      <c r="H10" s="12" t="s">
        <v>1</v>
      </c>
      <c r="I10" s="12" t="s">
        <v>926</v>
      </c>
      <c r="J10" s="15">
        <v>5.0000000000000001E-3</v>
      </c>
      <c r="K10" s="12" t="s">
        <v>927</v>
      </c>
      <c r="L10" s="12" t="s">
        <v>928</v>
      </c>
      <c r="M10" s="16">
        <v>3.1561643835616402</v>
      </c>
      <c r="N10" s="12" t="s">
        <v>940</v>
      </c>
    </row>
    <row r="11" spans="2:14" s="1" customFormat="1" ht="12.5" customHeight="1" x14ac:dyDescent="0.2">
      <c r="B11" s="12" t="s">
        <v>929</v>
      </c>
      <c r="C11" s="12" t="s">
        <v>930</v>
      </c>
      <c r="D11" s="13">
        <v>2500000000</v>
      </c>
      <c r="E11" s="78">
        <v>43521</v>
      </c>
      <c r="F11" s="78"/>
      <c r="G11" s="14">
        <v>47174</v>
      </c>
      <c r="H11" s="12" t="s">
        <v>1</v>
      </c>
      <c r="I11" s="12" t="s">
        <v>926</v>
      </c>
      <c r="J11" s="15">
        <v>8.5000000000000006E-3</v>
      </c>
      <c r="K11" s="12" t="s">
        <v>927</v>
      </c>
      <c r="L11" s="12" t="s">
        <v>928</v>
      </c>
      <c r="M11" s="16">
        <v>6.1589041095890398</v>
      </c>
      <c r="N11" s="12" t="s">
        <v>941</v>
      </c>
    </row>
    <row r="12" spans="2:14" s="1" customFormat="1" ht="12.5" customHeight="1" x14ac:dyDescent="0.2">
      <c r="B12" s="12" t="s">
        <v>931</v>
      </c>
      <c r="C12" s="12" t="s">
        <v>932</v>
      </c>
      <c r="D12" s="13">
        <v>2500000000</v>
      </c>
      <c r="E12" s="78">
        <v>43971</v>
      </c>
      <c r="F12" s="78"/>
      <c r="G12" s="14">
        <v>46527</v>
      </c>
      <c r="H12" s="12" t="s">
        <v>1</v>
      </c>
      <c r="I12" s="12" t="s">
        <v>926</v>
      </c>
      <c r="J12" s="15">
        <v>1E-4</v>
      </c>
      <c r="K12" s="12" t="s">
        <v>927</v>
      </c>
      <c r="L12" s="12" t="s">
        <v>933</v>
      </c>
      <c r="M12" s="16">
        <v>4.38630136986301</v>
      </c>
      <c r="N12" s="12" t="s">
        <v>942</v>
      </c>
    </row>
    <row r="13" spans="2:14" s="1" customFormat="1" ht="12.5" customHeight="1" x14ac:dyDescent="0.2">
      <c r="B13" s="12" t="s">
        <v>934</v>
      </c>
      <c r="C13" s="12" t="s">
        <v>935</v>
      </c>
      <c r="D13" s="13">
        <v>2500000000</v>
      </c>
      <c r="E13" s="78">
        <v>43971</v>
      </c>
      <c r="F13" s="78"/>
      <c r="G13" s="14">
        <v>47623</v>
      </c>
      <c r="H13" s="12" t="s">
        <v>1</v>
      </c>
      <c r="I13" s="12" t="s">
        <v>926</v>
      </c>
      <c r="J13" s="15">
        <v>6.9999999999999999E-4</v>
      </c>
      <c r="K13" s="12" t="s">
        <v>927</v>
      </c>
      <c r="L13" s="12" t="s">
        <v>933</v>
      </c>
      <c r="M13" s="16">
        <v>7.38904109589041</v>
      </c>
      <c r="N13" s="12" t="s">
        <v>943</v>
      </c>
    </row>
    <row r="14" spans="2:14" s="1" customFormat="1" ht="12.5" customHeight="1" x14ac:dyDescent="0.2">
      <c r="B14" s="12" t="s">
        <v>936</v>
      </c>
      <c r="C14" s="12" t="s">
        <v>937</v>
      </c>
      <c r="D14" s="13">
        <v>1500000000</v>
      </c>
      <c r="E14" s="78">
        <v>44175</v>
      </c>
      <c r="F14" s="78"/>
      <c r="G14" s="14">
        <v>46731</v>
      </c>
      <c r="H14" s="12" t="s">
        <v>1</v>
      </c>
      <c r="I14" s="12" t="s">
        <v>926</v>
      </c>
      <c r="J14" s="15">
        <v>1E-4</v>
      </c>
      <c r="K14" s="12" t="s">
        <v>927</v>
      </c>
      <c r="L14" s="12" t="s">
        <v>938</v>
      </c>
      <c r="M14" s="16">
        <v>4.9452054794520501</v>
      </c>
      <c r="N14" s="12" t="s">
        <v>944</v>
      </c>
    </row>
    <row r="15" spans="2:14" s="1" customFormat="1" ht="13" x14ac:dyDescent="0.2">
      <c r="B15" s="17"/>
      <c r="C15" s="18"/>
      <c r="D15" s="19">
        <v>11500000000</v>
      </c>
      <c r="E15" s="79"/>
      <c r="F15" s="79"/>
      <c r="G15" s="17"/>
      <c r="H15" s="17"/>
      <c r="I15" s="17"/>
      <c r="J15" s="17"/>
      <c r="K15" s="17"/>
      <c r="L15" s="17"/>
      <c r="M15" s="17"/>
      <c r="N15" s="17"/>
    </row>
    <row r="16" spans="2:14" s="1" customFormat="1" ht="8" x14ac:dyDescent="0.2"/>
    <row r="17" spans="2:14" s="1" customFormat="1" ht="15.5" x14ac:dyDescent="0.2">
      <c r="B17" s="67" t="s">
        <v>947</v>
      </c>
      <c r="C17" s="67"/>
      <c r="D17" s="67"/>
      <c r="E17" s="67"/>
      <c r="F17" s="67"/>
      <c r="G17" s="67"/>
      <c r="H17" s="67"/>
      <c r="I17" s="67"/>
      <c r="J17" s="67"/>
      <c r="K17" s="67"/>
      <c r="L17" s="67"/>
      <c r="M17" s="67"/>
      <c r="N17" s="67"/>
    </row>
    <row r="18" spans="2:14" s="1" customFormat="1" ht="8" x14ac:dyDescent="0.2"/>
    <row r="19" spans="2:14" s="1" customFormat="1" x14ac:dyDescent="0.2">
      <c r="B19" s="7" t="s">
        <v>948</v>
      </c>
      <c r="F19" s="81">
        <v>11500000000</v>
      </c>
      <c r="G19" s="81"/>
    </row>
    <row r="20" spans="2:14" s="1" customFormat="1" ht="13" x14ac:dyDescent="0.2">
      <c r="B20" s="72" t="s">
        <v>949</v>
      </c>
      <c r="C20" s="72"/>
      <c r="F20" s="20"/>
      <c r="G20" s="21">
        <v>3.1217391304347798E-3</v>
      </c>
    </row>
    <row r="21" spans="2:14" s="1" customFormat="1" ht="13" x14ac:dyDescent="0.2">
      <c r="B21" s="72" t="s">
        <v>950</v>
      </c>
      <c r="C21" s="72"/>
      <c r="F21" s="22"/>
      <c r="G21" s="23">
        <v>5.2298987492555096</v>
      </c>
    </row>
    <row r="22" spans="2:14" s="1" customFormat="1" ht="8" x14ac:dyDescent="0.2">
      <c r="B22" s="72"/>
      <c r="C22" s="72"/>
    </row>
    <row r="23" spans="2:14" s="1" customFormat="1" ht="10" x14ac:dyDescent="0.2">
      <c r="B23" s="24" t="s">
        <v>951</v>
      </c>
    </row>
    <row r="24" spans="2:14" s="1" customFormat="1" ht="8" x14ac:dyDescent="0.2"/>
  </sheetData>
  <mergeCells count="15">
    <mergeCell ref="B17:N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election sqref="A1:XFD1048576"/>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71"/>
    </row>
    <row r="2" spans="2:6" s="1" customFormat="1" ht="17.5" x14ac:dyDescent="0.2">
      <c r="B2" s="71"/>
      <c r="C2" s="77" t="s">
        <v>909</v>
      </c>
      <c r="D2" s="77"/>
      <c r="E2" s="77"/>
      <c r="F2" s="77"/>
    </row>
    <row r="3" spans="2:6" s="1" customFormat="1" ht="8" x14ac:dyDescent="0.2">
      <c r="B3" s="71"/>
    </row>
    <row r="4" spans="2:6" s="1" customFormat="1" ht="8" x14ac:dyDescent="0.2"/>
    <row r="5" spans="2:6" s="1" customFormat="1" ht="15.5" x14ac:dyDescent="0.2">
      <c r="B5" s="73" t="s">
        <v>966</v>
      </c>
      <c r="C5" s="73"/>
      <c r="D5" s="73"/>
      <c r="E5" s="73"/>
      <c r="F5" s="73"/>
    </row>
    <row r="6" spans="2:6" s="1" customFormat="1" ht="8" x14ac:dyDescent="0.2"/>
    <row r="7" spans="2:6" s="1" customFormat="1" ht="13" x14ac:dyDescent="0.2">
      <c r="B7" s="82" t="s">
        <v>967</v>
      </c>
      <c r="C7" s="82"/>
      <c r="D7" s="82"/>
      <c r="E7" s="82"/>
      <c r="F7" s="82"/>
    </row>
    <row r="8" spans="2:6" s="1" customFormat="1" ht="8" x14ac:dyDescent="0.2"/>
    <row r="9" spans="2:6" s="1" customFormat="1" ht="13" x14ac:dyDescent="0.2">
      <c r="B9" s="5" t="s">
        <v>952</v>
      </c>
      <c r="C9" s="25" t="s">
        <v>953</v>
      </c>
      <c r="D9" s="25" t="s">
        <v>954</v>
      </c>
      <c r="E9" s="25" t="s">
        <v>955</v>
      </c>
    </row>
    <row r="10" spans="2:6" s="1" customFormat="1" x14ac:dyDescent="0.2">
      <c r="B10" s="7" t="s">
        <v>956</v>
      </c>
      <c r="C10" s="26" t="s">
        <v>957</v>
      </c>
      <c r="D10" s="26" t="s">
        <v>958</v>
      </c>
      <c r="E10" s="26" t="s">
        <v>959</v>
      </c>
    </row>
    <row r="11" spans="2:6" s="1" customFormat="1" x14ac:dyDescent="0.2">
      <c r="B11" s="7" t="s">
        <v>960</v>
      </c>
      <c r="C11" s="26" t="s">
        <v>961</v>
      </c>
      <c r="D11" s="26" t="s">
        <v>958</v>
      </c>
      <c r="E11" s="26" t="s">
        <v>962</v>
      </c>
    </row>
    <row r="12" spans="2:6" s="1" customFormat="1" x14ac:dyDescent="0.2">
      <c r="B12" s="7" t="s">
        <v>963</v>
      </c>
      <c r="C12" s="26" t="s">
        <v>964</v>
      </c>
      <c r="D12" s="26" t="s">
        <v>958</v>
      </c>
      <c r="E12" s="26" t="s">
        <v>965</v>
      </c>
    </row>
    <row r="13" spans="2:6" s="1" customFormat="1" ht="8" x14ac:dyDescent="0.2"/>
    <row r="14" spans="2:6" s="1" customFormat="1" ht="13" x14ac:dyDescent="0.2">
      <c r="B14" s="82" t="s">
        <v>968</v>
      </c>
      <c r="C14" s="82"/>
      <c r="D14" s="82"/>
      <c r="E14" s="82"/>
      <c r="F14" s="82"/>
    </row>
    <row r="15" spans="2:6" s="1" customFormat="1" ht="8" x14ac:dyDescent="0.2"/>
    <row r="16" spans="2:6" s="1" customFormat="1" ht="13" x14ac:dyDescent="0.2">
      <c r="B16" s="5" t="s">
        <v>952</v>
      </c>
      <c r="C16" s="25" t="s">
        <v>953</v>
      </c>
      <c r="D16" s="25" t="s">
        <v>954</v>
      </c>
    </row>
    <row r="17" spans="2:4" s="1" customFormat="1" x14ac:dyDescent="0.2">
      <c r="B17" s="7"/>
      <c r="C17" s="26"/>
      <c r="D17" s="26"/>
    </row>
    <row r="18"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zoomScaleNormal="100" workbookViewId="0">
      <selection activeCell="A2" sqref="A2:XFD2"/>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71"/>
    </row>
    <row r="2" spans="2:4" s="1" customFormat="1" ht="38.5" customHeight="1" x14ac:dyDescent="0.2">
      <c r="B2" s="71"/>
      <c r="C2" s="8" t="s">
        <v>909</v>
      </c>
    </row>
    <row r="3" spans="2:4" s="1" customFormat="1" ht="8" x14ac:dyDescent="0.2">
      <c r="B3" s="71"/>
      <c r="C3" s="83"/>
    </row>
    <row r="4" spans="2:4" s="1" customFormat="1" ht="8" x14ac:dyDescent="0.2">
      <c r="C4" s="83"/>
    </row>
    <row r="5" spans="2:4" s="1" customFormat="1" ht="15.5" x14ac:dyDescent="0.2">
      <c r="B5" s="73" t="s">
        <v>1024</v>
      </c>
      <c r="C5" s="73"/>
    </row>
    <row r="6" spans="2:4" s="1" customFormat="1" x14ac:dyDescent="0.2">
      <c r="B6" s="7" t="s">
        <v>1025</v>
      </c>
    </row>
    <row r="7" spans="2:4" s="1" customFormat="1" ht="8" x14ac:dyDescent="0.2"/>
    <row r="8" spans="2:4" s="1" customFormat="1" ht="15.5" x14ac:dyDescent="0.2">
      <c r="B8" s="67" t="s">
        <v>1026</v>
      </c>
      <c r="C8" s="67"/>
    </row>
    <row r="9" spans="2:4" s="1" customFormat="1" ht="8" x14ac:dyDescent="0.2"/>
    <row r="10" spans="2:4" s="1" customFormat="1" ht="13" x14ac:dyDescent="0.3">
      <c r="B10" s="27" t="s">
        <v>969</v>
      </c>
      <c r="C10" s="28">
        <v>11500000000</v>
      </c>
      <c r="D10" s="29" t="s">
        <v>970</v>
      </c>
    </row>
    <row r="11" spans="2:4" s="1" customFormat="1" ht="13" x14ac:dyDescent="0.3">
      <c r="B11" s="27" t="s">
        <v>971</v>
      </c>
      <c r="C11" s="28">
        <v>15259944225.879999</v>
      </c>
      <c r="D11" s="29" t="s">
        <v>972</v>
      </c>
    </row>
    <row r="12" spans="2:4" s="1" customFormat="1" ht="13" x14ac:dyDescent="0.3">
      <c r="B12" s="27" t="s">
        <v>973</v>
      </c>
      <c r="C12" s="28">
        <v>91500000</v>
      </c>
      <c r="D12" s="29" t="s">
        <v>974</v>
      </c>
    </row>
    <row r="13" spans="2:4" s="1" customFormat="1" ht="13" x14ac:dyDescent="0.3">
      <c r="B13" s="27" t="s">
        <v>975</v>
      </c>
      <c r="C13" s="28">
        <v>640679292.13</v>
      </c>
      <c r="D13" s="29" t="s">
        <v>976</v>
      </c>
    </row>
    <row r="14" spans="2:4" s="1" customFormat="1" ht="13" x14ac:dyDescent="0.3">
      <c r="B14" s="27" t="s">
        <v>977</v>
      </c>
      <c r="C14" s="30">
        <v>0.390619436348697</v>
      </c>
      <c r="D14" s="31"/>
    </row>
    <row r="15" spans="2:4" s="1" customFormat="1" ht="8" x14ac:dyDescent="0.2"/>
    <row r="16" spans="2:4" s="1" customFormat="1" ht="15.5" x14ac:dyDescent="0.2">
      <c r="B16" s="67" t="s">
        <v>1027</v>
      </c>
      <c r="C16" s="67"/>
    </row>
    <row r="17" spans="2:4" s="1" customFormat="1" ht="8" x14ac:dyDescent="0.2"/>
    <row r="18" spans="2:4" s="1" customFormat="1" ht="13" x14ac:dyDescent="0.3">
      <c r="B18" s="27" t="s">
        <v>978</v>
      </c>
      <c r="C18" s="28">
        <v>12203930715.889799</v>
      </c>
      <c r="D18" s="29" t="s">
        <v>979</v>
      </c>
    </row>
    <row r="19" spans="2:4" s="1" customFormat="1" ht="13" x14ac:dyDescent="0.25">
      <c r="B19" s="27" t="s">
        <v>980</v>
      </c>
      <c r="C19" s="30">
        <v>1.0612113665991101</v>
      </c>
      <c r="D19" s="32" t="s">
        <v>981</v>
      </c>
    </row>
    <row r="20" spans="2:4" s="1" customFormat="1" ht="13" x14ac:dyDescent="0.3">
      <c r="B20" s="2" t="s">
        <v>982</v>
      </c>
      <c r="C20" s="33" t="s">
        <v>983</v>
      </c>
      <c r="D20" s="34" t="s">
        <v>984</v>
      </c>
    </row>
    <row r="21" spans="2:4" s="1" customFormat="1" ht="8" x14ac:dyDescent="0.2"/>
    <row r="22" spans="2:4" s="1" customFormat="1" ht="15.5" x14ac:dyDescent="0.2">
      <c r="B22" s="67" t="s">
        <v>1028</v>
      </c>
      <c r="C22" s="67"/>
    </row>
    <row r="23" spans="2:4" s="1" customFormat="1" ht="8" x14ac:dyDescent="0.2"/>
    <row r="24" spans="2:4" s="1" customFormat="1" ht="13" x14ac:dyDescent="0.3">
      <c r="B24" s="27" t="s">
        <v>985</v>
      </c>
      <c r="C24" s="28">
        <v>92196509.200000003</v>
      </c>
      <c r="D24" s="29" t="s">
        <v>986</v>
      </c>
    </row>
    <row r="25" spans="2:4" s="1" customFormat="1" ht="13" x14ac:dyDescent="0.3">
      <c r="B25" s="27" t="s">
        <v>987</v>
      </c>
      <c r="C25" s="28">
        <v>640679292.13</v>
      </c>
      <c r="D25" s="29" t="s">
        <v>988</v>
      </c>
    </row>
    <row r="26" spans="2:4" s="1" customFormat="1" ht="13" x14ac:dyDescent="0.3">
      <c r="B26" s="27" t="s">
        <v>989</v>
      </c>
      <c r="C26" s="35">
        <v>0</v>
      </c>
      <c r="D26" s="29" t="s">
        <v>990</v>
      </c>
    </row>
    <row r="27" spans="2:4" s="1" customFormat="1" ht="13" x14ac:dyDescent="0.3">
      <c r="B27" s="27" t="s">
        <v>978</v>
      </c>
      <c r="C27" s="28">
        <v>12203930715.889799</v>
      </c>
      <c r="D27" s="29"/>
    </row>
    <row r="28" spans="2:4" s="1" customFormat="1" ht="13" x14ac:dyDescent="0.25">
      <c r="B28" s="27" t="s">
        <v>991</v>
      </c>
      <c r="C28" s="30">
        <v>1.12493969714954</v>
      </c>
      <c r="D28" s="32" t="s">
        <v>981</v>
      </c>
    </row>
    <row r="29" spans="2:4" s="1" customFormat="1" ht="13" x14ac:dyDescent="0.3">
      <c r="B29" s="2" t="s">
        <v>992</v>
      </c>
      <c r="C29" s="33" t="s">
        <v>983</v>
      </c>
      <c r="D29" s="34" t="s">
        <v>993</v>
      </c>
    </row>
    <row r="30" spans="2:4" s="1" customFormat="1" ht="8" x14ac:dyDescent="0.2"/>
    <row r="31" spans="2:4" s="1" customFormat="1" ht="15.5" x14ac:dyDescent="0.2">
      <c r="B31" s="67" t="s">
        <v>1029</v>
      </c>
      <c r="C31" s="67"/>
    </row>
    <row r="32" spans="2:4" s="1" customFormat="1" ht="8" x14ac:dyDescent="0.2"/>
    <row r="33" spans="2:4" s="1" customFormat="1" ht="13" x14ac:dyDescent="0.3">
      <c r="B33" s="27" t="s">
        <v>994</v>
      </c>
      <c r="C33" s="28">
        <v>1979471011.8599701</v>
      </c>
      <c r="D33" s="29" t="s">
        <v>995</v>
      </c>
    </row>
    <row r="34" spans="2:4" s="1" customFormat="1" ht="13" x14ac:dyDescent="0.3">
      <c r="B34" s="27" t="s">
        <v>996</v>
      </c>
      <c r="C34" s="28">
        <v>1979471011.8599701</v>
      </c>
      <c r="D34" s="29"/>
    </row>
    <row r="35" spans="2:4" s="1" customFormat="1" ht="13" x14ac:dyDescent="0.3">
      <c r="B35" s="27" t="s">
        <v>997</v>
      </c>
      <c r="C35" s="28">
        <v>0</v>
      </c>
      <c r="D35" s="29"/>
    </row>
    <row r="36" spans="2:4" s="1" customFormat="1" ht="13" x14ac:dyDescent="0.3">
      <c r="B36" s="27" t="s">
        <v>998</v>
      </c>
      <c r="C36" s="36" t="s">
        <v>91</v>
      </c>
      <c r="D36" s="29"/>
    </row>
    <row r="37" spans="2:4" s="1" customFormat="1" ht="13" x14ac:dyDescent="0.3">
      <c r="B37" s="27" t="s">
        <v>999</v>
      </c>
      <c r="C37" s="36" t="s">
        <v>91</v>
      </c>
      <c r="D37" s="31"/>
    </row>
    <row r="38" spans="2:4" s="1" customFormat="1" ht="13" x14ac:dyDescent="0.3">
      <c r="B38" s="27" t="s">
        <v>1000</v>
      </c>
      <c r="C38" s="28">
        <v>12936806517.219801</v>
      </c>
      <c r="D38" s="29" t="s">
        <v>1001</v>
      </c>
    </row>
    <row r="39" spans="2:4" s="1" customFormat="1" ht="13" x14ac:dyDescent="0.3">
      <c r="B39" s="27" t="s">
        <v>978</v>
      </c>
      <c r="C39" s="28">
        <v>12203930715.889799</v>
      </c>
      <c r="D39" s="31"/>
    </row>
    <row r="40" spans="2:4" s="1" customFormat="1" ht="13" x14ac:dyDescent="0.3">
      <c r="B40" s="27" t="s">
        <v>1002</v>
      </c>
      <c r="C40" s="28">
        <v>92196509.200000003</v>
      </c>
      <c r="D40" s="31"/>
    </row>
    <row r="41" spans="2:4" s="1" customFormat="1" ht="13" x14ac:dyDescent="0.3">
      <c r="B41" s="27" t="s">
        <v>1003</v>
      </c>
      <c r="C41" s="28">
        <v>640679292.13</v>
      </c>
      <c r="D41" s="31"/>
    </row>
    <row r="42" spans="2:4" s="1" customFormat="1" ht="13" x14ac:dyDescent="0.3">
      <c r="B42" s="27" t="s">
        <v>999</v>
      </c>
      <c r="C42" s="36" t="s">
        <v>91</v>
      </c>
      <c r="D42" s="31"/>
    </row>
    <row r="43" spans="2:4" s="1" customFormat="1" ht="13" x14ac:dyDescent="0.3">
      <c r="B43" s="27" t="s">
        <v>1004</v>
      </c>
      <c r="C43" s="28">
        <v>214750000</v>
      </c>
      <c r="D43" s="29" t="s">
        <v>1005</v>
      </c>
    </row>
    <row r="44" spans="2:4" s="1" customFormat="1" ht="13" x14ac:dyDescent="0.3">
      <c r="B44" s="27" t="s">
        <v>1006</v>
      </c>
      <c r="C44" s="28">
        <v>81958925.739889205</v>
      </c>
      <c r="D44" s="29" t="s">
        <v>1007</v>
      </c>
    </row>
    <row r="45" spans="2:4" s="1" customFormat="1" ht="13" x14ac:dyDescent="0.3">
      <c r="B45" s="27" t="s">
        <v>1008</v>
      </c>
      <c r="C45" s="28">
        <v>11500000000</v>
      </c>
      <c r="D45" s="29" t="s">
        <v>1009</v>
      </c>
    </row>
    <row r="46" spans="2:4" s="1" customFormat="1" ht="13" x14ac:dyDescent="0.3">
      <c r="B46" s="27" t="s">
        <v>1010</v>
      </c>
      <c r="C46" s="28">
        <v>3119568603.3398499</v>
      </c>
      <c r="D46" s="31"/>
    </row>
    <row r="47" spans="2:4" s="1" customFormat="1" ht="13" x14ac:dyDescent="0.3">
      <c r="B47" s="2" t="s">
        <v>1011</v>
      </c>
      <c r="C47" s="33" t="s">
        <v>983</v>
      </c>
      <c r="D47" s="31"/>
    </row>
    <row r="48" spans="2:4" s="1" customFormat="1" ht="8" x14ac:dyDescent="0.2"/>
    <row r="49" spans="2:4" s="1" customFormat="1" ht="15.5" x14ac:dyDescent="0.2">
      <c r="B49" s="67" t="s">
        <v>1030</v>
      </c>
      <c r="C49" s="67"/>
    </row>
    <row r="50" spans="2:4" s="1" customFormat="1" ht="8" x14ac:dyDescent="0.2"/>
    <row r="51" spans="2:4" s="1" customFormat="1" ht="13" x14ac:dyDescent="0.3">
      <c r="B51" s="27" t="s">
        <v>1012</v>
      </c>
      <c r="C51" s="28">
        <v>1447370734.5350101</v>
      </c>
      <c r="D51" s="29" t="s">
        <v>1013</v>
      </c>
    </row>
    <row r="52" spans="2:4" s="1" customFormat="1" ht="13" x14ac:dyDescent="0.3">
      <c r="B52" s="27" t="s">
        <v>1014</v>
      </c>
      <c r="C52" s="28">
        <v>-43590980.479057997</v>
      </c>
      <c r="D52" s="29" t="s">
        <v>1015</v>
      </c>
    </row>
    <row r="53" spans="2:4" s="1" customFormat="1" ht="13" x14ac:dyDescent="0.3">
      <c r="B53" s="27" t="s">
        <v>1016</v>
      </c>
      <c r="C53" s="28">
        <v>1403779754.0559499</v>
      </c>
      <c r="D53" s="29"/>
    </row>
    <row r="54" spans="2:4" s="1" customFormat="1" ht="13" x14ac:dyDescent="0.3">
      <c r="B54" s="2" t="s">
        <v>1017</v>
      </c>
      <c r="C54" s="33" t="s">
        <v>983</v>
      </c>
      <c r="D54" s="29"/>
    </row>
    <row r="55" spans="2:4" s="1" customFormat="1" ht="13" x14ac:dyDescent="0.3">
      <c r="B55" s="27" t="s">
        <v>1018</v>
      </c>
      <c r="C55" s="28">
        <v>77248080</v>
      </c>
      <c r="D55" s="29" t="s">
        <v>1019</v>
      </c>
    </row>
    <row r="56" spans="2:4" s="1" customFormat="1" ht="13" x14ac:dyDescent="0.3">
      <c r="B56" s="27" t="s">
        <v>1020</v>
      </c>
      <c r="C56" s="28">
        <v>33750000</v>
      </c>
      <c r="D56" s="29" t="s">
        <v>1021</v>
      </c>
    </row>
    <row r="57" spans="2:4" s="1" customFormat="1" ht="13" x14ac:dyDescent="0.3">
      <c r="B57" s="27" t="s">
        <v>1022</v>
      </c>
      <c r="C57" s="28">
        <v>43498080</v>
      </c>
      <c r="D57" s="29" t="s">
        <v>1023</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2023-02-01T14:39:20Z</dcterms:created>
  <dcterms:modified xsi:type="dcterms:W3CDTF">2023-02-02T15:14:02Z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2023-02-02T15:14:01Z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4269e589-019b-481a-ae21-157af3fb1982</vt:lpwstr>
  </property>
  <property fmtid="{D5CDD505-2E9C-101B-9397-08002B2CF9AE}" pid="8" name="MSIP_Label_8ffbc0b8-e97b-47d1-beac-cb0955d66f3b_ContentBits">
    <vt:lpwstr>2</vt:lpwstr>
  </property>
</Properties>
</file>