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10\"/>
    </mc:Choice>
  </mc:AlternateContent>
  <xr:revisionPtr revIDLastSave="0" documentId="13_ncr:1_{9BC187F9-5824-4325-9D88-C0E06A3986DE}"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9" r:id="rId4"/>
    <sheet name="C. HTT Harmonised Glossary" sheetId="17"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9" l="1"/>
  <c r="G621" i="19"/>
  <c r="G620" i="19"/>
  <c r="G619" i="19"/>
  <c r="G618" i="19"/>
  <c r="D618" i="19"/>
  <c r="C618" i="19"/>
  <c r="G617" i="19"/>
  <c r="G616" i="19"/>
  <c r="G615" i="19"/>
  <c r="G614" i="19"/>
  <c r="G613" i="19"/>
  <c r="G612" i="19"/>
  <c r="G611" i="19"/>
  <c r="G610" i="19"/>
  <c r="G609" i="19"/>
  <c r="G608" i="19"/>
  <c r="G607" i="19"/>
  <c r="G606" i="19"/>
  <c r="G605" i="19"/>
  <c r="G604" i="19"/>
  <c r="D601" i="19"/>
  <c r="G599" i="19" s="1"/>
  <c r="C601" i="19"/>
  <c r="F600" i="19" s="1"/>
  <c r="G600" i="19"/>
  <c r="G598" i="19"/>
  <c r="F598" i="19"/>
  <c r="G597" i="19"/>
  <c r="F597" i="19"/>
  <c r="D585" i="19"/>
  <c r="G591" i="19" s="1"/>
  <c r="C585" i="19"/>
  <c r="F584" i="19" s="1"/>
  <c r="G581" i="19"/>
  <c r="G577" i="19"/>
  <c r="G573" i="19"/>
  <c r="F573" i="19"/>
  <c r="D567" i="19"/>
  <c r="G564" i="19" s="1"/>
  <c r="C567" i="19"/>
  <c r="F565" i="19" s="1"/>
  <c r="G566" i="19"/>
  <c r="F566" i="19"/>
  <c r="G563" i="19"/>
  <c r="F563" i="19"/>
  <c r="G562" i="19"/>
  <c r="F562" i="19"/>
  <c r="G559" i="19"/>
  <c r="F559" i="19"/>
  <c r="G558" i="19"/>
  <c r="F558" i="19"/>
  <c r="F557" i="19"/>
  <c r="G555" i="19"/>
  <c r="F555" i="19"/>
  <c r="G554" i="19"/>
  <c r="F554" i="19"/>
  <c r="F553" i="19"/>
  <c r="G551" i="19"/>
  <c r="F551" i="19"/>
  <c r="G550" i="19"/>
  <c r="F550" i="19"/>
  <c r="F549" i="19"/>
  <c r="D544" i="19"/>
  <c r="G541" i="19" s="1"/>
  <c r="C544" i="19"/>
  <c r="F542" i="19" s="1"/>
  <c r="G543" i="19"/>
  <c r="F543" i="19"/>
  <c r="G540" i="19"/>
  <c r="F540" i="19"/>
  <c r="G539" i="19"/>
  <c r="F539" i="19"/>
  <c r="G536" i="19"/>
  <c r="F536" i="19"/>
  <c r="G535" i="19"/>
  <c r="F535" i="19"/>
  <c r="G532" i="19"/>
  <c r="F532" i="19"/>
  <c r="G531" i="19"/>
  <c r="F531" i="19"/>
  <c r="G528" i="19"/>
  <c r="F528" i="19"/>
  <c r="G527" i="19"/>
  <c r="F527" i="19"/>
  <c r="G492" i="19"/>
  <c r="F492" i="19"/>
  <c r="G491" i="19"/>
  <c r="F491" i="19"/>
  <c r="G489" i="19"/>
  <c r="G488" i="19"/>
  <c r="F488" i="19"/>
  <c r="D487" i="19"/>
  <c r="G493" i="19" s="1"/>
  <c r="C487" i="19"/>
  <c r="F490" i="19" s="1"/>
  <c r="G486" i="19"/>
  <c r="G485" i="19"/>
  <c r="F485" i="19"/>
  <c r="G484" i="19"/>
  <c r="F484" i="19"/>
  <c r="G483" i="19"/>
  <c r="F483" i="19"/>
  <c r="G482" i="19"/>
  <c r="G481" i="19"/>
  <c r="F481" i="19"/>
  <c r="G480" i="19"/>
  <c r="G487" i="19" s="1"/>
  <c r="F480" i="19"/>
  <c r="G479" i="19"/>
  <c r="F479" i="19"/>
  <c r="G470" i="19"/>
  <c r="F470" i="19"/>
  <c r="G469" i="19"/>
  <c r="F469" i="19"/>
  <c r="G466" i="19"/>
  <c r="F466" i="19"/>
  <c r="D465" i="19"/>
  <c r="G471" i="19" s="1"/>
  <c r="C465" i="19"/>
  <c r="F468" i="19" s="1"/>
  <c r="G463" i="19"/>
  <c r="F463" i="19"/>
  <c r="G462" i="19"/>
  <c r="F462" i="19"/>
  <c r="G461" i="19"/>
  <c r="F461" i="19"/>
  <c r="G459" i="19"/>
  <c r="F459" i="19"/>
  <c r="G458" i="19"/>
  <c r="F458" i="19"/>
  <c r="G457" i="19"/>
  <c r="F457" i="19"/>
  <c r="D452" i="19"/>
  <c r="G449" i="19" s="1"/>
  <c r="C452" i="19"/>
  <c r="F450" i="19" s="1"/>
  <c r="G451" i="19"/>
  <c r="F451" i="19"/>
  <c r="G448" i="19"/>
  <c r="F448" i="19"/>
  <c r="G447" i="19"/>
  <c r="F447" i="19"/>
  <c r="G444" i="19"/>
  <c r="F444" i="19"/>
  <c r="G443" i="19"/>
  <c r="F443" i="19"/>
  <c r="G440" i="19"/>
  <c r="F440" i="19"/>
  <c r="G439" i="19"/>
  <c r="F439" i="19"/>
  <c r="G436" i="19"/>
  <c r="F436" i="19"/>
  <c r="G435" i="19"/>
  <c r="F435" i="19"/>
  <c r="G432" i="19"/>
  <c r="F432" i="19"/>
  <c r="G431" i="19"/>
  <c r="F431" i="19"/>
  <c r="G428" i="19"/>
  <c r="F428" i="19"/>
  <c r="G393" i="19"/>
  <c r="G392" i="19"/>
  <c r="G391" i="19"/>
  <c r="G390" i="19"/>
  <c r="G389" i="19"/>
  <c r="G388" i="19"/>
  <c r="G387" i="19"/>
  <c r="G386" i="19"/>
  <c r="G385" i="19"/>
  <c r="G384" i="19"/>
  <c r="G383" i="19"/>
  <c r="G382" i="19"/>
  <c r="G381" i="19"/>
  <c r="G380" i="19"/>
  <c r="G379" i="19"/>
  <c r="G378" i="19"/>
  <c r="G377" i="19"/>
  <c r="G376" i="19"/>
  <c r="G375" i="19"/>
  <c r="D372" i="19"/>
  <c r="C372" i="19"/>
  <c r="F369" i="19" s="1"/>
  <c r="G371" i="19"/>
  <c r="F371" i="19"/>
  <c r="G370" i="19"/>
  <c r="G369" i="19"/>
  <c r="G372" i="19" s="1"/>
  <c r="G368" i="19"/>
  <c r="F368" i="19"/>
  <c r="D365" i="19"/>
  <c r="G364" i="19" s="1"/>
  <c r="C365" i="19"/>
  <c r="F364" i="19" s="1"/>
  <c r="F363" i="19"/>
  <c r="F362" i="19"/>
  <c r="F361" i="19"/>
  <c r="F360" i="19"/>
  <c r="F359" i="19"/>
  <c r="F358" i="19"/>
  <c r="D346" i="19"/>
  <c r="G345" i="19" s="1"/>
  <c r="C346" i="19"/>
  <c r="F345" i="19"/>
  <c r="G344" i="19"/>
  <c r="F344" i="19"/>
  <c r="G343" i="19"/>
  <c r="F343" i="19"/>
  <c r="G342" i="19"/>
  <c r="F342" i="19"/>
  <c r="F341" i="19"/>
  <c r="G340" i="19"/>
  <c r="F340" i="19"/>
  <c r="G339" i="19"/>
  <c r="F339" i="19"/>
  <c r="G338" i="19"/>
  <c r="F338" i="19"/>
  <c r="F337" i="19"/>
  <c r="G336" i="19"/>
  <c r="F336" i="19"/>
  <c r="G335" i="19"/>
  <c r="F335" i="19"/>
  <c r="G334" i="19"/>
  <c r="F334" i="19"/>
  <c r="F333" i="19"/>
  <c r="F346" i="19" s="1"/>
  <c r="D328" i="19"/>
  <c r="G327" i="19" s="1"/>
  <c r="C328" i="19"/>
  <c r="F327" i="19" s="1"/>
  <c r="F326" i="19"/>
  <c r="F325" i="19"/>
  <c r="G324" i="19"/>
  <c r="F324" i="19"/>
  <c r="F322" i="19"/>
  <c r="F321" i="19"/>
  <c r="G320" i="19"/>
  <c r="F320" i="19"/>
  <c r="F318" i="19"/>
  <c r="F317" i="19"/>
  <c r="G316" i="19"/>
  <c r="F316" i="19"/>
  <c r="F314" i="19"/>
  <c r="F313" i="19"/>
  <c r="G312" i="19"/>
  <c r="F312" i="19"/>
  <c r="F311" i="19"/>
  <c r="F310" i="19"/>
  <c r="D305" i="19"/>
  <c r="G304" i="19" s="1"/>
  <c r="C305" i="19"/>
  <c r="F304" i="19" s="1"/>
  <c r="F303" i="19"/>
  <c r="F302" i="19"/>
  <c r="F301" i="19"/>
  <c r="F299" i="19"/>
  <c r="F298" i="19"/>
  <c r="F297" i="19"/>
  <c r="F295" i="19"/>
  <c r="F294" i="19"/>
  <c r="G293" i="19"/>
  <c r="F293" i="19"/>
  <c r="F291" i="19"/>
  <c r="F290" i="19"/>
  <c r="F289" i="19"/>
  <c r="F287" i="19"/>
  <c r="G255" i="19"/>
  <c r="F255" i="19"/>
  <c r="G254" i="19"/>
  <c r="G253" i="19"/>
  <c r="G251" i="19"/>
  <c r="F251" i="19"/>
  <c r="G250" i="19"/>
  <c r="D249" i="19"/>
  <c r="G252" i="19" s="1"/>
  <c r="C249" i="19"/>
  <c r="F253" i="19" s="1"/>
  <c r="G248" i="19"/>
  <c r="F248" i="19"/>
  <c r="G247" i="19"/>
  <c r="G246" i="19"/>
  <c r="G245" i="19"/>
  <c r="F245" i="19"/>
  <c r="G244" i="19"/>
  <c r="F244" i="19"/>
  <c r="G243" i="19"/>
  <c r="G242" i="19"/>
  <c r="G249" i="19" s="1"/>
  <c r="G241" i="19"/>
  <c r="F241" i="19"/>
  <c r="D227" i="19"/>
  <c r="G226" i="19" s="1"/>
  <c r="C227" i="19"/>
  <c r="F226" i="19" s="1"/>
  <c r="F225" i="19"/>
  <c r="F224" i="19"/>
  <c r="G223" i="19"/>
  <c r="F223" i="19"/>
  <c r="F221" i="19"/>
  <c r="F220" i="19"/>
  <c r="G219" i="19"/>
  <c r="F219" i="19"/>
  <c r="D214" i="19"/>
  <c r="G213" i="19" s="1"/>
  <c r="C214" i="19"/>
  <c r="F211" i="19" s="1"/>
  <c r="G210" i="19"/>
  <c r="F210" i="19"/>
  <c r="G209" i="19"/>
  <c r="F209" i="19"/>
  <c r="G208" i="19"/>
  <c r="G207" i="19"/>
  <c r="G206" i="19"/>
  <c r="F206" i="19"/>
  <c r="G205" i="19"/>
  <c r="F205" i="19"/>
  <c r="G204" i="19"/>
  <c r="G203" i="19"/>
  <c r="G202" i="19"/>
  <c r="F202" i="19"/>
  <c r="G201" i="19"/>
  <c r="F201" i="19"/>
  <c r="G200" i="19"/>
  <c r="G199" i="19"/>
  <c r="G198" i="19"/>
  <c r="F198" i="19"/>
  <c r="G197" i="19"/>
  <c r="F197" i="19"/>
  <c r="G196" i="19"/>
  <c r="G195" i="19"/>
  <c r="G194" i="19"/>
  <c r="F194" i="19"/>
  <c r="G193" i="19"/>
  <c r="F193" i="19"/>
  <c r="G192" i="19"/>
  <c r="G191" i="19"/>
  <c r="G190" i="19"/>
  <c r="F190" i="19"/>
  <c r="F76" i="19"/>
  <c r="D76" i="19"/>
  <c r="C76" i="19"/>
  <c r="F72" i="19"/>
  <c r="D72" i="19"/>
  <c r="C72" i="19"/>
  <c r="F44" i="19"/>
  <c r="D44" i="19"/>
  <c r="C44" i="19"/>
  <c r="F29" i="19"/>
  <c r="F28" i="19"/>
  <c r="F26" i="19"/>
  <c r="F25" i="19"/>
  <c r="F24" i="19"/>
  <c r="F23" i="19"/>
  <c r="F22" i="19"/>
  <c r="F21" i="19"/>
  <c r="F20" i="19"/>
  <c r="F19" i="19"/>
  <c r="F18" i="19"/>
  <c r="F17" i="19"/>
  <c r="F16" i="19"/>
  <c r="F14" i="19"/>
  <c r="F13" i="19"/>
  <c r="F12" i="19"/>
  <c r="F15" i="19" s="1"/>
  <c r="C58" i="16"/>
  <c r="C38" i="16" s="1"/>
  <c r="D45" i="16" s="1"/>
  <c r="F58" i="16"/>
  <c r="F59" i="16"/>
  <c r="F60" i="16"/>
  <c r="F61" i="16"/>
  <c r="F62" i="16"/>
  <c r="F63" i="16"/>
  <c r="F64" i="16"/>
  <c r="G70" i="16"/>
  <c r="G77" i="16" s="1"/>
  <c r="G71" i="16"/>
  <c r="G72" i="16"/>
  <c r="G73" i="16"/>
  <c r="G74" i="16"/>
  <c r="G75" i="16"/>
  <c r="G76" i="16"/>
  <c r="C77" i="16"/>
  <c r="D77" i="16"/>
  <c r="F81" i="16" s="1"/>
  <c r="F77" i="16"/>
  <c r="G78" i="16"/>
  <c r="G79" i="16"/>
  <c r="F80" i="16"/>
  <c r="G80" i="16"/>
  <c r="G81" i="16"/>
  <c r="G82" i="16"/>
  <c r="G86" i="16"/>
  <c r="F87" i="16"/>
  <c r="G87" i="16"/>
  <c r="F95" i="16"/>
  <c r="F96" i="16"/>
  <c r="F98" i="16"/>
  <c r="F99" i="16"/>
  <c r="C100" i="16"/>
  <c r="D100" i="16"/>
  <c r="F93" i="16" s="1"/>
  <c r="G100" i="16"/>
  <c r="F101" i="16"/>
  <c r="G101" i="16"/>
  <c r="F102" i="16"/>
  <c r="G102" i="16"/>
  <c r="F103" i="16"/>
  <c r="G103" i="16"/>
  <c r="G104" i="16"/>
  <c r="F105" i="16"/>
  <c r="G105" i="16"/>
  <c r="G112" i="16"/>
  <c r="G113" i="16"/>
  <c r="G114" i="16"/>
  <c r="G115" i="16"/>
  <c r="G116" i="16"/>
  <c r="G117" i="16"/>
  <c r="G118" i="16"/>
  <c r="G119" i="16"/>
  <c r="G120" i="16"/>
  <c r="G121" i="16"/>
  <c r="G122" i="16"/>
  <c r="G123" i="16"/>
  <c r="G124" i="16"/>
  <c r="G125" i="16"/>
  <c r="G126" i="16"/>
  <c r="G127" i="16"/>
  <c r="G128" i="16"/>
  <c r="G129" i="16"/>
  <c r="D130" i="16"/>
  <c r="F130" i="16"/>
  <c r="F131" i="16"/>
  <c r="G131" i="16"/>
  <c r="F132" i="16"/>
  <c r="G132" i="16"/>
  <c r="F133" i="16"/>
  <c r="G133" i="16"/>
  <c r="F134" i="16"/>
  <c r="G134" i="16"/>
  <c r="F135" i="16"/>
  <c r="G135" i="16"/>
  <c r="F136" i="16"/>
  <c r="G136" i="16"/>
  <c r="G138" i="16"/>
  <c r="G139" i="16"/>
  <c r="F140" i="16"/>
  <c r="G140" i="16"/>
  <c r="F141" i="16"/>
  <c r="F156" i="16" s="1"/>
  <c r="G141" i="16"/>
  <c r="F142" i="16"/>
  <c r="G142" i="16"/>
  <c r="F143" i="16"/>
  <c r="G143" i="16"/>
  <c r="F144" i="16"/>
  <c r="G144" i="16"/>
  <c r="F145" i="16"/>
  <c r="G145" i="16"/>
  <c r="F146" i="16"/>
  <c r="G146" i="16"/>
  <c r="F147" i="16"/>
  <c r="G147" i="16"/>
  <c r="F148" i="16"/>
  <c r="G148" i="16"/>
  <c r="F149" i="16"/>
  <c r="G149" i="16"/>
  <c r="F150" i="16"/>
  <c r="G150" i="16"/>
  <c r="F151" i="16"/>
  <c r="G151" i="16"/>
  <c r="F152" i="16"/>
  <c r="G152" i="16"/>
  <c r="F153" i="16"/>
  <c r="G153" i="16"/>
  <c r="F154" i="16"/>
  <c r="G154" i="16"/>
  <c r="F155" i="16"/>
  <c r="G155" i="16"/>
  <c r="C156" i="16"/>
  <c r="F157" i="16"/>
  <c r="G157" i="16"/>
  <c r="F158" i="16"/>
  <c r="G158" i="16"/>
  <c r="F159" i="16"/>
  <c r="G159" i="16"/>
  <c r="F160" i="16"/>
  <c r="G160" i="16"/>
  <c r="F161" i="16"/>
  <c r="G161" i="16"/>
  <c r="F162" i="16"/>
  <c r="G162" i="16"/>
  <c r="G164" i="16"/>
  <c r="F165" i="16"/>
  <c r="G165" i="16"/>
  <c r="F166" i="16"/>
  <c r="F167" i="16" s="1"/>
  <c r="G166" i="16"/>
  <c r="C167" i="16"/>
  <c r="C179" i="16"/>
  <c r="F179" i="16"/>
  <c r="F180" i="16"/>
  <c r="F181" i="16"/>
  <c r="F182" i="16"/>
  <c r="F183" i="16"/>
  <c r="F184" i="16"/>
  <c r="F185" i="16"/>
  <c r="F186" i="16"/>
  <c r="F187" i="16"/>
  <c r="C208" i="16"/>
  <c r="F208" i="16"/>
  <c r="F209" i="16"/>
  <c r="F210" i="16"/>
  <c r="F211" i="16"/>
  <c r="F212" i="16"/>
  <c r="F213" i="16"/>
  <c r="F214" i="16"/>
  <c r="F215" i="16"/>
  <c r="F218" i="16"/>
  <c r="G218" i="16"/>
  <c r="F219" i="16"/>
  <c r="F220" i="16" s="1"/>
  <c r="G219" i="16"/>
  <c r="C220" i="16"/>
  <c r="G220" i="16"/>
  <c r="F221" i="16"/>
  <c r="G221" i="16"/>
  <c r="F222" i="16"/>
  <c r="G222" i="16"/>
  <c r="F223" i="16"/>
  <c r="G223" i="16"/>
  <c r="F224" i="16"/>
  <c r="G224" i="16"/>
  <c r="F225" i="16"/>
  <c r="G225" i="16"/>
  <c r="F226" i="16"/>
  <c r="G226" i="16"/>
  <c r="F227" i="16"/>
  <c r="G227" i="16"/>
  <c r="C288" i="16"/>
  <c r="C289" i="16"/>
  <c r="C292" i="16"/>
  <c r="C296" i="16"/>
  <c r="C297" i="16"/>
  <c r="C298" i="16"/>
  <c r="C303" i="16"/>
  <c r="C304" i="16"/>
  <c r="F10" i="15"/>
  <c r="F9" i="15"/>
  <c r="G211" i="19" l="1"/>
  <c r="G212" i="19"/>
  <c r="G214" i="19" s="1"/>
  <c r="F213" i="19"/>
  <c r="F372" i="19"/>
  <c r="F365" i="19"/>
  <c r="G601" i="19"/>
  <c r="G301" i="19"/>
  <c r="F192" i="19"/>
  <c r="F196" i="19"/>
  <c r="F200" i="19"/>
  <c r="F204" i="19"/>
  <c r="F208" i="19"/>
  <c r="F212" i="19"/>
  <c r="F243" i="19"/>
  <c r="F247" i="19"/>
  <c r="F250" i="19"/>
  <c r="F254" i="19"/>
  <c r="F370" i="19"/>
  <c r="G430" i="19"/>
  <c r="G434" i="19"/>
  <c r="G438" i="19"/>
  <c r="G442" i="19"/>
  <c r="G446" i="19"/>
  <c r="G450" i="19"/>
  <c r="G468" i="19"/>
  <c r="G490" i="19"/>
  <c r="G526" i="19"/>
  <c r="G530" i="19"/>
  <c r="G534" i="19"/>
  <c r="G538" i="19"/>
  <c r="G542" i="19"/>
  <c r="G549" i="19"/>
  <c r="G553" i="19"/>
  <c r="G557" i="19"/>
  <c r="G561" i="19"/>
  <c r="G565" i="19"/>
  <c r="G572" i="19"/>
  <c r="G576" i="19"/>
  <c r="G580" i="19"/>
  <c r="G584" i="19"/>
  <c r="G361" i="19"/>
  <c r="G220" i="19"/>
  <c r="G227" i="19" s="1"/>
  <c r="G224" i="19"/>
  <c r="G290" i="19"/>
  <c r="G294" i="19"/>
  <c r="G298" i="19"/>
  <c r="G302" i="19"/>
  <c r="G313" i="19"/>
  <c r="G317" i="19"/>
  <c r="G321" i="19"/>
  <c r="G325" i="19"/>
  <c r="G358" i="19"/>
  <c r="G362" i="19"/>
  <c r="F574" i="19"/>
  <c r="F578" i="19"/>
  <c r="F582" i="19"/>
  <c r="F599" i="19"/>
  <c r="F601" i="19" s="1"/>
  <c r="G297" i="19"/>
  <c r="F581" i="19"/>
  <c r="F252" i="19"/>
  <c r="G574" i="19"/>
  <c r="G578" i="19"/>
  <c r="G582" i="19"/>
  <c r="G221" i="19"/>
  <c r="G225" i="19"/>
  <c r="G287" i="19"/>
  <c r="G291" i="19"/>
  <c r="G295" i="19"/>
  <c r="G299" i="19"/>
  <c r="G303" i="19"/>
  <c r="G310" i="19"/>
  <c r="G314" i="19"/>
  <c r="G318" i="19"/>
  <c r="G322" i="19"/>
  <c r="G326" i="19"/>
  <c r="G333" i="19"/>
  <c r="G337" i="19"/>
  <c r="G341" i="19"/>
  <c r="G359" i="19"/>
  <c r="G363" i="19"/>
  <c r="F429" i="19"/>
  <c r="F452" i="19" s="1"/>
  <c r="F433" i="19"/>
  <c r="F437" i="19"/>
  <c r="F441" i="19"/>
  <c r="F445" i="19"/>
  <c r="F449" i="19"/>
  <c r="F460" i="19"/>
  <c r="F465" i="19" s="1"/>
  <c r="F464" i="19"/>
  <c r="F467" i="19"/>
  <c r="F471" i="19"/>
  <c r="F482" i="19"/>
  <c r="F486" i="19"/>
  <c r="F489" i="19"/>
  <c r="F493" i="19"/>
  <c r="F529" i="19"/>
  <c r="F533" i="19"/>
  <c r="F537" i="19"/>
  <c r="F541" i="19"/>
  <c r="F552" i="19"/>
  <c r="F567" i="19" s="1"/>
  <c r="F556" i="19"/>
  <c r="F560" i="19"/>
  <c r="F564" i="19"/>
  <c r="F575" i="19"/>
  <c r="F579" i="19"/>
  <c r="F583" i="19"/>
  <c r="F591" i="19"/>
  <c r="G289" i="19"/>
  <c r="F191" i="19"/>
  <c r="F195" i="19"/>
  <c r="F199" i="19"/>
  <c r="F203" i="19"/>
  <c r="F207" i="19"/>
  <c r="F222" i="19"/>
  <c r="F227" i="19" s="1"/>
  <c r="F242" i="19"/>
  <c r="F249" i="19" s="1"/>
  <c r="F246" i="19"/>
  <c r="F288" i="19"/>
  <c r="F292" i="19"/>
  <c r="F296" i="19"/>
  <c r="F300" i="19"/>
  <c r="F315" i="19"/>
  <c r="F328" i="19" s="1"/>
  <c r="F319" i="19"/>
  <c r="F323" i="19"/>
  <c r="G429" i="19"/>
  <c r="G452" i="19" s="1"/>
  <c r="G433" i="19"/>
  <c r="G437" i="19"/>
  <c r="G441" i="19"/>
  <c r="G445" i="19"/>
  <c r="G460" i="19"/>
  <c r="G465" i="19" s="1"/>
  <c r="G464" i="19"/>
  <c r="G467" i="19"/>
  <c r="G529" i="19"/>
  <c r="G533" i="19"/>
  <c r="G537" i="19"/>
  <c r="G552" i="19"/>
  <c r="G556" i="19"/>
  <c r="G560" i="19"/>
  <c r="G575" i="19"/>
  <c r="G579" i="19"/>
  <c r="G583" i="19"/>
  <c r="F577" i="19"/>
  <c r="G222" i="19"/>
  <c r="G288" i="19"/>
  <c r="G292" i="19"/>
  <c r="G296" i="19"/>
  <c r="G300" i="19"/>
  <c r="G311" i="19"/>
  <c r="G315" i="19"/>
  <c r="G319" i="19"/>
  <c r="G323" i="19"/>
  <c r="G360" i="19"/>
  <c r="F430" i="19"/>
  <c r="F434" i="19"/>
  <c r="F438" i="19"/>
  <c r="F442" i="19"/>
  <c r="F446" i="19"/>
  <c r="F526" i="19"/>
  <c r="F530" i="19"/>
  <c r="F534" i="19"/>
  <c r="F538" i="19"/>
  <c r="F561" i="19"/>
  <c r="F572" i="19"/>
  <c r="F576" i="19"/>
  <c r="F580" i="19"/>
  <c r="F97" i="16"/>
  <c r="F86" i="16"/>
  <c r="F79" i="16"/>
  <c r="F82" i="16"/>
  <c r="F78" i="16"/>
  <c r="F104" i="16"/>
  <c r="F94" i="16"/>
  <c r="F100" i="16" s="1"/>
  <c r="C112" i="16"/>
  <c r="C130" i="16" s="1"/>
  <c r="F214" i="19" l="1"/>
  <c r="F585" i="19"/>
  <c r="G328" i="19"/>
  <c r="G585" i="19"/>
  <c r="F544" i="19"/>
  <c r="F305" i="19"/>
  <c r="G346" i="19"/>
  <c r="G365" i="19"/>
  <c r="G567" i="19"/>
  <c r="F487" i="19"/>
  <c r="G544" i="19"/>
  <c r="G305" i="19"/>
</calcChain>
</file>

<file path=xl/sharedStrings.xml><?xml version="1.0" encoding="utf-8"?>
<sst xmlns="http://schemas.openxmlformats.org/spreadsheetml/2006/main" count="3038" uniqueCount="2045">
  <si>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</si>
  <si>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</si>
  <si>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</si>
  <si>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</si>
  <si>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</si>
  <si>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</si>
  <si>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</si>
  <si>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</si>
  <si>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</si>
  <si>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</si>
  <si>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</si>
  <si>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</si>
  <si>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</si>
  <si>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</si>
  <si>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</si>
  <si>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</si>
  <si>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</si>
  <si>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</si>
  <si>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</si>
  <si>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</si>
  <si>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</si>
  <si>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</si>
  <si>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</si>
  <si>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</si>
  <si>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</si>
  <si>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</si>
  <si>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</si>
  <si>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</si>
  <si>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</si>
  <si>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</si>
  <si>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</si>
  <si>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</si>
  <si>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</si>
  <si>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</si>
  <si>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</si>
  <si>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</si>
  <si>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</si>
  <si>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</si>
  <si>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</si>
  <si>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</si>
  <si>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</si>
  <si>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</si>
  <si>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</si>
  <si>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</si>
  <si>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</si>
  <si>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</si>
  <si>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</si>
  <si>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</si>
  <si>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</si>
  <si>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</si>
  <si>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</si>
  <si>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</si>
  <si>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</si>
  <si>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</si>
  <si>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</si>
  <si>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</si>
  <si>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</si>
  <si>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</si>
  <si>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</si>
  <si>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</si>
  <si>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</si>
  <si>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</si>
  <si>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</si>
  <si>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</si>
  <si>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</si>
  <si>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</si>
  <si>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</si>
  <si>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</si>
  <si>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</si>
  <si>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</si>
  <si>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</si>
  <si>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</si>
  <si>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</si>
  <si>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</si>
  <si>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</si>
  <si>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</si>
  <si>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</si>
  <si>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</si>
  <si>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</si>
  <si>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</si>
  <si>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</si>
  <si>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</si>
  <si>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</si>
  <si>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</si>
  <si>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</si>
  <si>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</si>
  <si>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</si>
  <si>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</si>
  <si>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</si>
  <si>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</si>
  <si>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</si>
  <si>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</si>
  <si>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</si>
  <si>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</si>
  <si>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</si>
  <si>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</si>
  <si>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</si>
  <si>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</si>
  <si>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</si>
  <si>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</si>
  <si>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</si>
  <si>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</si>
  <si>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</si>
  <si>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</si>
  <si>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</si>
  <si>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</si>
  <si>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</si>
  <si>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</si>
  <si>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</si>
  <si>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</si>
  <si>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</si>
  <si>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</si>
  <si>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</si>
  <si>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</si>
  <si>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</si>
  <si>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</si>
  <si>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</si>
  <si>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</si>
  <si>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</si>
  <si>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</si>
  <si>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</si>
  <si>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</si>
  <si>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</si>
  <si>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</si>
  <si>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</si>
  <si>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</si>
  <si>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</si>
  <si>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</si>
  <si>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</si>
  <si>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</si>
  <si>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</si>
  <si>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</si>
  <si>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</si>
  <si>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</si>
  <si>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</si>
  <si>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</si>
  <si>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</si>
  <si>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</si>
  <si>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</si>
  <si>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</si>
  <si>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</si>
  <si>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</si>
  <si>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</si>
  <si>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</si>
  <si>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</si>
  <si>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</si>
  <si>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</si>
  <si>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</si>
  <si>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</si>
  <si>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</si>
  <si>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</si>
  <si>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</si>
  <si>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</si>
  <si>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</si>
  <si>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</si>
  <si>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</si>
  <si>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</si>
  <si>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</si>
  <si>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</si>
  <si>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</si>
  <si>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</si>
  <si>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</si>
  <si>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</si>
  <si>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</si>
  <si>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</si>
  <si>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</si>
  <si>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</si>
  <si>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</si>
  <si>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</si>
  <si>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</si>
  <si>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</si>
  <si>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</si>
  <si>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</si>
  <si>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</si>
  <si>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</si>
  <si>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</si>
  <si>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</si>
  <si>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</si>
  <si>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</si>
  <si>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</si>
  <si>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</si>
  <si>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</si>
  <si>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</si>
  <si>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</si>
  <si>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</si>
  <si>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</si>
  <si>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</si>
  <si>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</si>
  <si>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</si>
  <si>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</si>
  <si>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</si>
  <si>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</si>
  <si>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</si>
  <si>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</si>
  <si>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</si>
  <si>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</si>
  <si>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</si>
  <si>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</si>
  <si>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</si>
  <si>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</si>
  <si>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</si>
  <si>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</si>
  <si>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</si>
  <si>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</si>
  <si>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</si>
  <si>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</si>
  <si>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</si>
  <si>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</si>
  <si>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</si>
  <si>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</si>
  <si>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</si>
  <si>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</si>
  <si>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</si>
  <si>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</si>
  <si>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</si>
  <si>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</si>
  <si>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</si>
  <si>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</si>
  <si>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</si>
  <si>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</si>
  <si>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</si>
  <si>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</si>
  <si>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</si>
  <si>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</si>
  <si>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</si>
  <si>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</si>
  <si>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</si>
  <si>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</si>
  <si>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</si>
  <si>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</si>
  <si>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</si>
  <si>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</si>
  <si>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</si>
  <si>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</si>
  <si>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</si>
  <si>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</si>
  <si>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</si>
  <si>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</si>
  <si>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</si>
  <si>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</si>
  <si>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</si>
  <si>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</si>
  <si>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</si>
  <si>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</si>
  <si>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</si>
  <si>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</si>
  <si>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</si>
  <si>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</si>
  <si>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</si>
  <si>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</si>
  <si>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</si>
  <si>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</si>
  <si>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</si>
  <si>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</si>
  <si>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</si>
  <si>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</si>
  <si>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</si>
  <si>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</si>
  <si>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</si>
  <si>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</si>
  <si>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</si>
  <si>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</si>
  <si>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</si>
  <si>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</si>
  <si>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</si>
  <si>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</si>
  <si>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</si>
  <si>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</si>
  <si>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</si>
  <si>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</si>
  <si>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</si>
  <si>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</si>
  <si>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</si>
  <si>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</si>
  <si>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</si>
  <si>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</si>
  <si>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</si>
  <si>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</si>
  <si>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</si>
  <si>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</si>
  <si>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</si>
  <si>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</si>
  <si>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</si>
  <si>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</si>
  <si>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</si>
  <si>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</si>
  <si>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</si>
  <si>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</si>
  <si>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</si>
  <si>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</si>
  <si>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</si>
  <si>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</si>
  <si>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</si>
  <si>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</si>
  <si>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</si>
  <si>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</si>
  <si>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</si>
  <si>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</si>
  <si>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</si>
  <si>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</si>
  <si>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</si>
  <si>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</si>
  <si>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</si>
  <si>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</si>
  <si>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</si>
  <si>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</si>
  <si>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</si>
  <si>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</si>
  <si>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</si>
  <si>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</si>
  <si>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</si>
  <si>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</si>
  <si>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</si>
  <si>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</si>
  <si>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</si>
  <si>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</si>
  <si>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</si>
  <si>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</si>
  <si>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</si>
  <si>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</si>
  <si>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</si>
  <si>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</si>
  <si>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</si>
  <si>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</si>
  <si>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</si>
  <si>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</si>
  <si>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</si>
  <si>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</si>
  <si>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</si>
  <si>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</si>
  <si>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</si>
  <si>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</si>
  <si>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</si>
  <si>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</si>
  <si>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</si>
  <si>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</si>
  <si>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</si>
  <si>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</si>
  <si>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</si>
  <si>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</si>
  <si>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</si>
  <si>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</si>
  <si>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</si>
  <si>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</si>
  <si>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</si>
  <si>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</si>
  <si>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</si>
  <si>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</si>
  <si>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</si>
  <si>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</si>
  <si>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</si>
  <si>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</si>
  <si>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</si>
  <si>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</si>
  <si>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</si>
  <si>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</si>
  <si>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</si>
  <si>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</si>
  <si>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</si>
  <si>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</si>
  <si>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</si>
  <si>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</si>
  <si>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</si>
  <si>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</si>
  <si>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</si>
  <si>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</si>
  <si>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</si>
  <si>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</si>
  <si>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</si>
  <si>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</si>
  <si>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</si>
  <si>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</si>
  <si>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</si>
  <si>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</si>
  <si>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</si>
  <si>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</si>
  <si>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</si>
  <si>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</si>
  <si>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</si>
  <si>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</si>
  <si>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</si>
  <si>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</si>
  <si>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</si>
  <si>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</si>
  <si>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</si>
  <si>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</si>
  <si>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</si>
  <si>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</si>
  <si>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</si>
  <si>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</si>
  <si>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</si>
  <si>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</si>
  <si>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</si>
  <si>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</si>
  <si>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</si>
  <si>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</si>
  <si>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</si>
  <si>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</si>
  <si>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</si>
  <si>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</si>
  <si>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</si>
  <si>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</si>
  <si>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</si>
  <si>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</si>
  <si>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</si>
  <si>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</si>
  <si>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</si>
  <si>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</si>
  <si>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</si>
  <si>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</si>
  <si>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</si>
  <si>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</si>
  <si>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</si>
  <si>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</si>
  <si>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</si>
  <si>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</si>
  <si>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</si>
  <si>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</si>
  <si>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</si>
  <si>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</si>
  <si>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</si>
  <si>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</si>
  <si>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</si>
  <si>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</si>
  <si>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</si>
  <si>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</si>
  <si>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</si>
  <si>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</si>
  <si>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</si>
  <si>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</si>
  <si>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</si>
  <si>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</si>
  <si>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</si>
  <si>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</si>
  <si>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</si>
  <si>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</si>
  <si>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</si>
  <si>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</si>
  <si>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</si>
  <si>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</si>
  <si>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</si>
  <si>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</si>
  <si>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</si>
  <si>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</si>
  <si>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</si>
  <si>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</si>
  <si>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</si>
  <si>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</si>
  <si>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</si>
  <si>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</si>
  <si>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</si>
  <si>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</si>
  <si>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</si>
  <si>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</si>
  <si>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</si>
  <si>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</si>
  <si>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</si>
  <si>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</si>
  <si>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</si>
  <si>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</si>
  <si>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</si>
  <si>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</si>
  <si>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</si>
  <si>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</si>
  <si>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</si>
  <si>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</si>
  <si>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</si>
  <si>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</si>
  <si>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</si>
  <si>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</si>
  <si>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</si>
  <si>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</si>
  <si>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</si>
  <si>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</si>
  <si>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</si>
  <si>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</si>
  <si>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</si>
  <si>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</si>
  <si>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</si>
  <si>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</si>
  <si>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</si>
  <si>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</si>
  <si>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</si>
  <si>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</si>
  <si>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</si>
  <si>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</si>
  <si>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</si>
  <si>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</si>
  <si>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</si>
  <si>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</si>
  <si>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</si>
  <si>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</si>
  <si>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</si>
  <si>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</si>
  <si>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</si>
  <si>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</si>
  <si>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</si>
  <si>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</si>
  <si>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</si>
  <si>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</si>
  <si>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</si>
  <si>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</si>
  <si>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</si>
  <si>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</si>
  <si>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</si>
  <si>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</si>
  <si>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</si>
  <si>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</si>
  <si>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</si>
  <si>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</si>
  <si>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</si>
  <si>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</si>
  <si>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</si>
  <si>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</si>
  <si>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</si>
  <si>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</si>
  <si>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</si>
  <si>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</si>
  <si>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</si>
  <si>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</si>
  <si>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</si>
  <si>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</si>
  <si>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</si>
  <si>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</si>
  <si>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</si>
  <si>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</si>
  <si>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</si>
  <si>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</si>
  <si>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</si>
  <si>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</si>
  <si>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</si>
  <si>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</si>
  <si>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</si>
  <si>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</si>
  <si>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</si>
  <si>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</si>
  <si>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</si>
  <si>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</si>
  <si>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</si>
  <si>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</si>
  <si>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</si>
  <si>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</si>
  <si>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</si>
  <si>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</si>
  <si>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</si>
  <si>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</si>
  <si>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</si>
  <si>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</si>
  <si>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</si>
  <si>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</si>
  <si>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</si>
  <si>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</si>
  <si>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</si>
  <si>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</si>
  <si>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</si>
  <si>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</si>
  <si>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</si>
  <si>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</si>
  <si>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</si>
  <si>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</si>
  <si>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</si>
  <si>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</si>
  <si>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</si>
  <si>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</si>
  <si>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</si>
  <si>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</si>
  <si>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</si>
  <si>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</si>
  <si>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</si>
  <si>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</si>
  <si>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</si>
  <si>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</si>
  <si>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</si>
  <si>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</si>
  <si>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</si>
  <si>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</si>
  <si>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</si>
  <si>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</si>
  <si>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</si>
  <si>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</si>
  <si>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</si>
  <si>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</si>
  <si>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</si>
  <si>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</si>
  <si>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</si>
  <si>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</si>
  <si>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</si>
  <si>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</si>
  <si>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</si>
  <si>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</si>
  <si>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</si>
  <si>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</si>
  <si>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</si>
  <si>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</si>
  <si>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</si>
  <si>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</si>
  <si>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</si>
  <si>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</si>
  <si>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</si>
  <si>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</si>
  <si>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</si>
  <si>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</si>
  <si>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</si>
  <si>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</si>
  <si>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</si>
  <si>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</si>
  <si>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</si>
  <si>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</si>
  <si>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</si>
  <si>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</si>
  <si>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</si>
  <si>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</si>
  <si>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</si>
  <si>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</si>
  <si>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</si>
  <si>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</si>
  <si>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</si>
  <si>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</si>
  <si>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</si>
  <si>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</si>
  <si>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</si>
  <si>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</si>
  <si>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</si>
  <si>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</si>
  <si>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</si>
  <si>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</si>
  <si>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</si>
  <si>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</si>
  <si>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</si>
  <si>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</si>
  <si>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</si>
  <si>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</si>
  <si>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</si>
  <si>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</si>
  <si>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</si>
  <si>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</si>
  <si>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</si>
  <si>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</si>
  <si>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</si>
  <si>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</si>
  <si>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</si>
  <si>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</si>
  <si>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</si>
  <si>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</si>
  <si>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</si>
  <si>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</si>
  <si>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</si>
  <si>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</si>
  <si>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</si>
  <si>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</si>
  <si>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</si>
  <si>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</si>
  <si>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</si>
  <si>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</si>
  <si>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</si>
  <si>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</si>
  <si>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</si>
  <si>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</si>
  <si>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</si>
  <si>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</si>
  <si>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</si>
  <si>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</si>
  <si>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</si>
  <si>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</si>
  <si>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</si>
  <si>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</si>
  <si>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</si>
  <si>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</si>
  <si>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</si>
  <si>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</si>
  <si>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</si>
  <si>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</si>
  <si>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</si>
  <si>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</si>
  <si>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</si>
  <si>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</si>
  <si>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</si>
  <si>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</si>
  <si>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</si>
  <si>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</si>
  <si>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</si>
  <si>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</si>
  <si>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</si>
  <si>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</si>
  <si>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</si>
  <si>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</si>
  <si>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</si>
  <si>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</si>
  <si>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</si>
  <si>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</si>
  <si>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</si>
  <si>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</si>
  <si>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</si>
  <si>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</si>
  <si>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</si>
  <si>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</si>
  <si>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</si>
  <si>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</si>
  <si>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</si>
  <si>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</si>
  <si>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</si>
  <si>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</si>
  <si>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</si>
  <si>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</si>
  <si>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</si>
  <si>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</si>
  <si>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</si>
  <si>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</si>
  <si>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</si>
  <si>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</si>
  <si>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</si>
  <si>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</si>
  <si>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</si>
  <si>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</si>
  <si>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</si>
  <si>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</si>
  <si>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</si>
  <si>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</si>
  <si>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</si>
  <si>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</si>
  <si>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</si>
  <si>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</si>
  <si>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</si>
  <si>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</si>
  <si>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</si>
  <si>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</si>
  <si>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</si>
  <si>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</si>
  <si>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</si>
  <si>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</si>
  <si>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</si>
  <si>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</si>
  <si>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</si>
  <si>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</si>
  <si>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</si>
  <si>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</si>
  <si>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</si>
  <si>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</si>
  <si>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</si>
  <si>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</si>
  <si>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</si>
  <si>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</si>
  <si>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</si>
  <si>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</si>
  <si>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</si>
  <si>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</si>
  <si>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</si>
  <si>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</si>
  <si>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</si>
  <si>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</si>
  <si>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</si>
  <si>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</si>
  <si>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</si>
  <si>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</si>
  <si>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</si>
  <si>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</si>
  <si>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</si>
  <si>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</si>
  <si>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</si>
  <si>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</si>
  <si>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</si>
  <si>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</si>
  <si>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</si>
  <si>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</si>
  <si>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</si>
  <si>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</si>
  <si>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</si>
  <si>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</si>
  <si>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</si>
  <si>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</si>
  <si>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</si>
  <si>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</si>
  <si>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</si>
  <si>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</si>
  <si>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</si>
  <si>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</si>
  <si>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</si>
  <si>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</si>
  <si>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</si>
  <si>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</si>
  <si>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</si>
  <si>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</si>
  <si>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</si>
  <si>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</si>
  <si>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</si>
  <si>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</si>
  <si>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</si>
  <si>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</si>
  <si>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</si>
  <si>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</si>
  <si>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</si>
  <si>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</si>
  <si>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</si>
  <si>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</si>
  <si>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</si>
  <si>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</si>
  <si>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</si>
  <si>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</si>
  <si>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</si>
  <si>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</si>
  <si>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</si>
  <si>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</si>
  <si>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</si>
  <si>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</si>
  <si>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</si>
  <si>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</si>
  <si>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</si>
  <si>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</si>
  <si>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</si>
  <si>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</si>
  <si>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</si>
  <si>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</si>
  <si>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</si>
  <si>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</si>
  <si>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</si>
  <si>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</si>
  <si>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</si>
  <si>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</si>
  <si>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</si>
  <si>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</si>
  <si>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</si>
  <si>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</si>
  <si>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</si>
  <si>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</si>
  <si>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</si>
  <si>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</si>
  <si>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</si>
  <si>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</si>
  <si>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</si>
  <si>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</si>
  <si>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</si>
  <si>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</si>
  <si>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</si>
  <si>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</si>
  <si>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</si>
  <si>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</si>
  <si>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</si>
  <si>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</si>
  <si>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</si>
  <si>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</si>
  <si>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</si>
  <si>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</si>
  <si>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</si>
  <si>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</si>
  <si>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</si>
  <si>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</si>
  <si>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</si>
  <si>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</si>
  <si>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</si>
  <si>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</si>
  <si>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</si>
  <si>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</si>
  <si>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</si>
  <si>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</si>
  <si>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</si>
  <si>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</si>
  <si>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</si>
  <si>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</si>
  <si>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</si>
  <si>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</si>
  <si>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</si>
  <si>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</si>
  <si>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</si>
  <si>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</si>
  <si>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</si>
  <si>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</si>
  <si>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</si>
  <si>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</si>
  <si>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</si>
  <si>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</si>
  <si>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</si>
  <si>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</si>
  <si>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</si>
  <si>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</si>
  <si>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</si>
  <si>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</si>
  <si>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</si>
  <si>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</si>
  <si>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</si>
  <si>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</si>
  <si>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</si>
  <si>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</si>
  <si>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</si>
  <si>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</si>
  <si>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</si>
  <si>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</si>
  <si>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</si>
  <si>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</si>
  <si>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</si>
  <si>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</si>
  <si>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</si>
  <si>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</si>
  <si>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</si>
  <si>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</si>
  <si>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</si>
  <si>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</si>
  <si>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</si>
  <si>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</si>
  <si>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</si>
  <si>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</si>
  <si>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</si>
  <si>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</si>
  <si>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</si>
  <si>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</si>
  <si>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</si>
  <si>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</si>
  <si>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</si>
  <si>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</si>
  <si>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</si>
  <si>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22/03/2024</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</si>
  <si>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</si>
  <si>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</si>
  <si>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</si>
  <si>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</si>
  <si>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</si>
  <si>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</si>
  <si>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</si>
  <si>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</si>
  <si>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</si>
  <si>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</si>
  <si>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</si>
  <si>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</si>
  <si>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</si>
  <si>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</si>
  <si>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</si>
  <si>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</si>
  <si>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</si>
  <si>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</si>
  <si>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</si>
  <si>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</si>
  <si>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</si>
  <si>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</si>
  <si>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</si>
  <si>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</si>
  <si>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</si>
  <si>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</si>
  <si>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</si>
  <si>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</si>
  <si>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</si>
  <si>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</si>
  <si>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</si>
  <si>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</si>
  <si>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</si>
  <si>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</si>
  <si>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</si>
  <si>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</si>
  <si>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</si>
  <si>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</si>
  <si>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</si>
  <si>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</si>
  <si>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</si>
  <si>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</si>
  <si>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</si>
  <si>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</si>
  <si>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</si>
  <si>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</si>
  <si>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</si>
  <si>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</si>
  <si>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</si>
  <si>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</si>
  <si>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</si>
  <si>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</si>
  <si>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</si>
  <si>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</si>
  <si>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</si>
  <si>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</si>
  <si>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</si>
  <si>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</si>
  <si>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</si>
  <si>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</si>
  <si>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</si>
  <si>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</si>
  <si>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</si>
  <si>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</si>
  <si>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</si>
  <si>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</si>
  <si>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</si>
  <si>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</si>
  <si>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</si>
  <si>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</si>
  <si>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</si>
  <si>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</si>
  <si>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</si>
  <si>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</si>
  <si>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</si>
  <si>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</si>
  <si>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</si>
  <si>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</si>
  <si>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</si>
  <si>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</si>
  <si>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</si>
  <si>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</si>
  <si>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</si>
  <si>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</si>
  <si>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</si>
  <si>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</si>
  <si>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</si>
  <si>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</si>
  <si>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</si>
  <si>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</si>
  <si>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</si>
  <si>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</si>
  <si>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</si>
  <si>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</si>
  <si>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</si>
  <si>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</si>
  <si>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</si>
  <si>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</si>
  <si>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</si>
  <si>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</si>
  <si>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</si>
  <si>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</si>
  <si>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</si>
  <si>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</si>
  <si>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</si>
  <si>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</si>
  <si>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</si>
  <si>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</si>
  <si>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</si>
  <si>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</si>
  <si>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</si>
  <si>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</si>
  <si>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</si>
  <si>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</si>
  <si>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</si>
  <si>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</si>
  <si>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</si>
  <si>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</si>
  <si>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</si>
  <si>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</si>
  <si>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</si>
  <si>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</si>
  <si>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</si>
  <si>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</si>
  <si>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</si>
  <si>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</si>
  <si>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</si>
  <si>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</si>
  <si>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</si>
  <si>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</si>
  <si>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</si>
  <si>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</si>
  <si>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</si>
  <si>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</si>
  <si>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</si>
  <si>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</si>
  <si>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</si>
  <si>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</si>
  <si>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</si>
  <si>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</si>
  <si>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</si>
  <si>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</si>
  <si>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</si>
  <si>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</si>
  <si>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</si>
  <si>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</si>
  <si>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</si>
  <si>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</si>
  <si>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</si>
  <si>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</si>
  <si>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</si>
  <si>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</si>
  <si>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</si>
  <si>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</si>
  <si>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</si>
  <si>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</si>
  <si>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</si>
  <si>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</si>
  <si>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</si>
  <si>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</si>
  <si>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</si>
  <si>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</si>
  <si>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</si>
  <si>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</si>
  <si>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</si>
  <si>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</si>
  <si>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</si>
  <si>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</si>
  <si>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</si>
  <si>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</si>
  <si>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</si>
  <si>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</si>
  <si>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</si>
  <si>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&gt;23 and &lt;=24</t>
  </si>
  <si>
    <t>&lt;0</t>
  </si>
  <si>
    <t>&gt;22 and &lt;=23</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</si>
  <si>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</si>
  <si>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</si>
  <si>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</si>
  <si>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</si>
  <si>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</si>
  <si>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</si>
  <si>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</si>
  <si>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</si>
  <si>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</si>
  <si>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</si>
  <si>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</si>
  <si>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</si>
  <si>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</si>
  <si>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</si>
  <si>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</si>
  <si>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</si>
  <si>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</si>
  <si>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</si>
  <si>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</si>
  <si>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</si>
  <si>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</si>
  <si>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</si>
  <si>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</si>
  <si>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</si>
  <si>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</si>
  <si>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</si>
  <si>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</si>
  <si>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</si>
  <si>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</si>
  <si>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</si>
  <si>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</si>
  <si>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</si>
  <si>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</si>
  <si>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</si>
  <si>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2023</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</si>
  <si>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</si>
  <si>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</si>
  <si>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</si>
  <si>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</si>
  <si>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</si>
  <si>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</si>
  <si>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</si>
  <si>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</si>
  <si>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</si>
  <si>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</si>
  <si>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</si>
  <si>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</si>
  <si>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</si>
  <si>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</si>
  <si>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</si>
  <si>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</si>
  <si>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</si>
  <si>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</si>
  <si>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</si>
  <si>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</si>
  <si>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</si>
  <si>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</si>
  <si>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</si>
  <si>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</si>
  <si>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</si>
  <si>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</si>
  <si>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</si>
  <si>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</si>
  <si>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</si>
  <si>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</si>
  <si>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</si>
  <si>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</si>
  <si>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</si>
  <si>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</si>
  <si>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</si>
  <si>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</si>
  <si>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</si>
  <si>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</si>
  <si>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</si>
  <si>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</si>
  <si>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</si>
  <si>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</si>
  <si>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</si>
  <si>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</si>
  <si>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</si>
  <si>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</si>
  <si>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</si>
  <si>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</si>
  <si>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</si>
  <si>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</si>
  <si>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</si>
  <si>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</si>
  <si>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</si>
  <si>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</si>
  <si>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</si>
  <si>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</si>
  <si>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</si>
  <si>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</si>
  <si>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</si>
  <si>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</si>
  <si>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</si>
  <si>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</si>
  <si>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</si>
  <si>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</si>
  <si>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</si>
  <si>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</si>
  <si>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</si>
  <si>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</si>
  <si>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</si>
  <si>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</si>
  <si>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</si>
  <si>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</si>
  <si>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</si>
  <si>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</si>
  <si>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</si>
  <si>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</si>
  <si>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</si>
  <si>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</si>
  <si>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</si>
  <si>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</si>
  <si>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</si>
  <si>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</si>
  <si>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</si>
  <si>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</si>
  <si>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</si>
  <si>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</si>
  <si>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</si>
  <si>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</si>
  <si>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</si>
  <si>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</si>
  <si>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</si>
  <si>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</si>
  <si>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</si>
  <si>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</si>
  <si>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</si>
  <si>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</si>
  <si>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</si>
  <si>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</si>
  <si>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</si>
  <si>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</si>
  <si>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</si>
  <si>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</si>
  <si>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</si>
  <si>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</si>
  <si>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</si>
  <si>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</si>
  <si>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</si>
  <si>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</si>
  <si>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</si>
  <si>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</si>
  <si>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</si>
  <si>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</si>
  <si>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</si>
  <si>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</si>
  <si>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</si>
  <si>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</si>
  <si>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</si>
  <si>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</si>
  <si>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</si>
  <si>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</si>
  <si>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</si>
  <si>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</si>
  <si>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</si>
  <si>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</si>
  <si>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</si>
  <si>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</si>
  <si>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</si>
  <si>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</si>
  <si>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</si>
  <si>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</si>
  <si>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</si>
  <si>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</si>
  <si>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</si>
  <si>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</si>
  <si>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</si>
  <si>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</si>
  <si>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</si>
  <si>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</si>
  <si>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</si>
  <si>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</si>
  <si>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</si>
  <si>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</si>
  <si>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</si>
  <si>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</si>
  <si>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</si>
  <si>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</si>
  <si>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</si>
  <si>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</si>
  <si>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</si>
  <si>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</si>
  <si>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</si>
  <si>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</si>
  <si>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</si>
  <si>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</si>
  <si>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</si>
  <si>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</si>
  <si>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</si>
  <si>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</si>
  <si>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</si>
  <si>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</si>
  <si>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</si>
  <si>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</si>
  <si>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</si>
  <si>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</si>
  <si>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</si>
  <si>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</si>
  <si>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</si>
  <si>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</si>
  <si>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</si>
  <si>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</si>
  <si>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</si>
  <si>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</si>
  <si>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</si>
  <si>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</si>
  <si>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</si>
  <si>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</si>
  <si>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</si>
  <si>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</si>
  <si>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</si>
  <si>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</si>
  <si>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</si>
  <si>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</si>
  <si>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</si>
  <si>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</si>
  <si>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</si>
  <si>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</si>
  <si>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</si>
  <si>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</si>
  <si>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</si>
  <si>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</si>
  <si>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</si>
  <si>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</si>
  <si>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</si>
  <si>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</si>
  <si>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</si>
  <si>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</si>
  <si>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</si>
  <si>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</si>
  <si>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</si>
  <si>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</si>
  <si>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</si>
  <si>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</si>
  <si>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</si>
  <si>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</si>
  <si>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</si>
  <si>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</si>
  <si>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</si>
  <si>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</si>
  <si>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</si>
  <si>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</si>
  <si>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</si>
  <si>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</si>
  <si>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</si>
  <si>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</si>
  <si>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</si>
  <si>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</si>
  <si>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</si>
  <si>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</si>
  <si>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</si>
  <si>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</si>
  <si>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</si>
  <si>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</si>
  <si>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</si>
  <si>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</si>
  <si>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</si>
  <si>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</si>
  <si>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</si>
  <si>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</si>
  <si>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</si>
  <si>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</si>
  <si>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</si>
  <si>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</si>
  <si>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</si>
  <si>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</si>
  <si>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</si>
  <si>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</si>
  <si>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</si>
  <si>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</si>
  <si>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</si>
  <si>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</si>
  <si>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</si>
  <si>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</si>
  <si>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</si>
  <si>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</si>
  <si>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</si>
  <si>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</si>
  <si>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</si>
  <si>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</si>
  <si>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</si>
  <si>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</si>
  <si>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</si>
  <si>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</si>
  <si>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</si>
  <si>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</si>
  <si>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</si>
  <si>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</si>
  <si>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</si>
  <si>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</si>
  <si>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</si>
  <si>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</si>
  <si>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</si>
  <si>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</si>
  <si>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</si>
  <si>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</si>
  <si>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</si>
  <si>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</si>
  <si>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Paying Agent</t>
  </si>
  <si>
    <t>Interest Covereage Test (passe/failed)</t>
  </si>
  <si>
    <t>NPV Test (passed/failed)</t>
  </si>
  <si>
    <t/>
  </si>
  <si>
    <t>179 for Mortgage Assets</t>
  </si>
  <si>
    <t>(g)        Percentage of loans in default:</t>
  </si>
  <si>
    <t>G.4.1.20</t>
  </si>
  <si>
    <t>(f)        Levels of OC:</t>
  </si>
  <si>
    <t>G.4.1.19</t>
  </si>
  <si>
    <t>link to Glossary HG 1.7</t>
  </si>
  <si>
    <t>(e)        Overview maturity extension triggers:</t>
  </si>
  <si>
    <t>G.4.1.18</t>
  </si>
  <si>
    <t>(e)        Maturity Structure - covered bond:</t>
  </si>
  <si>
    <t>G.4.1.17</t>
  </si>
  <si>
    <t>(e)        Maturity Structure - cover assets:</t>
  </si>
  <si>
    <t>G.4.1.16</t>
  </si>
  <si>
    <t>18 for Harmonised Glossary</t>
  </si>
  <si>
    <t>(d)        Hedging Strategy</t>
  </si>
  <si>
    <t>G.4.1.15</t>
  </si>
  <si>
    <t>230 Derivatives and Swaps</t>
  </si>
  <si>
    <t>(d)        Market Risk:</t>
  </si>
  <si>
    <t>G.4.1.14</t>
  </si>
  <si>
    <t>441 LTV Commercial Mortgage</t>
  </si>
  <si>
    <t>215 LTV Residential Mortgage</t>
  </si>
  <si>
    <t>(d)        Credit Risk:</t>
  </si>
  <si>
    <t xml:space="preserve">            (d)        Liquidity Risk - primary assets cover pool:</t>
  </si>
  <si>
    <t>(d)        Currency risk - covered bond:</t>
  </si>
  <si>
    <t xml:space="preserve">          (d)         Interest rate risk - covered bond:</t>
  </si>
  <si>
    <t>(d)        Currency risk - cover pool:</t>
  </si>
  <si>
    <t>149 for Mortgage Assets</t>
  </si>
  <si>
    <t xml:space="preserve">            (d)        Interest rate risk - cover pool:</t>
  </si>
  <si>
    <t>link to Glossary HG.1.15</t>
  </si>
  <si>
    <t xml:space="preserve">(c)       Valuation Method: </t>
  </si>
  <si>
    <t>424 for Commercial Mortgage Assets</t>
  </si>
  <si>
    <t>186 for Residential Mortgage Assets</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</si>
  <si>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</si>
  <si>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</si>
  <si>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</si>
  <si>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</si>
  <si>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</si>
  <si>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</si>
  <si>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</si>
  <si>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</si>
  <si>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</si>
  <si>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</si>
  <si>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OG.3.14.41</t>
  </si>
  <si>
    <t>OG.3.14.40</t>
  </si>
  <si>
    <t>OG.3.14.39</t>
  </si>
  <si>
    <t>OG.3.14.38</t>
  </si>
  <si>
    <t>OG.3.14.37</t>
  </si>
  <si>
    <t>OG.3.14.36</t>
  </si>
  <si>
    <t>OG.3.14.35</t>
  </si>
  <si>
    <t>OG.3.14.34</t>
  </si>
  <si>
    <t>OG.3.14.33</t>
  </si>
  <si>
    <t>OG.3.14.32</t>
  </si>
  <si>
    <t>OG.3.14.31</t>
  </si>
  <si>
    <t>OG.3.14.30</t>
  </si>
  <si>
    <t>OG.3.14.29</t>
  </si>
  <si>
    <t>OG.3.14.28</t>
  </si>
  <si>
    <t>OG.3.14.27</t>
  </si>
  <si>
    <t>OG.3.14.26</t>
  </si>
  <si>
    <t>OG.3.14.25</t>
  </si>
  <si>
    <t>OG.3.14.24</t>
  </si>
  <si>
    <t>OG.3.14.23</t>
  </si>
  <si>
    <t>OG.3.14.22</t>
  </si>
  <si>
    <t>OG.3.14.21</t>
  </si>
  <si>
    <t>OG.3.14.20</t>
  </si>
  <si>
    <t>OG.3.14.19</t>
  </si>
  <si>
    <t>OG.3.14.18</t>
  </si>
  <si>
    <t>OG.3.14.17</t>
  </si>
  <si>
    <t>OG.3.14.16</t>
  </si>
  <si>
    <t>OG.3.14.15</t>
  </si>
  <si>
    <t>OG.3.14.14</t>
  </si>
  <si>
    <t>OG.3.14.13</t>
  </si>
  <si>
    <t>OG.3.14.12</t>
  </si>
  <si>
    <t>OG.3.14.11</t>
  </si>
  <si>
    <t>OG.3.14.10</t>
  </si>
  <si>
    <t>OG.3.14.9</t>
  </si>
  <si>
    <t>OG.3.14.8</t>
  </si>
  <si>
    <t>OG.3.14.7</t>
  </si>
  <si>
    <t>OG.3.14.6</t>
  </si>
  <si>
    <t>OG.3.14.5</t>
  </si>
  <si>
    <t>OG.3.14.4</t>
  </si>
  <si>
    <t>OG.3.14.3</t>
  </si>
  <si>
    <t>OG.3.14.2</t>
  </si>
  <si>
    <t>OG.3.14.1</t>
  </si>
  <si>
    <t>link to the committed objective criteria</t>
  </si>
  <si>
    <t>G.3.14.4</t>
  </si>
  <si>
    <t xml:space="preserve">specific criteria </t>
  </si>
  <si>
    <t>G.3.14.3</t>
  </si>
  <si>
    <t>If yes to G.3.14.1 is there a commitment (1) or are already sustainable components present (2)?</t>
  </si>
  <si>
    <t>G.3.14.2</t>
  </si>
  <si>
    <t>Cover pool involved in a sustainable/special purpose strategy? (Y/N)</t>
  </si>
  <si>
    <t>G.3.14.1</t>
  </si>
  <si>
    <t>14. Sustainable or other special purpose strategy - optional</t>
  </si>
  <si>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</si>
  <si>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</si>
  <si>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</si>
  <si>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</si>
  <si>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</si>
  <si>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</si>
  <si>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</si>
  <si>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</si>
  <si>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</si>
  <si>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</si>
  <si>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</si>
  <si>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</si>
  <si>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</si>
  <si>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</si>
  <si>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OG.3.2.6</t>
  </si>
  <si>
    <t>OG.3.2.5</t>
  </si>
  <si>
    <t>Optional information e.g. OC (NPV basis)</t>
  </si>
  <si>
    <t>Optional information e.g. Asset Coverage Test (ACT)</t>
  </si>
  <si>
    <t>Statutory</t>
  </si>
  <si>
    <t xml:space="preserve">2. Over-collateralisation (OC) </t>
  </si>
  <si>
    <t>OG.3.1.4</t>
  </si>
  <si>
    <t>Total Cover Assets</t>
  </si>
  <si>
    <t>OG.2.1.6</t>
  </si>
  <si>
    <t>CBD Compliance</t>
  </si>
  <si>
    <t>Basel Compliance, subject to national jursdiction (Y/N)</t>
  </si>
  <si>
    <t>2. Regulatory Summary</t>
  </si>
  <si>
    <t>Optional information e.g. Parent name</t>
  </si>
  <si>
    <t>Optional information e.g. Contact names</t>
  </si>
  <si>
    <t>4. Compliance Art 14 CBD Check Table</t>
  </si>
  <si>
    <t>`</t>
  </si>
  <si>
    <t>HTT 2023</t>
  </si>
  <si>
    <t xml:space="preserve">A. Harmonised Transparency Template - General Information </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</si>
  <si>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</si>
  <si>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</si>
  <si>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</si>
  <si>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</si>
  <si>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</si>
  <si>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</si>
  <si>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</si>
  <si>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</si>
  <si>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</si>
  <si>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</si>
  <si>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</si>
  <si>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</si>
  <si>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</si>
  <si>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</si>
  <si>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</si>
  <si>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</si>
  <si>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</si>
  <si>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</si>
  <si>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</si>
  <si>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</si>
  <si>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</si>
  <si>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</si>
  <si>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</si>
  <si>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</si>
  <si>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</si>
  <si>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</si>
  <si>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</si>
  <si>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</si>
  <si>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</si>
  <si>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</si>
  <si>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</si>
  <si>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</si>
  <si>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</si>
  <si>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</si>
  <si>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</si>
  <si>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</si>
  <si>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</si>
  <si>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</si>
  <si>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</si>
  <si>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</si>
  <si>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</si>
  <si>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</si>
  <si>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</si>
  <si>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</si>
  <si>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</si>
  <si>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</si>
  <si>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</si>
  <si>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</si>
  <si>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</si>
  <si>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</si>
  <si>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</si>
  <si>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</si>
  <si>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</si>
  <si>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</si>
  <si>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</si>
  <si>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</si>
  <si>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</si>
  <si>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</si>
  <si>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</si>
  <si>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</si>
  <si>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</si>
  <si>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[For completion]</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</si>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</sst>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x16r2:formatCode16="[$-en-BE,1]dd/mm/yyyy;@"/>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b/>
      <sz val="11"/>
      <color rgb="FFFF0000"/>
      <name val="Calibri"/>
      <family val="2"/>
      <scheme val="minor"/>
    </font>
    <font>
      <i/>
      <sz val="11"/>
      <color rgb="FF0070C0"/>
      <name val="Calibri"/>
      <family val="2"/>
      <scheme val="minor"/>
    </font>
    <font>
      <u/>
      <sz val="11"/>
      <name val="Calibri"/>
      <family val="2"/>
      <scheme val="minor"/>
    </font>
    <font>
      <b/>
      <i/>
      <sz val="14"/>
      <color theme="0"/>
      <name val="Calibri"/>
      <family val="2"/>
      <scheme val="minor"/>
    </font>
    <font>
      <b/>
      <i/>
      <sz val="1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47A7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80">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48" fillId="0" borderId="0" xfId="3"/>
    <xf numFmtId="0" fontId="48" fillId="0" borderId="0" xfId="3" applyAlignment="1">
      <alignment horizontal="center" vertical="center" wrapText="1"/>
    </xf>
    <xf numFmtId="0" fontId="49" fillId="0" borderId="0" xfId="3" applyFont="1" applyAlignment="1">
      <alignment horizontal="center" vertical="center" wrapText="1"/>
    </xf>
    <xf numFmtId="0" fontId="29" fillId="0" borderId="0" xfId="3" applyFont="1" applyAlignment="1">
      <alignment horizontal="center" vertical="center" wrapText="1"/>
    </xf>
    <xf numFmtId="0" fontId="50" fillId="0" borderId="0" xfId="3" applyFont="1" applyAlignment="1">
      <alignment horizontal="right" vertical="center" wrapText="1"/>
    </xf>
    <xf numFmtId="0" fontId="50" fillId="0" borderId="0" xfId="3" applyFont="1" applyAlignment="1">
      <alignment horizontal="center" vertical="center" wrapText="1"/>
    </xf>
    <xf numFmtId="0" fontId="27" fillId="10" borderId="0" xfId="3" applyFont="1" applyFill="1" applyAlignment="1">
      <alignment horizontal="center" vertical="center" wrapText="1"/>
    </xf>
    <xf numFmtId="0" fontId="51" fillId="10" borderId="0" xfId="3" applyFont="1" applyFill="1" applyAlignment="1">
      <alignment horizontal="center" vertical="center" wrapText="1"/>
    </xf>
    <xf numFmtId="0" fontId="52"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8" fillId="8" borderId="0" xfId="3" applyFill="1" applyAlignment="1">
      <alignment horizontal="center" vertical="center" wrapText="1"/>
    </xf>
    <xf numFmtId="0" fontId="51" fillId="8" borderId="0" xfId="3" applyFont="1" applyFill="1" applyAlignment="1">
      <alignment horizontal="center" vertical="center" wrapText="1"/>
    </xf>
    <xf numFmtId="0" fontId="54" fillId="8" borderId="0" xfId="3" applyFont="1" applyFill="1" applyAlignment="1">
      <alignment horizontal="center" vertical="center" wrapText="1"/>
    </xf>
    <xf numFmtId="0" fontId="47" fillId="0" borderId="0" xfId="2" applyFill="1" applyBorder="1" applyAlignment="1">
      <alignment horizontal="center" vertical="center" wrapText="1"/>
    </xf>
    <xf numFmtId="0" fontId="50" fillId="0" borderId="0" xfId="3" quotePrefix="1" applyFont="1" applyAlignment="1">
      <alignment horizontal="center" vertical="center" wrapText="1"/>
    </xf>
    <xf numFmtId="2" fontId="49" fillId="0" borderId="0" xfId="3" applyNumberFormat="1" applyFont="1" applyAlignment="1">
      <alignment horizontal="center" vertical="center" wrapText="1"/>
    </xf>
    <xf numFmtId="0" fontId="55" fillId="0" borderId="0" xfId="3" applyFont="1" applyAlignment="1">
      <alignment horizontal="center" vertical="center" wrapText="1"/>
    </xf>
    <xf numFmtId="0" fontId="49" fillId="0" borderId="0" xfId="3" applyFont="1" applyAlignment="1" applyProtection="1">
      <alignment horizontal="center" vertical="center" wrapText="1"/>
      <protection locked="0"/>
    </xf>
    <xf numFmtId="0" fontId="47" fillId="0" borderId="0" xfId="2" applyFill="1" applyAlignment="1">
      <alignment horizontal="center"/>
    </xf>
    <xf numFmtId="9" fontId="49" fillId="0" borderId="0" xfId="4" applyFont="1" applyFill="1" applyBorder="1" applyAlignment="1">
      <alignment horizontal="center" vertical="center" wrapText="1"/>
    </xf>
    <xf numFmtId="0" fontId="56" fillId="0" borderId="0" xfId="3" applyFont="1" applyAlignment="1">
      <alignment horizontal="center" vertical="center" wrapText="1"/>
    </xf>
    <xf numFmtId="0" fontId="57" fillId="0" borderId="0" xfId="3" applyFont="1" applyAlignment="1">
      <alignment horizontal="center" vertical="center" wrapText="1"/>
    </xf>
    <xf numFmtId="0" fontId="56" fillId="0" borderId="0" xfId="3" applyFont="1" applyAlignment="1">
      <alignment horizontal="left" vertical="center"/>
    </xf>
    <xf numFmtId="0" fontId="49" fillId="0" borderId="0" xfId="3" quotePrefix="1" applyFont="1" applyAlignment="1">
      <alignment horizontal="center" vertical="center" wrapText="1"/>
    </xf>
    <xf numFmtId="169" fontId="49" fillId="0" borderId="0" xfId="3" quotePrefix="1" applyNumberFormat="1" applyFont="1" applyAlignment="1">
      <alignment horizontal="center" vertical="center" wrapText="1"/>
    </xf>
    <xf numFmtId="169" fontId="49" fillId="0" borderId="0" xfId="3" applyNumberFormat="1" applyFont="1" applyAlignment="1">
      <alignment horizontal="center" vertical="center" wrapText="1"/>
    </xf>
    <xf numFmtId="0" fontId="48" fillId="0" borderId="0" xfId="3" applyAlignment="1">
      <alignment horizontal="center"/>
    </xf>
    <xf numFmtId="169" fontId="46" fillId="0" borderId="0" xfId="3" quotePrefix="1" applyNumberFormat="1" applyFont="1" applyAlignment="1">
      <alignment horizontal="center" vertical="center" wrapText="1"/>
    </xf>
    <xf numFmtId="170" fontId="49" fillId="0" borderId="0" xfId="3"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0" fontId="49" fillId="0" borderId="0" xfId="4" applyNumberFormat="1" applyFont="1" applyFill="1" applyBorder="1" applyAlignment="1">
      <alignment horizontal="center" vertical="center" wrapText="1"/>
    </xf>
    <xf numFmtId="4" fontId="49" fillId="0" borderId="0" xfId="3" applyNumberFormat="1" applyFont="1" applyAlignment="1">
      <alignment horizontal="center" vertical="center" wrapText="1"/>
    </xf>
    <xf numFmtId="0" fontId="48" fillId="0" borderId="0" xfId="3" quotePrefix="1" applyAlignment="1">
      <alignment horizontal="right" vertical="center" wrapText="1"/>
    </xf>
    <xf numFmtId="10" fontId="49" fillId="0" borderId="0" xfId="3" quotePrefix="1" applyNumberFormat="1" applyFont="1" applyAlignment="1">
      <alignment horizontal="center" vertical="center" wrapText="1"/>
    </xf>
    <xf numFmtId="4" fontId="49" fillId="0" borderId="0" xfId="3" quotePrefix="1" applyNumberFormat="1" applyFont="1" applyAlignment="1">
      <alignment horizontal="center" vertical="center" wrapText="1"/>
    </xf>
    <xf numFmtId="0" fontId="48" fillId="0" borderId="0" xfId="3" quotePrefix="1" applyAlignment="1">
      <alignment horizontal="center" vertical="center" wrapText="1"/>
    </xf>
    <xf numFmtId="9" fontId="49" fillId="0" borderId="0" xfId="4" quotePrefix="1" applyFont="1" applyFill="1" applyBorder="1" applyAlignment="1">
      <alignment horizontal="center" vertical="center" wrapText="1"/>
    </xf>
    <xf numFmtId="10" fontId="49" fillId="0" borderId="0" xfId="4" quotePrefix="1" applyNumberFormat="1" applyFont="1" applyFill="1" applyBorder="1" applyAlignment="1">
      <alignment horizontal="center" vertical="center" wrapText="1"/>
    </xf>
    <xf numFmtId="0" fontId="49" fillId="0" borderId="0" xfId="3" quotePrefix="1" applyFont="1" applyAlignment="1">
      <alignment horizontal="right" vertical="center" wrapText="1"/>
    </xf>
    <xf numFmtId="3" fontId="49"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69" fontId="50" fillId="0" borderId="0" xfId="3" quotePrefix="1" applyNumberFormat="1" applyFont="1" applyAlignment="1">
      <alignment horizontal="right" vertical="center" wrapText="1"/>
    </xf>
    <xf numFmtId="170" fontId="49" fillId="0" borderId="0" xfId="4" quotePrefix="1" applyNumberFormat="1" applyFont="1" applyFill="1" applyBorder="1" applyAlignment="1">
      <alignment horizontal="center" vertical="center" wrapText="1"/>
    </xf>
    <xf numFmtId="170" fontId="49" fillId="0" borderId="0" xfId="4" applyNumberFormat="1" applyFont="1" applyFill="1" applyBorder="1" applyAlignment="1">
      <alignment horizontal="center" vertical="center" wrapText="1"/>
    </xf>
    <xf numFmtId="0" fontId="51" fillId="0" borderId="0" xfId="3" applyFont="1" applyAlignment="1">
      <alignment horizontal="center" vertical="center" wrapText="1"/>
    </xf>
    <xf numFmtId="0" fontId="52" fillId="0" borderId="0" xfId="3" applyFont="1" applyAlignment="1">
      <alignment horizontal="center" vertical="center" wrapText="1"/>
    </xf>
    <xf numFmtId="169" fontId="48" fillId="0" borderId="0" xfId="3" applyNumberFormat="1" applyAlignment="1">
      <alignment horizontal="center" vertical="center" wrapText="1"/>
    </xf>
    <xf numFmtId="0" fontId="48" fillId="0" borderId="0" xfId="3" applyAlignment="1">
      <alignment horizontal="right" vertical="center" wrapText="1"/>
    </xf>
    <xf numFmtId="170" fontId="0" fillId="0" borderId="0" xfId="4" quotePrefix="1" applyNumberFormat="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3" fillId="10" borderId="0" xfId="3" applyFont="1" applyFill="1" applyAlignment="1">
      <alignment horizontal="center" vertical="center" wrapText="1"/>
    </xf>
    <xf numFmtId="0" fontId="58" fillId="0" borderId="0" xfId="3" quotePrefix="1" applyFont="1" applyAlignment="1">
      <alignment horizontal="right" vertical="center" wrapText="1"/>
    </xf>
    <xf numFmtId="170" fontId="27" fillId="0" borderId="0" xfId="3" applyNumberFormat="1" applyFont="1" applyAlignment="1">
      <alignment horizontal="center" vertical="center" wrapText="1"/>
    </xf>
    <xf numFmtId="171" fontId="49" fillId="0" borderId="0" xfId="3" applyNumberFormat="1" applyFont="1" applyAlignment="1">
      <alignment horizontal="center" vertical="center" wrapText="1"/>
    </xf>
    <xf numFmtId="171" fontId="52" fillId="0" borderId="0" xfId="3" applyNumberFormat="1" applyFont="1" applyAlignment="1">
      <alignment horizontal="center" vertical="center" wrapText="1"/>
    </xf>
    <xf numFmtId="170" fontId="27" fillId="0" borderId="0" xfId="3" quotePrefix="1" applyNumberFormat="1" applyFont="1" applyAlignment="1">
      <alignment horizontal="center" vertical="center" wrapText="1"/>
    </xf>
    <xf numFmtId="0" fontId="27" fillId="0" borderId="0" xfId="3" applyFont="1" applyAlignment="1">
      <alignment horizontal="center" vertical="center" wrapText="1"/>
    </xf>
    <xf numFmtId="0" fontId="27" fillId="0" borderId="0" xfId="3" quotePrefix="1" applyFont="1" applyAlignment="1">
      <alignment horizontal="center" vertical="center" wrapText="1"/>
    </xf>
    <xf numFmtId="0" fontId="59" fillId="10" borderId="0" xfId="3" applyFont="1" applyFill="1" applyAlignment="1">
      <alignment horizontal="center" vertical="center" wrapText="1"/>
    </xf>
    <xf numFmtId="169" fontId="2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60" fillId="0" borderId="0" xfId="2" quotePrefix="1" applyFont="1" applyFill="1" applyBorder="1" applyAlignment="1">
      <alignment horizontal="center" vertical="center" wrapText="1"/>
    </xf>
    <xf numFmtId="0" fontId="60" fillId="0" borderId="0" xfId="2" applyFont="1" applyFill="1" applyBorder="1" applyAlignment="1">
      <alignment horizontal="center" vertical="center" wrapText="1"/>
    </xf>
    <xf numFmtId="172" fontId="49" fillId="0" borderId="0" xfId="3" applyNumberFormat="1" applyFont="1" applyAlignment="1">
      <alignment horizontal="center" vertical="center" wrapText="1"/>
    </xf>
    <xf numFmtId="0" fontId="47" fillId="0" borderId="0" xfId="2" quotePrefix="1" applyFill="1" applyBorder="1" applyAlignment="1">
      <alignment horizontal="center" vertical="center" wrapText="1"/>
    </xf>
    <xf numFmtId="0" fontId="47" fillId="0" borderId="16" xfId="2" quotePrefix="1" applyFill="1" applyBorder="1" applyAlignment="1">
      <alignment horizontal="center" vertical="center" wrapText="1"/>
    </xf>
    <xf numFmtId="0" fontId="47" fillId="0" borderId="17" xfId="2" quotePrefix="1" applyFill="1" applyBorder="1" applyAlignment="1">
      <alignment horizontal="center" vertical="center" wrapText="1"/>
    </xf>
    <xf numFmtId="0" fontId="47" fillId="0" borderId="17" xfId="2" applyFill="1" applyBorder="1" applyAlignment="1">
      <alignment horizontal="center" vertical="center" wrapText="1"/>
    </xf>
    <xf numFmtId="0" fontId="54" fillId="0" borderId="0" xfId="3" applyFont="1" applyAlignment="1">
      <alignment horizontal="center" vertical="center" wrapText="1"/>
    </xf>
    <xf numFmtId="0" fontId="54" fillId="8" borderId="18" xfId="3" applyFont="1" applyFill="1" applyBorder="1" applyAlignment="1">
      <alignment horizontal="center" vertical="center" wrapText="1"/>
    </xf>
    <xf numFmtId="0" fontId="54" fillId="0" borderId="0" xfId="3" applyFont="1" applyAlignment="1">
      <alignment vertical="center" wrapText="1"/>
    </xf>
    <xf numFmtId="0" fontId="49" fillId="0" borderId="19" xfId="3" applyFont="1" applyBorder="1" applyAlignment="1">
      <alignment horizontal="center" vertical="center" wrapText="1"/>
    </xf>
    <xf numFmtId="0" fontId="54" fillId="9" borderId="0" xfId="3" applyFont="1" applyFill="1" applyAlignment="1">
      <alignment horizontal="center" vertical="center" wrapText="1"/>
    </xf>
    <xf numFmtId="0" fontId="48" fillId="0" borderId="20" xfId="3" applyBorder="1" applyAlignment="1">
      <alignment horizontal="center" vertical="center" wrapText="1"/>
    </xf>
    <xf numFmtId="0" fontId="42" fillId="0" borderId="0" xfId="3" applyFont="1" applyAlignment="1">
      <alignment horizontal="center" vertical="center"/>
    </xf>
    <xf numFmtId="0" fontId="30" fillId="0" borderId="0" xfId="3" applyFont="1" applyAlignment="1">
      <alignment horizontal="left"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49" fillId="0" borderId="0" xfId="3" applyFont="1" applyAlignment="1">
      <alignment horizontal="left" vertical="center" wrapText="1"/>
    </xf>
    <xf numFmtId="0" fontId="48" fillId="0" borderId="0" xfId="3" applyProtection="1">
      <protection locked="0"/>
    </xf>
    <xf numFmtId="0" fontId="53" fillId="0" borderId="0" xfId="3" quotePrefix="1" applyFont="1" applyAlignment="1">
      <alignment horizontal="center" vertical="center" wrapText="1"/>
    </xf>
    <xf numFmtId="0" fontId="53" fillId="0" borderId="0" xfId="3" quotePrefix="1" applyFont="1" applyAlignment="1" applyProtection="1">
      <alignment horizontal="center" vertical="center" wrapText="1"/>
      <protection locked="0"/>
    </xf>
    <xf numFmtId="0" fontId="49"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49" fillId="11" borderId="0" xfId="3" quotePrefix="1" applyFont="1" applyFill="1" applyAlignment="1">
      <alignment horizontal="center" vertical="center" wrapText="1"/>
    </xf>
    <xf numFmtId="0" fontId="61"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2" fillId="0" borderId="0" xfId="3" applyFont="1" applyAlignment="1">
      <alignment horizontal="center" vertical="center" wrapText="1"/>
    </xf>
    <xf numFmtId="0" fontId="50" fillId="0" borderId="0" xfId="3" applyFont="1" applyAlignment="1" applyProtection="1">
      <alignment horizontal="center" vertical="center" wrapText="1"/>
      <protection locked="0"/>
    </xf>
    <xf numFmtId="14" fontId="62" fillId="0" borderId="0" xfId="3" applyNumberFormat="1" applyFont="1" applyAlignment="1">
      <alignment horizontal="center" vertical="center" wrapText="1"/>
    </xf>
    <xf numFmtId="10" fontId="49" fillId="0" borderId="0" xfId="4" applyNumberFormat="1" applyFont="1" applyAlignment="1">
      <alignment horizontal="center" vertical="center" wrapText="1"/>
    </xf>
    <xf numFmtId="0" fontId="49" fillId="0" borderId="19" xfId="3" applyFont="1" applyBorder="1" applyAlignment="1" applyProtection="1">
      <alignment horizontal="center" vertical="center" wrapText="1"/>
      <protection locked="0"/>
    </xf>
    <xf numFmtId="0" fontId="47" fillId="0" borderId="17" xfId="2" applyFill="1" applyBorder="1" applyAlignment="1" applyProtection="1">
      <alignment horizontal="center" vertical="center" wrapText="1"/>
    </xf>
    <xf numFmtId="0" fontId="47" fillId="0" borderId="17" xfId="2" quotePrefix="1" applyFill="1" applyBorder="1" applyAlignment="1" applyProtection="1">
      <alignment horizontal="right" vertical="center" wrapText="1"/>
    </xf>
    <xf numFmtId="0" fontId="47" fillId="0" borderId="16"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0" fontId="49" fillId="0" borderId="0" xfId="4" applyNumberFormat="1" applyFont="1" applyFill="1" applyBorder="1" applyAlignment="1" applyProtection="1">
      <alignment horizontal="center" vertical="center" wrapText="1"/>
    </xf>
    <xf numFmtId="3" fontId="49" fillId="0" borderId="0" xfId="3" applyNumberFormat="1" applyFont="1" applyAlignment="1">
      <alignment horizontal="center" vertical="center" wrapText="1"/>
    </xf>
    <xf numFmtId="170" fontId="49" fillId="0" borderId="0" xfId="4" applyNumberFormat="1" applyFont="1" applyFill="1" applyBorder="1" applyAlignment="1" applyProtection="1">
      <alignment horizontal="center" vertical="center" wrapText="1"/>
    </xf>
    <xf numFmtId="170" fontId="49" fillId="0" borderId="0" xfId="3" applyNumberFormat="1" applyFont="1" applyAlignment="1">
      <alignment horizontal="center" vertical="center" wrapText="1"/>
    </xf>
    <xf numFmtId="0" fontId="63" fillId="0" borderId="0" xfId="3" applyFont="1" applyAlignment="1">
      <alignment horizontal="center" vertical="center" wrapText="1"/>
    </xf>
    <xf numFmtId="10" fontId="63" fillId="0" borderId="0" xfId="4" applyNumberFormat="1" applyFont="1" applyFill="1" applyBorder="1" applyAlignment="1" applyProtection="1">
      <alignment horizontal="center" vertical="center" wrapText="1"/>
    </xf>
    <xf numFmtId="170" fontId="63"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0" fontId="0" fillId="0" borderId="0" xfId="4" applyNumberFormat="1" applyFont="1" applyFill="1" applyBorder="1" applyAlignment="1" applyProtection="1">
      <alignment horizontal="center" vertical="center" wrapText="1"/>
    </xf>
    <xf numFmtId="170" fontId="49" fillId="0" borderId="0" xfId="4" applyNumberFormat="1" applyFont="1" applyFill="1" applyBorder="1" applyAlignment="1" applyProtection="1">
      <alignment horizontal="center" vertical="center" wrapText="1"/>
      <protection locked="0"/>
    </xf>
    <xf numFmtId="9" fontId="50" fillId="0" borderId="0" xfId="4" applyFont="1" applyFill="1" applyBorder="1" applyAlignment="1" applyProtection="1">
      <alignment horizontal="center" vertical="center" wrapText="1"/>
    </xf>
    <xf numFmtId="0" fontId="52" fillId="12" borderId="0" xfId="3" applyFont="1" applyFill="1" applyAlignment="1">
      <alignment horizontal="center" vertical="center" wrapText="1"/>
    </xf>
    <xf numFmtId="0" fontId="64" fillId="12" borderId="0" xfId="3" quotePrefix="1" applyFont="1" applyFill="1" applyAlignment="1">
      <alignment horizontal="center" vertical="center" wrapText="1"/>
    </xf>
    <xf numFmtId="0" fontId="27" fillId="12"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0" fontId="49" fillId="0" borderId="0" xfId="4" quotePrefix="1" applyNumberFormat="1" applyFont="1" applyFill="1" applyBorder="1" applyAlignment="1" applyProtection="1">
      <alignment horizontal="center" vertical="center" wrapText="1"/>
    </xf>
    <xf numFmtId="0" fontId="48" fillId="0" borderId="0" xfId="3" quotePrefix="1"/>
    <xf numFmtId="170" fontId="29" fillId="0" borderId="0" xfId="4" applyNumberFormat="1" applyFont="1" applyFill="1" applyBorder="1" applyAlignment="1" applyProtection="1">
      <alignment horizontal="center" vertical="center" wrapText="1"/>
    </xf>
    <xf numFmtId="10" fontId="49" fillId="0" borderId="0" xfId="3" applyNumberFormat="1" applyFont="1" applyAlignment="1">
      <alignment horizontal="center" vertical="center" wrapText="1"/>
    </xf>
    <xf numFmtId="0" fontId="48" fillId="0" borderId="0" xfId="3" quotePrefix="1" applyAlignment="1">
      <alignment horizontal="center"/>
    </xf>
    <xf numFmtId="170" fontId="49" fillId="0" borderId="0" xfId="4" applyNumberFormat="1" applyFont="1" applyFill="1" applyAlignment="1" applyProtection="1">
      <alignment horizontal="center" vertical="center" wrapText="1"/>
      <protection locked="0"/>
    </xf>
    <xf numFmtId="170" fontId="49" fillId="0" borderId="0" xfId="4" applyNumberFormat="1" applyFont="1" applyFill="1" applyAlignment="1">
      <alignment horizontal="center" vertical="center" wrapText="1"/>
    </xf>
    <xf numFmtId="169" fontId="49"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0" fillId="0" borderId="0" xfId="0" applyAlignment="1">
      <alignment horizontal="left" wrapText="1"/>
    </xf>
  </cellXfs>
  <cellStyles count="5">
    <cellStyle name="Hyperlink 2" xfId="2" xr:uid="{57323943-A9BD-4ACA-BC90-071EA3237553}"/>
    <cellStyle name="Normal" xfId="0" builtinId="0"/>
    <cellStyle name="Normal 2" xfId="1" xr:uid="{76E41748-417F-4443-9CA7-61C10DD41B91}"/>
    <cellStyle name="Normal 3" xfId="3" xr:uid="{9B83089C-5869-42EE-A759-6B7E7BB46770}"/>
    <cellStyle name="Percent 2" xfId="4" xr:uid="{C4998EC2-63CE-45CC-8ED6-3EE0F7798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244058</xdr:colOff>
      <xdr:row>19</xdr:row>
      <xdr:rowOff>98789</xdr:rowOff>
    </xdr:to>
    <xdr:pic>
      <xdr:nvPicPr>
        <xdr:cNvPr id="2" name="Picture 1">
          <a:extLst>
            <a:ext uri="{FF2B5EF4-FFF2-40B4-BE49-F238E27FC236}">
              <a16:creationId xmlns:a16="http://schemas.microsoft.com/office/drawing/2014/main" id="{D239B438-E8D6-4B7C-84E1-456613BCA24E}"/>
            </a:ext>
          </a:extLst>
        </xdr:cNvPr>
        <xdr:cNvPicPr>
          <a:picLocks noChangeAspect="1"/>
        </xdr:cNvPicPr>
      </xdr:nvPicPr>
      <xdr:blipFill>
        <a:blip xmlns:r="http://schemas.openxmlformats.org/officeDocument/2006/relationships" r:embed="rId1"/>
        <a:stretch>
          <a:fillRect/>
        </a:stretch>
      </xdr:blipFill>
      <xdr:spPr>
        <a:xfrm>
          <a:off x="2152650" y="3295651"/>
          <a:ext cx="4701758" cy="13694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BD1E9-B251-40FD-A46B-5C34095CC4AB}">
  <sheetPr>
    <tabColor rgb="FFE36E00"/>
  </sheetPr>
  <dimension ref="A1:A174"/>
  <sheetViews>
    <sheetView tabSelected="1" zoomScale="60" zoomScaleNormal="60" workbookViewId="0">
      <selection activeCell="C7" sqref="C7"/>
    </sheetView>
  </sheetViews>
  <sheetFormatPr defaultColWidth="9.109375" defaultRowHeight="14.4" x14ac:dyDescent="0.3"/>
  <cols>
    <col min="1" max="1" width="242" style="120" customWidth="1"/>
    <col min="2" max="16384" width="9.109375" style="120"/>
  </cols>
  <sheetData>
    <row r="1" spans="1:1" ht="31.2" x14ac:dyDescent="0.3">
      <c r="A1" s="119" t="s">
        <v>1212</v>
      </c>
    </row>
    <row r="3" spans="1:1" ht="15" x14ac:dyDescent="0.3">
      <c r="A3" s="121"/>
    </row>
    <row r="4" spans="1:1" ht="34.799999999999997" x14ac:dyDescent="0.3">
      <c r="A4" s="122" t="s">
        <v>1213</v>
      </c>
    </row>
    <row r="5" spans="1:1" ht="34.799999999999997" x14ac:dyDescent="0.3">
      <c r="A5" s="122" t="s">
        <v>1214</v>
      </c>
    </row>
    <row r="6" spans="1:1" ht="52.2" x14ac:dyDescent="0.3">
      <c r="A6" s="122" t="s">
        <v>1215</v>
      </c>
    </row>
    <row r="7" spans="1:1" ht="17.399999999999999" x14ac:dyDescent="0.3">
      <c r="A7" s="122"/>
    </row>
    <row r="8" spans="1:1" ht="18" x14ac:dyDescent="0.3">
      <c r="A8" s="123" t="s">
        <v>1216</v>
      </c>
    </row>
    <row r="9" spans="1:1" ht="34.799999999999997" x14ac:dyDescent="0.35">
      <c r="A9" s="124" t="s">
        <v>1217</v>
      </c>
    </row>
    <row r="10" spans="1:1" ht="87" x14ac:dyDescent="0.3">
      <c r="A10" s="125" t="s">
        <v>1218</v>
      </c>
    </row>
    <row r="11" spans="1:1" ht="34.799999999999997" x14ac:dyDescent="0.3">
      <c r="A11" s="125" t="s">
        <v>1219</v>
      </c>
    </row>
    <row r="12" spans="1:1" ht="17.399999999999999" x14ac:dyDescent="0.3">
      <c r="A12" s="125" t="s">
        <v>1220</v>
      </c>
    </row>
    <row r="13" spans="1:1" ht="17.399999999999999" x14ac:dyDescent="0.3">
      <c r="A13" s="125" t="s">
        <v>1221</v>
      </c>
    </row>
    <row r="14" spans="1:1" ht="34.799999999999997" x14ac:dyDescent="0.3">
      <c r="A14" s="125" t="s">
        <v>1222</v>
      </c>
    </row>
    <row r="15" spans="1:1" ht="17.399999999999999" x14ac:dyDescent="0.3">
      <c r="A15" s="125"/>
    </row>
    <row r="16" spans="1:1" ht="18" x14ac:dyDescent="0.3">
      <c r="A16" s="123" t="s">
        <v>1223</v>
      </c>
    </row>
    <row r="17" spans="1:1" ht="17.399999999999999" x14ac:dyDescent="0.3">
      <c r="A17" s="126" t="s">
        <v>1224</v>
      </c>
    </row>
    <row r="18" spans="1:1" ht="34.799999999999997" x14ac:dyDescent="0.3">
      <c r="A18" s="127" t="s">
        <v>1225</v>
      </c>
    </row>
    <row r="19" spans="1:1" ht="34.799999999999997" x14ac:dyDescent="0.3">
      <c r="A19" s="127" t="s">
        <v>1226</v>
      </c>
    </row>
    <row r="20" spans="1:1" ht="52.2" x14ac:dyDescent="0.3">
      <c r="A20" s="127" t="s">
        <v>1227</v>
      </c>
    </row>
    <row r="21" spans="1:1" ht="87" x14ac:dyDescent="0.3">
      <c r="A21" s="127" t="s">
        <v>1228</v>
      </c>
    </row>
    <row r="22" spans="1:1" ht="52.2" x14ac:dyDescent="0.3">
      <c r="A22" s="127" t="s">
        <v>1229</v>
      </c>
    </row>
    <row r="23" spans="1:1" ht="34.799999999999997" x14ac:dyDescent="0.3">
      <c r="A23" s="127" t="s">
        <v>1230</v>
      </c>
    </row>
    <row r="24" spans="1:1" ht="17.399999999999999" x14ac:dyDescent="0.3">
      <c r="A24" s="127" t="s">
        <v>1231</v>
      </c>
    </row>
    <row r="25" spans="1:1" ht="17.399999999999999" x14ac:dyDescent="0.3">
      <c r="A25" s="126" t="s">
        <v>1232</v>
      </c>
    </row>
    <row r="26" spans="1:1" ht="52.2" x14ac:dyDescent="0.35">
      <c r="A26" s="128" t="s">
        <v>1233</v>
      </c>
    </row>
    <row r="27" spans="1:1" ht="17.399999999999999" x14ac:dyDescent="0.35">
      <c r="A27" s="128" t="s">
        <v>1234</v>
      </c>
    </row>
    <row r="28" spans="1:1" ht="17.399999999999999" x14ac:dyDescent="0.3">
      <c r="A28" s="126" t="s">
        <v>1235</v>
      </c>
    </row>
    <row r="29" spans="1:1" ht="34.799999999999997" x14ac:dyDescent="0.3">
      <c r="A29" s="127" t="s">
        <v>1236</v>
      </c>
    </row>
    <row r="30" spans="1:1" ht="34.799999999999997" x14ac:dyDescent="0.3">
      <c r="A30" s="127" t="s">
        <v>1237</v>
      </c>
    </row>
    <row r="31" spans="1:1" ht="34.799999999999997" x14ac:dyDescent="0.3">
      <c r="A31" s="127" t="s">
        <v>1238</v>
      </c>
    </row>
    <row r="32" spans="1:1" ht="34.799999999999997" x14ac:dyDescent="0.3">
      <c r="A32" s="127" t="s">
        <v>1239</v>
      </c>
    </row>
    <row r="33" spans="1:1" ht="17.399999999999999" x14ac:dyDescent="0.3">
      <c r="A33" s="127"/>
    </row>
    <row r="34" spans="1:1" ht="18" x14ac:dyDescent="0.3">
      <c r="A34" s="123" t="s">
        <v>1240</v>
      </c>
    </row>
    <row r="35" spans="1:1" ht="17.399999999999999" x14ac:dyDescent="0.3">
      <c r="A35" s="126" t="s">
        <v>1241</v>
      </c>
    </row>
    <row r="36" spans="1:1" ht="34.799999999999997" x14ac:dyDescent="0.3">
      <c r="A36" s="127" t="s">
        <v>1242</v>
      </c>
    </row>
    <row r="37" spans="1:1" ht="34.799999999999997" x14ac:dyDescent="0.3">
      <c r="A37" s="127" t="s">
        <v>1243</v>
      </c>
    </row>
    <row r="38" spans="1:1" ht="34.799999999999997" x14ac:dyDescent="0.3">
      <c r="A38" s="127" t="s">
        <v>1244</v>
      </c>
    </row>
    <row r="39" spans="1:1" ht="17.399999999999999" x14ac:dyDescent="0.3">
      <c r="A39" s="127" t="s">
        <v>1245</v>
      </c>
    </row>
    <row r="40" spans="1:1" ht="34.799999999999997" x14ac:dyDescent="0.3">
      <c r="A40" s="127" t="s">
        <v>1246</v>
      </c>
    </row>
    <row r="41" spans="1:1" ht="17.399999999999999" x14ac:dyDescent="0.3">
      <c r="A41" s="126" t="s">
        <v>1247</v>
      </c>
    </row>
    <row r="42" spans="1:1" ht="17.399999999999999" x14ac:dyDescent="0.3">
      <c r="A42" s="127" t="s">
        <v>1248</v>
      </c>
    </row>
    <row r="43" spans="1:1" ht="17.399999999999999" x14ac:dyDescent="0.35">
      <c r="A43" s="128" t="s">
        <v>1249</v>
      </c>
    </row>
    <row r="44" spans="1:1" ht="17.399999999999999" x14ac:dyDescent="0.3">
      <c r="A44" s="126" t="s">
        <v>1250</v>
      </c>
    </row>
    <row r="45" spans="1:1" ht="34.799999999999997" x14ac:dyDescent="0.35">
      <c r="A45" s="128" t="s">
        <v>1251</v>
      </c>
    </row>
    <row r="46" spans="1:1" ht="34.799999999999997" x14ac:dyDescent="0.3">
      <c r="A46" s="127" t="s">
        <v>1252</v>
      </c>
    </row>
    <row r="47" spans="1:1" ht="52.2" x14ac:dyDescent="0.3">
      <c r="A47" s="127" t="s">
        <v>1253</v>
      </c>
    </row>
    <row r="48" spans="1:1" ht="17.399999999999999" x14ac:dyDescent="0.3">
      <c r="A48" s="127" t="s">
        <v>1254</v>
      </c>
    </row>
    <row r="49" spans="1:1" ht="17.399999999999999" x14ac:dyDescent="0.35">
      <c r="A49" s="128" t="s">
        <v>1255</v>
      </c>
    </row>
    <row r="50" spans="1:1" ht="17.399999999999999" x14ac:dyDescent="0.3">
      <c r="A50" s="126" t="s">
        <v>1256</v>
      </c>
    </row>
    <row r="51" spans="1:1" ht="34.799999999999997" x14ac:dyDescent="0.35">
      <c r="A51" s="128" t="s">
        <v>1257</v>
      </c>
    </row>
    <row r="52" spans="1:1" ht="17.399999999999999" x14ac:dyDescent="0.3">
      <c r="A52" s="127" t="s">
        <v>1258</v>
      </c>
    </row>
    <row r="53" spans="1:1" ht="34.799999999999997" x14ac:dyDescent="0.35">
      <c r="A53" s="128" t="s">
        <v>1259</v>
      </c>
    </row>
    <row r="54" spans="1:1" ht="17.399999999999999" x14ac:dyDescent="0.3">
      <c r="A54" s="126" t="s">
        <v>1260</v>
      </c>
    </row>
    <row r="55" spans="1:1" ht="17.399999999999999" x14ac:dyDescent="0.35">
      <c r="A55" s="128" t="s">
        <v>1261</v>
      </c>
    </row>
    <row r="56" spans="1:1" ht="34.799999999999997" x14ac:dyDescent="0.3">
      <c r="A56" s="127" t="s">
        <v>1262</v>
      </c>
    </row>
    <row r="57" spans="1:1" ht="17.399999999999999" x14ac:dyDescent="0.3">
      <c r="A57" s="127" t="s">
        <v>1263</v>
      </c>
    </row>
    <row r="58" spans="1:1" ht="34.799999999999997" x14ac:dyDescent="0.3">
      <c r="A58" s="127" t="s">
        <v>1264</v>
      </c>
    </row>
    <row r="59" spans="1:1" ht="17.399999999999999" x14ac:dyDescent="0.3">
      <c r="A59" s="126" t="s">
        <v>1265</v>
      </c>
    </row>
    <row r="60" spans="1:1" ht="34.799999999999997" x14ac:dyDescent="0.3">
      <c r="A60" s="127" t="s">
        <v>1266</v>
      </c>
    </row>
    <row r="61" spans="1:1" ht="17.399999999999999" x14ac:dyDescent="0.3">
      <c r="A61" s="129"/>
    </row>
    <row r="62" spans="1:1" ht="18" x14ac:dyDescent="0.3">
      <c r="A62" s="123" t="s">
        <v>1267</v>
      </c>
    </row>
    <row r="63" spans="1:1" ht="17.399999999999999" x14ac:dyDescent="0.3">
      <c r="A63" s="126" t="s">
        <v>1268</v>
      </c>
    </row>
    <row r="64" spans="1:1" ht="34.799999999999997" x14ac:dyDescent="0.3">
      <c r="A64" s="127" t="s">
        <v>1269</v>
      </c>
    </row>
    <row r="65" spans="1:1" ht="17.399999999999999" x14ac:dyDescent="0.3">
      <c r="A65" s="127" t="s">
        <v>1270</v>
      </c>
    </row>
    <row r="66" spans="1:1" ht="52.2" x14ac:dyDescent="0.3">
      <c r="A66" s="125" t="s">
        <v>1271</v>
      </c>
    </row>
    <row r="67" spans="1:1" ht="34.799999999999997" x14ac:dyDescent="0.3">
      <c r="A67" s="125" t="s">
        <v>1272</v>
      </c>
    </row>
    <row r="68" spans="1:1" ht="34.799999999999997" x14ac:dyDescent="0.3">
      <c r="A68" s="125" t="s">
        <v>1273</v>
      </c>
    </row>
    <row r="69" spans="1:1" ht="17.399999999999999" x14ac:dyDescent="0.3">
      <c r="A69" s="130" t="s">
        <v>1274</v>
      </c>
    </row>
    <row r="70" spans="1:1" ht="52.2" x14ac:dyDescent="0.3">
      <c r="A70" s="125" t="s">
        <v>1275</v>
      </c>
    </row>
    <row r="71" spans="1:1" ht="17.399999999999999" x14ac:dyDescent="0.3">
      <c r="A71" s="125" t="s">
        <v>1276</v>
      </c>
    </row>
    <row r="72" spans="1:1" ht="17.399999999999999" x14ac:dyDescent="0.3">
      <c r="A72" s="130" t="s">
        <v>1277</v>
      </c>
    </row>
    <row r="73" spans="1:1" ht="17.399999999999999" x14ac:dyDescent="0.3">
      <c r="A73" s="125" t="s">
        <v>1278</v>
      </c>
    </row>
    <row r="74" spans="1:1" ht="17.399999999999999" x14ac:dyDescent="0.3">
      <c r="A74" s="130" t="s">
        <v>1279</v>
      </c>
    </row>
    <row r="75" spans="1:1" ht="34.799999999999997" x14ac:dyDescent="0.3">
      <c r="A75" s="125" t="s">
        <v>1280</v>
      </c>
    </row>
    <row r="76" spans="1:1" ht="17.399999999999999" x14ac:dyDescent="0.3">
      <c r="A76" s="125" t="s">
        <v>1281</v>
      </c>
    </row>
    <row r="77" spans="1:1" ht="52.2" x14ac:dyDescent="0.3">
      <c r="A77" s="125" t="s">
        <v>1282</v>
      </c>
    </row>
    <row r="78" spans="1:1" ht="17.399999999999999" x14ac:dyDescent="0.3">
      <c r="A78" s="130" t="s">
        <v>1283</v>
      </c>
    </row>
    <row r="79" spans="1:1" ht="17.399999999999999" x14ac:dyDescent="0.35">
      <c r="A79" s="124" t="s">
        <v>1284</v>
      </c>
    </row>
    <row r="80" spans="1:1" ht="17.399999999999999" x14ac:dyDescent="0.3">
      <c r="A80" s="130" t="s">
        <v>1285</v>
      </c>
    </row>
    <row r="81" spans="1:1" ht="34.799999999999997" x14ac:dyDescent="0.3">
      <c r="A81" s="125" t="s">
        <v>1286</v>
      </c>
    </row>
    <row r="82" spans="1:1" ht="34.799999999999997" x14ac:dyDescent="0.3">
      <c r="A82" s="125" t="s">
        <v>1287</v>
      </c>
    </row>
    <row r="83" spans="1:1" ht="34.799999999999997" x14ac:dyDescent="0.3">
      <c r="A83" s="125" t="s">
        <v>1288</v>
      </c>
    </row>
    <row r="84" spans="1:1" ht="34.799999999999997" x14ac:dyDescent="0.3">
      <c r="A84" s="125" t="s">
        <v>1289</v>
      </c>
    </row>
    <row r="85" spans="1:1" ht="34.799999999999997" x14ac:dyDescent="0.3">
      <c r="A85" s="125" t="s">
        <v>1290</v>
      </c>
    </row>
    <row r="86" spans="1:1" ht="17.399999999999999" x14ac:dyDescent="0.3">
      <c r="A86" s="130" t="s">
        <v>1291</v>
      </c>
    </row>
    <row r="87" spans="1:1" ht="17.399999999999999" x14ac:dyDescent="0.3">
      <c r="A87" s="125" t="s">
        <v>1292</v>
      </c>
    </row>
    <row r="88" spans="1:1" ht="34.799999999999997" x14ac:dyDescent="0.3">
      <c r="A88" s="125" t="s">
        <v>1293</v>
      </c>
    </row>
    <row r="89" spans="1:1" ht="17.399999999999999" x14ac:dyDescent="0.3">
      <c r="A89" s="130" t="s">
        <v>1294</v>
      </c>
    </row>
    <row r="90" spans="1:1" ht="34.799999999999997" x14ac:dyDescent="0.3">
      <c r="A90" s="125" t="s">
        <v>1295</v>
      </c>
    </row>
    <row r="91" spans="1:1" ht="17.399999999999999" x14ac:dyDescent="0.3">
      <c r="A91" s="130" t="s">
        <v>1296</v>
      </c>
    </row>
    <row r="92" spans="1:1" ht="17.399999999999999" x14ac:dyDescent="0.35">
      <c r="A92" s="124" t="s">
        <v>1297</v>
      </c>
    </row>
    <row r="93" spans="1:1" ht="17.399999999999999" x14ac:dyDescent="0.3">
      <c r="A93" s="125" t="s">
        <v>1298</v>
      </c>
    </row>
    <row r="94" spans="1:1" ht="17.399999999999999" x14ac:dyDescent="0.3">
      <c r="A94" s="125"/>
    </row>
    <row r="95" spans="1:1" ht="18" x14ac:dyDescent="0.3">
      <c r="A95" s="123" t="s">
        <v>1299</v>
      </c>
    </row>
    <row r="96" spans="1:1" ht="34.799999999999997" x14ac:dyDescent="0.35">
      <c r="A96" s="124" t="s">
        <v>1300</v>
      </c>
    </row>
    <row r="97" spans="1:1" ht="17.399999999999999" x14ac:dyDescent="0.35">
      <c r="A97" s="124" t="s">
        <v>1301</v>
      </c>
    </row>
    <row r="98" spans="1:1" ht="17.399999999999999" x14ac:dyDescent="0.3">
      <c r="A98" s="130" t="s">
        <v>1302</v>
      </c>
    </row>
    <row r="99" spans="1:1" ht="17.399999999999999" x14ac:dyDescent="0.3">
      <c r="A99" s="122" t="s">
        <v>1303</v>
      </c>
    </row>
    <row r="100" spans="1:1" ht="17.399999999999999" x14ac:dyDescent="0.3">
      <c r="A100" s="125" t="s">
        <v>1304</v>
      </c>
    </row>
    <row r="101" spans="1:1" ht="17.399999999999999" x14ac:dyDescent="0.3">
      <c r="A101" s="125" t="s">
        <v>1305</v>
      </c>
    </row>
    <row r="102" spans="1:1" ht="17.399999999999999" x14ac:dyDescent="0.3">
      <c r="A102" s="125" t="s">
        <v>1306</v>
      </c>
    </row>
    <row r="103" spans="1:1" ht="17.399999999999999" x14ac:dyDescent="0.3">
      <c r="A103" s="125" t="s">
        <v>1307</v>
      </c>
    </row>
    <row r="104" spans="1:1" ht="34.799999999999997" x14ac:dyDescent="0.3">
      <c r="A104" s="125" t="s">
        <v>1308</v>
      </c>
    </row>
    <row r="105" spans="1:1" ht="17.399999999999999" x14ac:dyDescent="0.3">
      <c r="A105" s="122" t="s">
        <v>1309</v>
      </c>
    </row>
    <row r="106" spans="1:1" ht="17.399999999999999" x14ac:dyDescent="0.3">
      <c r="A106" s="125" t="s">
        <v>1310</v>
      </c>
    </row>
    <row r="107" spans="1:1" ht="17.399999999999999" x14ac:dyDescent="0.3">
      <c r="A107" s="125" t="s">
        <v>1311</v>
      </c>
    </row>
    <row r="108" spans="1:1" ht="17.399999999999999" x14ac:dyDescent="0.3">
      <c r="A108" s="125" t="s">
        <v>1312</v>
      </c>
    </row>
    <row r="109" spans="1:1" ht="17.399999999999999" x14ac:dyDescent="0.3">
      <c r="A109" s="125" t="s">
        <v>1313</v>
      </c>
    </row>
    <row r="110" spans="1:1" ht="17.399999999999999" x14ac:dyDescent="0.3">
      <c r="A110" s="125" t="s">
        <v>1314</v>
      </c>
    </row>
    <row r="111" spans="1:1" ht="17.399999999999999" x14ac:dyDescent="0.3">
      <c r="A111" s="125" t="s">
        <v>1315</v>
      </c>
    </row>
    <row r="112" spans="1:1" ht="17.399999999999999" x14ac:dyDescent="0.3">
      <c r="A112" s="130" t="s">
        <v>1316</v>
      </c>
    </row>
    <row r="113" spans="1:1" ht="17.399999999999999" x14ac:dyDescent="0.3">
      <c r="A113" s="125" t="s">
        <v>1317</v>
      </c>
    </row>
    <row r="114" spans="1:1" ht="17.399999999999999" x14ac:dyDescent="0.3">
      <c r="A114" s="122" t="s">
        <v>1318</v>
      </c>
    </row>
    <row r="115" spans="1:1" ht="17.399999999999999" x14ac:dyDescent="0.3">
      <c r="A115" s="125" t="s">
        <v>1319</v>
      </c>
    </row>
    <row r="116" spans="1:1" ht="17.399999999999999" x14ac:dyDescent="0.3">
      <c r="A116" s="125" t="s">
        <v>1320</v>
      </c>
    </row>
    <row r="117" spans="1:1" ht="17.399999999999999" x14ac:dyDescent="0.3">
      <c r="A117" s="122" t="s">
        <v>1321</v>
      </c>
    </row>
    <row r="118" spans="1:1" ht="17.399999999999999" x14ac:dyDescent="0.3">
      <c r="A118" s="125" t="s">
        <v>1322</v>
      </c>
    </row>
    <row r="119" spans="1:1" ht="17.399999999999999" x14ac:dyDescent="0.3">
      <c r="A119" s="125" t="s">
        <v>1323</v>
      </c>
    </row>
    <row r="120" spans="1:1" ht="17.399999999999999" x14ac:dyDescent="0.3">
      <c r="A120" s="125" t="s">
        <v>1324</v>
      </c>
    </row>
    <row r="121" spans="1:1" ht="17.399999999999999" x14ac:dyDescent="0.3">
      <c r="A121" s="130" t="s">
        <v>1325</v>
      </c>
    </row>
    <row r="122" spans="1:1" ht="17.399999999999999" x14ac:dyDescent="0.3">
      <c r="A122" s="122" t="s">
        <v>1326</v>
      </c>
    </row>
    <row r="123" spans="1:1" ht="17.399999999999999" x14ac:dyDescent="0.3">
      <c r="A123" s="122" t="s">
        <v>1327</v>
      </c>
    </row>
    <row r="124" spans="1:1" ht="17.399999999999999" x14ac:dyDescent="0.3">
      <c r="A124" s="125" t="s">
        <v>1328</v>
      </c>
    </row>
    <row r="125" spans="1:1" ht="17.399999999999999" x14ac:dyDescent="0.3">
      <c r="A125" s="125" t="s">
        <v>1329</v>
      </c>
    </row>
    <row r="126" spans="1:1" ht="17.399999999999999" x14ac:dyDescent="0.3">
      <c r="A126" s="125" t="s">
        <v>1330</v>
      </c>
    </row>
    <row r="127" spans="1:1" ht="17.399999999999999" x14ac:dyDescent="0.3">
      <c r="A127" s="125" t="s">
        <v>1331</v>
      </c>
    </row>
    <row r="128" spans="1:1" ht="17.399999999999999" x14ac:dyDescent="0.3">
      <c r="A128" s="125" t="s">
        <v>1332</v>
      </c>
    </row>
    <row r="129" spans="1:1" ht="17.399999999999999" x14ac:dyDescent="0.3">
      <c r="A129" s="130" t="s">
        <v>1333</v>
      </c>
    </row>
    <row r="130" spans="1:1" ht="34.799999999999997" x14ac:dyDescent="0.3">
      <c r="A130" s="125" t="s">
        <v>1334</v>
      </c>
    </row>
    <row r="131" spans="1:1" ht="69.599999999999994" x14ac:dyDescent="0.3">
      <c r="A131" s="125" t="s">
        <v>1335</v>
      </c>
    </row>
    <row r="132" spans="1:1" ht="34.799999999999997" x14ac:dyDescent="0.3">
      <c r="A132" s="125" t="s">
        <v>1336</v>
      </c>
    </row>
    <row r="133" spans="1:1" ht="17.399999999999999" x14ac:dyDescent="0.3">
      <c r="A133" s="130" t="s">
        <v>1337</v>
      </c>
    </row>
    <row r="134" spans="1:1" ht="34.799999999999997" x14ac:dyDescent="0.3">
      <c r="A134" s="122" t="s">
        <v>1338</v>
      </c>
    </row>
    <row r="135" spans="1:1" ht="17.399999999999999" x14ac:dyDescent="0.3">
      <c r="A135" s="122"/>
    </row>
    <row r="136" spans="1:1" ht="18" x14ac:dyDescent="0.3">
      <c r="A136" s="123" t="s">
        <v>1339</v>
      </c>
    </row>
    <row r="137" spans="1:1" ht="17.399999999999999" x14ac:dyDescent="0.3">
      <c r="A137" s="125" t="s">
        <v>1340</v>
      </c>
    </row>
    <row r="138" spans="1:1" ht="52.2" x14ac:dyDescent="0.3">
      <c r="A138" s="127" t="s">
        <v>1341</v>
      </c>
    </row>
    <row r="139" spans="1:1" ht="34.799999999999997" x14ac:dyDescent="0.3">
      <c r="A139" s="127" t="s">
        <v>1342</v>
      </c>
    </row>
    <row r="140" spans="1:1" ht="17.399999999999999" x14ac:dyDescent="0.3">
      <c r="A140" s="126" t="s">
        <v>1343</v>
      </c>
    </row>
    <row r="141" spans="1:1" ht="17.399999999999999" x14ac:dyDescent="0.3">
      <c r="A141" s="131" t="s">
        <v>1344</v>
      </c>
    </row>
    <row r="142" spans="1:1" ht="34.799999999999997" x14ac:dyDescent="0.35">
      <c r="A142" s="128" t="s">
        <v>1345</v>
      </c>
    </row>
    <row r="143" spans="1:1" ht="17.399999999999999" x14ac:dyDescent="0.3">
      <c r="A143" s="127" t="s">
        <v>1346</v>
      </c>
    </row>
    <row r="144" spans="1:1" ht="17.399999999999999" x14ac:dyDescent="0.3">
      <c r="A144" s="127" t="s">
        <v>1347</v>
      </c>
    </row>
    <row r="145" spans="1:1" ht="17.399999999999999" x14ac:dyDescent="0.3">
      <c r="A145" s="131" t="s">
        <v>1348</v>
      </c>
    </row>
    <row r="146" spans="1:1" ht="17.399999999999999" x14ac:dyDescent="0.3">
      <c r="A146" s="126" t="s">
        <v>1349</v>
      </c>
    </row>
    <row r="147" spans="1:1" ht="17.399999999999999" x14ac:dyDescent="0.3">
      <c r="A147" s="131" t="s">
        <v>1350</v>
      </c>
    </row>
    <row r="148" spans="1:1" ht="17.399999999999999" x14ac:dyDescent="0.3">
      <c r="A148" s="127" t="s">
        <v>1351</v>
      </c>
    </row>
    <row r="149" spans="1:1" ht="17.399999999999999" x14ac:dyDescent="0.3">
      <c r="A149" s="127" t="s">
        <v>1352</v>
      </c>
    </row>
    <row r="150" spans="1:1" ht="17.399999999999999" x14ac:dyDescent="0.3">
      <c r="A150" s="127" t="s">
        <v>1353</v>
      </c>
    </row>
    <row r="151" spans="1:1" ht="34.799999999999997" x14ac:dyDescent="0.3">
      <c r="A151" s="131" t="s">
        <v>1354</v>
      </c>
    </row>
    <row r="152" spans="1:1" ht="17.399999999999999" x14ac:dyDescent="0.3">
      <c r="A152" s="126" t="s">
        <v>1355</v>
      </c>
    </row>
    <row r="153" spans="1:1" ht="17.399999999999999" x14ac:dyDescent="0.3">
      <c r="A153" s="127" t="s">
        <v>1356</v>
      </c>
    </row>
    <row r="154" spans="1:1" ht="17.399999999999999" x14ac:dyDescent="0.3">
      <c r="A154" s="127" t="s">
        <v>1357</v>
      </c>
    </row>
    <row r="155" spans="1:1" ht="17.399999999999999" x14ac:dyDescent="0.3">
      <c r="A155" s="127" t="s">
        <v>1358</v>
      </c>
    </row>
    <row r="156" spans="1:1" ht="17.399999999999999" x14ac:dyDescent="0.3">
      <c r="A156" s="127" t="s">
        <v>1359</v>
      </c>
    </row>
    <row r="157" spans="1:1" ht="34.799999999999997" x14ac:dyDescent="0.3">
      <c r="A157" s="127" t="s">
        <v>1360</v>
      </c>
    </row>
    <row r="158" spans="1:1" ht="34.799999999999997" x14ac:dyDescent="0.3">
      <c r="A158" s="127" t="s">
        <v>1361</v>
      </c>
    </row>
    <row r="159" spans="1:1" ht="17.399999999999999" x14ac:dyDescent="0.3">
      <c r="A159" s="126" t="s">
        <v>1362</v>
      </c>
    </row>
    <row r="160" spans="1:1" ht="34.799999999999997" x14ac:dyDescent="0.3">
      <c r="A160" s="127" t="s">
        <v>1363</v>
      </c>
    </row>
    <row r="161" spans="1:1" ht="34.799999999999997" x14ac:dyDescent="0.3">
      <c r="A161" s="127" t="s">
        <v>1364</v>
      </c>
    </row>
    <row r="162" spans="1:1" ht="17.399999999999999" x14ac:dyDescent="0.3">
      <c r="A162" s="127" t="s">
        <v>1365</v>
      </c>
    </row>
    <row r="163" spans="1:1" ht="17.399999999999999" x14ac:dyDescent="0.3">
      <c r="A163" s="126" t="s">
        <v>1366</v>
      </c>
    </row>
    <row r="164" spans="1:1" ht="34.799999999999997" x14ac:dyDescent="0.35">
      <c r="A164" s="128" t="s">
        <v>1367</v>
      </c>
    </row>
    <row r="165" spans="1:1" ht="34.799999999999997" x14ac:dyDescent="0.3">
      <c r="A165" s="127" t="s">
        <v>1368</v>
      </c>
    </row>
    <row r="166" spans="1:1" ht="17.399999999999999" x14ac:dyDescent="0.3">
      <c r="A166" s="126" t="s">
        <v>1369</v>
      </c>
    </row>
    <row r="167" spans="1:1" ht="17.399999999999999" x14ac:dyDescent="0.3">
      <c r="A167" s="127" t="s">
        <v>1370</v>
      </c>
    </row>
    <row r="168" spans="1:1" ht="17.399999999999999" x14ac:dyDescent="0.3">
      <c r="A168" s="126" t="s">
        <v>1371</v>
      </c>
    </row>
    <row r="169" spans="1:1" ht="17.399999999999999" x14ac:dyDescent="0.35">
      <c r="A169" s="128" t="s">
        <v>1372</v>
      </c>
    </row>
    <row r="170" spans="1:1" ht="17.399999999999999" x14ac:dyDescent="0.35">
      <c r="A170" s="128"/>
    </row>
    <row r="171" spans="1:1" ht="17.399999999999999" x14ac:dyDescent="0.35">
      <c r="A171" s="128"/>
    </row>
    <row r="172" spans="1:1" ht="17.399999999999999" x14ac:dyDescent="0.35">
      <c r="A172" s="128"/>
    </row>
    <row r="173" spans="1:1" ht="17.399999999999999" x14ac:dyDescent="0.35">
      <c r="A173" s="128"/>
    </row>
    <row r="174" spans="1:1" ht="17.399999999999999" x14ac:dyDescent="0.35">
      <c r="A174" s="128"/>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3" manualBreakCount="3">
    <brk id="14"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election activeCell="L15" sqref="L15"/>
    </sheetView>
  </sheetViews>
  <sheetFormatPr defaultRowHeight="13.2"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8" x14ac:dyDescent="0.15">
      <c r="B1" s="75"/>
    </row>
    <row r="2" spans="2:7" s="1" customFormat="1" ht="17.399999999999999" x14ac:dyDescent="0.15">
      <c r="B2" s="75"/>
      <c r="D2" s="81" t="s">
        <v>887</v>
      </c>
      <c r="E2" s="81"/>
      <c r="F2" s="81"/>
      <c r="G2" s="81"/>
    </row>
    <row r="3" spans="2:7" s="1" customFormat="1" ht="7.8" x14ac:dyDescent="0.15">
      <c r="B3" s="75"/>
    </row>
    <row r="4" spans="2:7" s="1" customFormat="1" ht="15.6" x14ac:dyDescent="0.15">
      <c r="B4" s="77" t="s">
        <v>1047</v>
      </c>
      <c r="C4" s="77"/>
      <c r="D4" s="77"/>
      <c r="E4" s="77"/>
      <c r="F4" s="77"/>
    </row>
    <row r="5" spans="2:7" s="1" customFormat="1" ht="7.8" x14ac:dyDescent="0.15"/>
    <row r="6" spans="2:7" s="1" customFormat="1" x14ac:dyDescent="0.15">
      <c r="B6" s="9" t="s">
        <v>1049</v>
      </c>
      <c r="C6" s="3">
        <v>45230</v>
      </c>
      <c r="D6" s="49" t="s">
        <v>1048</v>
      </c>
    </row>
    <row r="7" spans="2:7" s="1" customFormat="1" ht="7.8" x14ac:dyDescent="0.15"/>
    <row r="8" spans="2:7" s="1" customFormat="1" x14ac:dyDescent="0.15">
      <c r="B8" s="86" t="s">
        <v>1050</v>
      </c>
      <c r="C8" s="86"/>
      <c r="D8" s="86"/>
      <c r="E8" s="86"/>
      <c r="F8" s="86"/>
    </row>
    <row r="9" spans="2:7" s="1" customFormat="1" ht="7.8" x14ac:dyDescent="0.15"/>
    <row r="10" spans="2:7" s="1" customFormat="1" ht="10.199999999999999" x14ac:dyDescent="0.15">
      <c r="B10" s="88" t="s">
        <v>1051</v>
      </c>
      <c r="C10" s="88"/>
    </row>
    <row r="11" spans="2:7" s="1" customFormat="1" ht="7.8" x14ac:dyDescent="0.15"/>
    <row r="12" spans="2:7" s="1" customFormat="1" x14ac:dyDescent="0.15">
      <c r="B12" s="89" t="s">
        <v>1010</v>
      </c>
      <c r="C12" s="89"/>
      <c r="D12" s="89"/>
      <c r="E12" s="89"/>
      <c r="F12" s="36">
        <v>3604227948.0499902</v>
      </c>
    </row>
    <row r="13" spans="2:7" s="1" customFormat="1" x14ac:dyDescent="0.15">
      <c r="B13" s="90" t="s">
        <v>1011</v>
      </c>
      <c r="C13" s="90"/>
      <c r="D13" s="90"/>
      <c r="E13" s="90"/>
      <c r="F13" s="37">
        <v>3604227948.0499902</v>
      </c>
    </row>
    <row r="14" spans="2:7" s="1" customFormat="1" x14ac:dyDescent="0.15">
      <c r="B14" s="90" t="s">
        <v>1012</v>
      </c>
      <c r="C14" s="90"/>
      <c r="D14" s="90"/>
      <c r="E14" s="90"/>
      <c r="F14" s="37">
        <v>499797928.78000301</v>
      </c>
    </row>
    <row r="15" spans="2:7" s="1" customFormat="1" x14ac:dyDescent="0.15">
      <c r="B15" s="90" t="s">
        <v>432</v>
      </c>
      <c r="C15" s="90"/>
      <c r="D15" s="90"/>
      <c r="E15" s="90"/>
      <c r="F15" s="37">
        <v>26608</v>
      </c>
    </row>
    <row r="16" spans="2:7" s="1" customFormat="1" x14ac:dyDescent="0.15">
      <c r="B16" s="90" t="s">
        <v>1013</v>
      </c>
      <c r="C16" s="90"/>
      <c r="D16" s="90"/>
      <c r="E16" s="90"/>
      <c r="F16" s="37">
        <v>49941</v>
      </c>
    </row>
    <row r="17" spans="2:6" s="1" customFormat="1" x14ac:dyDescent="0.15">
      <c r="B17" s="90" t="s">
        <v>1014</v>
      </c>
      <c r="C17" s="90"/>
      <c r="D17" s="90"/>
      <c r="E17" s="90"/>
      <c r="F17" s="37">
        <v>135456.552467303</v>
      </c>
    </row>
    <row r="18" spans="2:6" s="1" customFormat="1" x14ac:dyDescent="0.15">
      <c r="B18" s="90" t="s">
        <v>1015</v>
      </c>
      <c r="C18" s="90"/>
      <c r="D18" s="90"/>
      <c r="E18" s="90"/>
      <c r="F18" s="37">
        <v>72169.7192296914</v>
      </c>
    </row>
    <row r="19" spans="2:6" s="1" customFormat="1" x14ac:dyDescent="0.15">
      <c r="B19" s="90" t="s">
        <v>1016</v>
      </c>
      <c r="C19" s="90"/>
      <c r="D19" s="90"/>
      <c r="E19" s="90"/>
      <c r="F19" s="38">
        <v>0.51736129074570902</v>
      </c>
    </row>
    <row r="20" spans="2:6" s="1" customFormat="1" x14ac:dyDescent="0.15">
      <c r="B20" s="90" t="s">
        <v>1017</v>
      </c>
      <c r="C20" s="90"/>
      <c r="D20" s="90"/>
      <c r="E20" s="90"/>
      <c r="F20" s="38">
        <v>0.58550055574413096</v>
      </c>
    </row>
    <row r="21" spans="2:6" s="1" customFormat="1" x14ac:dyDescent="0.15">
      <c r="B21" s="90" t="s">
        <v>1018</v>
      </c>
      <c r="C21" s="90"/>
      <c r="D21" s="90"/>
      <c r="E21" s="90"/>
      <c r="F21" s="39">
        <v>4.33293823344607</v>
      </c>
    </row>
    <row r="22" spans="2:6" s="1" customFormat="1" x14ac:dyDescent="0.15">
      <c r="B22" s="90" t="s">
        <v>1019</v>
      </c>
      <c r="C22" s="90"/>
      <c r="D22" s="90"/>
      <c r="E22" s="90"/>
      <c r="F22" s="39">
        <v>14.9189896004966</v>
      </c>
    </row>
    <row r="23" spans="2:6" s="1" customFormat="1" x14ac:dyDescent="0.15">
      <c r="B23" s="90" t="s">
        <v>1020</v>
      </c>
      <c r="C23" s="90"/>
      <c r="D23" s="90"/>
      <c r="E23" s="90"/>
      <c r="F23" s="39">
        <v>19.251927204686599</v>
      </c>
    </row>
    <row r="24" spans="2:6" s="1" customFormat="1" x14ac:dyDescent="0.15">
      <c r="B24" s="90" t="s">
        <v>1021</v>
      </c>
      <c r="C24" s="90"/>
      <c r="D24" s="90"/>
      <c r="E24" s="90"/>
      <c r="F24" s="38">
        <v>0.91975898553628299</v>
      </c>
    </row>
    <row r="25" spans="2:6" s="1" customFormat="1" x14ac:dyDescent="0.15">
      <c r="B25" s="90" t="s">
        <v>1022</v>
      </c>
      <c r="C25" s="90"/>
      <c r="D25" s="90"/>
      <c r="E25" s="90"/>
      <c r="F25" s="38">
        <v>8.0241014463713706E-2</v>
      </c>
    </row>
    <row r="26" spans="2:6" s="1" customFormat="1" x14ac:dyDescent="0.15">
      <c r="B26" s="90" t="s">
        <v>1023</v>
      </c>
      <c r="C26" s="90"/>
      <c r="D26" s="90"/>
      <c r="E26" s="90"/>
      <c r="F26" s="38">
        <v>1.7453512826835001E-2</v>
      </c>
    </row>
    <row r="27" spans="2:6" s="1" customFormat="1" x14ac:dyDescent="0.15">
      <c r="B27" s="90" t="s">
        <v>1024</v>
      </c>
      <c r="C27" s="90"/>
      <c r="D27" s="90"/>
      <c r="E27" s="90"/>
      <c r="F27" s="38">
        <v>1.72306499264374E-2</v>
      </c>
    </row>
    <row r="28" spans="2:6" s="1" customFormat="1" x14ac:dyDescent="0.15">
      <c r="B28" s="90" t="s">
        <v>1025</v>
      </c>
      <c r="C28" s="90"/>
      <c r="D28" s="90"/>
      <c r="E28" s="90"/>
      <c r="F28" s="38">
        <v>2.0008068705190701E-2</v>
      </c>
    </row>
    <row r="29" spans="2:6" s="1" customFormat="1" x14ac:dyDescent="0.15">
      <c r="B29" s="90" t="s">
        <v>1026</v>
      </c>
      <c r="C29" s="90"/>
      <c r="D29" s="90"/>
      <c r="E29" s="90"/>
      <c r="F29" s="39">
        <v>7.8187357150684402</v>
      </c>
    </row>
    <row r="30" spans="2:6" s="1" customFormat="1" x14ac:dyDescent="0.15">
      <c r="B30" s="90" t="s">
        <v>1027</v>
      </c>
      <c r="C30" s="90"/>
      <c r="D30" s="90"/>
      <c r="E30" s="90"/>
      <c r="F30" s="39">
        <v>7.1856798714272898</v>
      </c>
    </row>
    <row r="31" spans="2:6" s="1" customFormat="1" x14ac:dyDescent="0.15">
      <c r="B31" s="91" t="s">
        <v>1028</v>
      </c>
      <c r="C31" s="91"/>
      <c r="D31" s="91"/>
      <c r="E31" s="91"/>
      <c r="F31" s="40">
        <v>5.8755792655837603E-5</v>
      </c>
    </row>
    <row r="32" spans="2:6" s="1" customFormat="1" ht="7.8" x14ac:dyDescent="0.15"/>
    <row r="33" spans="2:8" s="1" customFormat="1" x14ac:dyDescent="0.15">
      <c r="B33" s="86" t="s">
        <v>1052</v>
      </c>
      <c r="C33" s="86"/>
      <c r="D33" s="86"/>
      <c r="E33" s="86"/>
      <c r="F33" s="86"/>
    </row>
    <row r="34" spans="2:8" s="1" customFormat="1" ht="7.8" x14ac:dyDescent="0.15"/>
    <row r="35" spans="2:8" s="1" customFormat="1" x14ac:dyDescent="0.25">
      <c r="B35" s="92" t="s">
        <v>1029</v>
      </c>
      <c r="C35" s="92"/>
      <c r="D35" s="92"/>
      <c r="E35" s="92"/>
      <c r="F35" s="27">
        <v>119870685.48</v>
      </c>
    </row>
    <row r="36" spans="2:8" s="1" customFormat="1" ht="7.8" x14ac:dyDescent="0.15"/>
    <row r="37" spans="2:8" s="1" customFormat="1" x14ac:dyDescent="0.15">
      <c r="B37" s="86" t="s">
        <v>1053</v>
      </c>
      <c r="C37" s="86"/>
      <c r="D37" s="86"/>
      <c r="E37" s="86"/>
      <c r="F37" s="86"/>
    </row>
    <row r="38" spans="2:8" s="1" customFormat="1" ht="7.8" x14ac:dyDescent="0.15"/>
    <row r="39" spans="2:8" s="1" customFormat="1" ht="10.199999999999999" x14ac:dyDescent="0.15">
      <c r="B39" s="41"/>
      <c r="C39" s="42" t="s">
        <v>1030</v>
      </c>
      <c r="D39" s="42" t="s">
        <v>1030</v>
      </c>
      <c r="E39" s="42" t="s">
        <v>1030</v>
      </c>
      <c r="F39" s="93" t="s">
        <v>1030</v>
      </c>
      <c r="G39" s="93"/>
      <c r="H39" s="93"/>
    </row>
    <row r="40" spans="2:8" s="1" customFormat="1" ht="10.199999999999999" x14ac:dyDescent="0.15">
      <c r="B40" s="43" t="s">
        <v>892</v>
      </c>
      <c r="C40" s="44" t="s">
        <v>1031</v>
      </c>
      <c r="D40" s="44" t="s">
        <v>1032</v>
      </c>
      <c r="E40" s="44" t="s">
        <v>1033</v>
      </c>
      <c r="F40" s="94" t="s">
        <v>1034</v>
      </c>
      <c r="G40" s="94"/>
      <c r="H40" s="94"/>
    </row>
    <row r="41" spans="2:8" s="1" customFormat="1" ht="10.199999999999999" x14ac:dyDescent="0.15">
      <c r="B41" s="45" t="s">
        <v>10</v>
      </c>
      <c r="C41" s="12" t="s">
        <v>1035</v>
      </c>
      <c r="D41" s="12" t="s">
        <v>1035</v>
      </c>
      <c r="E41" s="12" t="s">
        <v>1035</v>
      </c>
      <c r="F41" s="95" t="s">
        <v>1035</v>
      </c>
      <c r="G41" s="95"/>
      <c r="H41" s="95"/>
    </row>
    <row r="42" spans="2:8" s="1" customFormat="1" ht="10.199999999999999" x14ac:dyDescent="0.15">
      <c r="B42" s="46" t="s">
        <v>891</v>
      </c>
      <c r="C42" s="47" t="s">
        <v>1036</v>
      </c>
      <c r="D42" s="47" t="s">
        <v>1037</v>
      </c>
      <c r="E42" s="47" t="s">
        <v>1038</v>
      </c>
      <c r="F42" s="96" t="s">
        <v>1039</v>
      </c>
      <c r="G42" s="96"/>
      <c r="H42" s="96"/>
    </row>
    <row r="43" spans="2:8" s="1" customFormat="1" ht="10.199999999999999" x14ac:dyDescent="0.15">
      <c r="B43" s="45" t="s">
        <v>896</v>
      </c>
      <c r="C43" s="12" t="s">
        <v>1</v>
      </c>
      <c r="D43" s="12" t="s">
        <v>1</v>
      </c>
      <c r="E43" s="12" t="s">
        <v>1</v>
      </c>
      <c r="F43" s="95" t="s">
        <v>1</v>
      </c>
      <c r="G43" s="95"/>
      <c r="H43" s="95"/>
    </row>
    <row r="44" spans="2:8" s="1" customFormat="1" ht="10.199999999999999" x14ac:dyDescent="0.15">
      <c r="B44" s="46" t="s">
        <v>1040</v>
      </c>
      <c r="C44" s="13">
        <v>2000000</v>
      </c>
      <c r="D44" s="13">
        <v>6000000</v>
      </c>
      <c r="E44" s="13">
        <v>7000000</v>
      </c>
      <c r="F44" s="97">
        <v>5000000</v>
      </c>
      <c r="G44" s="97"/>
      <c r="H44" s="97"/>
    </row>
    <row r="45" spans="2:8" s="1" customFormat="1" ht="10.199999999999999" x14ac:dyDescent="0.15">
      <c r="B45" s="46" t="s">
        <v>894</v>
      </c>
      <c r="C45" s="14">
        <v>43385</v>
      </c>
      <c r="D45" s="14">
        <v>43180</v>
      </c>
      <c r="E45" s="14">
        <v>45212</v>
      </c>
      <c r="F45" s="82">
        <v>44587</v>
      </c>
      <c r="G45" s="82"/>
      <c r="H45" s="82"/>
    </row>
    <row r="46" spans="2:8" s="1" customFormat="1" ht="10.199999999999999" x14ac:dyDescent="0.15">
      <c r="B46" s="46" t="s">
        <v>895</v>
      </c>
      <c r="C46" s="14">
        <v>46195</v>
      </c>
      <c r="D46" s="14">
        <v>46926</v>
      </c>
      <c r="E46" s="14">
        <v>47656</v>
      </c>
      <c r="F46" s="82">
        <v>48143</v>
      </c>
      <c r="G46" s="82"/>
      <c r="H46" s="82"/>
    </row>
    <row r="47" spans="2:8" s="1" customFormat="1" ht="10.199999999999999" x14ac:dyDescent="0.15">
      <c r="B47" s="46" t="s">
        <v>897</v>
      </c>
      <c r="C47" s="12" t="s">
        <v>1041</v>
      </c>
      <c r="D47" s="12" t="s">
        <v>1041</v>
      </c>
      <c r="E47" s="12" t="s">
        <v>1041</v>
      </c>
      <c r="F47" s="95" t="s">
        <v>1041</v>
      </c>
      <c r="G47" s="95"/>
      <c r="H47" s="95"/>
    </row>
    <row r="48" spans="2:8" s="1" customFormat="1" ht="10.199999999999999" x14ac:dyDescent="0.15">
      <c r="B48" s="45" t="s">
        <v>898</v>
      </c>
      <c r="C48" s="15">
        <v>0.01</v>
      </c>
      <c r="D48" s="15">
        <v>8.0000000000000002E-3</v>
      </c>
      <c r="E48" s="15">
        <v>1E-3</v>
      </c>
      <c r="F48" s="98">
        <v>0</v>
      </c>
      <c r="G48" s="98"/>
      <c r="H48" s="98"/>
    </row>
    <row r="49" spans="2:8" s="1" customFormat="1" ht="10.199999999999999" x14ac:dyDescent="0.15">
      <c r="B49" s="45" t="s">
        <v>1042</v>
      </c>
      <c r="C49" s="12" t="s">
        <v>1043</v>
      </c>
      <c r="D49" s="12" t="s">
        <v>1043</v>
      </c>
      <c r="E49" s="12" t="s">
        <v>1043</v>
      </c>
      <c r="F49" s="95" t="s">
        <v>1043</v>
      </c>
      <c r="G49" s="95"/>
      <c r="H49" s="95"/>
    </row>
    <row r="50" spans="2:8" s="1" customFormat="1" ht="10.199999999999999" x14ac:dyDescent="0.15">
      <c r="B50" s="45" t="s">
        <v>1044</v>
      </c>
      <c r="C50" s="12" t="s">
        <v>933</v>
      </c>
      <c r="D50" s="12" t="s">
        <v>933</v>
      </c>
      <c r="E50" s="12" t="s">
        <v>933</v>
      </c>
      <c r="F50" s="95" t="s">
        <v>933</v>
      </c>
      <c r="G50" s="95"/>
      <c r="H50" s="95"/>
    </row>
    <row r="51" spans="2:8" s="1" customFormat="1" ht="10.199999999999999" x14ac:dyDescent="0.15">
      <c r="B51" s="45" t="s">
        <v>1045</v>
      </c>
      <c r="C51" s="12" t="s">
        <v>1046</v>
      </c>
      <c r="D51" s="12" t="s">
        <v>1046</v>
      </c>
      <c r="E51" s="12" t="s">
        <v>1046</v>
      </c>
      <c r="F51" s="95" t="s">
        <v>1046</v>
      </c>
      <c r="G51" s="95"/>
      <c r="H51" s="95"/>
    </row>
    <row r="52" spans="2:8" s="1" customFormat="1" ht="7.8" x14ac:dyDescent="0.15"/>
    <row r="53" spans="2:8" s="1" customFormat="1" x14ac:dyDescent="0.15">
      <c r="B53" s="86" t="s">
        <v>1054</v>
      </c>
      <c r="C53" s="86"/>
      <c r="D53" s="86"/>
      <c r="E53" s="86"/>
      <c r="F53" s="86"/>
    </row>
    <row r="54" spans="2:8" s="1" customFormat="1" ht="7.8" x14ac:dyDescent="0.15"/>
    <row r="55" spans="2:8" s="1" customFormat="1" x14ac:dyDescent="0.15">
      <c r="B55" s="7" t="s">
        <v>1055</v>
      </c>
    </row>
    <row r="56" spans="2:8" s="1" customFormat="1" ht="7.8" x14ac:dyDescent="0.15"/>
    <row r="57" spans="2:8" s="1" customFormat="1" x14ac:dyDescent="0.15">
      <c r="B57" s="86" t="s">
        <v>1056</v>
      </c>
      <c r="C57" s="86"/>
      <c r="D57" s="86"/>
      <c r="E57" s="86"/>
      <c r="F57" s="86"/>
    </row>
    <row r="58" spans="2:8" s="1" customFormat="1" ht="7.8" x14ac:dyDescent="0.15"/>
    <row r="59" spans="2:8" s="1" customFormat="1" x14ac:dyDescent="0.25">
      <c r="B59" s="48">
        <v>6143140.2999999998</v>
      </c>
      <c r="C59" s="26" t="s">
        <v>1</v>
      </c>
    </row>
    <row r="60" spans="2:8" s="1" customFormat="1" ht="7.8"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40"/>
  <sheetViews>
    <sheetView topLeftCell="A105" zoomScaleNormal="100" workbookViewId="0">
      <selection activeCell="BE154" sqref="BE154"/>
    </sheetView>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8" x14ac:dyDescent="0.15">
      <c r="B1" s="75"/>
      <c r="C1" s="75"/>
      <c r="D1" s="75"/>
      <c r="E1" s="75"/>
      <c r="F1" s="75"/>
      <c r="G1" s="75"/>
      <c r="H1" s="75"/>
      <c r="I1" s="75"/>
      <c r="J1" s="75"/>
      <c r="K1" s="75"/>
      <c r="L1" s="75"/>
    </row>
    <row r="2" spans="2:44" s="1" customFormat="1" ht="17.399999999999999" x14ac:dyDescent="0.15">
      <c r="B2" s="75"/>
      <c r="C2" s="75"/>
      <c r="D2" s="75"/>
      <c r="E2" s="75"/>
      <c r="F2" s="75"/>
      <c r="G2" s="75"/>
      <c r="H2" s="75"/>
      <c r="I2" s="75"/>
      <c r="J2" s="75"/>
      <c r="K2" s="75"/>
      <c r="L2" s="75"/>
      <c r="M2" s="81" t="s">
        <v>887</v>
      </c>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row>
    <row r="3" spans="2:44" s="1" customFormat="1" ht="7.8" x14ac:dyDescent="0.15">
      <c r="B3" s="75"/>
      <c r="C3" s="75"/>
      <c r="D3" s="75"/>
      <c r="E3" s="75"/>
      <c r="F3" s="75"/>
      <c r="G3" s="75"/>
      <c r="H3" s="75"/>
      <c r="I3" s="75"/>
      <c r="J3" s="75"/>
      <c r="K3" s="75"/>
      <c r="L3" s="75"/>
    </row>
    <row r="4" spans="2:44" s="1" customFormat="1" ht="7.8" x14ac:dyDescent="0.15"/>
    <row r="5" spans="2:44" s="1" customFormat="1" ht="15.6" x14ac:dyDescent="0.15">
      <c r="B5" s="77" t="s">
        <v>1173</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row>
    <row r="6" spans="2:44" s="1" customFormat="1" ht="7.8" x14ac:dyDescent="0.15"/>
    <row r="7" spans="2:44" s="1" customFormat="1" ht="7.8" x14ac:dyDescent="0.15">
      <c r="B7" s="70" t="s">
        <v>1049</v>
      </c>
      <c r="C7" s="70"/>
      <c r="D7" s="70"/>
      <c r="E7" s="70"/>
      <c r="F7" s="70"/>
      <c r="G7" s="70"/>
      <c r="H7" s="70"/>
      <c r="I7" s="70"/>
      <c r="J7" s="70"/>
      <c r="K7" s="70"/>
    </row>
    <row r="8" spans="2:44" s="1" customFormat="1" x14ac:dyDescent="0.15">
      <c r="B8" s="70"/>
      <c r="C8" s="70"/>
      <c r="D8" s="70"/>
      <c r="E8" s="70"/>
      <c r="F8" s="70"/>
      <c r="G8" s="70"/>
      <c r="H8" s="70"/>
      <c r="I8" s="70"/>
      <c r="J8" s="70"/>
      <c r="K8" s="70"/>
      <c r="M8" s="78">
        <v>45230</v>
      </c>
      <c r="N8" s="78"/>
      <c r="O8" s="78"/>
      <c r="P8" s="78"/>
      <c r="Q8" s="78"/>
      <c r="R8" s="78"/>
      <c r="S8" s="78"/>
      <c r="T8" s="78"/>
      <c r="U8" s="78"/>
      <c r="V8" s="78"/>
    </row>
    <row r="9" spans="2:44" s="1" customFormat="1" ht="7.8" x14ac:dyDescent="0.15">
      <c r="B9" s="70"/>
      <c r="C9" s="70"/>
      <c r="D9" s="70"/>
      <c r="E9" s="70"/>
      <c r="F9" s="70"/>
      <c r="G9" s="70"/>
      <c r="H9" s="70"/>
      <c r="I9" s="70"/>
      <c r="J9" s="70"/>
      <c r="K9" s="70"/>
    </row>
    <row r="10" spans="2:44" s="1" customFormat="1" ht="7.8" x14ac:dyDescent="0.15"/>
    <row r="11" spans="2:44" s="1" customFormat="1" x14ac:dyDescent="0.15">
      <c r="B11" s="86" t="s">
        <v>1174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row>
    <row r="12" spans="2:44" s="1" customFormat="1" ht="7.8" x14ac:dyDescent="0.15"/>
    <row r="13" spans="2:44" s="1" customFormat="1" ht="10.199999999999999" x14ac:dyDescent="0.15">
      <c r="B13" s="102"/>
      <c r="C13" s="102"/>
      <c r="D13" s="102"/>
      <c r="E13" s="102"/>
      <c r="F13" s="102"/>
      <c r="G13" s="102"/>
      <c r="H13" s="102"/>
      <c r="I13" s="102"/>
      <c r="J13" s="102"/>
      <c r="K13" s="84" t="s">
        <v>1057</v>
      </c>
      <c r="L13" s="84"/>
      <c r="M13" s="84"/>
      <c r="N13" s="84"/>
      <c r="O13" s="84"/>
      <c r="P13" s="84"/>
      <c r="Q13" s="84"/>
      <c r="R13" s="84"/>
      <c r="S13" s="84"/>
      <c r="T13" s="84"/>
      <c r="U13" s="84"/>
      <c r="V13" s="84" t="s">
        <v>1058</v>
      </c>
      <c r="W13" s="84"/>
      <c r="X13" s="84"/>
      <c r="Y13" s="84"/>
      <c r="Z13" s="84"/>
      <c r="AA13" s="84"/>
      <c r="AB13" s="84"/>
      <c r="AC13" s="84"/>
      <c r="AD13" s="84"/>
      <c r="AE13" s="84"/>
      <c r="AF13" s="84" t="s">
        <v>1059</v>
      </c>
      <c r="AG13" s="84"/>
      <c r="AH13" s="84"/>
      <c r="AI13" s="84"/>
      <c r="AJ13" s="84"/>
      <c r="AK13" s="84"/>
      <c r="AL13" s="84"/>
      <c r="AM13" s="84"/>
      <c r="AN13" s="84"/>
      <c r="AO13" s="10" t="s">
        <v>1058</v>
      </c>
    </row>
    <row r="14" spans="2:44" s="1" customFormat="1" ht="10.199999999999999" x14ac:dyDescent="0.15">
      <c r="B14" s="104" t="s">
        <v>536</v>
      </c>
      <c r="C14" s="104"/>
      <c r="D14" s="104"/>
      <c r="E14" s="104"/>
      <c r="F14" s="104"/>
      <c r="G14" s="104"/>
      <c r="H14" s="104"/>
      <c r="I14" s="104"/>
      <c r="J14" s="104"/>
      <c r="K14" s="105">
        <v>603372751.419999</v>
      </c>
      <c r="L14" s="105"/>
      <c r="M14" s="105"/>
      <c r="N14" s="105"/>
      <c r="O14" s="105"/>
      <c r="P14" s="105"/>
      <c r="Q14" s="105"/>
      <c r="R14" s="105"/>
      <c r="S14" s="105"/>
      <c r="T14" s="105"/>
      <c r="U14" s="105"/>
      <c r="V14" s="98">
        <v>0.16740693433289799</v>
      </c>
      <c r="W14" s="98"/>
      <c r="X14" s="98"/>
      <c r="Y14" s="98"/>
      <c r="Z14" s="98"/>
      <c r="AA14" s="98"/>
      <c r="AB14" s="98"/>
      <c r="AC14" s="98"/>
      <c r="AD14" s="98"/>
      <c r="AE14" s="98"/>
      <c r="AF14" s="97">
        <v>8051</v>
      </c>
      <c r="AG14" s="97"/>
      <c r="AH14" s="97"/>
      <c r="AI14" s="97"/>
      <c r="AJ14" s="97"/>
      <c r="AK14" s="97"/>
      <c r="AL14" s="97"/>
      <c r="AM14" s="97"/>
      <c r="AN14" s="97"/>
      <c r="AO14" s="15">
        <v>0.161210228069122</v>
      </c>
    </row>
    <row r="15" spans="2:44" s="1" customFormat="1" ht="10.199999999999999" x14ac:dyDescent="0.15">
      <c r="B15" s="104" t="s">
        <v>540</v>
      </c>
      <c r="C15" s="104"/>
      <c r="D15" s="104"/>
      <c r="E15" s="104"/>
      <c r="F15" s="104"/>
      <c r="G15" s="104"/>
      <c r="H15" s="104"/>
      <c r="I15" s="104"/>
      <c r="J15" s="104"/>
      <c r="K15" s="105">
        <v>539053012.77999997</v>
      </c>
      <c r="L15" s="105"/>
      <c r="M15" s="105"/>
      <c r="N15" s="105"/>
      <c r="O15" s="105"/>
      <c r="P15" s="105"/>
      <c r="Q15" s="105"/>
      <c r="R15" s="105"/>
      <c r="S15" s="105"/>
      <c r="T15" s="105"/>
      <c r="U15" s="105"/>
      <c r="V15" s="98">
        <v>0.14956129871631599</v>
      </c>
      <c r="W15" s="98"/>
      <c r="X15" s="98"/>
      <c r="Y15" s="98"/>
      <c r="Z15" s="98"/>
      <c r="AA15" s="98"/>
      <c r="AB15" s="98"/>
      <c r="AC15" s="98"/>
      <c r="AD15" s="98"/>
      <c r="AE15" s="98"/>
      <c r="AF15" s="97">
        <v>7825</v>
      </c>
      <c r="AG15" s="97"/>
      <c r="AH15" s="97"/>
      <c r="AI15" s="97"/>
      <c r="AJ15" s="97"/>
      <c r="AK15" s="97"/>
      <c r="AL15" s="97"/>
      <c r="AM15" s="97"/>
      <c r="AN15" s="97"/>
      <c r="AO15" s="15">
        <v>0.15668488816803799</v>
      </c>
    </row>
    <row r="16" spans="2:44" s="1" customFormat="1" ht="10.199999999999999" x14ac:dyDescent="0.15">
      <c r="B16" s="104" t="s">
        <v>538</v>
      </c>
      <c r="C16" s="104"/>
      <c r="D16" s="104"/>
      <c r="E16" s="104"/>
      <c r="F16" s="104"/>
      <c r="G16" s="104"/>
      <c r="H16" s="104"/>
      <c r="I16" s="104"/>
      <c r="J16" s="104"/>
      <c r="K16" s="105">
        <v>489055963.26999801</v>
      </c>
      <c r="L16" s="105"/>
      <c r="M16" s="105"/>
      <c r="N16" s="105"/>
      <c r="O16" s="105"/>
      <c r="P16" s="105"/>
      <c r="Q16" s="105"/>
      <c r="R16" s="105"/>
      <c r="S16" s="105"/>
      <c r="T16" s="105"/>
      <c r="U16" s="105"/>
      <c r="V16" s="98">
        <v>0.135689520840266</v>
      </c>
      <c r="W16" s="98"/>
      <c r="X16" s="98"/>
      <c r="Y16" s="98"/>
      <c r="Z16" s="98"/>
      <c r="AA16" s="98"/>
      <c r="AB16" s="98"/>
      <c r="AC16" s="98"/>
      <c r="AD16" s="98"/>
      <c r="AE16" s="98"/>
      <c r="AF16" s="97">
        <v>6421</v>
      </c>
      <c r="AG16" s="97"/>
      <c r="AH16" s="97"/>
      <c r="AI16" s="97"/>
      <c r="AJ16" s="97"/>
      <c r="AK16" s="97"/>
      <c r="AL16" s="97"/>
      <c r="AM16" s="97"/>
      <c r="AN16" s="97"/>
      <c r="AO16" s="15">
        <v>0.12857171462325501</v>
      </c>
    </row>
    <row r="17" spans="2:44" s="1" customFormat="1" ht="10.199999999999999" x14ac:dyDescent="0.15">
      <c r="B17" s="104" t="s">
        <v>544</v>
      </c>
      <c r="C17" s="104"/>
      <c r="D17" s="104"/>
      <c r="E17" s="104"/>
      <c r="F17" s="104"/>
      <c r="G17" s="104"/>
      <c r="H17" s="104"/>
      <c r="I17" s="104"/>
      <c r="J17" s="104"/>
      <c r="K17" s="105">
        <v>386682125.36999899</v>
      </c>
      <c r="L17" s="105"/>
      <c r="M17" s="105"/>
      <c r="N17" s="105"/>
      <c r="O17" s="105"/>
      <c r="P17" s="105"/>
      <c r="Q17" s="105"/>
      <c r="R17" s="105"/>
      <c r="S17" s="105"/>
      <c r="T17" s="105"/>
      <c r="U17" s="105"/>
      <c r="V17" s="98">
        <v>0.10728570194324299</v>
      </c>
      <c r="W17" s="98"/>
      <c r="X17" s="98"/>
      <c r="Y17" s="98"/>
      <c r="Z17" s="98"/>
      <c r="AA17" s="98"/>
      <c r="AB17" s="98"/>
      <c r="AC17" s="98"/>
      <c r="AD17" s="98"/>
      <c r="AE17" s="98"/>
      <c r="AF17" s="97">
        <v>6180</v>
      </c>
      <c r="AG17" s="97"/>
      <c r="AH17" s="97"/>
      <c r="AI17" s="97"/>
      <c r="AJ17" s="97"/>
      <c r="AK17" s="97"/>
      <c r="AL17" s="97"/>
      <c r="AM17" s="97"/>
      <c r="AN17" s="97"/>
      <c r="AO17" s="15">
        <v>0.123746020303959</v>
      </c>
    </row>
    <row r="18" spans="2:44" s="1" customFormat="1" ht="10.199999999999999" x14ac:dyDescent="0.15">
      <c r="B18" s="104" t="s">
        <v>542</v>
      </c>
      <c r="C18" s="104"/>
      <c r="D18" s="104"/>
      <c r="E18" s="104"/>
      <c r="F18" s="104"/>
      <c r="G18" s="104"/>
      <c r="H18" s="104"/>
      <c r="I18" s="104"/>
      <c r="J18" s="104"/>
      <c r="K18" s="105">
        <v>370861875.44999897</v>
      </c>
      <c r="L18" s="105"/>
      <c r="M18" s="105"/>
      <c r="N18" s="105"/>
      <c r="O18" s="105"/>
      <c r="P18" s="105"/>
      <c r="Q18" s="105"/>
      <c r="R18" s="105"/>
      <c r="S18" s="105"/>
      <c r="T18" s="105"/>
      <c r="U18" s="105"/>
      <c r="V18" s="98">
        <v>0.102896343071377</v>
      </c>
      <c r="W18" s="98"/>
      <c r="X18" s="98"/>
      <c r="Y18" s="98"/>
      <c r="Z18" s="98"/>
      <c r="AA18" s="98"/>
      <c r="AB18" s="98"/>
      <c r="AC18" s="98"/>
      <c r="AD18" s="98"/>
      <c r="AE18" s="98"/>
      <c r="AF18" s="97">
        <v>3839</v>
      </c>
      <c r="AG18" s="97"/>
      <c r="AH18" s="97"/>
      <c r="AI18" s="97"/>
      <c r="AJ18" s="97"/>
      <c r="AK18" s="97"/>
      <c r="AL18" s="97"/>
      <c r="AM18" s="97"/>
      <c r="AN18" s="97"/>
      <c r="AO18" s="15">
        <v>7.6870707434773006E-2</v>
      </c>
    </row>
    <row r="19" spans="2:44" s="1" customFormat="1" ht="10.199999999999999" x14ac:dyDescent="0.15">
      <c r="B19" s="104" t="s">
        <v>548</v>
      </c>
      <c r="C19" s="104"/>
      <c r="D19" s="104"/>
      <c r="E19" s="104"/>
      <c r="F19" s="104"/>
      <c r="G19" s="104"/>
      <c r="H19" s="104"/>
      <c r="I19" s="104"/>
      <c r="J19" s="104"/>
      <c r="K19" s="105">
        <v>279569525.94</v>
      </c>
      <c r="L19" s="105"/>
      <c r="M19" s="105"/>
      <c r="N19" s="105"/>
      <c r="O19" s="105"/>
      <c r="P19" s="105"/>
      <c r="Q19" s="105"/>
      <c r="R19" s="105"/>
      <c r="S19" s="105"/>
      <c r="T19" s="105"/>
      <c r="U19" s="105"/>
      <c r="V19" s="98">
        <v>7.7567104514367893E-2</v>
      </c>
      <c r="W19" s="98"/>
      <c r="X19" s="98"/>
      <c r="Y19" s="98"/>
      <c r="Z19" s="98"/>
      <c r="AA19" s="98"/>
      <c r="AB19" s="98"/>
      <c r="AC19" s="98"/>
      <c r="AD19" s="98"/>
      <c r="AE19" s="98"/>
      <c r="AF19" s="97">
        <v>4142</v>
      </c>
      <c r="AG19" s="97"/>
      <c r="AH19" s="97"/>
      <c r="AI19" s="97"/>
      <c r="AJ19" s="97"/>
      <c r="AK19" s="97"/>
      <c r="AL19" s="97"/>
      <c r="AM19" s="97"/>
      <c r="AN19" s="97"/>
      <c r="AO19" s="15">
        <v>8.2937866682685601E-2</v>
      </c>
    </row>
    <row r="20" spans="2:44" s="1" customFormat="1" ht="10.199999999999999" x14ac:dyDescent="0.15">
      <c r="B20" s="104" t="s">
        <v>546</v>
      </c>
      <c r="C20" s="104"/>
      <c r="D20" s="104"/>
      <c r="E20" s="104"/>
      <c r="F20" s="104"/>
      <c r="G20" s="104"/>
      <c r="H20" s="104"/>
      <c r="I20" s="104"/>
      <c r="J20" s="104"/>
      <c r="K20" s="105">
        <v>247556727.18000001</v>
      </c>
      <c r="L20" s="105"/>
      <c r="M20" s="105"/>
      <c r="N20" s="105"/>
      <c r="O20" s="105"/>
      <c r="P20" s="105"/>
      <c r="Q20" s="105"/>
      <c r="R20" s="105"/>
      <c r="S20" s="105"/>
      <c r="T20" s="105"/>
      <c r="U20" s="105"/>
      <c r="V20" s="98">
        <v>6.8685091716781096E-2</v>
      </c>
      <c r="W20" s="98"/>
      <c r="X20" s="98"/>
      <c r="Y20" s="98"/>
      <c r="Z20" s="98"/>
      <c r="AA20" s="98"/>
      <c r="AB20" s="98"/>
      <c r="AC20" s="98"/>
      <c r="AD20" s="98"/>
      <c r="AE20" s="98"/>
      <c r="AF20" s="97">
        <v>3920</v>
      </c>
      <c r="AG20" s="97"/>
      <c r="AH20" s="97"/>
      <c r="AI20" s="97"/>
      <c r="AJ20" s="97"/>
      <c r="AK20" s="97"/>
      <c r="AL20" s="97"/>
      <c r="AM20" s="97"/>
      <c r="AN20" s="97"/>
      <c r="AO20" s="15">
        <v>7.8492621293125897E-2</v>
      </c>
    </row>
    <row r="21" spans="2:44" s="1" customFormat="1" ht="10.199999999999999" x14ac:dyDescent="0.15">
      <c r="B21" s="104" t="s">
        <v>550</v>
      </c>
      <c r="C21" s="104"/>
      <c r="D21" s="104"/>
      <c r="E21" s="104"/>
      <c r="F21" s="104"/>
      <c r="G21" s="104"/>
      <c r="H21" s="104"/>
      <c r="I21" s="104"/>
      <c r="J21" s="104"/>
      <c r="K21" s="105">
        <v>223405020.22</v>
      </c>
      <c r="L21" s="105"/>
      <c r="M21" s="105"/>
      <c r="N21" s="105"/>
      <c r="O21" s="105"/>
      <c r="P21" s="105"/>
      <c r="Q21" s="105"/>
      <c r="R21" s="105"/>
      <c r="S21" s="105"/>
      <c r="T21" s="105"/>
      <c r="U21" s="105"/>
      <c r="V21" s="98">
        <v>6.19841540102559E-2</v>
      </c>
      <c r="W21" s="98"/>
      <c r="X21" s="98"/>
      <c r="Y21" s="98"/>
      <c r="Z21" s="98"/>
      <c r="AA21" s="98"/>
      <c r="AB21" s="98"/>
      <c r="AC21" s="98"/>
      <c r="AD21" s="98"/>
      <c r="AE21" s="98"/>
      <c r="AF21" s="97">
        <v>3471</v>
      </c>
      <c r="AG21" s="97"/>
      <c r="AH21" s="97"/>
      <c r="AI21" s="97"/>
      <c r="AJ21" s="97"/>
      <c r="AK21" s="97"/>
      <c r="AL21" s="97"/>
      <c r="AM21" s="97"/>
      <c r="AN21" s="97"/>
      <c r="AO21" s="15">
        <v>6.9502012374602004E-2</v>
      </c>
    </row>
    <row r="22" spans="2:44" s="1" customFormat="1" ht="10.199999999999999" x14ac:dyDescent="0.15">
      <c r="B22" s="104" t="s">
        <v>552</v>
      </c>
      <c r="C22" s="104"/>
      <c r="D22" s="104"/>
      <c r="E22" s="104"/>
      <c r="F22" s="104"/>
      <c r="G22" s="104"/>
      <c r="H22" s="104"/>
      <c r="I22" s="104"/>
      <c r="J22" s="104"/>
      <c r="K22" s="105">
        <v>203529806.94</v>
      </c>
      <c r="L22" s="105"/>
      <c r="M22" s="105"/>
      <c r="N22" s="105"/>
      <c r="O22" s="105"/>
      <c r="P22" s="105"/>
      <c r="Q22" s="105"/>
      <c r="R22" s="105"/>
      <c r="S22" s="105"/>
      <c r="T22" s="105"/>
      <c r="U22" s="105"/>
      <c r="V22" s="98">
        <v>5.6469737728468701E-2</v>
      </c>
      <c r="W22" s="98"/>
      <c r="X22" s="98"/>
      <c r="Y22" s="98"/>
      <c r="Z22" s="98"/>
      <c r="AA22" s="98"/>
      <c r="AB22" s="98"/>
      <c r="AC22" s="98"/>
      <c r="AD22" s="98"/>
      <c r="AE22" s="98"/>
      <c r="AF22" s="97">
        <v>2424</v>
      </c>
      <c r="AG22" s="97"/>
      <c r="AH22" s="97"/>
      <c r="AI22" s="97"/>
      <c r="AJ22" s="97"/>
      <c r="AK22" s="97"/>
      <c r="AL22" s="97"/>
      <c r="AM22" s="97"/>
      <c r="AN22" s="97"/>
      <c r="AO22" s="15">
        <v>4.8537273983300301E-2</v>
      </c>
    </row>
    <row r="23" spans="2:44" s="1" customFormat="1" ht="10.199999999999999" x14ac:dyDescent="0.15">
      <c r="B23" s="104" t="s">
        <v>554</v>
      </c>
      <c r="C23" s="104"/>
      <c r="D23" s="104"/>
      <c r="E23" s="104"/>
      <c r="F23" s="104"/>
      <c r="G23" s="104"/>
      <c r="H23" s="104"/>
      <c r="I23" s="104"/>
      <c r="J23" s="104"/>
      <c r="K23" s="105">
        <v>151145858.02000001</v>
      </c>
      <c r="L23" s="105"/>
      <c r="M23" s="105"/>
      <c r="N23" s="105"/>
      <c r="O23" s="105"/>
      <c r="P23" s="105"/>
      <c r="Q23" s="105"/>
      <c r="R23" s="105"/>
      <c r="S23" s="105"/>
      <c r="T23" s="105"/>
      <c r="U23" s="105"/>
      <c r="V23" s="98">
        <v>4.1935710004627903E-2</v>
      </c>
      <c r="W23" s="98"/>
      <c r="X23" s="98"/>
      <c r="Y23" s="98"/>
      <c r="Z23" s="98"/>
      <c r="AA23" s="98"/>
      <c r="AB23" s="98"/>
      <c r="AC23" s="98"/>
      <c r="AD23" s="98"/>
      <c r="AE23" s="98"/>
      <c r="AF23" s="97">
        <v>2157</v>
      </c>
      <c r="AG23" s="97"/>
      <c r="AH23" s="97"/>
      <c r="AI23" s="97"/>
      <c r="AJ23" s="97"/>
      <c r="AK23" s="97"/>
      <c r="AL23" s="97"/>
      <c r="AM23" s="97"/>
      <c r="AN23" s="97"/>
      <c r="AO23" s="15">
        <v>4.31909653391001E-2</v>
      </c>
    </row>
    <row r="24" spans="2:44" s="1" customFormat="1" ht="10.199999999999999" x14ac:dyDescent="0.15">
      <c r="B24" s="104" t="s">
        <v>488</v>
      </c>
      <c r="C24" s="104"/>
      <c r="D24" s="104"/>
      <c r="E24" s="104"/>
      <c r="F24" s="104"/>
      <c r="G24" s="104"/>
      <c r="H24" s="104"/>
      <c r="I24" s="104"/>
      <c r="J24" s="104"/>
      <c r="K24" s="105">
        <v>106018796.68000001</v>
      </c>
      <c r="L24" s="105"/>
      <c r="M24" s="105"/>
      <c r="N24" s="105"/>
      <c r="O24" s="105"/>
      <c r="P24" s="105"/>
      <c r="Q24" s="105"/>
      <c r="R24" s="105"/>
      <c r="S24" s="105"/>
      <c r="T24" s="105"/>
      <c r="U24" s="105"/>
      <c r="V24" s="98">
        <v>2.9415119744953901E-2</v>
      </c>
      <c r="W24" s="98"/>
      <c r="X24" s="98"/>
      <c r="Y24" s="98"/>
      <c r="Z24" s="98"/>
      <c r="AA24" s="98"/>
      <c r="AB24" s="98"/>
      <c r="AC24" s="98"/>
      <c r="AD24" s="98"/>
      <c r="AE24" s="98"/>
      <c r="AF24" s="97">
        <v>1444</v>
      </c>
      <c r="AG24" s="97"/>
      <c r="AH24" s="97"/>
      <c r="AI24" s="97"/>
      <c r="AJ24" s="97"/>
      <c r="AK24" s="97"/>
      <c r="AL24" s="97"/>
      <c r="AM24" s="97"/>
      <c r="AN24" s="97"/>
      <c r="AO24" s="15">
        <v>2.8914118660018799E-2</v>
      </c>
    </row>
    <row r="25" spans="2:44" s="1" customFormat="1" ht="10.199999999999999" x14ac:dyDescent="0.15">
      <c r="B25" s="104" t="s">
        <v>66</v>
      </c>
      <c r="C25" s="104"/>
      <c r="D25" s="104"/>
      <c r="E25" s="104"/>
      <c r="F25" s="104"/>
      <c r="G25" s="104"/>
      <c r="H25" s="104"/>
      <c r="I25" s="104"/>
      <c r="J25" s="104"/>
      <c r="K25" s="105">
        <v>3976484.78</v>
      </c>
      <c r="L25" s="105"/>
      <c r="M25" s="105"/>
      <c r="N25" s="105"/>
      <c r="O25" s="105"/>
      <c r="P25" s="105"/>
      <c r="Q25" s="105"/>
      <c r="R25" s="105"/>
      <c r="S25" s="105"/>
      <c r="T25" s="105"/>
      <c r="U25" s="105"/>
      <c r="V25" s="98">
        <v>1.1032833764444399E-3</v>
      </c>
      <c r="W25" s="98"/>
      <c r="X25" s="98"/>
      <c r="Y25" s="98"/>
      <c r="Z25" s="98"/>
      <c r="AA25" s="98"/>
      <c r="AB25" s="98"/>
      <c r="AC25" s="98"/>
      <c r="AD25" s="98"/>
      <c r="AE25" s="98"/>
      <c r="AF25" s="97">
        <v>67</v>
      </c>
      <c r="AG25" s="97"/>
      <c r="AH25" s="97"/>
      <c r="AI25" s="97"/>
      <c r="AJ25" s="97"/>
      <c r="AK25" s="97"/>
      <c r="AL25" s="97"/>
      <c r="AM25" s="97"/>
      <c r="AN25" s="97"/>
      <c r="AO25" s="15">
        <v>1.3415830680202599E-3</v>
      </c>
    </row>
    <row r="26" spans="2:44" s="1" customFormat="1" ht="10.199999999999999" x14ac:dyDescent="0.15">
      <c r="B26" s="102"/>
      <c r="C26" s="102"/>
      <c r="D26" s="102"/>
      <c r="E26" s="102"/>
      <c r="F26" s="102"/>
      <c r="G26" s="102"/>
      <c r="H26" s="102"/>
      <c r="I26" s="102"/>
      <c r="J26" s="102"/>
      <c r="K26" s="106">
        <v>3604227948.0500002</v>
      </c>
      <c r="L26" s="106"/>
      <c r="M26" s="106"/>
      <c r="N26" s="106"/>
      <c r="O26" s="106"/>
      <c r="P26" s="106"/>
      <c r="Q26" s="106"/>
      <c r="R26" s="106"/>
      <c r="S26" s="106"/>
      <c r="T26" s="106"/>
      <c r="U26" s="106"/>
      <c r="V26" s="100">
        <v>1</v>
      </c>
      <c r="W26" s="100"/>
      <c r="X26" s="100"/>
      <c r="Y26" s="100"/>
      <c r="Z26" s="100"/>
      <c r="AA26" s="100"/>
      <c r="AB26" s="100"/>
      <c r="AC26" s="100"/>
      <c r="AD26" s="100"/>
      <c r="AE26" s="100"/>
      <c r="AF26" s="99">
        <v>49941</v>
      </c>
      <c r="AG26" s="99"/>
      <c r="AH26" s="99"/>
      <c r="AI26" s="99"/>
      <c r="AJ26" s="99"/>
      <c r="AK26" s="99"/>
      <c r="AL26" s="99"/>
      <c r="AM26" s="99"/>
      <c r="AN26" s="99"/>
      <c r="AO26" s="50">
        <v>1</v>
      </c>
    </row>
    <row r="27" spans="2:44" s="1" customFormat="1" ht="7.8" x14ac:dyDescent="0.15"/>
    <row r="28" spans="2:44" s="1" customFormat="1" x14ac:dyDescent="0.15">
      <c r="B28" s="86" t="s">
        <v>1175</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row>
    <row r="29" spans="2:44" s="1" customFormat="1" ht="7.8" x14ac:dyDescent="0.15"/>
    <row r="30" spans="2:44" s="1" customFormat="1" ht="10.199999999999999" x14ac:dyDescent="0.15">
      <c r="B30" s="84" t="s">
        <v>1060</v>
      </c>
      <c r="C30" s="84"/>
      <c r="D30" s="84"/>
      <c r="E30" s="84"/>
      <c r="F30" s="84"/>
      <c r="G30" s="84"/>
      <c r="H30" s="84"/>
      <c r="I30" s="84"/>
      <c r="J30" s="84"/>
      <c r="K30" s="84" t="s">
        <v>1057</v>
      </c>
      <c r="L30" s="84"/>
      <c r="M30" s="84"/>
      <c r="N30" s="84"/>
      <c r="O30" s="84"/>
      <c r="P30" s="84"/>
      <c r="Q30" s="84"/>
      <c r="R30" s="84"/>
      <c r="S30" s="84"/>
      <c r="T30" s="84"/>
      <c r="U30" s="84"/>
      <c r="V30" s="84" t="s">
        <v>1058</v>
      </c>
      <c r="W30" s="84"/>
      <c r="X30" s="84"/>
      <c r="Y30" s="84"/>
      <c r="Z30" s="84"/>
      <c r="AA30" s="84"/>
      <c r="AB30" s="84"/>
      <c r="AC30" s="84"/>
      <c r="AD30" s="84"/>
      <c r="AE30" s="84"/>
      <c r="AF30" s="84" t="s">
        <v>1059</v>
      </c>
      <c r="AG30" s="84"/>
      <c r="AH30" s="84"/>
      <c r="AI30" s="84"/>
      <c r="AJ30" s="84"/>
      <c r="AK30" s="84"/>
      <c r="AL30" s="84"/>
      <c r="AM30" s="84"/>
      <c r="AN30" s="84" t="s">
        <v>1058</v>
      </c>
      <c r="AO30" s="84"/>
    </row>
    <row r="31" spans="2:44" s="1" customFormat="1" ht="10.199999999999999" x14ac:dyDescent="0.15">
      <c r="B31" s="95" t="s">
        <v>1061</v>
      </c>
      <c r="C31" s="95"/>
      <c r="D31" s="95"/>
      <c r="E31" s="95"/>
      <c r="F31" s="95"/>
      <c r="G31" s="95"/>
      <c r="H31" s="95"/>
      <c r="I31" s="95"/>
      <c r="J31" s="95"/>
      <c r="K31" s="105">
        <v>165563175.16</v>
      </c>
      <c r="L31" s="105"/>
      <c r="M31" s="105"/>
      <c r="N31" s="105"/>
      <c r="O31" s="105"/>
      <c r="P31" s="105"/>
      <c r="Q31" s="105"/>
      <c r="R31" s="105"/>
      <c r="S31" s="105"/>
      <c r="T31" s="105"/>
      <c r="U31" s="105"/>
      <c r="V31" s="98">
        <v>4.5935822469157402E-2</v>
      </c>
      <c r="W31" s="98"/>
      <c r="X31" s="98"/>
      <c r="Y31" s="98"/>
      <c r="Z31" s="98"/>
      <c r="AA31" s="98"/>
      <c r="AB31" s="98"/>
      <c r="AC31" s="98"/>
      <c r="AD31" s="98"/>
      <c r="AE31" s="98"/>
      <c r="AF31" s="97">
        <v>1280</v>
      </c>
      <c r="AG31" s="97"/>
      <c r="AH31" s="97"/>
      <c r="AI31" s="97"/>
      <c r="AJ31" s="97"/>
      <c r="AK31" s="97"/>
      <c r="AL31" s="97"/>
      <c r="AM31" s="97"/>
      <c r="AN31" s="98">
        <v>2.5630243687551301E-2</v>
      </c>
      <c r="AO31" s="98"/>
    </row>
    <row r="32" spans="2:44" s="1" customFormat="1" ht="10.199999999999999" x14ac:dyDescent="0.15">
      <c r="B32" s="95" t="s">
        <v>1062</v>
      </c>
      <c r="C32" s="95"/>
      <c r="D32" s="95"/>
      <c r="E32" s="95"/>
      <c r="F32" s="95"/>
      <c r="G32" s="95"/>
      <c r="H32" s="95"/>
      <c r="I32" s="95"/>
      <c r="J32" s="95"/>
      <c r="K32" s="105">
        <v>529173492.36000001</v>
      </c>
      <c r="L32" s="105"/>
      <c r="M32" s="105"/>
      <c r="N32" s="105"/>
      <c r="O32" s="105"/>
      <c r="P32" s="105"/>
      <c r="Q32" s="105"/>
      <c r="R32" s="105"/>
      <c r="S32" s="105"/>
      <c r="T32" s="105"/>
      <c r="U32" s="105"/>
      <c r="V32" s="98">
        <v>0.14682020670926199</v>
      </c>
      <c r="W32" s="98"/>
      <c r="X32" s="98"/>
      <c r="Y32" s="98"/>
      <c r="Z32" s="98"/>
      <c r="AA32" s="98"/>
      <c r="AB32" s="98"/>
      <c r="AC32" s="98"/>
      <c r="AD32" s="98"/>
      <c r="AE32" s="98"/>
      <c r="AF32" s="97">
        <v>4554</v>
      </c>
      <c r="AG32" s="97"/>
      <c r="AH32" s="97"/>
      <c r="AI32" s="97"/>
      <c r="AJ32" s="97"/>
      <c r="AK32" s="97"/>
      <c r="AL32" s="97"/>
      <c r="AM32" s="97"/>
      <c r="AN32" s="98">
        <v>9.1187601369616206E-2</v>
      </c>
      <c r="AO32" s="98"/>
    </row>
    <row r="33" spans="2:41" s="1" customFormat="1" ht="10.199999999999999" x14ac:dyDescent="0.15">
      <c r="B33" s="95" t="s">
        <v>1063</v>
      </c>
      <c r="C33" s="95"/>
      <c r="D33" s="95"/>
      <c r="E33" s="95"/>
      <c r="F33" s="95"/>
      <c r="G33" s="95"/>
      <c r="H33" s="95"/>
      <c r="I33" s="95"/>
      <c r="J33" s="95"/>
      <c r="K33" s="105">
        <v>766079185.09999895</v>
      </c>
      <c r="L33" s="105"/>
      <c r="M33" s="105"/>
      <c r="N33" s="105"/>
      <c r="O33" s="105"/>
      <c r="P33" s="105"/>
      <c r="Q33" s="105"/>
      <c r="R33" s="105"/>
      <c r="S33" s="105"/>
      <c r="T33" s="105"/>
      <c r="U33" s="105"/>
      <c r="V33" s="98">
        <v>0.21255014836519201</v>
      </c>
      <c r="W33" s="98"/>
      <c r="X33" s="98"/>
      <c r="Y33" s="98"/>
      <c r="Z33" s="98"/>
      <c r="AA33" s="98"/>
      <c r="AB33" s="98"/>
      <c r="AC33" s="98"/>
      <c r="AD33" s="98"/>
      <c r="AE33" s="98"/>
      <c r="AF33" s="97">
        <v>7354</v>
      </c>
      <c r="AG33" s="97"/>
      <c r="AH33" s="97"/>
      <c r="AI33" s="97"/>
      <c r="AJ33" s="97"/>
      <c r="AK33" s="97"/>
      <c r="AL33" s="97"/>
      <c r="AM33" s="97"/>
      <c r="AN33" s="98">
        <v>0.147253759436135</v>
      </c>
      <c r="AO33" s="98"/>
    </row>
    <row r="34" spans="2:41" s="1" customFormat="1" ht="10.199999999999999" x14ac:dyDescent="0.15">
      <c r="B34" s="95" t="s">
        <v>1064</v>
      </c>
      <c r="C34" s="95"/>
      <c r="D34" s="95"/>
      <c r="E34" s="95"/>
      <c r="F34" s="95"/>
      <c r="G34" s="95"/>
      <c r="H34" s="95"/>
      <c r="I34" s="95"/>
      <c r="J34" s="95"/>
      <c r="K34" s="105">
        <v>368534272.94999897</v>
      </c>
      <c r="L34" s="105"/>
      <c r="M34" s="105"/>
      <c r="N34" s="105"/>
      <c r="O34" s="105"/>
      <c r="P34" s="105"/>
      <c r="Q34" s="105"/>
      <c r="R34" s="105"/>
      <c r="S34" s="105"/>
      <c r="T34" s="105"/>
      <c r="U34" s="105"/>
      <c r="V34" s="98">
        <v>0.102250545265703</v>
      </c>
      <c r="W34" s="98"/>
      <c r="X34" s="98"/>
      <c r="Y34" s="98"/>
      <c r="Z34" s="98"/>
      <c r="AA34" s="98"/>
      <c r="AB34" s="98"/>
      <c r="AC34" s="98"/>
      <c r="AD34" s="98"/>
      <c r="AE34" s="98"/>
      <c r="AF34" s="97">
        <v>4061</v>
      </c>
      <c r="AG34" s="97"/>
      <c r="AH34" s="97"/>
      <c r="AI34" s="97"/>
      <c r="AJ34" s="97"/>
      <c r="AK34" s="97"/>
      <c r="AL34" s="97"/>
      <c r="AM34" s="97"/>
      <c r="AN34" s="98">
        <v>8.1315952824332696E-2</v>
      </c>
      <c r="AO34" s="98"/>
    </row>
    <row r="35" spans="2:41" s="1" customFormat="1" ht="10.199999999999999" x14ac:dyDescent="0.15">
      <c r="B35" s="95" t="s">
        <v>1065</v>
      </c>
      <c r="C35" s="95"/>
      <c r="D35" s="95"/>
      <c r="E35" s="95"/>
      <c r="F35" s="95"/>
      <c r="G35" s="95"/>
      <c r="H35" s="95"/>
      <c r="I35" s="95"/>
      <c r="J35" s="95"/>
      <c r="K35" s="105">
        <v>410897525.66000098</v>
      </c>
      <c r="L35" s="105"/>
      <c r="M35" s="105"/>
      <c r="N35" s="105"/>
      <c r="O35" s="105"/>
      <c r="P35" s="105"/>
      <c r="Q35" s="105"/>
      <c r="R35" s="105"/>
      <c r="S35" s="105"/>
      <c r="T35" s="105"/>
      <c r="U35" s="105"/>
      <c r="V35" s="98">
        <v>0.114004311487099</v>
      </c>
      <c r="W35" s="98"/>
      <c r="X35" s="98"/>
      <c r="Y35" s="98"/>
      <c r="Z35" s="98"/>
      <c r="AA35" s="98"/>
      <c r="AB35" s="98"/>
      <c r="AC35" s="98"/>
      <c r="AD35" s="98"/>
      <c r="AE35" s="98"/>
      <c r="AF35" s="97">
        <v>5468</v>
      </c>
      <c r="AG35" s="97"/>
      <c r="AH35" s="97"/>
      <c r="AI35" s="97"/>
      <c r="AJ35" s="97"/>
      <c r="AK35" s="97"/>
      <c r="AL35" s="97"/>
      <c r="AM35" s="97"/>
      <c r="AN35" s="98">
        <v>0.10948919725275801</v>
      </c>
      <c r="AO35" s="98"/>
    </row>
    <row r="36" spans="2:41" s="1" customFormat="1" ht="10.199999999999999" x14ac:dyDescent="0.15">
      <c r="B36" s="95" t="s">
        <v>1066</v>
      </c>
      <c r="C36" s="95"/>
      <c r="D36" s="95"/>
      <c r="E36" s="95"/>
      <c r="F36" s="95"/>
      <c r="G36" s="95"/>
      <c r="H36" s="95"/>
      <c r="I36" s="95"/>
      <c r="J36" s="95"/>
      <c r="K36" s="105">
        <v>276308851.36000001</v>
      </c>
      <c r="L36" s="105"/>
      <c r="M36" s="105"/>
      <c r="N36" s="105"/>
      <c r="O36" s="105"/>
      <c r="P36" s="105"/>
      <c r="Q36" s="105"/>
      <c r="R36" s="105"/>
      <c r="S36" s="105"/>
      <c r="T36" s="105"/>
      <c r="U36" s="105"/>
      <c r="V36" s="98">
        <v>7.6662424059358303E-2</v>
      </c>
      <c r="W36" s="98"/>
      <c r="X36" s="98"/>
      <c r="Y36" s="98"/>
      <c r="Z36" s="98"/>
      <c r="AA36" s="98"/>
      <c r="AB36" s="98"/>
      <c r="AC36" s="98"/>
      <c r="AD36" s="98"/>
      <c r="AE36" s="98"/>
      <c r="AF36" s="97">
        <v>4032</v>
      </c>
      <c r="AG36" s="97"/>
      <c r="AH36" s="97"/>
      <c r="AI36" s="97"/>
      <c r="AJ36" s="97"/>
      <c r="AK36" s="97"/>
      <c r="AL36" s="97"/>
      <c r="AM36" s="97"/>
      <c r="AN36" s="98">
        <v>8.0735267615786602E-2</v>
      </c>
      <c r="AO36" s="98"/>
    </row>
    <row r="37" spans="2:41" s="1" customFormat="1" ht="10.199999999999999" x14ac:dyDescent="0.15">
      <c r="B37" s="95" t="s">
        <v>1067</v>
      </c>
      <c r="C37" s="95"/>
      <c r="D37" s="95"/>
      <c r="E37" s="95"/>
      <c r="F37" s="95"/>
      <c r="G37" s="95"/>
      <c r="H37" s="95"/>
      <c r="I37" s="95"/>
      <c r="J37" s="95"/>
      <c r="K37" s="105">
        <v>352873762.21999902</v>
      </c>
      <c r="L37" s="105"/>
      <c r="M37" s="105"/>
      <c r="N37" s="105"/>
      <c r="O37" s="105"/>
      <c r="P37" s="105"/>
      <c r="Q37" s="105"/>
      <c r="R37" s="105"/>
      <c r="S37" s="105"/>
      <c r="T37" s="105"/>
      <c r="U37" s="105"/>
      <c r="V37" s="98">
        <v>9.7905506340384293E-2</v>
      </c>
      <c r="W37" s="98"/>
      <c r="X37" s="98"/>
      <c r="Y37" s="98"/>
      <c r="Z37" s="98"/>
      <c r="AA37" s="98"/>
      <c r="AB37" s="98"/>
      <c r="AC37" s="98"/>
      <c r="AD37" s="98"/>
      <c r="AE37" s="98"/>
      <c r="AF37" s="97">
        <v>5985</v>
      </c>
      <c r="AG37" s="97"/>
      <c r="AH37" s="97"/>
      <c r="AI37" s="97"/>
      <c r="AJ37" s="97"/>
      <c r="AK37" s="97"/>
      <c r="AL37" s="97"/>
      <c r="AM37" s="97"/>
      <c r="AN37" s="98">
        <v>0.119841412867183</v>
      </c>
      <c r="AO37" s="98"/>
    </row>
    <row r="38" spans="2:41" s="1" customFormat="1" ht="10.199999999999999" x14ac:dyDescent="0.15">
      <c r="B38" s="95" t="s">
        <v>1068</v>
      </c>
      <c r="C38" s="95"/>
      <c r="D38" s="95"/>
      <c r="E38" s="95"/>
      <c r="F38" s="95"/>
      <c r="G38" s="95"/>
      <c r="H38" s="95"/>
      <c r="I38" s="95"/>
      <c r="J38" s="95"/>
      <c r="K38" s="105">
        <v>406182785.82000101</v>
      </c>
      <c r="L38" s="105"/>
      <c r="M38" s="105"/>
      <c r="N38" s="105"/>
      <c r="O38" s="105"/>
      <c r="P38" s="105"/>
      <c r="Q38" s="105"/>
      <c r="R38" s="105"/>
      <c r="S38" s="105"/>
      <c r="T38" s="105"/>
      <c r="U38" s="105"/>
      <c r="V38" s="98">
        <v>0.112696197819497</v>
      </c>
      <c r="W38" s="98"/>
      <c r="X38" s="98"/>
      <c r="Y38" s="98"/>
      <c r="Z38" s="98"/>
      <c r="AA38" s="98"/>
      <c r="AB38" s="98"/>
      <c r="AC38" s="98"/>
      <c r="AD38" s="98"/>
      <c r="AE38" s="98"/>
      <c r="AF38" s="97">
        <v>8981</v>
      </c>
      <c r="AG38" s="97"/>
      <c r="AH38" s="97"/>
      <c r="AI38" s="97"/>
      <c r="AJ38" s="97"/>
      <c r="AK38" s="97"/>
      <c r="AL38" s="97"/>
      <c r="AM38" s="97"/>
      <c r="AN38" s="98">
        <v>0.179832201998358</v>
      </c>
      <c r="AO38" s="98"/>
    </row>
    <row r="39" spans="2:41" s="1" customFormat="1" ht="10.199999999999999" x14ac:dyDescent="0.15">
      <c r="B39" s="95" t="s">
        <v>1069</v>
      </c>
      <c r="C39" s="95"/>
      <c r="D39" s="95"/>
      <c r="E39" s="95"/>
      <c r="F39" s="95"/>
      <c r="G39" s="95"/>
      <c r="H39" s="95"/>
      <c r="I39" s="95"/>
      <c r="J39" s="95"/>
      <c r="K39" s="105">
        <v>286691353.67000002</v>
      </c>
      <c r="L39" s="105"/>
      <c r="M39" s="105"/>
      <c r="N39" s="105"/>
      <c r="O39" s="105"/>
      <c r="P39" s="105"/>
      <c r="Q39" s="105"/>
      <c r="R39" s="105"/>
      <c r="S39" s="105"/>
      <c r="T39" s="105"/>
      <c r="U39" s="105"/>
      <c r="V39" s="98">
        <v>7.9543069362499302E-2</v>
      </c>
      <c r="W39" s="98"/>
      <c r="X39" s="98"/>
      <c r="Y39" s="98"/>
      <c r="Z39" s="98"/>
      <c r="AA39" s="98"/>
      <c r="AB39" s="98"/>
      <c r="AC39" s="98"/>
      <c r="AD39" s="98"/>
      <c r="AE39" s="98"/>
      <c r="AF39" s="97">
        <v>6799</v>
      </c>
      <c r="AG39" s="97"/>
      <c r="AH39" s="97"/>
      <c r="AI39" s="97"/>
      <c r="AJ39" s="97"/>
      <c r="AK39" s="97"/>
      <c r="AL39" s="97"/>
      <c r="AM39" s="97"/>
      <c r="AN39" s="98">
        <v>0.13614064596223499</v>
      </c>
      <c r="AO39" s="98"/>
    </row>
    <row r="40" spans="2:41" s="1" customFormat="1" ht="10.199999999999999" x14ac:dyDescent="0.15">
      <c r="B40" s="95" t="s">
        <v>1070</v>
      </c>
      <c r="C40" s="95"/>
      <c r="D40" s="95"/>
      <c r="E40" s="95"/>
      <c r="F40" s="95"/>
      <c r="G40" s="95"/>
      <c r="H40" s="95"/>
      <c r="I40" s="95"/>
      <c r="J40" s="95"/>
      <c r="K40" s="105">
        <v>13478141.859999999</v>
      </c>
      <c r="L40" s="105"/>
      <c r="M40" s="105"/>
      <c r="N40" s="105"/>
      <c r="O40" s="105"/>
      <c r="P40" s="105"/>
      <c r="Q40" s="105"/>
      <c r="R40" s="105"/>
      <c r="S40" s="105"/>
      <c r="T40" s="105"/>
      <c r="U40" s="105"/>
      <c r="V40" s="98">
        <v>3.7395364705753698E-3</v>
      </c>
      <c r="W40" s="98"/>
      <c r="X40" s="98"/>
      <c r="Y40" s="98"/>
      <c r="Z40" s="98"/>
      <c r="AA40" s="98"/>
      <c r="AB40" s="98"/>
      <c r="AC40" s="98"/>
      <c r="AD40" s="98"/>
      <c r="AE40" s="98"/>
      <c r="AF40" s="97">
        <v>425</v>
      </c>
      <c r="AG40" s="97"/>
      <c r="AH40" s="97"/>
      <c r="AI40" s="97"/>
      <c r="AJ40" s="97"/>
      <c r="AK40" s="97"/>
      <c r="AL40" s="97"/>
      <c r="AM40" s="97"/>
      <c r="AN40" s="98">
        <v>8.5100418493822706E-3</v>
      </c>
      <c r="AO40" s="98"/>
    </row>
    <row r="41" spans="2:41" s="1" customFormat="1" ht="10.199999999999999" x14ac:dyDescent="0.15">
      <c r="B41" s="95" t="s">
        <v>1071</v>
      </c>
      <c r="C41" s="95"/>
      <c r="D41" s="95"/>
      <c r="E41" s="95"/>
      <c r="F41" s="95"/>
      <c r="G41" s="95"/>
      <c r="H41" s="95"/>
      <c r="I41" s="95"/>
      <c r="J41" s="95"/>
      <c r="K41" s="105">
        <v>3917421.16</v>
      </c>
      <c r="L41" s="105"/>
      <c r="M41" s="105"/>
      <c r="N41" s="105"/>
      <c r="O41" s="105"/>
      <c r="P41" s="105"/>
      <c r="Q41" s="105"/>
      <c r="R41" s="105"/>
      <c r="S41" s="105"/>
      <c r="T41" s="105"/>
      <c r="U41" s="105"/>
      <c r="V41" s="98">
        <v>1.0868960610883301E-3</v>
      </c>
      <c r="W41" s="98"/>
      <c r="X41" s="98"/>
      <c r="Y41" s="98"/>
      <c r="Z41" s="98"/>
      <c r="AA41" s="98"/>
      <c r="AB41" s="98"/>
      <c r="AC41" s="98"/>
      <c r="AD41" s="98"/>
      <c r="AE41" s="98"/>
      <c r="AF41" s="97">
        <v>123</v>
      </c>
      <c r="AG41" s="97"/>
      <c r="AH41" s="97"/>
      <c r="AI41" s="97"/>
      <c r="AJ41" s="97"/>
      <c r="AK41" s="97"/>
      <c r="AL41" s="97"/>
      <c r="AM41" s="97"/>
      <c r="AN41" s="98">
        <v>2.46290622935063E-3</v>
      </c>
      <c r="AO41" s="98"/>
    </row>
    <row r="42" spans="2:41" s="1" customFormat="1" ht="10.199999999999999" x14ac:dyDescent="0.15">
      <c r="B42" s="95" t="s">
        <v>1072</v>
      </c>
      <c r="C42" s="95"/>
      <c r="D42" s="95"/>
      <c r="E42" s="95"/>
      <c r="F42" s="95"/>
      <c r="G42" s="95"/>
      <c r="H42" s="95"/>
      <c r="I42" s="95"/>
      <c r="J42" s="95"/>
      <c r="K42" s="105">
        <v>1495501.12</v>
      </c>
      <c r="L42" s="105"/>
      <c r="M42" s="105"/>
      <c r="N42" s="105"/>
      <c r="O42" s="105"/>
      <c r="P42" s="105"/>
      <c r="Q42" s="105"/>
      <c r="R42" s="105"/>
      <c r="S42" s="105"/>
      <c r="T42" s="105"/>
      <c r="U42" s="105"/>
      <c r="V42" s="98">
        <v>4.1492967191742499E-4</v>
      </c>
      <c r="W42" s="98"/>
      <c r="X42" s="98"/>
      <c r="Y42" s="98"/>
      <c r="Z42" s="98"/>
      <c r="AA42" s="98"/>
      <c r="AB42" s="98"/>
      <c r="AC42" s="98"/>
      <c r="AD42" s="98"/>
      <c r="AE42" s="98"/>
      <c r="AF42" s="97">
        <v>74</v>
      </c>
      <c r="AG42" s="97"/>
      <c r="AH42" s="97"/>
      <c r="AI42" s="97"/>
      <c r="AJ42" s="97"/>
      <c r="AK42" s="97"/>
      <c r="AL42" s="97"/>
      <c r="AM42" s="97"/>
      <c r="AN42" s="98">
        <v>1.48174846318656E-3</v>
      </c>
      <c r="AO42" s="98"/>
    </row>
    <row r="43" spans="2:41" s="1" customFormat="1" ht="10.199999999999999" x14ac:dyDescent="0.15">
      <c r="B43" s="95" t="s">
        <v>1073</v>
      </c>
      <c r="C43" s="95"/>
      <c r="D43" s="95"/>
      <c r="E43" s="95"/>
      <c r="F43" s="95"/>
      <c r="G43" s="95"/>
      <c r="H43" s="95"/>
      <c r="I43" s="95"/>
      <c r="J43" s="95"/>
      <c r="K43" s="105">
        <v>4106045.02</v>
      </c>
      <c r="L43" s="105"/>
      <c r="M43" s="105"/>
      <c r="N43" s="105"/>
      <c r="O43" s="105"/>
      <c r="P43" s="105"/>
      <c r="Q43" s="105"/>
      <c r="R43" s="105"/>
      <c r="S43" s="105"/>
      <c r="T43" s="105"/>
      <c r="U43" s="105"/>
      <c r="V43" s="98">
        <v>1.13923011507125E-3</v>
      </c>
      <c r="W43" s="98"/>
      <c r="X43" s="98"/>
      <c r="Y43" s="98"/>
      <c r="Z43" s="98"/>
      <c r="AA43" s="98"/>
      <c r="AB43" s="98"/>
      <c r="AC43" s="98"/>
      <c r="AD43" s="98"/>
      <c r="AE43" s="98"/>
      <c r="AF43" s="97">
        <v>193</v>
      </c>
      <c r="AG43" s="97"/>
      <c r="AH43" s="97"/>
      <c r="AI43" s="97"/>
      <c r="AJ43" s="97"/>
      <c r="AK43" s="97"/>
      <c r="AL43" s="97"/>
      <c r="AM43" s="97"/>
      <c r="AN43" s="98">
        <v>3.8645601810135999E-3</v>
      </c>
      <c r="AO43" s="98"/>
    </row>
    <row r="44" spans="2:41" s="1" customFormat="1" ht="10.199999999999999" x14ac:dyDescent="0.15">
      <c r="B44" s="95" t="s">
        <v>1074</v>
      </c>
      <c r="C44" s="95"/>
      <c r="D44" s="95"/>
      <c r="E44" s="95"/>
      <c r="F44" s="95"/>
      <c r="G44" s="95"/>
      <c r="H44" s="95"/>
      <c r="I44" s="95"/>
      <c r="J44" s="95"/>
      <c r="K44" s="105">
        <v>9528201.7400000002</v>
      </c>
      <c r="L44" s="105"/>
      <c r="M44" s="105"/>
      <c r="N44" s="105"/>
      <c r="O44" s="105"/>
      <c r="P44" s="105"/>
      <c r="Q44" s="105"/>
      <c r="R44" s="105"/>
      <c r="S44" s="105"/>
      <c r="T44" s="105"/>
      <c r="U44" s="105"/>
      <c r="V44" s="98">
        <v>2.6436179612765801E-3</v>
      </c>
      <c r="W44" s="98"/>
      <c r="X44" s="98"/>
      <c r="Y44" s="98"/>
      <c r="Z44" s="98"/>
      <c r="AA44" s="98"/>
      <c r="AB44" s="98"/>
      <c r="AC44" s="98"/>
      <c r="AD44" s="98"/>
      <c r="AE44" s="98"/>
      <c r="AF44" s="97">
        <v>264</v>
      </c>
      <c r="AG44" s="97"/>
      <c r="AH44" s="97"/>
      <c r="AI44" s="97"/>
      <c r="AJ44" s="97"/>
      <c r="AK44" s="97"/>
      <c r="AL44" s="97"/>
      <c r="AM44" s="97"/>
      <c r="AN44" s="98">
        <v>5.2862377605574599E-3</v>
      </c>
      <c r="AO44" s="98"/>
    </row>
    <row r="45" spans="2:41" s="1" customFormat="1" ht="10.199999999999999" x14ac:dyDescent="0.15">
      <c r="B45" s="95" t="s">
        <v>1075</v>
      </c>
      <c r="C45" s="95"/>
      <c r="D45" s="95"/>
      <c r="E45" s="95"/>
      <c r="F45" s="95"/>
      <c r="G45" s="95"/>
      <c r="H45" s="95"/>
      <c r="I45" s="95"/>
      <c r="J45" s="95"/>
      <c r="K45" s="105">
        <v>4379561.97</v>
      </c>
      <c r="L45" s="105"/>
      <c r="M45" s="105"/>
      <c r="N45" s="105"/>
      <c r="O45" s="105"/>
      <c r="P45" s="105"/>
      <c r="Q45" s="105"/>
      <c r="R45" s="105"/>
      <c r="S45" s="105"/>
      <c r="T45" s="105"/>
      <c r="U45" s="105"/>
      <c r="V45" s="98">
        <v>1.2151179207101699E-3</v>
      </c>
      <c r="W45" s="98"/>
      <c r="X45" s="98"/>
      <c r="Y45" s="98"/>
      <c r="Z45" s="98"/>
      <c r="AA45" s="98"/>
      <c r="AB45" s="98"/>
      <c r="AC45" s="98"/>
      <c r="AD45" s="98"/>
      <c r="AE45" s="98"/>
      <c r="AF45" s="97">
        <v>132</v>
      </c>
      <c r="AG45" s="97"/>
      <c r="AH45" s="97"/>
      <c r="AI45" s="97"/>
      <c r="AJ45" s="97"/>
      <c r="AK45" s="97"/>
      <c r="AL45" s="97"/>
      <c r="AM45" s="97"/>
      <c r="AN45" s="98">
        <v>2.64311888027873E-3</v>
      </c>
      <c r="AO45" s="98"/>
    </row>
    <row r="46" spans="2:41" s="1" customFormat="1" ht="10.199999999999999" x14ac:dyDescent="0.15">
      <c r="B46" s="95" t="s">
        <v>1076</v>
      </c>
      <c r="C46" s="95"/>
      <c r="D46" s="95"/>
      <c r="E46" s="95"/>
      <c r="F46" s="95"/>
      <c r="G46" s="95"/>
      <c r="H46" s="95"/>
      <c r="I46" s="95"/>
      <c r="J46" s="95"/>
      <c r="K46" s="105">
        <v>971686.43</v>
      </c>
      <c r="L46" s="105"/>
      <c r="M46" s="105"/>
      <c r="N46" s="105"/>
      <c r="O46" s="105"/>
      <c r="P46" s="105"/>
      <c r="Q46" s="105"/>
      <c r="R46" s="105"/>
      <c r="S46" s="105"/>
      <c r="T46" s="105"/>
      <c r="U46" s="105"/>
      <c r="V46" s="98">
        <v>2.6959627526491902E-4</v>
      </c>
      <c r="W46" s="98"/>
      <c r="X46" s="98"/>
      <c r="Y46" s="98"/>
      <c r="Z46" s="98"/>
      <c r="AA46" s="98"/>
      <c r="AB46" s="98"/>
      <c r="AC46" s="98"/>
      <c r="AD46" s="98"/>
      <c r="AE46" s="98"/>
      <c r="AF46" s="97">
        <v>19</v>
      </c>
      <c r="AG46" s="97"/>
      <c r="AH46" s="97"/>
      <c r="AI46" s="97"/>
      <c r="AJ46" s="97"/>
      <c r="AK46" s="97"/>
      <c r="AL46" s="97"/>
      <c r="AM46" s="97"/>
      <c r="AN46" s="98">
        <v>3.8044892973709002E-4</v>
      </c>
      <c r="AO46" s="98"/>
    </row>
    <row r="47" spans="2:41" s="1" customFormat="1" ht="10.199999999999999" x14ac:dyDescent="0.15">
      <c r="B47" s="95" t="s">
        <v>1077</v>
      </c>
      <c r="C47" s="95"/>
      <c r="D47" s="95"/>
      <c r="E47" s="95"/>
      <c r="F47" s="95"/>
      <c r="G47" s="95"/>
      <c r="H47" s="95"/>
      <c r="I47" s="95"/>
      <c r="J47" s="95"/>
      <c r="K47" s="105">
        <v>277300.28999999998</v>
      </c>
      <c r="L47" s="105"/>
      <c r="M47" s="105"/>
      <c r="N47" s="105"/>
      <c r="O47" s="105"/>
      <c r="P47" s="105"/>
      <c r="Q47" s="105"/>
      <c r="R47" s="105"/>
      <c r="S47" s="105"/>
      <c r="T47" s="105"/>
      <c r="U47" s="105"/>
      <c r="V47" s="98">
        <v>7.6937500623407704E-5</v>
      </c>
      <c r="W47" s="98"/>
      <c r="X47" s="98"/>
      <c r="Y47" s="98"/>
      <c r="Z47" s="98"/>
      <c r="AA47" s="98"/>
      <c r="AB47" s="98"/>
      <c r="AC47" s="98"/>
      <c r="AD47" s="98"/>
      <c r="AE47" s="98"/>
      <c r="AF47" s="97">
        <v>12</v>
      </c>
      <c r="AG47" s="97"/>
      <c r="AH47" s="97"/>
      <c r="AI47" s="97"/>
      <c r="AJ47" s="97"/>
      <c r="AK47" s="97"/>
      <c r="AL47" s="97"/>
      <c r="AM47" s="97"/>
      <c r="AN47" s="98">
        <v>2.4028353457079401E-4</v>
      </c>
      <c r="AO47" s="98"/>
    </row>
    <row r="48" spans="2:41" s="1" customFormat="1" ht="10.199999999999999" x14ac:dyDescent="0.15">
      <c r="B48" s="95" t="s">
        <v>1078</v>
      </c>
      <c r="C48" s="95"/>
      <c r="D48" s="95"/>
      <c r="E48" s="95"/>
      <c r="F48" s="95"/>
      <c r="G48" s="95"/>
      <c r="H48" s="95"/>
      <c r="I48" s="95"/>
      <c r="J48" s="95"/>
      <c r="K48" s="105">
        <v>988061.69</v>
      </c>
      <c r="L48" s="105"/>
      <c r="M48" s="105"/>
      <c r="N48" s="105"/>
      <c r="O48" s="105"/>
      <c r="P48" s="105"/>
      <c r="Q48" s="105"/>
      <c r="R48" s="105"/>
      <c r="S48" s="105"/>
      <c r="T48" s="105"/>
      <c r="U48" s="105"/>
      <c r="V48" s="98">
        <v>2.7413962275459698E-4</v>
      </c>
      <c r="W48" s="98"/>
      <c r="X48" s="98"/>
      <c r="Y48" s="98"/>
      <c r="Z48" s="98"/>
      <c r="AA48" s="98"/>
      <c r="AB48" s="98"/>
      <c r="AC48" s="98"/>
      <c r="AD48" s="98"/>
      <c r="AE48" s="98"/>
      <c r="AF48" s="97">
        <v>37</v>
      </c>
      <c r="AG48" s="97"/>
      <c r="AH48" s="97"/>
      <c r="AI48" s="97"/>
      <c r="AJ48" s="97"/>
      <c r="AK48" s="97"/>
      <c r="AL48" s="97"/>
      <c r="AM48" s="97"/>
      <c r="AN48" s="98">
        <v>7.4087423159328002E-4</v>
      </c>
      <c r="AO48" s="98"/>
    </row>
    <row r="49" spans="2:44" s="1" customFormat="1" ht="10.199999999999999" x14ac:dyDescent="0.15">
      <c r="B49" s="95" t="s">
        <v>1079</v>
      </c>
      <c r="C49" s="95"/>
      <c r="D49" s="95"/>
      <c r="E49" s="95"/>
      <c r="F49" s="95"/>
      <c r="G49" s="95"/>
      <c r="H49" s="95"/>
      <c r="I49" s="95"/>
      <c r="J49" s="95"/>
      <c r="K49" s="105">
        <v>1769571.69</v>
      </c>
      <c r="L49" s="105"/>
      <c r="M49" s="105"/>
      <c r="N49" s="105"/>
      <c r="O49" s="105"/>
      <c r="P49" s="105"/>
      <c r="Q49" s="105"/>
      <c r="R49" s="105"/>
      <c r="S49" s="105"/>
      <c r="T49" s="105"/>
      <c r="U49" s="105"/>
      <c r="V49" s="98">
        <v>4.9097108049378404E-4</v>
      </c>
      <c r="W49" s="98"/>
      <c r="X49" s="98"/>
      <c r="Y49" s="98"/>
      <c r="Z49" s="98"/>
      <c r="AA49" s="98"/>
      <c r="AB49" s="98"/>
      <c r="AC49" s="98"/>
      <c r="AD49" s="98"/>
      <c r="AE49" s="98"/>
      <c r="AF49" s="97">
        <v>105</v>
      </c>
      <c r="AG49" s="97"/>
      <c r="AH49" s="97"/>
      <c r="AI49" s="97"/>
      <c r="AJ49" s="97"/>
      <c r="AK49" s="97"/>
      <c r="AL49" s="97"/>
      <c r="AM49" s="97"/>
      <c r="AN49" s="98">
        <v>2.1024809274944401E-3</v>
      </c>
      <c r="AO49" s="98"/>
    </row>
    <row r="50" spans="2:44" s="1" customFormat="1" ht="10.199999999999999" x14ac:dyDescent="0.15">
      <c r="B50" s="95" t="s">
        <v>1080</v>
      </c>
      <c r="C50" s="95"/>
      <c r="D50" s="95"/>
      <c r="E50" s="95"/>
      <c r="F50" s="95"/>
      <c r="G50" s="95"/>
      <c r="H50" s="95"/>
      <c r="I50" s="95"/>
      <c r="J50" s="95"/>
      <c r="K50" s="105">
        <v>587134.11</v>
      </c>
      <c r="L50" s="105"/>
      <c r="M50" s="105"/>
      <c r="N50" s="105"/>
      <c r="O50" s="105"/>
      <c r="P50" s="105"/>
      <c r="Q50" s="105"/>
      <c r="R50" s="105"/>
      <c r="S50" s="105"/>
      <c r="T50" s="105"/>
      <c r="U50" s="105"/>
      <c r="V50" s="98">
        <v>1.6290149193190099E-4</v>
      </c>
      <c r="W50" s="98"/>
      <c r="X50" s="98"/>
      <c r="Y50" s="98"/>
      <c r="Z50" s="98"/>
      <c r="AA50" s="98"/>
      <c r="AB50" s="98"/>
      <c r="AC50" s="98"/>
      <c r="AD50" s="98"/>
      <c r="AE50" s="98"/>
      <c r="AF50" s="97">
        <v>34</v>
      </c>
      <c r="AG50" s="97"/>
      <c r="AH50" s="97"/>
      <c r="AI50" s="97"/>
      <c r="AJ50" s="97"/>
      <c r="AK50" s="97"/>
      <c r="AL50" s="97"/>
      <c r="AM50" s="97"/>
      <c r="AN50" s="98">
        <v>6.8080334795058198E-4</v>
      </c>
      <c r="AO50" s="98"/>
    </row>
    <row r="51" spans="2:44" s="1" customFormat="1" ht="10.199999999999999" x14ac:dyDescent="0.15">
      <c r="B51" s="95" t="s">
        <v>1081</v>
      </c>
      <c r="C51" s="95"/>
      <c r="D51" s="95"/>
      <c r="E51" s="95"/>
      <c r="F51" s="95"/>
      <c r="G51" s="95"/>
      <c r="H51" s="95"/>
      <c r="I51" s="95"/>
      <c r="J51" s="95"/>
      <c r="K51" s="105">
        <v>392990</v>
      </c>
      <c r="L51" s="105"/>
      <c r="M51" s="105"/>
      <c r="N51" s="105"/>
      <c r="O51" s="105"/>
      <c r="P51" s="105"/>
      <c r="Q51" s="105"/>
      <c r="R51" s="105"/>
      <c r="S51" s="105"/>
      <c r="T51" s="105"/>
      <c r="U51" s="105"/>
      <c r="V51" s="98">
        <v>1.0903583393292899E-4</v>
      </c>
      <c r="W51" s="98"/>
      <c r="X51" s="98"/>
      <c r="Y51" s="98"/>
      <c r="Z51" s="98"/>
      <c r="AA51" s="98"/>
      <c r="AB51" s="98"/>
      <c r="AC51" s="98"/>
      <c r="AD51" s="98"/>
      <c r="AE51" s="98"/>
      <c r="AF51" s="97">
        <v>5</v>
      </c>
      <c r="AG51" s="97"/>
      <c r="AH51" s="97"/>
      <c r="AI51" s="97"/>
      <c r="AJ51" s="97"/>
      <c r="AK51" s="97"/>
      <c r="AL51" s="97"/>
      <c r="AM51" s="97"/>
      <c r="AN51" s="98">
        <v>1.00118139404497E-4</v>
      </c>
      <c r="AO51" s="98"/>
    </row>
    <row r="52" spans="2:44" s="1" customFormat="1" ht="10.199999999999999" x14ac:dyDescent="0.15">
      <c r="B52" s="95" t="s">
        <v>1082</v>
      </c>
      <c r="C52" s="95"/>
      <c r="D52" s="95"/>
      <c r="E52" s="95"/>
      <c r="F52" s="95"/>
      <c r="G52" s="95"/>
      <c r="H52" s="95"/>
      <c r="I52" s="95"/>
      <c r="J52" s="95"/>
      <c r="K52" s="105">
        <v>1229.04</v>
      </c>
      <c r="L52" s="105"/>
      <c r="M52" s="105"/>
      <c r="N52" s="105"/>
      <c r="O52" s="105"/>
      <c r="P52" s="105"/>
      <c r="Q52" s="105"/>
      <c r="R52" s="105"/>
      <c r="S52" s="105"/>
      <c r="T52" s="105"/>
      <c r="U52" s="105"/>
      <c r="V52" s="98">
        <v>3.4099951992907402E-7</v>
      </c>
      <c r="W52" s="98"/>
      <c r="X52" s="98"/>
      <c r="Y52" s="98"/>
      <c r="Z52" s="98"/>
      <c r="AA52" s="98"/>
      <c r="AB52" s="98"/>
      <c r="AC52" s="98"/>
      <c r="AD52" s="98"/>
      <c r="AE52" s="98"/>
      <c r="AF52" s="97">
        <v>1</v>
      </c>
      <c r="AG52" s="97"/>
      <c r="AH52" s="97"/>
      <c r="AI52" s="97"/>
      <c r="AJ52" s="97"/>
      <c r="AK52" s="97"/>
      <c r="AL52" s="97"/>
      <c r="AM52" s="97"/>
      <c r="AN52" s="98">
        <v>2.0023627880899499E-5</v>
      </c>
      <c r="AO52" s="98"/>
    </row>
    <row r="53" spans="2:44" s="1" customFormat="1" ht="10.199999999999999" x14ac:dyDescent="0.15">
      <c r="B53" s="95" t="s">
        <v>1083</v>
      </c>
      <c r="C53" s="95"/>
      <c r="D53" s="95"/>
      <c r="E53" s="95"/>
      <c r="F53" s="95"/>
      <c r="G53" s="95"/>
      <c r="H53" s="95"/>
      <c r="I53" s="95"/>
      <c r="J53" s="95"/>
      <c r="K53" s="105">
        <v>30697.63</v>
      </c>
      <c r="L53" s="105"/>
      <c r="M53" s="105"/>
      <c r="N53" s="105"/>
      <c r="O53" s="105"/>
      <c r="P53" s="105"/>
      <c r="Q53" s="105"/>
      <c r="R53" s="105"/>
      <c r="S53" s="105"/>
      <c r="T53" s="105"/>
      <c r="U53" s="105"/>
      <c r="V53" s="98">
        <v>8.5171166869754693E-6</v>
      </c>
      <c r="W53" s="98"/>
      <c r="X53" s="98"/>
      <c r="Y53" s="98"/>
      <c r="Z53" s="98"/>
      <c r="AA53" s="98"/>
      <c r="AB53" s="98"/>
      <c r="AC53" s="98"/>
      <c r="AD53" s="98"/>
      <c r="AE53" s="98"/>
      <c r="AF53" s="97">
        <v>3</v>
      </c>
      <c r="AG53" s="97"/>
      <c r="AH53" s="97"/>
      <c r="AI53" s="97"/>
      <c r="AJ53" s="97"/>
      <c r="AK53" s="97"/>
      <c r="AL53" s="97"/>
      <c r="AM53" s="97"/>
      <c r="AN53" s="98">
        <v>6.00708836426984E-5</v>
      </c>
      <c r="AO53" s="98"/>
    </row>
    <row r="54" spans="2:44" s="1" customFormat="1" ht="10.199999999999999" x14ac:dyDescent="0.15">
      <c r="B54" s="101"/>
      <c r="C54" s="101"/>
      <c r="D54" s="101"/>
      <c r="E54" s="101"/>
      <c r="F54" s="101"/>
      <c r="G54" s="101"/>
      <c r="H54" s="101"/>
      <c r="I54" s="101"/>
      <c r="J54" s="101"/>
      <c r="K54" s="106">
        <v>3604227948.0500002</v>
      </c>
      <c r="L54" s="106"/>
      <c r="M54" s="106"/>
      <c r="N54" s="106"/>
      <c r="O54" s="106"/>
      <c r="P54" s="106"/>
      <c r="Q54" s="106"/>
      <c r="R54" s="106"/>
      <c r="S54" s="106"/>
      <c r="T54" s="106"/>
      <c r="U54" s="106"/>
      <c r="V54" s="100">
        <v>1</v>
      </c>
      <c r="W54" s="100"/>
      <c r="X54" s="100"/>
      <c r="Y54" s="100"/>
      <c r="Z54" s="100"/>
      <c r="AA54" s="100"/>
      <c r="AB54" s="100"/>
      <c r="AC54" s="100"/>
      <c r="AD54" s="100"/>
      <c r="AE54" s="100"/>
      <c r="AF54" s="99">
        <v>49941</v>
      </c>
      <c r="AG54" s="99"/>
      <c r="AH54" s="99"/>
      <c r="AI54" s="99"/>
      <c r="AJ54" s="99"/>
      <c r="AK54" s="99"/>
      <c r="AL54" s="99"/>
      <c r="AM54" s="99"/>
      <c r="AN54" s="100">
        <v>1</v>
      </c>
      <c r="AO54" s="100"/>
    </row>
    <row r="55" spans="2:44" s="1" customFormat="1" ht="7.8" x14ac:dyDescent="0.15"/>
    <row r="56" spans="2:44" s="1" customFormat="1" x14ac:dyDescent="0.15">
      <c r="B56" s="86" t="s">
        <v>1176</v>
      </c>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row>
    <row r="57" spans="2:44" s="1" customFormat="1" ht="7.8" x14ac:dyDescent="0.15"/>
    <row r="58" spans="2:44" s="1" customFormat="1" ht="10.199999999999999" x14ac:dyDescent="0.15">
      <c r="B58" s="84" t="s">
        <v>1060</v>
      </c>
      <c r="C58" s="84"/>
      <c r="D58" s="84"/>
      <c r="E58" s="84"/>
      <c r="F58" s="84"/>
      <c r="G58" s="84"/>
      <c r="H58" s="84"/>
      <c r="I58" s="84"/>
      <c r="J58" s="84"/>
      <c r="K58" s="84"/>
      <c r="L58" s="84" t="s">
        <v>1057</v>
      </c>
      <c r="M58" s="84"/>
      <c r="N58" s="84"/>
      <c r="O58" s="84"/>
      <c r="P58" s="84"/>
      <c r="Q58" s="84"/>
      <c r="R58" s="84"/>
      <c r="S58" s="84"/>
      <c r="T58" s="84"/>
      <c r="U58" s="84"/>
      <c r="V58" s="84" t="s">
        <v>1058</v>
      </c>
      <c r="W58" s="84"/>
      <c r="X58" s="84"/>
      <c r="Y58" s="84"/>
      <c r="Z58" s="84"/>
      <c r="AA58" s="84"/>
      <c r="AB58" s="84"/>
      <c r="AC58" s="84"/>
      <c r="AD58" s="84"/>
      <c r="AE58" s="84"/>
      <c r="AF58" s="84" t="s">
        <v>1059</v>
      </c>
      <c r="AG58" s="84"/>
      <c r="AH58" s="84"/>
      <c r="AI58" s="84"/>
      <c r="AJ58" s="84"/>
      <c r="AK58" s="84" t="s">
        <v>1058</v>
      </c>
      <c r="AL58" s="84"/>
      <c r="AM58" s="84"/>
      <c r="AN58" s="84"/>
      <c r="AO58" s="84"/>
      <c r="AP58" s="84"/>
      <c r="AQ58" s="84"/>
    </row>
    <row r="59" spans="2:44" s="1" customFormat="1" ht="10.199999999999999" x14ac:dyDescent="0.15">
      <c r="B59" s="95" t="s">
        <v>1084</v>
      </c>
      <c r="C59" s="95"/>
      <c r="D59" s="95"/>
      <c r="E59" s="95"/>
      <c r="F59" s="95"/>
      <c r="G59" s="95"/>
      <c r="H59" s="95"/>
      <c r="I59" s="95"/>
      <c r="J59" s="95"/>
      <c r="K59" s="95"/>
      <c r="L59" s="105">
        <v>27612.69</v>
      </c>
      <c r="M59" s="105"/>
      <c r="N59" s="105"/>
      <c r="O59" s="105"/>
      <c r="P59" s="105"/>
      <c r="Q59" s="105"/>
      <c r="R59" s="105"/>
      <c r="S59" s="105"/>
      <c r="T59" s="105"/>
      <c r="U59" s="105"/>
      <c r="V59" s="98">
        <v>7.6611941303377697E-6</v>
      </c>
      <c r="W59" s="98"/>
      <c r="X59" s="98"/>
      <c r="Y59" s="98"/>
      <c r="Z59" s="98"/>
      <c r="AA59" s="98"/>
      <c r="AB59" s="98"/>
      <c r="AC59" s="98"/>
      <c r="AD59" s="98"/>
      <c r="AE59" s="98"/>
      <c r="AF59" s="97">
        <v>162</v>
      </c>
      <c r="AG59" s="97"/>
      <c r="AH59" s="97"/>
      <c r="AI59" s="97"/>
      <c r="AJ59" s="97"/>
      <c r="AK59" s="98">
        <v>3.2438277167057099E-3</v>
      </c>
      <c r="AL59" s="98"/>
      <c r="AM59" s="98"/>
      <c r="AN59" s="98"/>
      <c r="AO59" s="98"/>
      <c r="AP59" s="98"/>
      <c r="AQ59" s="98"/>
    </row>
    <row r="60" spans="2:44" s="1" customFormat="1" ht="10.199999999999999" x14ac:dyDescent="0.15">
      <c r="B60" s="95" t="s">
        <v>1061</v>
      </c>
      <c r="C60" s="95"/>
      <c r="D60" s="95"/>
      <c r="E60" s="95"/>
      <c r="F60" s="95"/>
      <c r="G60" s="95"/>
      <c r="H60" s="95"/>
      <c r="I60" s="95"/>
      <c r="J60" s="95"/>
      <c r="K60" s="95"/>
      <c r="L60" s="105">
        <v>19233772.75</v>
      </c>
      <c r="M60" s="105"/>
      <c r="N60" s="105"/>
      <c r="O60" s="105"/>
      <c r="P60" s="105"/>
      <c r="Q60" s="105"/>
      <c r="R60" s="105"/>
      <c r="S60" s="105"/>
      <c r="T60" s="105"/>
      <c r="U60" s="105"/>
      <c r="V60" s="98">
        <v>5.3364473688203001E-3</v>
      </c>
      <c r="W60" s="98"/>
      <c r="X60" s="98"/>
      <c r="Y60" s="98"/>
      <c r="Z60" s="98"/>
      <c r="AA60" s="98"/>
      <c r="AB60" s="98"/>
      <c r="AC60" s="98"/>
      <c r="AD60" s="98"/>
      <c r="AE60" s="98"/>
      <c r="AF60" s="97">
        <v>892</v>
      </c>
      <c r="AG60" s="97"/>
      <c r="AH60" s="97"/>
      <c r="AI60" s="97"/>
      <c r="AJ60" s="97"/>
      <c r="AK60" s="98">
        <v>1.78610760697623E-2</v>
      </c>
      <c r="AL60" s="98"/>
      <c r="AM60" s="98"/>
      <c r="AN60" s="98"/>
      <c r="AO60" s="98"/>
      <c r="AP60" s="98"/>
      <c r="AQ60" s="98"/>
    </row>
    <row r="61" spans="2:44" s="1" customFormat="1" ht="10.199999999999999" x14ac:dyDescent="0.15">
      <c r="B61" s="95" t="s">
        <v>1062</v>
      </c>
      <c r="C61" s="95"/>
      <c r="D61" s="95"/>
      <c r="E61" s="95"/>
      <c r="F61" s="95"/>
      <c r="G61" s="95"/>
      <c r="H61" s="95"/>
      <c r="I61" s="95"/>
      <c r="J61" s="95"/>
      <c r="K61" s="95"/>
      <c r="L61" s="105">
        <v>47793808.940000102</v>
      </c>
      <c r="M61" s="105"/>
      <c r="N61" s="105"/>
      <c r="O61" s="105"/>
      <c r="P61" s="105"/>
      <c r="Q61" s="105"/>
      <c r="R61" s="105"/>
      <c r="S61" s="105"/>
      <c r="T61" s="105"/>
      <c r="U61" s="105"/>
      <c r="V61" s="98">
        <v>1.3260484527860701E-2</v>
      </c>
      <c r="W61" s="98"/>
      <c r="X61" s="98"/>
      <c r="Y61" s="98"/>
      <c r="Z61" s="98"/>
      <c r="AA61" s="98"/>
      <c r="AB61" s="98"/>
      <c r="AC61" s="98"/>
      <c r="AD61" s="98"/>
      <c r="AE61" s="98"/>
      <c r="AF61" s="97">
        <v>3016</v>
      </c>
      <c r="AG61" s="97"/>
      <c r="AH61" s="97"/>
      <c r="AI61" s="97"/>
      <c r="AJ61" s="97"/>
      <c r="AK61" s="98">
        <v>6.0391261688792802E-2</v>
      </c>
      <c r="AL61" s="98"/>
      <c r="AM61" s="98"/>
      <c r="AN61" s="98"/>
      <c r="AO61" s="98"/>
      <c r="AP61" s="98"/>
      <c r="AQ61" s="98"/>
    </row>
    <row r="62" spans="2:44" s="1" customFormat="1" ht="10.199999999999999" x14ac:dyDescent="0.15">
      <c r="B62" s="95" t="s">
        <v>1063</v>
      </c>
      <c r="C62" s="95"/>
      <c r="D62" s="95"/>
      <c r="E62" s="95"/>
      <c r="F62" s="95"/>
      <c r="G62" s="95"/>
      <c r="H62" s="95"/>
      <c r="I62" s="95"/>
      <c r="J62" s="95"/>
      <c r="K62" s="95"/>
      <c r="L62" s="105">
        <v>73533293.590000004</v>
      </c>
      <c r="M62" s="105"/>
      <c r="N62" s="105"/>
      <c r="O62" s="105"/>
      <c r="P62" s="105"/>
      <c r="Q62" s="105"/>
      <c r="R62" s="105"/>
      <c r="S62" s="105"/>
      <c r="T62" s="105"/>
      <c r="U62" s="105"/>
      <c r="V62" s="98">
        <v>2.04019542187346E-2</v>
      </c>
      <c r="W62" s="98"/>
      <c r="X62" s="98"/>
      <c r="Y62" s="98"/>
      <c r="Z62" s="98"/>
      <c r="AA62" s="98"/>
      <c r="AB62" s="98"/>
      <c r="AC62" s="98"/>
      <c r="AD62" s="98"/>
      <c r="AE62" s="98"/>
      <c r="AF62" s="97">
        <v>3305</v>
      </c>
      <c r="AG62" s="97"/>
      <c r="AH62" s="97"/>
      <c r="AI62" s="97"/>
      <c r="AJ62" s="97"/>
      <c r="AK62" s="98">
        <v>6.6178090146372701E-2</v>
      </c>
      <c r="AL62" s="98"/>
      <c r="AM62" s="98"/>
      <c r="AN62" s="98"/>
      <c r="AO62" s="98"/>
      <c r="AP62" s="98"/>
      <c r="AQ62" s="98"/>
    </row>
    <row r="63" spans="2:44" s="1" customFormat="1" ht="10.199999999999999" x14ac:dyDescent="0.15">
      <c r="B63" s="95" t="s">
        <v>1064</v>
      </c>
      <c r="C63" s="95"/>
      <c r="D63" s="95"/>
      <c r="E63" s="95"/>
      <c r="F63" s="95"/>
      <c r="G63" s="95"/>
      <c r="H63" s="95"/>
      <c r="I63" s="95"/>
      <c r="J63" s="95"/>
      <c r="K63" s="95"/>
      <c r="L63" s="105">
        <v>65411926.549999997</v>
      </c>
      <c r="M63" s="105"/>
      <c r="N63" s="105"/>
      <c r="O63" s="105"/>
      <c r="P63" s="105"/>
      <c r="Q63" s="105"/>
      <c r="R63" s="105"/>
      <c r="S63" s="105"/>
      <c r="T63" s="105"/>
      <c r="U63" s="105"/>
      <c r="V63" s="98">
        <v>1.8148665260028798E-2</v>
      </c>
      <c r="W63" s="98"/>
      <c r="X63" s="98"/>
      <c r="Y63" s="98"/>
      <c r="Z63" s="98"/>
      <c r="AA63" s="98"/>
      <c r="AB63" s="98"/>
      <c r="AC63" s="98"/>
      <c r="AD63" s="98"/>
      <c r="AE63" s="98"/>
      <c r="AF63" s="97">
        <v>2273</v>
      </c>
      <c r="AG63" s="97"/>
      <c r="AH63" s="97"/>
      <c r="AI63" s="97"/>
      <c r="AJ63" s="97"/>
      <c r="AK63" s="98">
        <v>4.5513706173284499E-2</v>
      </c>
      <c r="AL63" s="98"/>
      <c r="AM63" s="98"/>
      <c r="AN63" s="98"/>
      <c r="AO63" s="98"/>
      <c r="AP63" s="98"/>
      <c r="AQ63" s="98"/>
    </row>
    <row r="64" spans="2:44" s="1" customFormat="1" ht="10.199999999999999" x14ac:dyDescent="0.15">
      <c r="B64" s="95" t="s">
        <v>1065</v>
      </c>
      <c r="C64" s="95"/>
      <c r="D64" s="95"/>
      <c r="E64" s="95"/>
      <c r="F64" s="95"/>
      <c r="G64" s="95"/>
      <c r="H64" s="95"/>
      <c r="I64" s="95"/>
      <c r="J64" s="95"/>
      <c r="K64" s="95"/>
      <c r="L64" s="105">
        <v>76972846.259999901</v>
      </c>
      <c r="M64" s="105"/>
      <c r="N64" s="105"/>
      <c r="O64" s="105"/>
      <c r="P64" s="105"/>
      <c r="Q64" s="105"/>
      <c r="R64" s="105"/>
      <c r="S64" s="105"/>
      <c r="T64" s="105"/>
      <c r="U64" s="105"/>
      <c r="V64" s="98">
        <v>2.1356264745032199E-2</v>
      </c>
      <c r="W64" s="98"/>
      <c r="X64" s="98"/>
      <c r="Y64" s="98"/>
      <c r="Z64" s="98"/>
      <c r="AA64" s="98"/>
      <c r="AB64" s="98"/>
      <c r="AC64" s="98"/>
      <c r="AD64" s="98"/>
      <c r="AE64" s="98"/>
      <c r="AF64" s="97">
        <v>2268</v>
      </c>
      <c r="AG64" s="97"/>
      <c r="AH64" s="97"/>
      <c r="AI64" s="97"/>
      <c r="AJ64" s="97"/>
      <c r="AK64" s="98">
        <v>4.5413588033880001E-2</v>
      </c>
      <c r="AL64" s="98"/>
      <c r="AM64" s="98"/>
      <c r="AN64" s="98"/>
      <c r="AO64" s="98"/>
      <c r="AP64" s="98"/>
      <c r="AQ64" s="98"/>
    </row>
    <row r="65" spans="2:43" s="1" customFormat="1" ht="10.199999999999999" x14ac:dyDescent="0.15">
      <c r="B65" s="95" t="s">
        <v>1066</v>
      </c>
      <c r="C65" s="95"/>
      <c r="D65" s="95"/>
      <c r="E65" s="95"/>
      <c r="F65" s="95"/>
      <c r="G65" s="95"/>
      <c r="H65" s="95"/>
      <c r="I65" s="95"/>
      <c r="J65" s="95"/>
      <c r="K65" s="95"/>
      <c r="L65" s="105">
        <v>96789513.579999804</v>
      </c>
      <c r="M65" s="105"/>
      <c r="N65" s="105"/>
      <c r="O65" s="105"/>
      <c r="P65" s="105"/>
      <c r="Q65" s="105"/>
      <c r="R65" s="105"/>
      <c r="S65" s="105"/>
      <c r="T65" s="105"/>
      <c r="U65" s="105"/>
      <c r="V65" s="98">
        <v>2.68544373372295E-2</v>
      </c>
      <c r="W65" s="98"/>
      <c r="X65" s="98"/>
      <c r="Y65" s="98"/>
      <c r="Z65" s="98"/>
      <c r="AA65" s="98"/>
      <c r="AB65" s="98"/>
      <c r="AC65" s="98"/>
      <c r="AD65" s="98"/>
      <c r="AE65" s="98"/>
      <c r="AF65" s="97">
        <v>2382</v>
      </c>
      <c r="AG65" s="97"/>
      <c r="AH65" s="97"/>
      <c r="AI65" s="97"/>
      <c r="AJ65" s="97"/>
      <c r="AK65" s="98">
        <v>4.76962816123025E-2</v>
      </c>
      <c r="AL65" s="98"/>
      <c r="AM65" s="98"/>
      <c r="AN65" s="98"/>
      <c r="AO65" s="98"/>
      <c r="AP65" s="98"/>
      <c r="AQ65" s="98"/>
    </row>
    <row r="66" spans="2:43" s="1" customFormat="1" ht="10.199999999999999" x14ac:dyDescent="0.15">
      <c r="B66" s="95" t="s">
        <v>1067</v>
      </c>
      <c r="C66" s="95"/>
      <c r="D66" s="95"/>
      <c r="E66" s="95"/>
      <c r="F66" s="95"/>
      <c r="G66" s="95"/>
      <c r="H66" s="95"/>
      <c r="I66" s="95"/>
      <c r="J66" s="95"/>
      <c r="K66" s="95"/>
      <c r="L66" s="105">
        <v>100545472.62</v>
      </c>
      <c r="M66" s="105"/>
      <c r="N66" s="105"/>
      <c r="O66" s="105"/>
      <c r="P66" s="105"/>
      <c r="Q66" s="105"/>
      <c r="R66" s="105"/>
      <c r="S66" s="105"/>
      <c r="T66" s="105"/>
      <c r="U66" s="105"/>
      <c r="V66" s="98">
        <v>2.7896535421517401E-2</v>
      </c>
      <c r="W66" s="98"/>
      <c r="X66" s="98"/>
      <c r="Y66" s="98"/>
      <c r="Z66" s="98"/>
      <c r="AA66" s="98"/>
      <c r="AB66" s="98"/>
      <c r="AC66" s="98"/>
      <c r="AD66" s="98"/>
      <c r="AE66" s="98"/>
      <c r="AF66" s="97">
        <v>2238</v>
      </c>
      <c r="AG66" s="97"/>
      <c r="AH66" s="97"/>
      <c r="AI66" s="97"/>
      <c r="AJ66" s="97"/>
      <c r="AK66" s="98">
        <v>4.4812879197452998E-2</v>
      </c>
      <c r="AL66" s="98"/>
      <c r="AM66" s="98"/>
      <c r="AN66" s="98"/>
      <c r="AO66" s="98"/>
      <c r="AP66" s="98"/>
      <c r="AQ66" s="98"/>
    </row>
    <row r="67" spans="2:43" s="1" customFormat="1" ht="10.199999999999999" x14ac:dyDescent="0.15">
      <c r="B67" s="95" t="s">
        <v>1068</v>
      </c>
      <c r="C67" s="95"/>
      <c r="D67" s="95"/>
      <c r="E67" s="95"/>
      <c r="F67" s="95"/>
      <c r="G67" s="95"/>
      <c r="H67" s="95"/>
      <c r="I67" s="95"/>
      <c r="J67" s="95"/>
      <c r="K67" s="95"/>
      <c r="L67" s="105">
        <v>123161675.39</v>
      </c>
      <c r="M67" s="105"/>
      <c r="N67" s="105"/>
      <c r="O67" s="105"/>
      <c r="P67" s="105"/>
      <c r="Q67" s="105"/>
      <c r="R67" s="105"/>
      <c r="S67" s="105"/>
      <c r="T67" s="105"/>
      <c r="U67" s="105"/>
      <c r="V67" s="98">
        <v>3.4171444527151602E-2</v>
      </c>
      <c r="W67" s="98"/>
      <c r="X67" s="98"/>
      <c r="Y67" s="98"/>
      <c r="Z67" s="98"/>
      <c r="AA67" s="98"/>
      <c r="AB67" s="98"/>
      <c r="AC67" s="98"/>
      <c r="AD67" s="98"/>
      <c r="AE67" s="98"/>
      <c r="AF67" s="97">
        <v>2280</v>
      </c>
      <c r="AG67" s="97"/>
      <c r="AH67" s="97"/>
      <c r="AI67" s="97"/>
      <c r="AJ67" s="97"/>
      <c r="AK67" s="98">
        <v>4.5653871568450799E-2</v>
      </c>
      <c r="AL67" s="98"/>
      <c r="AM67" s="98"/>
      <c r="AN67" s="98"/>
      <c r="AO67" s="98"/>
      <c r="AP67" s="98"/>
      <c r="AQ67" s="98"/>
    </row>
    <row r="68" spans="2:43" s="1" customFormat="1" ht="10.199999999999999" x14ac:dyDescent="0.15">
      <c r="B68" s="95" t="s">
        <v>1069</v>
      </c>
      <c r="C68" s="95"/>
      <c r="D68" s="95"/>
      <c r="E68" s="95"/>
      <c r="F68" s="95"/>
      <c r="G68" s="95"/>
      <c r="H68" s="95"/>
      <c r="I68" s="95"/>
      <c r="J68" s="95"/>
      <c r="K68" s="95"/>
      <c r="L68" s="105">
        <v>119738391.41</v>
      </c>
      <c r="M68" s="105"/>
      <c r="N68" s="105"/>
      <c r="O68" s="105"/>
      <c r="P68" s="105"/>
      <c r="Q68" s="105"/>
      <c r="R68" s="105"/>
      <c r="S68" s="105"/>
      <c r="T68" s="105"/>
      <c r="U68" s="105"/>
      <c r="V68" s="98">
        <v>3.3221647780291498E-2</v>
      </c>
      <c r="W68" s="98"/>
      <c r="X68" s="98"/>
      <c r="Y68" s="98"/>
      <c r="Z68" s="98"/>
      <c r="AA68" s="98"/>
      <c r="AB68" s="98"/>
      <c r="AC68" s="98"/>
      <c r="AD68" s="98"/>
      <c r="AE68" s="98"/>
      <c r="AF68" s="97">
        <v>1974</v>
      </c>
      <c r="AG68" s="97"/>
      <c r="AH68" s="97"/>
      <c r="AI68" s="97"/>
      <c r="AJ68" s="97"/>
      <c r="AK68" s="98">
        <v>3.95266414368955E-2</v>
      </c>
      <c r="AL68" s="98"/>
      <c r="AM68" s="98"/>
      <c r="AN68" s="98"/>
      <c r="AO68" s="98"/>
      <c r="AP68" s="98"/>
      <c r="AQ68" s="98"/>
    </row>
    <row r="69" spans="2:43" s="1" customFormat="1" ht="10.199999999999999" x14ac:dyDescent="0.15">
      <c r="B69" s="95" t="s">
        <v>1070</v>
      </c>
      <c r="C69" s="95"/>
      <c r="D69" s="95"/>
      <c r="E69" s="95"/>
      <c r="F69" s="95"/>
      <c r="G69" s="95"/>
      <c r="H69" s="95"/>
      <c r="I69" s="95"/>
      <c r="J69" s="95"/>
      <c r="K69" s="95"/>
      <c r="L69" s="105">
        <v>110435703.98999999</v>
      </c>
      <c r="M69" s="105"/>
      <c r="N69" s="105"/>
      <c r="O69" s="105"/>
      <c r="P69" s="105"/>
      <c r="Q69" s="105"/>
      <c r="R69" s="105"/>
      <c r="S69" s="105"/>
      <c r="T69" s="105"/>
      <c r="U69" s="105"/>
      <c r="V69" s="98">
        <v>3.0640599202319901E-2</v>
      </c>
      <c r="W69" s="98"/>
      <c r="X69" s="98"/>
      <c r="Y69" s="98"/>
      <c r="Z69" s="98"/>
      <c r="AA69" s="98"/>
      <c r="AB69" s="98"/>
      <c r="AC69" s="98"/>
      <c r="AD69" s="98"/>
      <c r="AE69" s="98"/>
      <c r="AF69" s="97">
        <v>1773</v>
      </c>
      <c r="AG69" s="97"/>
      <c r="AH69" s="97"/>
      <c r="AI69" s="97"/>
      <c r="AJ69" s="97"/>
      <c r="AK69" s="98">
        <v>3.5501892232834703E-2</v>
      </c>
      <c r="AL69" s="98"/>
      <c r="AM69" s="98"/>
      <c r="AN69" s="98"/>
      <c r="AO69" s="98"/>
      <c r="AP69" s="98"/>
      <c r="AQ69" s="98"/>
    </row>
    <row r="70" spans="2:43" s="1" customFormat="1" ht="10.199999999999999" x14ac:dyDescent="0.15">
      <c r="B70" s="95" t="s">
        <v>1071</v>
      </c>
      <c r="C70" s="95"/>
      <c r="D70" s="95"/>
      <c r="E70" s="95"/>
      <c r="F70" s="95"/>
      <c r="G70" s="95"/>
      <c r="H70" s="95"/>
      <c r="I70" s="95"/>
      <c r="J70" s="95"/>
      <c r="K70" s="95"/>
      <c r="L70" s="105">
        <v>140365552.81999999</v>
      </c>
      <c r="M70" s="105"/>
      <c r="N70" s="105"/>
      <c r="O70" s="105"/>
      <c r="P70" s="105"/>
      <c r="Q70" s="105"/>
      <c r="R70" s="105"/>
      <c r="S70" s="105"/>
      <c r="T70" s="105"/>
      <c r="U70" s="105"/>
      <c r="V70" s="98">
        <v>3.8944693521934998E-2</v>
      </c>
      <c r="W70" s="98"/>
      <c r="X70" s="98"/>
      <c r="Y70" s="98"/>
      <c r="Z70" s="98"/>
      <c r="AA70" s="98"/>
      <c r="AB70" s="98"/>
      <c r="AC70" s="98"/>
      <c r="AD70" s="98"/>
      <c r="AE70" s="98"/>
      <c r="AF70" s="97">
        <v>2074</v>
      </c>
      <c r="AG70" s="97"/>
      <c r="AH70" s="97"/>
      <c r="AI70" s="97"/>
      <c r="AJ70" s="97"/>
      <c r="AK70" s="98">
        <v>4.1529004224985497E-2</v>
      </c>
      <c r="AL70" s="98"/>
      <c r="AM70" s="98"/>
      <c r="AN70" s="98"/>
      <c r="AO70" s="98"/>
      <c r="AP70" s="98"/>
      <c r="AQ70" s="98"/>
    </row>
    <row r="71" spans="2:43" s="1" customFormat="1" ht="10.199999999999999" x14ac:dyDescent="0.15">
      <c r="B71" s="95" t="s">
        <v>1072</v>
      </c>
      <c r="C71" s="95"/>
      <c r="D71" s="95"/>
      <c r="E71" s="95"/>
      <c r="F71" s="95"/>
      <c r="G71" s="95"/>
      <c r="H71" s="95"/>
      <c r="I71" s="95"/>
      <c r="J71" s="95"/>
      <c r="K71" s="95"/>
      <c r="L71" s="105">
        <v>179147612.71000001</v>
      </c>
      <c r="M71" s="105"/>
      <c r="N71" s="105"/>
      <c r="O71" s="105"/>
      <c r="P71" s="105"/>
      <c r="Q71" s="105"/>
      <c r="R71" s="105"/>
      <c r="S71" s="105"/>
      <c r="T71" s="105"/>
      <c r="U71" s="105"/>
      <c r="V71" s="98">
        <v>4.9704850884063602E-2</v>
      </c>
      <c r="W71" s="98"/>
      <c r="X71" s="98"/>
      <c r="Y71" s="98"/>
      <c r="Z71" s="98"/>
      <c r="AA71" s="98"/>
      <c r="AB71" s="98"/>
      <c r="AC71" s="98"/>
      <c r="AD71" s="98"/>
      <c r="AE71" s="98"/>
      <c r="AF71" s="97">
        <v>2519</v>
      </c>
      <c r="AG71" s="97"/>
      <c r="AH71" s="97"/>
      <c r="AI71" s="97"/>
      <c r="AJ71" s="97"/>
      <c r="AK71" s="98">
        <v>5.0439518631985703E-2</v>
      </c>
      <c r="AL71" s="98"/>
      <c r="AM71" s="98"/>
      <c r="AN71" s="98"/>
      <c r="AO71" s="98"/>
      <c r="AP71" s="98"/>
      <c r="AQ71" s="98"/>
    </row>
    <row r="72" spans="2:43" s="1" customFormat="1" ht="10.199999999999999" x14ac:dyDescent="0.15">
      <c r="B72" s="95" t="s">
        <v>1073</v>
      </c>
      <c r="C72" s="95"/>
      <c r="D72" s="95"/>
      <c r="E72" s="95"/>
      <c r="F72" s="95"/>
      <c r="G72" s="95"/>
      <c r="H72" s="95"/>
      <c r="I72" s="95"/>
      <c r="J72" s="95"/>
      <c r="K72" s="95"/>
      <c r="L72" s="105">
        <v>183281533.91</v>
      </c>
      <c r="M72" s="105"/>
      <c r="N72" s="105"/>
      <c r="O72" s="105"/>
      <c r="P72" s="105"/>
      <c r="Q72" s="105"/>
      <c r="R72" s="105"/>
      <c r="S72" s="105"/>
      <c r="T72" s="105"/>
      <c r="U72" s="105"/>
      <c r="V72" s="98">
        <v>5.08518152990741E-2</v>
      </c>
      <c r="W72" s="98"/>
      <c r="X72" s="98"/>
      <c r="Y72" s="98"/>
      <c r="Z72" s="98"/>
      <c r="AA72" s="98"/>
      <c r="AB72" s="98"/>
      <c r="AC72" s="98"/>
      <c r="AD72" s="98"/>
      <c r="AE72" s="98"/>
      <c r="AF72" s="97">
        <v>2339</v>
      </c>
      <c r="AG72" s="97"/>
      <c r="AH72" s="97"/>
      <c r="AI72" s="97"/>
      <c r="AJ72" s="97"/>
      <c r="AK72" s="98">
        <v>4.6835265613423799E-2</v>
      </c>
      <c r="AL72" s="98"/>
      <c r="AM72" s="98"/>
      <c r="AN72" s="98"/>
      <c r="AO72" s="98"/>
      <c r="AP72" s="98"/>
      <c r="AQ72" s="98"/>
    </row>
    <row r="73" spans="2:43" s="1" customFormat="1" ht="10.199999999999999" x14ac:dyDescent="0.15">
      <c r="B73" s="95" t="s">
        <v>1074</v>
      </c>
      <c r="C73" s="95"/>
      <c r="D73" s="95"/>
      <c r="E73" s="95"/>
      <c r="F73" s="95"/>
      <c r="G73" s="95"/>
      <c r="H73" s="95"/>
      <c r="I73" s="95"/>
      <c r="J73" s="95"/>
      <c r="K73" s="95"/>
      <c r="L73" s="105">
        <v>178021852.05000001</v>
      </c>
      <c r="M73" s="105"/>
      <c r="N73" s="105"/>
      <c r="O73" s="105"/>
      <c r="P73" s="105"/>
      <c r="Q73" s="105"/>
      <c r="R73" s="105"/>
      <c r="S73" s="105"/>
      <c r="T73" s="105"/>
      <c r="U73" s="105"/>
      <c r="V73" s="98">
        <v>4.9392506416336697E-2</v>
      </c>
      <c r="W73" s="98"/>
      <c r="X73" s="98"/>
      <c r="Y73" s="98"/>
      <c r="Z73" s="98"/>
      <c r="AA73" s="98"/>
      <c r="AB73" s="98"/>
      <c r="AC73" s="98"/>
      <c r="AD73" s="98"/>
      <c r="AE73" s="98"/>
      <c r="AF73" s="97">
        <v>2072</v>
      </c>
      <c r="AG73" s="97"/>
      <c r="AH73" s="97"/>
      <c r="AI73" s="97"/>
      <c r="AJ73" s="97"/>
      <c r="AK73" s="98">
        <v>4.1488956969223702E-2</v>
      </c>
      <c r="AL73" s="98"/>
      <c r="AM73" s="98"/>
      <c r="AN73" s="98"/>
      <c r="AO73" s="98"/>
      <c r="AP73" s="98"/>
      <c r="AQ73" s="98"/>
    </row>
    <row r="74" spans="2:43" s="1" customFormat="1" ht="10.199999999999999" x14ac:dyDescent="0.15">
      <c r="B74" s="95" t="s">
        <v>1075</v>
      </c>
      <c r="C74" s="95"/>
      <c r="D74" s="95"/>
      <c r="E74" s="95"/>
      <c r="F74" s="95"/>
      <c r="G74" s="95"/>
      <c r="H74" s="95"/>
      <c r="I74" s="95"/>
      <c r="J74" s="95"/>
      <c r="K74" s="95"/>
      <c r="L74" s="105">
        <v>157021190.36000001</v>
      </c>
      <c r="M74" s="105"/>
      <c r="N74" s="105"/>
      <c r="O74" s="105"/>
      <c r="P74" s="105"/>
      <c r="Q74" s="105"/>
      <c r="R74" s="105"/>
      <c r="S74" s="105"/>
      <c r="T74" s="105"/>
      <c r="U74" s="105"/>
      <c r="V74" s="98">
        <v>4.3565832301187699E-2</v>
      </c>
      <c r="W74" s="98"/>
      <c r="X74" s="98"/>
      <c r="Y74" s="98"/>
      <c r="Z74" s="98"/>
      <c r="AA74" s="98"/>
      <c r="AB74" s="98"/>
      <c r="AC74" s="98"/>
      <c r="AD74" s="98"/>
      <c r="AE74" s="98"/>
      <c r="AF74" s="97">
        <v>1700</v>
      </c>
      <c r="AG74" s="97"/>
      <c r="AH74" s="97"/>
      <c r="AI74" s="97"/>
      <c r="AJ74" s="97"/>
      <c r="AK74" s="98">
        <v>3.4040167397529103E-2</v>
      </c>
      <c r="AL74" s="98"/>
      <c r="AM74" s="98"/>
      <c r="AN74" s="98"/>
      <c r="AO74" s="98"/>
      <c r="AP74" s="98"/>
      <c r="AQ74" s="98"/>
    </row>
    <row r="75" spans="2:43" s="1" customFormat="1" ht="10.199999999999999" x14ac:dyDescent="0.15">
      <c r="B75" s="95" t="s">
        <v>1076</v>
      </c>
      <c r="C75" s="95"/>
      <c r="D75" s="95"/>
      <c r="E75" s="95"/>
      <c r="F75" s="95"/>
      <c r="G75" s="95"/>
      <c r="H75" s="95"/>
      <c r="I75" s="95"/>
      <c r="J75" s="95"/>
      <c r="K75" s="95"/>
      <c r="L75" s="105">
        <v>158409304.96000001</v>
      </c>
      <c r="M75" s="105"/>
      <c r="N75" s="105"/>
      <c r="O75" s="105"/>
      <c r="P75" s="105"/>
      <c r="Q75" s="105"/>
      <c r="R75" s="105"/>
      <c r="S75" s="105"/>
      <c r="T75" s="105"/>
      <c r="U75" s="105"/>
      <c r="V75" s="98">
        <v>4.39509673758854E-2</v>
      </c>
      <c r="W75" s="98"/>
      <c r="X75" s="98"/>
      <c r="Y75" s="98"/>
      <c r="Z75" s="98"/>
      <c r="AA75" s="98"/>
      <c r="AB75" s="98"/>
      <c r="AC75" s="98"/>
      <c r="AD75" s="98"/>
      <c r="AE75" s="98"/>
      <c r="AF75" s="97">
        <v>1805</v>
      </c>
      <c r="AG75" s="97"/>
      <c r="AH75" s="97"/>
      <c r="AI75" s="97"/>
      <c r="AJ75" s="97"/>
      <c r="AK75" s="98">
        <v>3.6142648325023501E-2</v>
      </c>
      <c r="AL75" s="98"/>
      <c r="AM75" s="98"/>
      <c r="AN75" s="98"/>
      <c r="AO75" s="98"/>
      <c r="AP75" s="98"/>
      <c r="AQ75" s="98"/>
    </row>
    <row r="76" spans="2:43" s="1" customFormat="1" ht="10.199999999999999" x14ac:dyDescent="0.15">
      <c r="B76" s="95" t="s">
        <v>1077</v>
      </c>
      <c r="C76" s="95"/>
      <c r="D76" s="95"/>
      <c r="E76" s="95"/>
      <c r="F76" s="95"/>
      <c r="G76" s="95"/>
      <c r="H76" s="95"/>
      <c r="I76" s="95"/>
      <c r="J76" s="95"/>
      <c r="K76" s="95"/>
      <c r="L76" s="105">
        <v>222563158.06000099</v>
      </c>
      <c r="M76" s="105"/>
      <c r="N76" s="105"/>
      <c r="O76" s="105"/>
      <c r="P76" s="105"/>
      <c r="Q76" s="105"/>
      <c r="R76" s="105"/>
      <c r="S76" s="105"/>
      <c r="T76" s="105"/>
      <c r="U76" s="105"/>
      <c r="V76" s="98">
        <v>6.1750577729251098E-2</v>
      </c>
      <c r="W76" s="98"/>
      <c r="X76" s="98"/>
      <c r="Y76" s="98"/>
      <c r="Z76" s="98"/>
      <c r="AA76" s="98"/>
      <c r="AB76" s="98"/>
      <c r="AC76" s="98"/>
      <c r="AD76" s="98"/>
      <c r="AE76" s="98"/>
      <c r="AF76" s="97">
        <v>2380</v>
      </c>
      <c r="AG76" s="97"/>
      <c r="AH76" s="97"/>
      <c r="AI76" s="97"/>
      <c r="AJ76" s="97"/>
      <c r="AK76" s="98">
        <v>4.7656234356540698E-2</v>
      </c>
      <c r="AL76" s="98"/>
      <c r="AM76" s="98"/>
      <c r="AN76" s="98"/>
      <c r="AO76" s="98"/>
      <c r="AP76" s="98"/>
      <c r="AQ76" s="98"/>
    </row>
    <row r="77" spans="2:43" s="1" customFormat="1" ht="10.199999999999999" x14ac:dyDescent="0.15">
      <c r="B77" s="95" t="s">
        <v>1078</v>
      </c>
      <c r="C77" s="95"/>
      <c r="D77" s="95"/>
      <c r="E77" s="95"/>
      <c r="F77" s="95"/>
      <c r="G77" s="95"/>
      <c r="H77" s="95"/>
      <c r="I77" s="95"/>
      <c r="J77" s="95"/>
      <c r="K77" s="95"/>
      <c r="L77" s="105">
        <v>306812400.32999998</v>
      </c>
      <c r="M77" s="105"/>
      <c r="N77" s="105"/>
      <c r="O77" s="105"/>
      <c r="P77" s="105"/>
      <c r="Q77" s="105"/>
      <c r="R77" s="105"/>
      <c r="S77" s="105"/>
      <c r="T77" s="105"/>
      <c r="U77" s="105"/>
      <c r="V77" s="98">
        <v>8.5125692590002605E-2</v>
      </c>
      <c r="W77" s="98"/>
      <c r="X77" s="98"/>
      <c r="Y77" s="98"/>
      <c r="Z77" s="98"/>
      <c r="AA77" s="98"/>
      <c r="AB77" s="98"/>
      <c r="AC77" s="98"/>
      <c r="AD77" s="98"/>
      <c r="AE77" s="98"/>
      <c r="AF77" s="97">
        <v>2980</v>
      </c>
      <c r="AG77" s="97"/>
      <c r="AH77" s="97"/>
      <c r="AI77" s="97"/>
      <c r="AJ77" s="97"/>
      <c r="AK77" s="98">
        <v>5.9670411085080401E-2</v>
      </c>
      <c r="AL77" s="98"/>
      <c r="AM77" s="98"/>
      <c r="AN77" s="98"/>
      <c r="AO77" s="98"/>
      <c r="AP77" s="98"/>
      <c r="AQ77" s="98"/>
    </row>
    <row r="78" spans="2:43" s="1" customFormat="1" ht="10.199999999999999" x14ac:dyDescent="0.15">
      <c r="B78" s="95" t="s">
        <v>1079</v>
      </c>
      <c r="C78" s="95"/>
      <c r="D78" s="95"/>
      <c r="E78" s="95"/>
      <c r="F78" s="95"/>
      <c r="G78" s="95"/>
      <c r="H78" s="95"/>
      <c r="I78" s="95"/>
      <c r="J78" s="95"/>
      <c r="K78" s="95"/>
      <c r="L78" s="105">
        <v>245745901.91000101</v>
      </c>
      <c r="M78" s="105"/>
      <c r="N78" s="105"/>
      <c r="O78" s="105"/>
      <c r="P78" s="105"/>
      <c r="Q78" s="105"/>
      <c r="R78" s="105"/>
      <c r="S78" s="105"/>
      <c r="T78" s="105"/>
      <c r="U78" s="105"/>
      <c r="V78" s="98">
        <v>6.8182674750901104E-2</v>
      </c>
      <c r="W78" s="98"/>
      <c r="X78" s="98"/>
      <c r="Y78" s="98"/>
      <c r="Z78" s="98"/>
      <c r="AA78" s="98"/>
      <c r="AB78" s="98"/>
      <c r="AC78" s="98"/>
      <c r="AD78" s="98"/>
      <c r="AE78" s="98"/>
      <c r="AF78" s="97">
        <v>2208</v>
      </c>
      <c r="AG78" s="97"/>
      <c r="AH78" s="97"/>
      <c r="AI78" s="97"/>
      <c r="AJ78" s="97"/>
      <c r="AK78" s="98">
        <v>4.4212170361026003E-2</v>
      </c>
      <c r="AL78" s="98"/>
      <c r="AM78" s="98"/>
      <c r="AN78" s="98"/>
      <c r="AO78" s="98"/>
      <c r="AP78" s="98"/>
      <c r="AQ78" s="98"/>
    </row>
    <row r="79" spans="2:43" s="1" customFormat="1" ht="10.199999999999999" x14ac:dyDescent="0.15">
      <c r="B79" s="95" t="s">
        <v>1080</v>
      </c>
      <c r="C79" s="95"/>
      <c r="D79" s="95"/>
      <c r="E79" s="95"/>
      <c r="F79" s="95"/>
      <c r="G79" s="95"/>
      <c r="H79" s="95"/>
      <c r="I79" s="95"/>
      <c r="J79" s="95"/>
      <c r="K79" s="95"/>
      <c r="L79" s="105">
        <v>118799766.02</v>
      </c>
      <c r="M79" s="105"/>
      <c r="N79" s="105"/>
      <c r="O79" s="105"/>
      <c r="P79" s="105"/>
      <c r="Q79" s="105"/>
      <c r="R79" s="105"/>
      <c r="S79" s="105"/>
      <c r="T79" s="105"/>
      <c r="U79" s="105"/>
      <c r="V79" s="98">
        <v>3.2961224354379301E-2</v>
      </c>
      <c r="W79" s="98"/>
      <c r="X79" s="98"/>
      <c r="Y79" s="98"/>
      <c r="Z79" s="98"/>
      <c r="AA79" s="98"/>
      <c r="AB79" s="98"/>
      <c r="AC79" s="98"/>
      <c r="AD79" s="98"/>
      <c r="AE79" s="98"/>
      <c r="AF79" s="97">
        <v>1072</v>
      </c>
      <c r="AG79" s="97"/>
      <c r="AH79" s="97"/>
      <c r="AI79" s="97"/>
      <c r="AJ79" s="97"/>
      <c r="AK79" s="98">
        <v>2.14653290883242E-2</v>
      </c>
      <c r="AL79" s="98"/>
      <c r="AM79" s="98"/>
      <c r="AN79" s="98"/>
      <c r="AO79" s="98"/>
      <c r="AP79" s="98"/>
      <c r="AQ79" s="98"/>
    </row>
    <row r="80" spans="2:43" s="1" customFormat="1" ht="10.199999999999999" x14ac:dyDescent="0.15">
      <c r="B80" s="95" t="s">
        <v>1081</v>
      </c>
      <c r="C80" s="95"/>
      <c r="D80" s="95"/>
      <c r="E80" s="95"/>
      <c r="F80" s="95"/>
      <c r="G80" s="95"/>
      <c r="H80" s="95"/>
      <c r="I80" s="95"/>
      <c r="J80" s="95"/>
      <c r="K80" s="95"/>
      <c r="L80" s="105">
        <v>121603435.41</v>
      </c>
      <c r="M80" s="105"/>
      <c r="N80" s="105"/>
      <c r="O80" s="105"/>
      <c r="P80" s="105"/>
      <c r="Q80" s="105"/>
      <c r="R80" s="105"/>
      <c r="S80" s="105"/>
      <c r="T80" s="105"/>
      <c r="U80" s="105"/>
      <c r="V80" s="98">
        <v>3.3739107837447199E-2</v>
      </c>
      <c r="W80" s="98"/>
      <c r="X80" s="98"/>
      <c r="Y80" s="98"/>
      <c r="Z80" s="98"/>
      <c r="AA80" s="98"/>
      <c r="AB80" s="98"/>
      <c r="AC80" s="98"/>
      <c r="AD80" s="98"/>
      <c r="AE80" s="98"/>
      <c r="AF80" s="97">
        <v>1118</v>
      </c>
      <c r="AG80" s="97"/>
      <c r="AH80" s="97"/>
      <c r="AI80" s="97"/>
      <c r="AJ80" s="97"/>
      <c r="AK80" s="98">
        <v>2.2386415970845602E-2</v>
      </c>
      <c r="AL80" s="98"/>
      <c r="AM80" s="98"/>
      <c r="AN80" s="98"/>
      <c r="AO80" s="98"/>
      <c r="AP80" s="98"/>
      <c r="AQ80" s="98"/>
    </row>
    <row r="81" spans="2:44" s="1" customFormat="1" ht="10.199999999999999" x14ac:dyDescent="0.15">
      <c r="B81" s="95" t="s">
        <v>1082</v>
      </c>
      <c r="C81" s="95"/>
      <c r="D81" s="95"/>
      <c r="E81" s="95"/>
      <c r="F81" s="95"/>
      <c r="G81" s="95"/>
      <c r="H81" s="95"/>
      <c r="I81" s="95"/>
      <c r="J81" s="95"/>
      <c r="K81" s="95"/>
      <c r="L81" s="105">
        <v>157889330.11000001</v>
      </c>
      <c r="M81" s="105"/>
      <c r="N81" s="105"/>
      <c r="O81" s="105"/>
      <c r="P81" s="105"/>
      <c r="Q81" s="105"/>
      <c r="R81" s="105"/>
      <c r="S81" s="105"/>
      <c r="T81" s="105"/>
      <c r="U81" s="105"/>
      <c r="V81" s="98">
        <v>4.3806699350251499E-2</v>
      </c>
      <c r="W81" s="98"/>
      <c r="X81" s="98"/>
      <c r="Y81" s="98"/>
      <c r="Z81" s="98"/>
      <c r="AA81" s="98"/>
      <c r="AB81" s="98"/>
      <c r="AC81" s="98"/>
      <c r="AD81" s="98"/>
      <c r="AE81" s="98"/>
      <c r="AF81" s="97">
        <v>1249</v>
      </c>
      <c r="AG81" s="97"/>
      <c r="AH81" s="97"/>
      <c r="AI81" s="97"/>
      <c r="AJ81" s="97"/>
      <c r="AK81" s="98">
        <v>2.5009511223243401E-2</v>
      </c>
      <c r="AL81" s="98"/>
      <c r="AM81" s="98"/>
      <c r="AN81" s="98"/>
      <c r="AO81" s="98"/>
      <c r="AP81" s="98"/>
      <c r="AQ81" s="98"/>
    </row>
    <row r="82" spans="2:44" s="1" customFormat="1" ht="10.199999999999999" x14ac:dyDescent="0.15">
      <c r="B82" s="95" t="s">
        <v>1085</v>
      </c>
      <c r="C82" s="95"/>
      <c r="D82" s="95"/>
      <c r="E82" s="95"/>
      <c r="F82" s="95"/>
      <c r="G82" s="95"/>
      <c r="H82" s="95"/>
      <c r="I82" s="95"/>
      <c r="J82" s="95"/>
      <c r="K82" s="95"/>
      <c r="L82" s="105">
        <v>294803197.50999999</v>
      </c>
      <c r="M82" s="105"/>
      <c r="N82" s="105"/>
      <c r="O82" s="105"/>
      <c r="P82" s="105"/>
      <c r="Q82" s="105"/>
      <c r="R82" s="105"/>
      <c r="S82" s="105"/>
      <c r="T82" s="105"/>
      <c r="U82" s="105"/>
      <c r="V82" s="98">
        <v>8.1793716090986304E-2</v>
      </c>
      <c r="W82" s="98"/>
      <c r="X82" s="98"/>
      <c r="Y82" s="98"/>
      <c r="Z82" s="98"/>
      <c r="AA82" s="98"/>
      <c r="AB82" s="98"/>
      <c r="AC82" s="98"/>
      <c r="AD82" s="98"/>
      <c r="AE82" s="98"/>
      <c r="AF82" s="97">
        <v>1966</v>
      </c>
      <c r="AG82" s="97"/>
      <c r="AH82" s="97"/>
      <c r="AI82" s="97"/>
      <c r="AJ82" s="97"/>
      <c r="AK82" s="98">
        <v>3.9366452413848299E-2</v>
      </c>
      <c r="AL82" s="98"/>
      <c r="AM82" s="98"/>
      <c r="AN82" s="98"/>
      <c r="AO82" s="98"/>
      <c r="AP82" s="98"/>
      <c r="AQ82" s="98"/>
    </row>
    <row r="83" spans="2:44" s="1" customFormat="1" ht="10.199999999999999" x14ac:dyDescent="0.15">
      <c r="B83" s="95" t="s">
        <v>1083</v>
      </c>
      <c r="C83" s="95"/>
      <c r="D83" s="95"/>
      <c r="E83" s="95"/>
      <c r="F83" s="95"/>
      <c r="G83" s="95"/>
      <c r="H83" s="95"/>
      <c r="I83" s="95"/>
      <c r="J83" s="95"/>
      <c r="K83" s="95"/>
      <c r="L83" s="105">
        <v>193682232.69999999</v>
      </c>
      <c r="M83" s="105"/>
      <c r="N83" s="105"/>
      <c r="O83" s="105"/>
      <c r="P83" s="105"/>
      <c r="Q83" s="105"/>
      <c r="R83" s="105"/>
      <c r="S83" s="105"/>
      <c r="T83" s="105"/>
      <c r="U83" s="105"/>
      <c r="V83" s="98">
        <v>5.37375092507087E-2</v>
      </c>
      <c r="W83" s="98"/>
      <c r="X83" s="98"/>
      <c r="Y83" s="98"/>
      <c r="Z83" s="98"/>
      <c r="AA83" s="98"/>
      <c r="AB83" s="98"/>
      <c r="AC83" s="98"/>
      <c r="AD83" s="98"/>
      <c r="AE83" s="98"/>
      <c r="AF83" s="97">
        <v>1216</v>
      </c>
      <c r="AG83" s="97"/>
      <c r="AH83" s="97"/>
      <c r="AI83" s="97"/>
      <c r="AJ83" s="97"/>
      <c r="AK83" s="98">
        <v>2.4348731503173699E-2</v>
      </c>
      <c r="AL83" s="98"/>
      <c r="AM83" s="98"/>
      <c r="AN83" s="98"/>
      <c r="AO83" s="98"/>
      <c r="AP83" s="98"/>
      <c r="AQ83" s="98"/>
    </row>
    <row r="84" spans="2:44" s="1" customFormat="1" ht="10.199999999999999" x14ac:dyDescent="0.15">
      <c r="B84" s="95" t="s">
        <v>1086</v>
      </c>
      <c r="C84" s="95"/>
      <c r="D84" s="95"/>
      <c r="E84" s="95"/>
      <c r="F84" s="95"/>
      <c r="G84" s="95"/>
      <c r="H84" s="95"/>
      <c r="I84" s="95"/>
      <c r="J84" s="95"/>
      <c r="K84" s="95"/>
      <c r="L84" s="105">
        <v>77596768.530000001</v>
      </c>
      <c r="M84" s="105"/>
      <c r="N84" s="105"/>
      <c r="O84" s="105"/>
      <c r="P84" s="105"/>
      <c r="Q84" s="105"/>
      <c r="R84" s="105"/>
      <c r="S84" s="105"/>
      <c r="T84" s="105"/>
      <c r="U84" s="105"/>
      <c r="V84" s="98">
        <v>2.1529373182953698E-2</v>
      </c>
      <c r="W84" s="98"/>
      <c r="X84" s="98"/>
      <c r="Y84" s="98"/>
      <c r="Z84" s="98"/>
      <c r="AA84" s="98"/>
      <c r="AB84" s="98"/>
      <c r="AC84" s="98"/>
      <c r="AD84" s="98"/>
      <c r="AE84" s="98"/>
      <c r="AF84" s="97">
        <v>471</v>
      </c>
      <c r="AG84" s="97"/>
      <c r="AH84" s="97"/>
      <c r="AI84" s="97"/>
      <c r="AJ84" s="97"/>
      <c r="AK84" s="98">
        <v>9.4311287319036492E-3</v>
      </c>
      <c r="AL84" s="98"/>
      <c r="AM84" s="98"/>
      <c r="AN84" s="98"/>
      <c r="AO84" s="98"/>
      <c r="AP84" s="98"/>
      <c r="AQ84" s="98"/>
    </row>
    <row r="85" spans="2:44" s="1" customFormat="1" ht="10.199999999999999" x14ac:dyDescent="0.15">
      <c r="B85" s="95" t="s">
        <v>1087</v>
      </c>
      <c r="C85" s="95"/>
      <c r="D85" s="95"/>
      <c r="E85" s="95"/>
      <c r="F85" s="95"/>
      <c r="G85" s="95"/>
      <c r="H85" s="95"/>
      <c r="I85" s="95"/>
      <c r="J85" s="95"/>
      <c r="K85" s="95"/>
      <c r="L85" s="105">
        <v>975022.92</v>
      </c>
      <c r="M85" s="105"/>
      <c r="N85" s="105"/>
      <c r="O85" s="105"/>
      <c r="P85" s="105"/>
      <c r="Q85" s="105"/>
      <c r="R85" s="105"/>
      <c r="S85" s="105"/>
      <c r="T85" s="105"/>
      <c r="U85" s="105"/>
      <c r="V85" s="98">
        <v>2.7052199085452302E-4</v>
      </c>
      <c r="W85" s="98"/>
      <c r="X85" s="98"/>
      <c r="Y85" s="98"/>
      <c r="Z85" s="98"/>
      <c r="AA85" s="98"/>
      <c r="AB85" s="98"/>
      <c r="AC85" s="98"/>
      <c r="AD85" s="98"/>
      <c r="AE85" s="98"/>
      <c r="AF85" s="97">
        <v>12</v>
      </c>
      <c r="AG85" s="97"/>
      <c r="AH85" s="97"/>
      <c r="AI85" s="97"/>
      <c r="AJ85" s="97"/>
      <c r="AK85" s="98">
        <v>2.4028353457079401E-4</v>
      </c>
      <c r="AL85" s="98"/>
      <c r="AM85" s="98"/>
      <c r="AN85" s="98"/>
      <c r="AO85" s="98"/>
      <c r="AP85" s="98"/>
      <c r="AQ85" s="98"/>
    </row>
    <row r="86" spans="2:44" s="1" customFormat="1" ht="10.199999999999999" x14ac:dyDescent="0.15">
      <c r="B86" s="95" t="s">
        <v>1088</v>
      </c>
      <c r="C86" s="95"/>
      <c r="D86" s="95"/>
      <c r="E86" s="95"/>
      <c r="F86" s="95"/>
      <c r="G86" s="95"/>
      <c r="H86" s="95"/>
      <c r="I86" s="95"/>
      <c r="J86" s="95"/>
      <c r="K86" s="95"/>
      <c r="L86" s="105">
        <v>2151472.9</v>
      </c>
      <c r="M86" s="105"/>
      <c r="N86" s="105"/>
      <c r="O86" s="105"/>
      <c r="P86" s="105"/>
      <c r="Q86" s="105"/>
      <c r="R86" s="105"/>
      <c r="S86" s="105"/>
      <c r="T86" s="105"/>
      <c r="U86" s="105"/>
      <c r="V86" s="98">
        <v>5.9693030824091301E-4</v>
      </c>
      <c r="W86" s="98"/>
      <c r="X86" s="98"/>
      <c r="Y86" s="98"/>
      <c r="Z86" s="98"/>
      <c r="AA86" s="98"/>
      <c r="AB86" s="98"/>
      <c r="AC86" s="98"/>
      <c r="AD86" s="98"/>
      <c r="AE86" s="98"/>
      <c r="AF86" s="97">
        <v>13</v>
      </c>
      <c r="AG86" s="97"/>
      <c r="AH86" s="97"/>
      <c r="AI86" s="97"/>
      <c r="AJ86" s="97"/>
      <c r="AK86" s="98">
        <v>2.6030716245169298E-4</v>
      </c>
      <c r="AL86" s="98"/>
      <c r="AM86" s="98"/>
      <c r="AN86" s="98"/>
      <c r="AO86" s="98"/>
      <c r="AP86" s="98"/>
      <c r="AQ86" s="98"/>
    </row>
    <row r="87" spans="2:44" s="1" customFormat="1" ht="10.199999999999999" x14ac:dyDescent="0.15">
      <c r="B87" s="95" t="s">
        <v>1089</v>
      </c>
      <c r="C87" s="95"/>
      <c r="D87" s="95"/>
      <c r="E87" s="95"/>
      <c r="F87" s="95"/>
      <c r="G87" s="95"/>
      <c r="H87" s="95"/>
      <c r="I87" s="95"/>
      <c r="J87" s="95"/>
      <c r="K87" s="95"/>
      <c r="L87" s="105">
        <v>19586291.949999999</v>
      </c>
      <c r="M87" s="105"/>
      <c r="N87" s="105"/>
      <c r="O87" s="105"/>
      <c r="P87" s="105"/>
      <c r="Q87" s="105"/>
      <c r="R87" s="105"/>
      <c r="S87" s="105"/>
      <c r="T87" s="105"/>
      <c r="U87" s="105"/>
      <c r="V87" s="98">
        <v>5.4342545011884704E-3</v>
      </c>
      <c r="W87" s="98"/>
      <c r="X87" s="98"/>
      <c r="Y87" s="98"/>
      <c r="Z87" s="98"/>
      <c r="AA87" s="98"/>
      <c r="AB87" s="98"/>
      <c r="AC87" s="98"/>
      <c r="AD87" s="98"/>
      <c r="AE87" s="98"/>
      <c r="AF87" s="97">
        <v>116</v>
      </c>
      <c r="AG87" s="97"/>
      <c r="AH87" s="97"/>
      <c r="AI87" s="97"/>
      <c r="AJ87" s="97"/>
      <c r="AK87" s="98">
        <v>2.3227408341843399E-3</v>
      </c>
      <c r="AL87" s="98"/>
      <c r="AM87" s="98"/>
      <c r="AN87" s="98"/>
      <c r="AO87" s="98"/>
      <c r="AP87" s="98"/>
      <c r="AQ87" s="98"/>
    </row>
    <row r="88" spans="2:44" s="1" customFormat="1" ht="10.199999999999999" x14ac:dyDescent="0.15">
      <c r="B88" s="95" t="s">
        <v>1090</v>
      </c>
      <c r="C88" s="95"/>
      <c r="D88" s="95"/>
      <c r="E88" s="95"/>
      <c r="F88" s="95"/>
      <c r="G88" s="95"/>
      <c r="H88" s="95"/>
      <c r="I88" s="95"/>
      <c r="J88" s="95"/>
      <c r="K88" s="95"/>
      <c r="L88" s="105">
        <v>11859839.84</v>
      </c>
      <c r="M88" s="105"/>
      <c r="N88" s="105"/>
      <c r="O88" s="105"/>
      <c r="P88" s="105"/>
      <c r="Q88" s="105"/>
      <c r="R88" s="105"/>
      <c r="S88" s="105"/>
      <c r="T88" s="105"/>
      <c r="U88" s="105"/>
      <c r="V88" s="98">
        <v>3.29053545195901E-3</v>
      </c>
      <c r="W88" s="98"/>
      <c r="X88" s="98"/>
      <c r="Y88" s="98"/>
      <c r="Z88" s="98"/>
      <c r="AA88" s="98"/>
      <c r="AB88" s="98"/>
      <c r="AC88" s="98"/>
      <c r="AD88" s="98"/>
      <c r="AE88" s="98"/>
      <c r="AF88" s="97">
        <v>67</v>
      </c>
      <c r="AG88" s="97"/>
      <c r="AH88" s="97"/>
      <c r="AI88" s="97"/>
      <c r="AJ88" s="97"/>
      <c r="AK88" s="98">
        <v>1.3415830680202599E-3</v>
      </c>
      <c r="AL88" s="98"/>
      <c r="AM88" s="98"/>
      <c r="AN88" s="98"/>
      <c r="AO88" s="98"/>
      <c r="AP88" s="98"/>
      <c r="AQ88" s="98"/>
    </row>
    <row r="89" spans="2:44" s="1" customFormat="1" ht="10.199999999999999" x14ac:dyDescent="0.15">
      <c r="B89" s="95" t="s">
        <v>1091</v>
      </c>
      <c r="C89" s="95"/>
      <c r="D89" s="95"/>
      <c r="E89" s="95"/>
      <c r="F89" s="95"/>
      <c r="G89" s="95"/>
      <c r="H89" s="95"/>
      <c r="I89" s="95"/>
      <c r="J89" s="95"/>
      <c r="K89" s="95"/>
      <c r="L89" s="105">
        <v>268065.28000000003</v>
      </c>
      <c r="M89" s="105"/>
      <c r="N89" s="105"/>
      <c r="O89" s="105"/>
      <c r="P89" s="105"/>
      <c r="Q89" s="105"/>
      <c r="R89" s="105"/>
      <c r="S89" s="105"/>
      <c r="T89" s="105"/>
      <c r="U89" s="105"/>
      <c r="V89" s="98">
        <v>7.4375229276225899E-5</v>
      </c>
      <c r="W89" s="98"/>
      <c r="X89" s="98"/>
      <c r="Y89" s="98"/>
      <c r="Z89" s="98"/>
      <c r="AA89" s="98"/>
      <c r="AB89" s="98"/>
      <c r="AC89" s="98"/>
      <c r="AD89" s="98"/>
      <c r="AE89" s="98"/>
      <c r="AF89" s="97">
        <v>1</v>
      </c>
      <c r="AG89" s="97"/>
      <c r="AH89" s="97"/>
      <c r="AI89" s="97"/>
      <c r="AJ89" s="97"/>
      <c r="AK89" s="98">
        <v>2.0023627880899499E-5</v>
      </c>
      <c r="AL89" s="98"/>
      <c r="AM89" s="98"/>
      <c r="AN89" s="98"/>
      <c r="AO89" s="98"/>
      <c r="AP89" s="98"/>
      <c r="AQ89" s="98"/>
    </row>
    <row r="90" spans="2:44" s="1" customFormat="1" ht="10.199999999999999" x14ac:dyDescent="0.15">
      <c r="B90" s="101"/>
      <c r="C90" s="101"/>
      <c r="D90" s="101"/>
      <c r="E90" s="101"/>
      <c r="F90" s="101"/>
      <c r="G90" s="101"/>
      <c r="H90" s="101"/>
      <c r="I90" s="101"/>
      <c r="J90" s="101"/>
      <c r="K90" s="101"/>
      <c r="L90" s="106">
        <v>3604227948.0500002</v>
      </c>
      <c r="M90" s="106"/>
      <c r="N90" s="106"/>
      <c r="O90" s="106"/>
      <c r="P90" s="106"/>
      <c r="Q90" s="106"/>
      <c r="R90" s="106"/>
      <c r="S90" s="106"/>
      <c r="T90" s="106"/>
      <c r="U90" s="106"/>
      <c r="V90" s="100">
        <v>1</v>
      </c>
      <c r="W90" s="100"/>
      <c r="X90" s="100"/>
      <c r="Y90" s="100"/>
      <c r="Z90" s="100"/>
      <c r="AA90" s="100"/>
      <c r="AB90" s="100"/>
      <c r="AC90" s="100"/>
      <c r="AD90" s="100"/>
      <c r="AE90" s="100"/>
      <c r="AF90" s="99">
        <v>49941</v>
      </c>
      <c r="AG90" s="99"/>
      <c r="AH90" s="99"/>
      <c r="AI90" s="99"/>
      <c r="AJ90" s="99"/>
      <c r="AK90" s="100">
        <v>1</v>
      </c>
      <c r="AL90" s="100"/>
      <c r="AM90" s="100"/>
      <c r="AN90" s="100"/>
      <c r="AO90" s="100"/>
      <c r="AP90" s="100"/>
      <c r="AQ90" s="100"/>
    </row>
    <row r="91" spans="2:44" s="1" customFormat="1" ht="7.8" x14ac:dyDescent="0.15"/>
    <row r="92" spans="2:44" s="1" customFormat="1" x14ac:dyDescent="0.15">
      <c r="B92" s="86" t="s">
        <v>1177</v>
      </c>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row>
    <row r="93" spans="2:44" s="1" customFormat="1" ht="7.8" x14ac:dyDescent="0.15"/>
    <row r="94" spans="2:44" s="1" customFormat="1" ht="10.199999999999999" x14ac:dyDescent="0.15">
      <c r="B94" s="84" t="s">
        <v>1060</v>
      </c>
      <c r="C94" s="84"/>
      <c r="D94" s="84"/>
      <c r="E94" s="84"/>
      <c r="F94" s="84"/>
      <c r="G94" s="84"/>
      <c r="H94" s="84"/>
      <c r="I94" s="84"/>
      <c r="J94" s="84"/>
      <c r="K94" s="84" t="s">
        <v>1057</v>
      </c>
      <c r="L94" s="84"/>
      <c r="M94" s="84"/>
      <c r="N94" s="84"/>
      <c r="O94" s="84"/>
      <c r="P94" s="84"/>
      <c r="Q94" s="84"/>
      <c r="R94" s="84"/>
      <c r="S94" s="84"/>
      <c r="T94" s="84"/>
      <c r="U94" s="84"/>
      <c r="V94" s="84" t="s">
        <v>1058</v>
      </c>
      <c r="W94" s="84"/>
      <c r="X94" s="84"/>
      <c r="Y94" s="84"/>
      <c r="Z94" s="84"/>
      <c r="AA94" s="84"/>
      <c r="AB94" s="84"/>
      <c r="AC94" s="84"/>
      <c r="AD94" s="84"/>
      <c r="AE94" s="84"/>
      <c r="AF94" s="84" t="s">
        <v>1059</v>
      </c>
      <c r="AG94" s="84"/>
      <c r="AH94" s="84"/>
      <c r="AI94" s="84"/>
      <c r="AJ94" s="84"/>
      <c r="AK94" s="84" t="s">
        <v>1058</v>
      </c>
      <c r="AL94" s="84"/>
      <c r="AM94" s="84"/>
      <c r="AN94" s="84"/>
      <c r="AO94" s="84"/>
    </row>
    <row r="95" spans="2:44" s="1" customFormat="1" ht="10.199999999999999" x14ac:dyDescent="0.15">
      <c r="B95" s="95" t="s">
        <v>1061</v>
      </c>
      <c r="C95" s="95"/>
      <c r="D95" s="95"/>
      <c r="E95" s="95"/>
      <c r="F95" s="95"/>
      <c r="G95" s="95"/>
      <c r="H95" s="95"/>
      <c r="I95" s="95"/>
      <c r="J95" s="95"/>
      <c r="K95" s="105">
        <v>356000</v>
      </c>
      <c r="L95" s="105"/>
      <c r="M95" s="105"/>
      <c r="N95" s="105"/>
      <c r="O95" s="105"/>
      <c r="P95" s="105"/>
      <c r="Q95" s="105"/>
      <c r="R95" s="105"/>
      <c r="S95" s="105"/>
      <c r="T95" s="105"/>
      <c r="U95" s="105"/>
      <c r="V95" s="98">
        <v>9.87728870457838E-5</v>
      </c>
      <c r="W95" s="98"/>
      <c r="X95" s="98"/>
      <c r="Y95" s="98"/>
      <c r="Z95" s="98"/>
      <c r="AA95" s="98"/>
      <c r="AB95" s="98"/>
      <c r="AC95" s="98"/>
      <c r="AD95" s="98"/>
      <c r="AE95" s="98"/>
      <c r="AF95" s="97">
        <v>4</v>
      </c>
      <c r="AG95" s="97"/>
      <c r="AH95" s="97"/>
      <c r="AI95" s="97"/>
      <c r="AJ95" s="97"/>
      <c r="AK95" s="98">
        <v>8.0094511523597903E-5</v>
      </c>
      <c r="AL95" s="98"/>
      <c r="AM95" s="98"/>
      <c r="AN95" s="98"/>
      <c r="AO95" s="98"/>
    </row>
    <row r="96" spans="2:44" s="1" customFormat="1" ht="10.199999999999999" x14ac:dyDescent="0.15">
      <c r="B96" s="95" t="s">
        <v>1062</v>
      </c>
      <c r="C96" s="95"/>
      <c r="D96" s="95"/>
      <c r="E96" s="95"/>
      <c r="F96" s="95"/>
      <c r="G96" s="95"/>
      <c r="H96" s="95"/>
      <c r="I96" s="95"/>
      <c r="J96" s="95"/>
      <c r="K96" s="105">
        <v>5068386.8499999996</v>
      </c>
      <c r="L96" s="105"/>
      <c r="M96" s="105"/>
      <c r="N96" s="105"/>
      <c r="O96" s="105"/>
      <c r="P96" s="105"/>
      <c r="Q96" s="105"/>
      <c r="R96" s="105"/>
      <c r="S96" s="105"/>
      <c r="T96" s="105"/>
      <c r="U96" s="105"/>
      <c r="V96" s="98">
        <v>1.40623371303198E-3</v>
      </c>
      <c r="W96" s="98"/>
      <c r="X96" s="98"/>
      <c r="Y96" s="98"/>
      <c r="Z96" s="98"/>
      <c r="AA96" s="98"/>
      <c r="AB96" s="98"/>
      <c r="AC96" s="98"/>
      <c r="AD96" s="98"/>
      <c r="AE96" s="98"/>
      <c r="AF96" s="97">
        <v>36</v>
      </c>
      <c r="AG96" s="97"/>
      <c r="AH96" s="97"/>
      <c r="AI96" s="97"/>
      <c r="AJ96" s="97"/>
      <c r="AK96" s="98">
        <v>7.2085060371238096E-4</v>
      </c>
      <c r="AL96" s="98"/>
      <c r="AM96" s="98"/>
      <c r="AN96" s="98"/>
      <c r="AO96" s="98"/>
    </row>
    <row r="97" spans="2:41" s="1" customFormat="1" ht="10.199999999999999" x14ac:dyDescent="0.15">
      <c r="B97" s="95" t="s">
        <v>1063</v>
      </c>
      <c r="C97" s="95"/>
      <c r="D97" s="95"/>
      <c r="E97" s="95"/>
      <c r="F97" s="95"/>
      <c r="G97" s="95"/>
      <c r="H97" s="95"/>
      <c r="I97" s="95"/>
      <c r="J97" s="95"/>
      <c r="K97" s="105">
        <v>4793434.74</v>
      </c>
      <c r="L97" s="105"/>
      <c r="M97" s="105"/>
      <c r="N97" s="105"/>
      <c r="O97" s="105"/>
      <c r="P97" s="105"/>
      <c r="Q97" s="105"/>
      <c r="R97" s="105"/>
      <c r="S97" s="105"/>
      <c r="T97" s="105"/>
      <c r="U97" s="105"/>
      <c r="V97" s="98">
        <v>1.3299477194813399E-3</v>
      </c>
      <c r="W97" s="98"/>
      <c r="X97" s="98"/>
      <c r="Y97" s="98"/>
      <c r="Z97" s="98"/>
      <c r="AA97" s="98"/>
      <c r="AB97" s="98"/>
      <c r="AC97" s="98"/>
      <c r="AD97" s="98"/>
      <c r="AE97" s="98"/>
      <c r="AF97" s="97">
        <v>59</v>
      </c>
      <c r="AG97" s="97"/>
      <c r="AH97" s="97"/>
      <c r="AI97" s="97"/>
      <c r="AJ97" s="97"/>
      <c r="AK97" s="98">
        <v>1.1813940449730701E-3</v>
      </c>
      <c r="AL97" s="98"/>
      <c r="AM97" s="98"/>
      <c r="AN97" s="98"/>
      <c r="AO97" s="98"/>
    </row>
    <row r="98" spans="2:41" s="1" customFormat="1" ht="10.199999999999999" x14ac:dyDescent="0.15">
      <c r="B98" s="95" t="s">
        <v>1064</v>
      </c>
      <c r="C98" s="95"/>
      <c r="D98" s="95"/>
      <c r="E98" s="95"/>
      <c r="F98" s="95"/>
      <c r="G98" s="95"/>
      <c r="H98" s="95"/>
      <c r="I98" s="95"/>
      <c r="J98" s="95"/>
      <c r="K98" s="105">
        <v>3781680.48</v>
      </c>
      <c r="L98" s="105"/>
      <c r="M98" s="105"/>
      <c r="N98" s="105"/>
      <c r="O98" s="105"/>
      <c r="P98" s="105"/>
      <c r="Q98" s="105"/>
      <c r="R98" s="105"/>
      <c r="S98" s="105"/>
      <c r="T98" s="105"/>
      <c r="U98" s="105"/>
      <c r="V98" s="98">
        <v>1.04923454745586E-3</v>
      </c>
      <c r="W98" s="98"/>
      <c r="X98" s="98"/>
      <c r="Y98" s="98"/>
      <c r="Z98" s="98"/>
      <c r="AA98" s="98"/>
      <c r="AB98" s="98"/>
      <c r="AC98" s="98"/>
      <c r="AD98" s="98"/>
      <c r="AE98" s="98"/>
      <c r="AF98" s="97">
        <v>74</v>
      </c>
      <c r="AG98" s="97"/>
      <c r="AH98" s="97"/>
      <c r="AI98" s="97"/>
      <c r="AJ98" s="97"/>
      <c r="AK98" s="98">
        <v>1.48174846318656E-3</v>
      </c>
      <c r="AL98" s="98"/>
      <c r="AM98" s="98"/>
      <c r="AN98" s="98"/>
      <c r="AO98" s="98"/>
    </row>
    <row r="99" spans="2:41" s="1" customFormat="1" ht="10.199999999999999" x14ac:dyDescent="0.15">
      <c r="B99" s="95" t="s">
        <v>1065</v>
      </c>
      <c r="C99" s="95"/>
      <c r="D99" s="95"/>
      <c r="E99" s="95"/>
      <c r="F99" s="95"/>
      <c r="G99" s="95"/>
      <c r="H99" s="95"/>
      <c r="I99" s="95"/>
      <c r="J99" s="95"/>
      <c r="K99" s="105">
        <v>34804579.32</v>
      </c>
      <c r="L99" s="105"/>
      <c r="M99" s="105"/>
      <c r="N99" s="105"/>
      <c r="O99" s="105"/>
      <c r="P99" s="105"/>
      <c r="Q99" s="105"/>
      <c r="R99" s="105"/>
      <c r="S99" s="105"/>
      <c r="T99" s="105"/>
      <c r="U99" s="105"/>
      <c r="V99" s="98">
        <v>9.6565977018269206E-3</v>
      </c>
      <c r="W99" s="98"/>
      <c r="X99" s="98"/>
      <c r="Y99" s="98"/>
      <c r="Z99" s="98"/>
      <c r="AA99" s="98"/>
      <c r="AB99" s="98"/>
      <c r="AC99" s="98"/>
      <c r="AD99" s="98"/>
      <c r="AE99" s="98"/>
      <c r="AF99" s="97">
        <v>294</v>
      </c>
      <c r="AG99" s="97"/>
      <c r="AH99" s="97"/>
      <c r="AI99" s="97"/>
      <c r="AJ99" s="97"/>
      <c r="AK99" s="98">
        <v>5.8869465969844399E-3</v>
      </c>
      <c r="AL99" s="98"/>
      <c r="AM99" s="98"/>
      <c r="AN99" s="98"/>
      <c r="AO99" s="98"/>
    </row>
    <row r="100" spans="2:41" s="1" customFormat="1" ht="10.199999999999999" x14ac:dyDescent="0.15">
      <c r="B100" s="95" t="s">
        <v>1066</v>
      </c>
      <c r="C100" s="95"/>
      <c r="D100" s="95"/>
      <c r="E100" s="95"/>
      <c r="F100" s="95"/>
      <c r="G100" s="95"/>
      <c r="H100" s="95"/>
      <c r="I100" s="95"/>
      <c r="J100" s="95"/>
      <c r="K100" s="105">
        <v>4018767.47</v>
      </c>
      <c r="L100" s="105"/>
      <c r="M100" s="105"/>
      <c r="N100" s="105"/>
      <c r="O100" s="105"/>
      <c r="P100" s="105"/>
      <c r="Q100" s="105"/>
      <c r="R100" s="105"/>
      <c r="S100" s="105"/>
      <c r="T100" s="105"/>
      <c r="U100" s="105"/>
      <c r="V100" s="98">
        <v>1.1150147903864599E-3</v>
      </c>
      <c r="W100" s="98"/>
      <c r="X100" s="98"/>
      <c r="Y100" s="98"/>
      <c r="Z100" s="98"/>
      <c r="AA100" s="98"/>
      <c r="AB100" s="98"/>
      <c r="AC100" s="98"/>
      <c r="AD100" s="98"/>
      <c r="AE100" s="98"/>
      <c r="AF100" s="97">
        <v>135</v>
      </c>
      <c r="AG100" s="97"/>
      <c r="AH100" s="97"/>
      <c r="AI100" s="97"/>
      <c r="AJ100" s="97"/>
      <c r="AK100" s="98">
        <v>2.70318976392143E-3</v>
      </c>
      <c r="AL100" s="98"/>
      <c r="AM100" s="98"/>
      <c r="AN100" s="98"/>
      <c r="AO100" s="98"/>
    </row>
    <row r="101" spans="2:41" s="1" customFormat="1" ht="10.199999999999999" x14ac:dyDescent="0.15">
      <c r="B101" s="95" t="s">
        <v>1067</v>
      </c>
      <c r="C101" s="95"/>
      <c r="D101" s="95"/>
      <c r="E101" s="95"/>
      <c r="F101" s="95"/>
      <c r="G101" s="95"/>
      <c r="H101" s="95"/>
      <c r="I101" s="95"/>
      <c r="J101" s="95"/>
      <c r="K101" s="105">
        <v>6439071.3899999997</v>
      </c>
      <c r="L101" s="105"/>
      <c r="M101" s="105"/>
      <c r="N101" s="105"/>
      <c r="O101" s="105"/>
      <c r="P101" s="105"/>
      <c r="Q101" s="105"/>
      <c r="R101" s="105"/>
      <c r="S101" s="105"/>
      <c r="T101" s="105"/>
      <c r="U101" s="105"/>
      <c r="V101" s="98">
        <v>1.78653278394441E-3</v>
      </c>
      <c r="W101" s="98"/>
      <c r="X101" s="98"/>
      <c r="Y101" s="98"/>
      <c r="Z101" s="98"/>
      <c r="AA101" s="98"/>
      <c r="AB101" s="98"/>
      <c r="AC101" s="98"/>
      <c r="AD101" s="98"/>
      <c r="AE101" s="98"/>
      <c r="AF101" s="97">
        <v>231</v>
      </c>
      <c r="AG101" s="97"/>
      <c r="AH101" s="97"/>
      <c r="AI101" s="97"/>
      <c r="AJ101" s="97"/>
      <c r="AK101" s="98">
        <v>4.6254580404877796E-3</v>
      </c>
      <c r="AL101" s="98"/>
      <c r="AM101" s="98"/>
      <c r="AN101" s="98"/>
      <c r="AO101" s="98"/>
    </row>
    <row r="102" spans="2:41" s="1" customFormat="1" ht="10.199999999999999" x14ac:dyDescent="0.15">
      <c r="B102" s="95" t="s">
        <v>1068</v>
      </c>
      <c r="C102" s="95"/>
      <c r="D102" s="95"/>
      <c r="E102" s="95"/>
      <c r="F102" s="95"/>
      <c r="G102" s="95"/>
      <c r="H102" s="95"/>
      <c r="I102" s="95"/>
      <c r="J102" s="95"/>
      <c r="K102" s="105">
        <v>7838749.9000000004</v>
      </c>
      <c r="L102" s="105"/>
      <c r="M102" s="105"/>
      <c r="N102" s="105"/>
      <c r="O102" s="105"/>
      <c r="P102" s="105"/>
      <c r="Q102" s="105"/>
      <c r="R102" s="105"/>
      <c r="S102" s="105"/>
      <c r="T102" s="105"/>
      <c r="U102" s="105"/>
      <c r="V102" s="98">
        <v>2.1748762877889E-3</v>
      </c>
      <c r="W102" s="98"/>
      <c r="X102" s="98"/>
      <c r="Y102" s="98"/>
      <c r="Z102" s="98"/>
      <c r="AA102" s="98"/>
      <c r="AB102" s="98"/>
      <c r="AC102" s="98"/>
      <c r="AD102" s="98"/>
      <c r="AE102" s="98"/>
      <c r="AF102" s="97">
        <v>500</v>
      </c>
      <c r="AG102" s="97"/>
      <c r="AH102" s="97"/>
      <c r="AI102" s="97"/>
      <c r="AJ102" s="97"/>
      <c r="AK102" s="98">
        <v>1.00118139404497E-2</v>
      </c>
      <c r="AL102" s="98"/>
      <c r="AM102" s="98"/>
      <c r="AN102" s="98"/>
      <c r="AO102" s="98"/>
    </row>
    <row r="103" spans="2:41" s="1" customFormat="1" ht="10.199999999999999" x14ac:dyDescent="0.15">
      <c r="B103" s="95" t="s">
        <v>1069</v>
      </c>
      <c r="C103" s="95"/>
      <c r="D103" s="95"/>
      <c r="E103" s="95"/>
      <c r="F103" s="95"/>
      <c r="G103" s="95"/>
      <c r="H103" s="95"/>
      <c r="I103" s="95"/>
      <c r="J103" s="95"/>
      <c r="K103" s="105">
        <v>16270987.33</v>
      </c>
      <c r="L103" s="105"/>
      <c r="M103" s="105"/>
      <c r="N103" s="105"/>
      <c r="O103" s="105"/>
      <c r="P103" s="105"/>
      <c r="Q103" s="105"/>
      <c r="R103" s="105"/>
      <c r="S103" s="105"/>
      <c r="T103" s="105"/>
      <c r="U103" s="105"/>
      <c r="V103" s="98">
        <v>4.5144168361501997E-3</v>
      </c>
      <c r="W103" s="98"/>
      <c r="X103" s="98"/>
      <c r="Y103" s="98"/>
      <c r="Z103" s="98"/>
      <c r="AA103" s="98"/>
      <c r="AB103" s="98"/>
      <c r="AC103" s="98"/>
      <c r="AD103" s="98"/>
      <c r="AE103" s="98"/>
      <c r="AF103" s="97">
        <v>821</v>
      </c>
      <c r="AG103" s="97"/>
      <c r="AH103" s="97"/>
      <c r="AI103" s="97"/>
      <c r="AJ103" s="97"/>
      <c r="AK103" s="98">
        <v>1.6439398490218499E-2</v>
      </c>
      <c r="AL103" s="98"/>
      <c r="AM103" s="98"/>
      <c r="AN103" s="98"/>
      <c r="AO103" s="98"/>
    </row>
    <row r="104" spans="2:41" s="1" customFormat="1" ht="10.199999999999999" x14ac:dyDescent="0.15">
      <c r="B104" s="95" t="s">
        <v>1070</v>
      </c>
      <c r="C104" s="95"/>
      <c r="D104" s="95"/>
      <c r="E104" s="95"/>
      <c r="F104" s="95"/>
      <c r="G104" s="95"/>
      <c r="H104" s="95"/>
      <c r="I104" s="95"/>
      <c r="J104" s="95"/>
      <c r="K104" s="105">
        <v>259733910.63</v>
      </c>
      <c r="L104" s="105"/>
      <c r="M104" s="105"/>
      <c r="N104" s="105"/>
      <c r="O104" s="105"/>
      <c r="P104" s="105"/>
      <c r="Q104" s="105"/>
      <c r="R104" s="105"/>
      <c r="S104" s="105"/>
      <c r="T104" s="105"/>
      <c r="U104" s="105"/>
      <c r="V104" s="98">
        <v>7.20636747657772E-2</v>
      </c>
      <c r="W104" s="98"/>
      <c r="X104" s="98"/>
      <c r="Y104" s="98"/>
      <c r="Z104" s="98"/>
      <c r="AA104" s="98"/>
      <c r="AB104" s="98"/>
      <c r="AC104" s="98"/>
      <c r="AD104" s="98"/>
      <c r="AE104" s="98"/>
      <c r="AF104" s="97">
        <v>9100</v>
      </c>
      <c r="AG104" s="97"/>
      <c r="AH104" s="97"/>
      <c r="AI104" s="97"/>
      <c r="AJ104" s="97"/>
      <c r="AK104" s="98">
        <v>0.18221501371618501</v>
      </c>
      <c r="AL104" s="98"/>
      <c r="AM104" s="98"/>
      <c r="AN104" s="98"/>
      <c r="AO104" s="98"/>
    </row>
    <row r="105" spans="2:41" s="1" customFormat="1" ht="10.199999999999999" x14ac:dyDescent="0.15">
      <c r="B105" s="95" t="s">
        <v>1071</v>
      </c>
      <c r="C105" s="95"/>
      <c r="D105" s="95"/>
      <c r="E105" s="95"/>
      <c r="F105" s="95"/>
      <c r="G105" s="95"/>
      <c r="H105" s="95"/>
      <c r="I105" s="95"/>
      <c r="J105" s="95"/>
      <c r="K105" s="105">
        <v>31553400.879999999</v>
      </c>
      <c r="L105" s="105"/>
      <c r="M105" s="105"/>
      <c r="N105" s="105"/>
      <c r="O105" s="105"/>
      <c r="P105" s="105"/>
      <c r="Q105" s="105"/>
      <c r="R105" s="105"/>
      <c r="S105" s="105"/>
      <c r="T105" s="105"/>
      <c r="U105" s="105"/>
      <c r="V105" s="98">
        <v>8.7545519691870199E-3</v>
      </c>
      <c r="W105" s="98"/>
      <c r="X105" s="98"/>
      <c r="Y105" s="98"/>
      <c r="Z105" s="98"/>
      <c r="AA105" s="98"/>
      <c r="AB105" s="98"/>
      <c r="AC105" s="98"/>
      <c r="AD105" s="98"/>
      <c r="AE105" s="98"/>
      <c r="AF105" s="97">
        <v>1594</v>
      </c>
      <c r="AG105" s="97"/>
      <c r="AH105" s="97"/>
      <c r="AI105" s="97"/>
      <c r="AJ105" s="97"/>
      <c r="AK105" s="98">
        <v>3.19176628421537E-2</v>
      </c>
      <c r="AL105" s="98"/>
      <c r="AM105" s="98"/>
      <c r="AN105" s="98"/>
      <c r="AO105" s="98"/>
    </row>
    <row r="106" spans="2:41" s="1" customFormat="1" ht="10.199999999999999" x14ac:dyDescent="0.15">
      <c r="B106" s="95" t="s">
        <v>1072</v>
      </c>
      <c r="C106" s="95"/>
      <c r="D106" s="95"/>
      <c r="E106" s="95"/>
      <c r="F106" s="95"/>
      <c r="G106" s="95"/>
      <c r="H106" s="95"/>
      <c r="I106" s="95"/>
      <c r="J106" s="95"/>
      <c r="K106" s="105">
        <v>51158328.649999999</v>
      </c>
      <c r="L106" s="105"/>
      <c r="M106" s="105"/>
      <c r="N106" s="105"/>
      <c r="O106" s="105"/>
      <c r="P106" s="105"/>
      <c r="Q106" s="105"/>
      <c r="R106" s="105"/>
      <c r="S106" s="105"/>
      <c r="T106" s="105"/>
      <c r="U106" s="105"/>
      <c r="V106" s="98">
        <v>1.4193977014599801E-2</v>
      </c>
      <c r="W106" s="98"/>
      <c r="X106" s="98"/>
      <c r="Y106" s="98"/>
      <c r="Z106" s="98"/>
      <c r="AA106" s="98"/>
      <c r="AB106" s="98"/>
      <c r="AC106" s="98"/>
      <c r="AD106" s="98"/>
      <c r="AE106" s="98"/>
      <c r="AF106" s="97">
        <v>1215</v>
      </c>
      <c r="AG106" s="97"/>
      <c r="AH106" s="97"/>
      <c r="AI106" s="97"/>
      <c r="AJ106" s="97"/>
      <c r="AK106" s="98">
        <v>2.4328707875292802E-2</v>
      </c>
      <c r="AL106" s="98"/>
      <c r="AM106" s="98"/>
      <c r="AN106" s="98"/>
      <c r="AO106" s="98"/>
    </row>
    <row r="107" spans="2:41" s="1" customFormat="1" ht="10.199999999999999" x14ac:dyDescent="0.15">
      <c r="B107" s="95" t="s">
        <v>1073</v>
      </c>
      <c r="C107" s="95"/>
      <c r="D107" s="95"/>
      <c r="E107" s="95"/>
      <c r="F107" s="95"/>
      <c r="G107" s="95"/>
      <c r="H107" s="95"/>
      <c r="I107" s="95"/>
      <c r="J107" s="95"/>
      <c r="K107" s="105">
        <v>167448276.83000001</v>
      </c>
      <c r="L107" s="105"/>
      <c r="M107" s="105"/>
      <c r="N107" s="105"/>
      <c r="O107" s="105"/>
      <c r="P107" s="105"/>
      <c r="Q107" s="105"/>
      <c r="R107" s="105"/>
      <c r="S107" s="105"/>
      <c r="T107" s="105"/>
      <c r="U107" s="105"/>
      <c r="V107" s="98">
        <v>4.6458847565563802E-2</v>
      </c>
      <c r="W107" s="98"/>
      <c r="X107" s="98"/>
      <c r="Y107" s="98"/>
      <c r="Z107" s="98"/>
      <c r="AA107" s="98"/>
      <c r="AB107" s="98"/>
      <c r="AC107" s="98"/>
      <c r="AD107" s="98"/>
      <c r="AE107" s="98"/>
      <c r="AF107" s="97">
        <v>3610</v>
      </c>
      <c r="AG107" s="97"/>
      <c r="AH107" s="97"/>
      <c r="AI107" s="97"/>
      <c r="AJ107" s="97"/>
      <c r="AK107" s="98">
        <v>7.2285296650047098E-2</v>
      </c>
      <c r="AL107" s="98"/>
      <c r="AM107" s="98"/>
      <c r="AN107" s="98"/>
      <c r="AO107" s="98"/>
    </row>
    <row r="108" spans="2:41" s="1" customFormat="1" ht="10.199999999999999" x14ac:dyDescent="0.15">
      <c r="B108" s="95" t="s">
        <v>1074</v>
      </c>
      <c r="C108" s="95"/>
      <c r="D108" s="95"/>
      <c r="E108" s="95"/>
      <c r="F108" s="95"/>
      <c r="G108" s="95"/>
      <c r="H108" s="95"/>
      <c r="I108" s="95"/>
      <c r="J108" s="95"/>
      <c r="K108" s="105">
        <v>26701615.07</v>
      </c>
      <c r="L108" s="105"/>
      <c r="M108" s="105"/>
      <c r="N108" s="105"/>
      <c r="O108" s="105"/>
      <c r="P108" s="105"/>
      <c r="Q108" s="105"/>
      <c r="R108" s="105"/>
      <c r="S108" s="105"/>
      <c r="T108" s="105"/>
      <c r="U108" s="105"/>
      <c r="V108" s="98">
        <v>7.40841463272221E-3</v>
      </c>
      <c r="W108" s="98"/>
      <c r="X108" s="98"/>
      <c r="Y108" s="98"/>
      <c r="Z108" s="98"/>
      <c r="AA108" s="98"/>
      <c r="AB108" s="98"/>
      <c r="AC108" s="98"/>
      <c r="AD108" s="98"/>
      <c r="AE108" s="98"/>
      <c r="AF108" s="97">
        <v>511</v>
      </c>
      <c r="AG108" s="97"/>
      <c r="AH108" s="97"/>
      <c r="AI108" s="97"/>
      <c r="AJ108" s="97"/>
      <c r="AK108" s="98">
        <v>1.0232073847139599E-2</v>
      </c>
      <c r="AL108" s="98"/>
      <c r="AM108" s="98"/>
      <c r="AN108" s="98"/>
      <c r="AO108" s="98"/>
    </row>
    <row r="109" spans="2:41" s="1" customFormat="1" ht="10.199999999999999" x14ac:dyDescent="0.15">
      <c r="B109" s="95" t="s">
        <v>1075</v>
      </c>
      <c r="C109" s="95"/>
      <c r="D109" s="95"/>
      <c r="E109" s="95"/>
      <c r="F109" s="95"/>
      <c r="G109" s="95"/>
      <c r="H109" s="95"/>
      <c r="I109" s="95"/>
      <c r="J109" s="95"/>
      <c r="K109" s="105">
        <v>424819865.010001</v>
      </c>
      <c r="L109" s="105"/>
      <c r="M109" s="105"/>
      <c r="N109" s="105"/>
      <c r="O109" s="105"/>
      <c r="P109" s="105"/>
      <c r="Q109" s="105"/>
      <c r="R109" s="105"/>
      <c r="S109" s="105"/>
      <c r="T109" s="105"/>
      <c r="U109" s="105"/>
      <c r="V109" s="98">
        <v>0.11786709140853401</v>
      </c>
      <c r="W109" s="98"/>
      <c r="X109" s="98"/>
      <c r="Y109" s="98"/>
      <c r="Z109" s="98"/>
      <c r="AA109" s="98"/>
      <c r="AB109" s="98"/>
      <c r="AC109" s="98"/>
      <c r="AD109" s="98"/>
      <c r="AE109" s="98"/>
      <c r="AF109" s="97">
        <v>6694</v>
      </c>
      <c r="AG109" s="97"/>
      <c r="AH109" s="97"/>
      <c r="AI109" s="97"/>
      <c r="AJ109" s="97"/>
      <c r="AK109" s="98">
        <v>0.134038165034741</v>
      </c>
      <c r="AL109" s="98"/>
      <c r="AM109" s="98"/>
      <c r="AN109" s="98"/>
      <c r="AO109" s="98"/>
    </row>
    <row r="110" spans="2:41" s="1" customFormat="1" ht="10.199999999999999" x14ac:dyDescent="0.15">
      <c r="B110" s="95" t="s">
        <v>1076</v>
      </c>
      <c r="C110" s="95"/>
      <c r="D110" s="95"/>
      <c r="E110" s="95"/>
      <c r="F110" s="95"/>
      <c r="G110" s="95"/>
      <c r="H110" s="95"/>
      <c r="I110" s="95"/>
      <c r="J110" s="95"/>
      <c r="K110" s="105">
        <v>35194816.840000004</v>
      </c>
      <c r="L110" s="105"/>
      <c r="M110" s="105"/>
      <c r="N110" s="105"/>
      <c r="O110" s="105"/>
      <c r="P110" s="105"/>
      <c r="Q110" s="105"/>
      <c r="R110" s="105"/>
      <c r="S110" s="105"/>
      <c r="T110" s="105"/>
      <c r="U110" s="105"/>
      <c r="V110" s="98">
        <v>9.7648698548718198E-3</v>
      </c>
      <c r="W110" s="98"/>
      <c r="X110" s="98"/>
      <c r="Y110" s="98"/>
      <c r="Z110" s="98"/>
      <c r="AA110" s="98"/>
      <c r="AB110" s="98"/>
      <c r="AC110" s="98"/>
      <c r="AD110" s="98"/>
      <c r="AE110" s="98"/>
      <c r="AF110" s="97">
        <v>508</v>
      </c>
      <c r="AG110" s="97"/>
      <c r="AH110" s="97"/>
      <c r="AI110" s="97"/>
      <c r="AJ110" s="97"/>
      <c r="AK110" s="98">
        <v>1.01720029634969E-2</v>
      </c>
      <c r="AL110" s="98"/>
      <c r="AM110" s="98"/>
      <c r="AN110" s="98"/>
      <c r="AO110" s="98"/>
    </row>
    <row r="111" spans="2:41" s="1" customFormat="1" ht="10.199999999999999" x14ac:dyDescent="0.15">
      <c r="B111" s="95" t="s">
        <v>1077</v>
      </c>
      <c r="C111" s="95"/>
      <c r="D111" s="95"/>
      <c r="E111" s="95"/>
      <c r="F111" s="95"/>
      <c r="G111" s="95"/>
      <c r="H111" s="95"/>
      <c r="I111" s="95"/>
      <c r="J111" s="95"/>
      <c r="K111" s="105">
        <v>52070809.170000002</v>
      </c>
      <c r="L111" s="105"/>
      <c r="M111" s="105"/>
      <c r="N111" s="105"/>
      <c r="O111" s="105"/>
      <c r="P111" s="105"/>
      <c r="Q111" s="105"/>
      <c r="R111" s="105"/>
      <c r="S111" s="105"/>
      <c r="T111" s="105"/>
      <c r="U111" s="105"/>
      <c r="V111" s="98">
        <v>1.4447146495873499E-2</v>
      </c>
      <c r="W111" s="98"/>
      <c r="X111" s="98"/>
      <c r="Y111" s="98"/>
      <c r="Z111" s="98"/>
      <c r="AA111" s="98"/>
      <c r="AB111" s="98"/>
      <c r="AC111" s="98"/>
      <c r="AD111" s="98"/>
      <c r="AE111" s="98"/>
      <c r="AF111" s="97">
        <v>687</v>
      </c>
      <c r="AG111" s="97"/>
      <c r="AH111" s="97"/>
      <c r="AI111" s="97"/>
      <c r="AJ111" s="97"/>
      <c r="AK111" s="98">
        <v>1.3756232354177901E-2</v>
      </c>
      <c r="AL111" s="98"/>
      <c r="AM111" s="98"/>
      <c r="AN111" s="98"/>
      <c r="AO111" s="98"/>
    </row>
    <row r="112" spans="2:41" s="1" customFormat="1" ht="10.199999999999999" x14ac:dyDescent="0.15">
      <c r="B112" s="95" t="s">
        <v>1078</v>
      </c>
      <c r="C112" s="95"/>
      <c r="D112" s="95"/>
      <c r="E112" s="95"/>
      <c r="F112" s="95"/>
      <c r="G112" s="95"/>
      <c r="H112" s="95"/>
      <c r="I112" s="95"/>
      <c r="J112" s="95"/>
      <c r="K112" s="105">
        <v>215030556.33000001</v>
      </c>
      <c r="L112" s="105"/>
      <c r="M112" s="105"/>
      <c r="N112" s="105"/>
      <c r="O112" s="105"/>
      <c r="P112" s="105"/>
      <c r="Q112" s="105"/>
      <c r="R112" s="105"/>
      <c r="S112" s="105"/>
      <c r="T112" s="105"/>
      <c r="U112" s="105"/>
      <c r="V112" s="98">
        <v>5.9660642842064897E-2</v>
      </c>
      <c r="W112" s="98"/>
      <c r="X112" s="98"/>
      <c r="Y112" s="98"/>
      <c r="Z112" s="98"/>
      <c r="AA112" s="98"/>
      <c r="AB112" s="98"/>
      <c r="AC112" s="98"/>
      <c r="AD112" s="98"/>
      <c r="AE112" s="98"/>
      <c r="AF112" s="97">
        <v>2744</v>
      </c>
      <c r="AG112" s="97"/>
      <c r="AH112" s="97"/>
      <c r="AI112" s="97"/>
      <c r="AJ112" s="97"/>
      <c r="AK112" s="98">
        <v>5.4944834905188103E-2</v>
      </c>
      <c r="AL112" s="98"/>
      <c r="AM112" s="98"/>
      <c r="AN112" s="98"/>
      <c r="AO112" s="98"/>
    </row>
    <row r="113" spans="2:41" s="1" customFormat="1" ht="10.199999999999999" x14ac:dyDescent="0.15">
      <c r="B113" s="95" t="s">
        <v>1079</v>
      </c>
      <c r="C113" s="95"/>
      <c r="D113" s="95"/>
      <c r="E113" s="95"/>
      <c r="F113" s="95"/>
      <c r="G113" s="95"/>
      <c r="H113" s="95"/>
      <c r="I113" s="95"/>
      <c r="J113" s="95"/>
      <c r="K113" s="105">
        <v>32946032.489999998</v>
      </c>
      <c r="L113" s="105"/>
      <c r="M113" s="105"/>
      <c r="N113" s="105"/>
      <c r="O113" s="105"/>
      <c r="P113" s="105"/>
      <c r="Q113" s="105"/>
      <c r="R113" s="105"/>
      <c r="S113" s="105"/>
      <c r="T113" s="105"/>
      <c r="U113" s="105"/>
      <c r="V113" s="98">
        <v>9.1409402970266708E-3</v>
      </c>
      <c r="W113" s="98"/>
      <c r="X113" s="98"/>
      <c r="Y113" s="98"/>
      <c r="Z113" s="98"/>
      <c r="AA113" s="98"/>
      <c r="AB113" s="98"/>
      <c r="AC113" s="98"/>
      <c r="AD113" s="98"/>
      <c r="AE113" s="98"/>
      <c r="AF113" s="97">
        <v>460</v>
      </c>
      <c r="AG113" s="97"/>
      <c r="AH113" s="97"/>
      <c r="AI113" s="97"/>
      <c r="AJ113" s="97"/>
      <c r="AK113" s="98">
        <v>9.2108688252137503E-3</v>
      </c>
      <c r="AL113" s="98"/>
      <c r="AM113" s="98"/>
      <c r="AN113" s="98"/>
      <c r="AO113" s="98"/>
    </row>
    <row r="114" spans="2:41" s="1" customFormat="1" ht="10.199999999999999" x14ac:dyDescent="0.15">
      <c r="B114" s="95" t="s">
        <v>1080</v>
      </c>
      <c r="C114" s="95"/>
      <c r="D114" s="95"/>
      <c r="E114" s="95"/>
      <c r="F114" s="95"/>
      <c r="G114" s="95"/>
      <c r="H114" s="95"/>
      <c r="I114" s="95"/>
      <c r="J114" s="95"/>
      <c r="K114" s="105">
        <v>929199044.11000097</v>
      </c>
      <c r="L114" s="105"/>
      <c r="M114" s="105"/>
      <c r="N114" s="105"/>
      <c r="O114" s="105"/>
      <c r="P114" s="105"/>
      <c r="Q114" s="105"/>
      <c r="R114" s="105"/>
      <c r="S114" s="105"/>
      <c r="T114" s="105"/>
      <c r="U114" s="105"/>
      <c r="V114" s="98">
        <v>0.25780806805316703</v>
      </c>
      <c r="W114" s="98"/>
      <c r="X114" s="98"/>
      <c r="Y114" s="98"/>
      <c r="Z114" s="98"/>
      <c r="AA114" s="98"/>
      <c r="AB114" s="98"/>
      <c r="AC114" s="98"/>
      <c r="AD114" s="98"/>
      <c r="AE114" s="98"/>
      <c r="AF114" s="97">
        <v>9850</v>
      </c>
      <c r="AG114" s="97"/>
      <c r="AH114" s="97"/>
      <c r="AI114" s="97"/>
      <c r="AJ114" s="97"/>
      <c r="AK114" s="98">
        <v>0.19723273462686</v>
      </c>
      <c r="AL114" s="98"/>
      <c r="AM114" s="98"/>
      <c r="AN114" s="98"/>
      <c r="AO114" s="98"/>
    </row>
    <row r="115" spans="2:41" s="1" customFormat="1" ht="10.199999999999999" x14ac:dyDescent="0.15">
      <c r="B115" s="95" t="s">
        <v>1081</v>
      </c>
      <c r="C115" s="95"/>
      <c r="D115" s="95"/>
      <c r="E115" s="95"/>
      <c r="F115" s="95"/>
      <c r="G115" s="95"/>
      <c r="H115" s="95"/>
      <c r="I115" s="95"/>
      <c r="J115" s="95"/>
      <c r="K115" s="105">
        <v>46691892.420000002</v>
      </c>
      <c r="L115" s="105"/>
      <c r="M115" s="105"/>
      <c r="N115" s="105"/>
      <c r="O115" s="105"/>
      <c r="P115" s="105"/>
      <c r="Q115" s="105"/>
      <c r="R115" s="105"/>
      <c r="S115" s="105"/>
      <c r="T115" s="105"/>
      <c r="U115" s="105"/>
      <c r="V115" s="98">
        <v>1.29547556627937E-2</v>
      </c>
      <c r="W115" s="98"/>
      <c r="X115" s="98"/>
      <c r="Y115" s="98"/>
      <c r="Z115" s="98"/>
      <c r="AA115" s="98"/>
      <c r="AB115" s="98"/>
      <c r="AC115" s="98"/>
      <c r="AD115" s="98"/>
      <c r="AE115" s="98"/>
      <c r="AF115" s="97">
        <v>573</v>
      </c>
      <c r="AG115" s="97"/>
      <c r="AH115" s="97"/>
      <c r="AI115" s="97"/>
      <c r="AJ115" s="97"/>
      <c r="AK115" s="98">
        <v>1.1473538775755399E-2</v>
      </c>
      <c r="AL115" s="98"/>
      <c r="AM115" s="98"/>
      <c r="AN115" s="98"/>
      <c r="AO115" s="98"/>
    </row>
    <row r="116" spans="2:41" s="1" customFormat="1" ht="10.199999999999999" x14ac:dyDescent="0.15">
      <c r="B116" s="95" t="s">
        <v>1082</v>
      </c>
      <c r="C116" s="95"/>
      <c r="D116" s="95"/>
      <c r="E116" s="95"/>
      <c r="F116" s="95"/>
      <c r="G116" s="95"/>
      <c r="H116" s="95"/>
      <c r="I116" s="95"/>
      <c r="J116" s="95"/>
      <c r="K116" s="105">
        <v>26470453.649999999</v>
      </c>
      <c r="L116" s="105"/>
      <c r="M116" s="105"/>
      <c r="N116" s="105"/>
      <c r="O116" s="105"/>
      <c r="P116" s="105"/>
      <c r="Q116" s="105"/>
      <c r="R116" s="105"/>
      <c r="S116" s="105"/>
      <c r="T116" s="105"/>
      <c r="U116" s="105"/>
      <c r="V116" s="98">
        <v>7.3442784506239003E-3</v>
      </c>
      <c r="W116" s="98"/>
      <c r="X116" s="98"/>
      <c r="Y116" s="98"/>
      <c r="Z116" s="98"/>
      <c r="AA116" s="98"/>
      <c r="AB116" s="98"/>
      <c r="AC116" s="98"/>
      <c r="AD116" s="98"/>
      <c r="AE116" s="98"/>
      <c r="AF116" s="97">
        <v>297</v>
      </c>
      <c r="AG116" s="97"/>
      <c r="AH116" s="97"/>
      <c r="AI116" s="97"/>
      <c r="AJ116" s="97"/>
      <c r="AK116" s="98">
        <v>5.9470174806271403E-3</v>
      </c>
      <c r="AL116" s="98"/>
      <c r="AM116" s="98"/>
      <c r="AN116" s="98"/>
      <c r="AO116" s="98"/>
    </row>
    <row r="117" spans="2:41" s="1" customFormat="1" ht="10.199999999999999" x14ac:dyDescent="0.15">
      <c r="B117" s="95" t="s">
        <v>1085</v>
      </c>
      <c r="C117" s="95"/>
      <c r="D117" s="95"/>
      <c r="E117" s="95"/>
      <c r="F117" s="95"/>
      <c r="G117" s="95"/>
      <c r="H117" s="95"/>
      <c r="I117" s="95"/>
      <c r="J117" s="95"/>
      <c r="K117" s="105">
        <v>38257645.079999998</v>
      </c>
      <c r="L117" s="105"/>
      <c r="M117" s="105"/>
      <c r="N117" s="105"/>
      <c r="O117" s="105"/>
      <c r="P117" s="105"/>
      <c r="Q117" s="105"/>
      <c r="R117" s="105"/>
      <c r="S117" s="105"/>
      <c r="T117" s="105"/>
      <c r="U117" s="105"/>
      <c r="V117" s="98">
        <v>1.0614657461024E-2</v>
      </c>
      <c r="W117" s="98"/>
      <c r="X117" s="98"/>
      <c r="Y117" s="98"/>
      <c r="Z117" s="98"/>
      <c r="AA117" s="98"/>
      <c r="AB117" s="98"/>
      <c r="AC117" s="98"/>
      <c r="AD117" s="98"/>
      <c r="AE117" s="98"/>
      <c r="AF117" s="97">
        <v>403</v>
      </c>
      <c r="AG117" s="97"/>
      <c r="AH117" s="97"/>
      <c r="AI117" s="97"/>
      <c r="AJ117" s="97"/>
      <c r="AK117" s="98">
        <v>8.0695220360024796E-3</v>
      </c>
      <c r="AL117" s="98"/>
      <c r="AM117" s="98"/>
      <c r="AN117" s="98"/>
      <c r="AO117" s="98"/>
    </row>
    <row r="118" spans="2:41" s="1" customFormat="1" ht="10.199999999999999" x14ac:dyDescent="0.15">
      <c r="B118" s="95" t="s">
        <v>1083</v>
      </c>
      <c r="C118" s="95"/>
      <c r="D118" s="95"/>
      <c r="E118" s="95"/>
      <c r="F118" s="95"/>
      <c r="G118" s="95"/>
      <c r="H118" s="95"/>
      <c r="I118" s="95"/>
      <c r="J118" s="95"/>
      <c r="K118" s="105">
        <v>18556054.260000002</v>
      </c>
      <c r="L118" s="105"/>
      <c r="M118" s="105"/>
      <c r="N118" s="105"/>
      <c r="O118" s="105"/>
      <c r="P118" s="105"/>
      <c r="Q118" s="105"/>
      <c r="R118" s="105"/>
      <c r="S118" s="105"/>
      <c r="T118" s="105"/>
      <c r="U118" s="105"/>
      <c r="V118" s="98">
        <v>5.1484130658382499E-3</v>
      </c>
      <c r="W118" s="98"/>
      <c r="X118" s="98"/>
      <c r="Y118" s="98"/>
      <c r="Z118" s="98"/>
      <c r="AA118" s="98"/>
      <c r="AB118" s="98"/>
      <c r="AC118" s="98"/>
      <c r="AD118" s="98"/>
      <c r="AE118" s="98"/>
      <c r="AF118" s="97">
        <v>220</v>
      </c>
      <c r="AG118" s="97"/>
      <c r="AH118" s="97"/>
      <c r="AI118" s="97"/>
      <c r="AJ118" s="97"/>
      <c r="AK118" s="98">
        <v>4.4051981337978798E-3</v>
      </c>
      <c r="AL118" s="98"/>
      <c r="AM118" s="98"/>
      <c r="AN118" s="98"/>
      <c r="AO118" s="98"/>
    </row>
    <row r="119" spans="2:41" s="1" customFormat="1" ht="10.199999999999999" x14ac:dyDescent="0.15">
      <c r="B119" s="95" t="s">
        <v>1086</v>
      </c>
      <c r="C119" s="95"/>
      <c r="D119" s="95"/>
      <c r="E119" s="95"/>
      <c r="F119" s="95"/>
      <c r="G119" s="95"/>
      <c r="H119" s="95"/>
      <c r="I119" s="95"/>
      <c r="J119" s="95"/>
      <c r="K119" s="105">
        <v>1051038479.16</v>
      </c>
      <c r="L119" s="105"/>
      <c r="M119" s="105"/>
      <c r="N119" s="105"/>
      <c r="O119" s="105"/>
      <c r="P119" s="105"/>
      <c r="Q119" s="105"/>
      <c r="R119" s="105"/>
      <c r="S119" s="105"/>
      <c r="T119" s="105"/>
      <c r="U119" s="105"/>
      <c r="V119" s="98">
        <v>0.291612654446189</v>
      </c>
      <c r="W119" s="98"/>
      <c r="X119" s="98"/>
      <c r="Y119" s="98"/>
      <c r="Z119" s="98"/>
      <c r="AA119" s="98"/>
      <c r="AB119" s="98"/>
      <c r="AC119" s="98"/>
      <c r="AD119" s="98"/>
      <c r="AE119" s="98"/>
      <c r="AF119" s="97">
        <v>8312</v>
      </c>
      <c r="AG119" s="97"/>
      <c r="AH119" s="97"/>
      <c r="AI119" s="97"/>
      <c r="AJ119" s="97"/>
      <c r="AK119" s="98">
        <v>0.16643639494603599</v>
      </c>
      <c r="AL119" s="98"/>
      <c r="AM119" s="98"/>
      <c r="AN119" s="98"/>
      <c r="AO119" s="98"/>
    </row>
    <row r="120" spans="2:41" s="1" customFormat="1" ht="10.199999999999999" x14ac:dyDescent="0.15">
      <c r="B120" s="95" t="s">
        <v>1087</v>
      </c>
      <c r="C120" s="95"/>
      <c r="D120" s="95"/>
      <c r="E120" s="95"/>
      <c r="F120" s="95"/>
      <c r="G120" s="95"/>
      <c r="H120" s="95"/>
      <c r="I120" s="95"/>
      <c r="J120" s="95"/>
      <c r="K120" s="105">
        <v>62088159.140000001</v>
      </c>
      <c r="L120" s="105"/>
      <c r="M120" s="105"/>
      <c r="N120" s="105"/>
      <c r="O120" s="105"/>
      <c r="P120" s="105"/>
      <c r="Q120" s="105"/>
      <c r="R120" s="105"/>
      <c r="S120" s="105"/>
      <c r="T120" s="105"/>
      <c r="U120" s="105"/>
      <c r="V120" s="98">
        <v>1.7226479577572701E-2</v>
      </c>
      <c r="W120" s="98"/>
      <c r="X120" s="98"/>
      <c r="Y120" s="98"/>
      <c r="Z120" s="98"/>
      <c r="AA120" s="98"/>
      <c r="AB120" s="98"/>
      <c r="AC120" s="98"/>
      <c r="AD120" s="98"/>
      <c r="AE120" s="98"/>
      <c r="AF120" s="97">
        <v>585</v>
      </c>
      <c r="AG120" s="97"/>
      <c r="AH120" s="97"/>
      <c r="AI120" s="97"/>
      <c r="AJ120" s="97"/>
      <c r="AK120" s="98">
        <v>1.1713822310326199E-2</v>
      </c>
      <c r="AL120" s="98"/>
      <c r="AM120" s="98"/>
      <c r="AN120" s="98"/>
      <c r="AO120" s="98"/>
    </row>
    <row r="121" spans="2:41" s="1" customFormat="1" ht="10.199999999999999" x14ac:dyDescent="0.15">
      <c r="B121" s="95" t="s">
        <v>1088</v>
      </c>
      <c r="C121" s="95"/>
      <c r="D121" s="95"/>
      <c r="E121" s="95"/>
      <c r="F121" s="95"/>
      <c r="G121" s="95"/>
      <c r="H121" s="95"/>
      <c r="I121" s="95"/>
      <c r="J121" s="95"/>
      <c r="K121" s="105">
        <v>3338462.91</v>
      </c>
      <c r="L121" s="105"/>
      <c r="M121" s="105"/>
      <c r="N121" s="105"/>
      <c r="O121" s="105"/>
      <c r="P121" s="105"/>
      <c r="Q121" s="105"/>
      <c r="R121" s="105"/>
      <c r="S121" s="105"/>
      <c r="T121" s="105"/>
      <c r="U121" s="105"/>
      <c r="V121" s="98">
        <v>9.2626297729204695E-4</v>
      </c>
      <c r="W121" s="98"/>
      <c r="X121" s="98"/>
      <c r="Y121" s="98"/>
      <c r="Z121" s="98"/>
      <c r="AA121" s="98"/>
      <c r="AB121" s="98"/>
      <c r="AC121" s="98"/>
      <c r="AD121" s="98"/>
      <c r="AE121" s="98"/>
      <c r="AF121" s="97">
        <v>24</v>
      </c>
      <c r="AG121" s="97"/>
      <c r="AH121" s="97"/>
      <c r="AI121" s="97"/>
      <c r="AJ121" s="97"/>
      <c r="AK121" s="98">
        <v>4.8056706914158698E-4</v>
      </c>
      <c r="AL121" s="98"/>
      <c r="AM121" s="98"/>
      <c r="AN121" s="98"/>
      <c r="AO121" s="98"/>
    </row>
    <row r="122" spans="2:41" s="1" customFormat="1" ht="10.199999999999999" x14ac:dyDescent="0.15">
      <c r="B122" s="95" t="s">
        <v>1089</v>
      </c>
      <c r="C122" s="95"/>
      <c r="D122" s="95"/>
      <c r="E122" s="95"/>
      <c r="F122" s="95"/>
      <c r="G122" s="95"/>
      <c r="H122" s="95"/>
      <c r="I122" s="95"/>
      <c r="J122" s="95"/>
      <c r="K122" s="105">
        <v>1250503.8400000001</v>
      </c>
      <c r="L122" s="105"/>
      <c r="M122" s="105"/>
      <c r="N122" s="105"/>
      <c r="O122" s="105"/>
      <c r="P122" s="105"/>
      <c r="Q122" s="105"/>
      <c r="R122" s="105"/>
      <c r="S122" s="105"/>
      <c r="T122" s="105"/>
      <c r="U122" s="105"/>
      <c r="V122" s="98">
        <v>3.4695470376022199E-4</v>
      </c>
      <c r="W122" s="98"/>
      <c r="X122" s="98"/>
      <c r="Y122" s="98"/>
      <c r="Z122" s="98"/>
      <c r="AA122" s="98"/>
      <c r="AB122" s="98"/>
      <c r="AC122" s="98"/>
      <c r="AD122" s="98"/>
      <c r="AE122" s="98"/>
      <c r="AF122" s="97">
        <v>10</v>
      </c>
      <c r="AG122" s="97"/>
      <c r="AH122" s="97"/>
      <c r="AI122" s="97"/>
      <c r="AJ122" s="97"/>
      <c r="AK122" s="98">
        <v>2.00236278808995E-4</v>
      </c>
      <c r="AL122" s="98"/>
      <c r="AM122" s="98"/>
      <c r="AN122" s="98"/>
      <c r="AO122" s="98"/>
    </row>
    <row r="123" spans="2:41" s="1" customFormat="1" ht="10.199999999999999" x14ac:dyDescent="0.15">
      <c r="B123" s="95" t="s">
        <v>1090</v>
      </c>
      <c r="C123" s="95"/>
      <c r="D123" s="95"/>
      <c r="E123" s="95"/>
      <c r="F123" s="95"/>
      <c r="G123" s="95"/>
      <c r="H123" s="95"/>
      <c r="I123" s="95"/>
      <c r="J123" s="95"/>
      <c r="K123" s="105">
        <v>11729900.220000001</v>
      </c>
      <c r="L123" s="105"/>
      <c r="M123" s="105"/>
      <c r="N123" s="105"/>
      <c r="O123" s="105"/>
      <c r="P123" s="105"/>
      <c r="Q123" s="105"/>
      <c r="R123" s="105"/>
      <c r="S123" s="105"/>
      <c r="T123" s="105"/>
      <c r="U123" s="105"/>
      <c r="V123" s="98">
        <v>3.2544834536190302E-3</v>
      </c>
      <c r="W123" s="98"/>
      <c r="X123" s="98"/>
      <c r="Y123" s="98"/>
      <c r="Z123" s="98"/>
      <c r="AA123" s="98"/>
      <c r="AB123" s="98"/>
      <c r="AC123" s="98"/>
      <c r="AD123" s="98"/>
      <c r="AE123" s="98"/>
      <c r="AF123" s="97">
        <v>77</v>
      </c>
      <c r="AG123" s="97"/>
      <c r="AH123" s="97"/>
      <c r="AI123" s="97"/>
      <c r="AJ123" s="97"/>
      <c r="AK123" s="98">
        <v>1.54181934682926E-3</v>
      </c>
      <c r="AL123" s="98"/>
      <c r="AM123" s="98"/>
      <c r="AN123" s="98"/>
      <c r="AO123" s="98"/>
    </row>
    <row r="124" spans="2:41" s="1" customFormat="1" ht="10.199999999999999" x14ac:dyDescent="0.15">
      <c r="B124" s="95" t="s">
        <v>1091</v>
      </c>
      <c r="C124" s="95"/>
      <c r="D124" s="95"/>
      <c r="E124" s="95"/>
      <c r="F124" s="95"/>
      <c r="G124" s="95"/>
      <c r="H124" s="95"/>
      <c r="I124" s="95"/>
      <c r="J124" s="95"/>
      <c r="K124" s="105">
        <v>33876435.020000003</v>
      </c>
      <c r="L124" s="105"/>
      <c r="M124" s="105"/>
      <c r="N124" s="105"/>
      <c r="O124" s="105"/>
      <c r="P124" s="105"/>
      <c r="Q124" s="105"/>
      <c r="R124" s="105"/>
      <c r="S124" s="105"/>
      <c r="T124" s="105"/>
      <c r="U124" s="105"/>
      <c r="V124" s="98">
        <v>9.3990822745626292E-3</v>
      </c>
      <c r="W124" s="98"/>
      <c r="X124" s="98"/>
      <c r="Y124" s="98"/>
      <c r="Z124" s="98"/>
      <c r="AA124" s="98"/>
      <c r="AB124" s="98"/>
      <c r="AC124" s="98"/>
      <c r="AD124" s="98"/>
      <c r="AE124" s="98"/>
      <c r="AF124" s="97">
        <v>291</v>
      </c>
      <c r="AG124" s="97"/>
      <c r="AH124" s="97"/>
      <c r="AI124" s="97"/>
      <c r="AJ124" s="97"/>
      <c r="AK124" s="98">
        <v>5.8268757133417403E-3</v>
      </c>
      <c r="AL124" s="98"/>
      <c r="AM124" s="98"/>
      <c r="AN124" s="98"/>
      <c r="AO124" s="98"/>
    </row>
    <row r="125" spans="2:41" s="1" customFormat="1" ht="10.199999999999999" x14ac:dyDescent="0.15">
      <c r="B125" s="95" t="s">
        <v>1092</v>
      </c>
      <c r="C125" s="95"/>
      <c r="D125" s="95"/>
      <c r="E125" s="95"/>
      <c r="F125" s="95"/>
      <c r="G125" s="95"/>
      <c r="H125" s="95"/>
      <c r="I125" s="95"/>
      <c r="J125" s="95"/>
      <c r="K125" s="105">
        <v>1375485.62</v>
      </c>
      <c r="L125" s="105"/>
      <c r="M125" s="105"/>
      <c r="N125" s="105"/>
      <c r="O125" s="105"/>
      <c r="P125" s="105"/>
      <c r="Q125" s="105"/>
      <c r="R125" s="105"/>
      <c r="S125" s="105"/>
      <c r="T125" s="105"/>
      <c r="U125" s="105"/>
      <c r="V125" s="98">
        <v>3.8163113982404498E-4</v>
      </c>
      <c r="W125" s="98"/>
      <c r="X125" s="98"/>
      <c r="Y125" s="98"/>
      <c r="Z125" s="98"/>
      <c r="AA125" s="98"/>
      <c r="AB125" s="98"/>
      <c r="AC125" s="98"/>
      <c r="AD125" s="98"/>
      <c r="AE125" s="98"/>
      <c r="AF125" s="97">
        <v>15</v>
      </c>
      <c r="AG125" s="97"/>
      <c r="AH125" s="97"/>
      <c r="AI125" s="97"/>
      <c r="AJ125" s="97"/>
      <c r="AK125" s="98">
        <v>3.0035441821349201E-4</v>
      </c>
      <c r="AL125" s="98"/>
      <c r="AM125" s="98"/>
      <c r="AN125" s="98"/>
      <c r="AO125" s="98"/>
    </row>
    <row r="126" spans="2:41" s="1" customFormat="1" ht="10.199999999999999" x14ac:dyDescent="0.15">
      <c r="B126" s="95" t="s">
        <v>1093</v>
      </c>
      <c r="C126" s="95"/>
      <c r="D126" s="95"/>
      <c r="E126" s="95"/>
      <c r="F126" s="95"/>
      <c r="G126" s="95"/>
      <c r="H126" s="95"/>
      <c r="I126" s="95"/>
      <c r="J126" s="95"/>
      <c r="K126" s="105">
        <v>216201.22</v>
      </c>
      <c r="L126" s="105"/>
      <c r="M126" s="105"/>
      <c r="N126" s="105"/>
      <c r="O126" s="105"/>
      <c r="P126" s="105"/>
      <c r="Q126" s="105"/>
      <c r="R126" s="105"/>
      <c r="S126" s="105"/>
      <c r="T126" s="105"/>
      <c r="U126" s="105"/>
      <c r="V126" s="98">
        <v>5.9985445736574897E-5</v>
      </c>
      <c r="W126" s="98"/>
      <c r="X126" s="98"/>
      <c r="Y126" s="98"/>
      <c r="Z126" s="98"/>
      <c r="AA126" s="98"/>
      <c r="AB126" s="98"/>
      <c r="AC126" s="98"/>
      <c r="AD126" s="98"/>
      <c r="AE126" s="98"/>
      <c r="AF126" s="97">
        <v>4</v>
      </c>
      <c r="AG126" s="97"/>
      <c r="AH126" s="97"/>
      <c r="AI126" s="97"/>
      <c r="AJ126" s="97"/>
      <c r="AK126" s="98">
        <v>8.0094511523597903E-5</v>
      </c>
      <c r="AL126" s="98"/>
      <c r="AM126" s="98"/>
      <c r="AN126" s="98"/>
      <c r="AO126" s="98"/>
    </row>
    <row r="127" spans="2:41" s="1" customFormat="1" ht="10.199999999999999" x14ac:dyDescent="0.15">
      <c r="B127" s="95" t="s">
        <v>1094</v>
      </c>
      <c r="C127" s="95"/>
      <c r="D127" s="95"/>
      <c r="E127" s="95"/>
      <c r="F127" s="95"/>
      <c r="G127" s="95"/>
      <c r="H127" s="95"/>
      <c r="I127" s="95"/>
      <c r="J127" s="95"/>
      <c r="K127" s="105">
        <v>109962.02</v>
      </c>
      <c r="L127" s="105"/>
      <c r="M127" s="105"/>
      <c r="N127" s="105"/>
      <c r="O127" s="105"/>
      <c r="P127" s="105"/>
      <c r="Q127" s="105"/>
      <c r="R127" s="105"/>
      <c r="S127" s="105"/>
      <c r="T127" s="105"/>
      <c r="U127" s="105"/>
      <c r="V127" s="98">
        <v>3.0509174665129801E-5</v>
      </c>
      <c r="W127" s="98"/>
      <c r="X127" s="98"/>
      <c r="Y127" s="98"/>
      <c r="Z127" s="98"/>
      <c r="AA127" s="98"/>
      <c r="AB127" s="98"/>
      <c r="AC127" s="98"/>
      <c r="AD127" s="98"/>
      <c r="AE127" s="98"/>
      <c r="AF127" s="97">
        <v>3</v>
      </c>
      <c r="AG127" s="97"/>
      <c r="AH127" s="97"/>
      <c r="AI127" s="97"/>
      <c r="AJ127" s="97"/>
      <c r="AK127" s="98">
        <v>6.00708836426984E-5</v>
      </c>
      <c r="AL127" s="98"/>
      <c r="AM127" s="98"/>
      <c r="AN127" s="98"/>
      <c r="AO127" s="98"/>
    </row>
    <row r="128" spans="2:41" s="1" customFormat="1" ht="10.199999999999999" x14ac:dyDescent="0.15">
      <c r="B128" s="101"/>
      <c r="C128" s="101"/>
      <c r="D128" s="101"/>
      <c r="E128" s="101"/>
      <c r="F128" s="101"/>
      <c r="G128" s="101"/>
      <c r="H128" s="101"/>
      <c r="I128" s="101"/>
      <c r="J128" s="101"/>
      <c r="K128" s="106">
        <v>3604227948.0500002</v>
      </c>
      <c r="L128" s="106"/>
      <c r="M128" s="106"/>
      <c r="N128" s="106"/>
      <c r="O128" s="106"/>
      <c r="P128" s="106"/>
      <c r="Q128" s="106"/>
      <c r="R128" s="106"/>
      <c r="S128" s="106"/>
      <c r="T128" s="106"/>
      <c r="U128" s="106"/>
      <c r="V128" s="100">
        <v>1</v>
      </c>
      <c r="W128" s="100"/>
      <c r="X128" s="100"/>
      <c r="Y128" s="100"/>
      <c r="Z128" s="100"/>
      <c r="AA128" s="100"/>
      <c r="AB128" s="100"/>
      <c r="AC128" s="100"/>
      <c r="AD128" s="100"/>
      <c r="AE128" s="100"/>
      <c r="AF128" s="99">
        <v>49941</v>
      </c>
      <c r="AG128" s="99"/>
      <c r="AH128" s="99"/>
      <c r="AI128" s="99"/>
      <c r="AJ128" s="99"/>
      <c r="AK128" s="100">
        <v>1</v>
      </c>
      <c r="AL128" s="100"/>
      <c r="AM128" s="100"/>
      <c r="AN128" s="100"/>
      <c r="AO128" s="100"/>
    </row>
    <row r="129" spans="2:44" s="1" customFormat="1" ht="7.8" x14ac:dyDescent="0.15"/>
    <row r="130" spans="2:44" s="1" customFormat="1" x14ac:dyDescent="0.15">
      <c r="B130" s="86" t="s">
        <v>1178</v>
      </c>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row>
    <row r="131" spans="2:44" s="1" customFormat="1" ht="7.8" x14ac:dyDescent="0.15"/>
    <row r="132" spans="2:44" s="1" customFormat="1" ht="10.199999999999999" x14ac:dyDescent="0.15">
      <c r="B132" s="84" t="s">
        <v>1095</v>
      </c>
      <c r="C132" s="84"/>
      <c r="D132" s="84"/>
      <c r="E132" s="84"/>
      <c r="F132" s="84"/>
      <c r="G132" s="84"/>
      <c r="H132" s="84"/>
      <c r="I132" s="84"/>
      <c r="J132" s="84"/>
      <c r="K132" s="84" t="s">
        <v>1057</v>
      </c>
      <c r="L132" s="84"/>
      <c r="M132" s="84"/>
      <c r="N132" s="84"/>
      <c r="O132" s="84"/>
      <c r="P132" s="84"/>
      <c r="Q132" s="84"/>
      <c r="R132" s="84"/>
      <c r="S132" s="84"/>
      <c r="T132" s="84" t="s">
        <v>1058</v>
      </c>
      <c r="U132" s="84"/>
      <c r="V132" s="84"/>
      <c r="W132" s="84"/>
      <c r="X132" s="84"/>
      <c r="Y132" s="84"/>
      <c r="Z132" s="84"/>
      <c r="AA132" s="84"/>
      <c r="AB132" s="84"/>
      <c r="AC132" s="84"/>
      <c r="AD132" s="84"/>
      <c r="AE132" s="84" t="s">
        <v>1059</v>
      </c>
      <c r="AF132" s="84"/>
      <c r="AG132" s="84"/>
      <c r="AH132" s="84"/>
      <c r="AI132" s="84" t="s">
        <v>1058</v>
      </c>
      <c r="AJ132" s="84"/>
      <c r="AK132" s="84"/>
      <c r="AL132" s="84"/>
      <c r="AM132" s="84"/>
      <c r="AN132" s="84"/>
      <c r="AO132" s="84"/>
      <c r="AP132" s="84"/>
    </row>
    <row r="133" spans="2:44" s="1" customFormat="1" ht="10.199999999999999" x14ac:dyDescent="0.15">
      <c r="B133" s="103">
        <v>2000</v>
      </c>
      <c r="C133" s="103"/>
      <c r="D133" s="103"/>
      <c r="E133" s="103"/>
      <c r="F133" s="103"/>
      <c r="G133" s="103"/>
      <c r="H133" s="103"/>
      <c r="I133" s="103"/>
      <c r="J133" s="103"/>
      <c r="K133" s="105">
        <v>30697.63</v>
      </c>
      <c r="L133" s="105"/>
      <c r="M133" s="105"/>
      <c r="N133" s="105"/>
      <c r="O133" s="105"/>
      <c r="P133" s="105"/>
      <c r="Q133" s="105"/>
      <c r="R133" s="105"/>
      <c r="S133" s="105"/>
      <c r="T133" s="98">
        <v>8.5171166869754795E-6</v>
      </c>
      <c r="U133" s="98"/>
      <c r="V133" s="98"/>
      <c r="W133" s="98"/>
      <c r="X133" s="98"/>
      <c r="Y133" s="98"/>
      <c r="Z133" s="98"/>
      <c r="AA133" s="98"/>
      <c r="AB133" s="98"/>
      <c r="AC133" s="98"/>
      <c r="AD133" s="98"/>
      <c r="AE133" s="97">
        <v>3</v>
      </c>
      <c r="AF133" s="97"/>
      <c r="AG133" s="97"/>
      <c r="AH133" s="97"/>
      <c r="AI133" s="98">
        <v>6.00708836426984E-5</v>
      </c>
      <c r="AJ133" s="98"/>
      <c r="AK133" s="98"/>
      <c r="AL133" s="98"/>
      <c r="AM133" s="98"/>
      <c r="AN133" s="98"/>
      <c r="AO133" s="98"/>
      <c r="AP133" s="98"/>
    </row>
    <row r="134" spans="2:44" s="1" customFormat="1" ht="10.199999999999999" x14ac:dyDescent="0.15">
      <c r="B134" s="103">
        <v>2001</v>
      </c>
      <c r="C134" s="103"/>
      <c r="D134" s="103"/>
      <c r="E134" s="103"/>
      <c r="F134" s="103"/>
      <c r="G134" s="103"/>
      <c r="H134" s="103"/>
      <c r="I134" s="103"/>
      <c r="J134" s="103"/>
      <c r="K134" s="105">
        <v>1229.04</v>
      </c>
      <c r="L134" s="105"/>
      <c r="M134" s="105"/>
      <c r="N134" s="105"/>
      <c r="O134" s="105"/>
      <c r="P134" s="105"/>
      <c r="Q134" s="105"/>
      <c r="R134" s="105"/>
      <c r="S134" s="105"/>
      <c r="T134" s="98">
        <v>3.4099951992907402E-7</v>
      </c>
      <c r="U134" s="98"/>
      <c r="V134" s="98"/>
      <c r="W134" s="98"/>
      <c r="X134" s="98"/>
      <c r="Y134" s="98"/>
      <c r="Z134" s="98"/>
      <c r="AA134" s="98"/>
      <c r="AB134" s="98"/>
      <c r="AC134" s="98"/>
      <c r="AD134" s="98"/>
      <c r="AE134" s="97">
        <v>1</v>
      </c>
      <c r="AF134" s="97"/>
      <c r="AG134" s="97"/>
      <c r="AH134" s="97"/>
      <c r="AI134" s="98">
        <v>2.0023627880899499E-5</v>
      </c>
      <c r="AJ134" s="98"/>
      <c r="AK134" s="98"/>
      <c r="AL134" s="98"/>
      <c r="AM134" s="98"/>
      <c r="AN134" s="98"/>
      <c r="AO134" s="98"/>
      <c r="AP134" s="98"/>
    </row>
    <row r="135" spans="2:44" s="1" customFormat="1" ht="10.199999999999999" x14ac:dyDescent="0.15">
      <c r="B135" s="103">
        <v>2002</v>
      </c>
      <c r="C135" s="103"/>
      <c r="D135" s="103"/>
      <c r="E135" s="103"/>
      <c r="F135" s="103"/>
      <c r="G135" s="103"/>
      <c r="H135" s="103"/>
      <c r="I135" s="103"/>
      <c r="J135" s="103"/>
      <c r="K135" s="105">
        <v>250000</v>
      </c>
      <c r="L135" s="105"/>
      <c r="M135" s="105"/>
      <c r="N135" s="105"/>
      <c r="O135" s="105"/>
      <c r="P135" s="105"/>
      <c r="Q135" s="105"/>
      <c r="R135" s="105"/>
      <c r="S135" s="105"/>
      <c r="T135" s="98">
        <v>6.9362982475971907E-5</v>
      </c>
      <c r="U135" s="98"/>
      <c r="V135" s="98"/>
      <c r="W135" s="98"/>
      <c r="X135" s="98"/>
      <c r="Y135" s="98"/>
      <c r="Z135" s="98"/>
      <c r="AA135" s="98"/>
      <c r="AB135" s="98"/>
      <c r="AC135" s="98"/>
      <c r="AD135" s="98"/>
      <c r="AE135" s="97">
        <v>2</v>
      </c>
      <c r="AF135" s="97"/>
      <c r="AG135" s="97"/>
      <c r="AH135" s="97"/>
      <c r="AI135" s="98">
        <v>4.0047255761798897E-5</v>
      </c>
      <c r="AJ135" s="98"/>
      <c r="AK135" s="98"/>
      <c r="AL135" s="98"/>
      <c r="AM135" s="98"/>
      <c r="AN135" s="98"/>
      <c r="AO135" s="98"/>
      <c r="AP135" s="98"/>
    </row>
    <row r="136" spans="2:44" s="1" customFormat="1" ht="10.199999999999999" x14ac:dyDescent="0.15">
      <c r="B136" s="103">
        <v>2003</v>
      </c>
      <c r="C136" s="103"/>
      <c r="D136" s="103"/>
      <c r="E136" s="103"/>
      <c r="F136" s="103"/>
      <c r="G136" s="103"/>
      <c r="H136" s="103"/>
      <c r="I136" s="103"/>
      <c r="J136" s="103"/>
      <c r="K136" s="105">
        <v>198261.53</v>
      </c>
      <c r="L136" s="105"/>
      <c r="M136" s="105"/>
      <c r="N136" s="105"/>
      <c r="O136" s="105"/>
      <c r="P136" s="105"/>
      <c r="Q136" s="105"/>
      <c r="R136" s="105"/>
      <c r="S136" s="105"/>
      <c r="T136" s="98">
        <v>5.50080441241975E-5</v>
      </c>
      <c r="U136" s="98"/>
      <c r="V136" s="98"/>
      <c r="W136" s="98"/>
      <c r="X136" s="98"/>
      <c r="Y136" s="98"/>
      <c r="Z136" s="98"/>
      <c r="AA136" s="98"/>
      <c r="AB136" s="98"/>
      <c r="AC136" s="98"/>
      <c r="AD136" s="98"/>
      <c r="AE136" s="97">
        <v>7</v>
      </c>
      <c r="AF136" s="97"/>
      <c r="AG136" s="97"/>
      <c r="AH136" s="97"/>
      <c r="AI136" s="98">
        <v>1.4016539516629599E-4</v>
      </c>
      <c r="AJ136" s="98"/>
      <c r="AK136" s="98"/>
      <c r="AL136" s="98"/>
      <c r="AM136" s="98"/>
      <c r="AN136" s="98"/>
      <c r="AO136" s="98"/>
      <c r="AP136" s="98"/>
    </row>
    <row r="137" spans="2:44" s="1" customFormat="1" ht="10.199999999999999" x14ac:dyDescent="0.15">
      <c r="B137" s="103">
        <v>2004</v>
      </c>
      <c r="C137" s="103"/>
      <c r="D137" s="103"/>
      <c r="E137" s="103"/>
      <c r="F137" s="103"/>
      <c r="G137" s="103"/>
      <c r="H137" s="103"/>
      <c r="I137" s="103"/>
      <c r="J137" s="103"/>
      <c r="K137" s="105">
        <v>560878.64</v>
      </c>
      <c r="L137" s="105"/>
      <c r="M137" s="105"/>
      <c r="N137" s="105"/>
      <c r="O137" s="105"/>
      <c r="P137" s="105"/>
      <c r="Q137" s="105"/>
      <c r="R137" s="105"/>
      <c r="S137" s="105"/>
      <c r="T137" s="98">
        <v>1.55616861109868E-4</v>
      </c>
      <c r="U137" s="98"/>
      <c r="V137" s="98"/>
      <c r="W137" s="98"/>
      <c r="X137" s="98"/>
      <c r="Y137" s="98"/>
      <c r="Z137" s="98"/>
      <c r="AA137" s="98"/>
      <c r="AB137" s="98"/>
      <c r="AC137" s="98"/>
      <c r="AD137" s="98"/>
      <c r="AE137" s="97">
        <v>36</v>
      </c>
      <c r="AF137" s="97"/>
      <c r="AG137" s="97"/>
      <c r="AH137" s="97"/>
      <c r="AI137" s="98">
        <v>7.2085060371238096E-4</v>
      </c>
      <c r="AJ137" s="98"/>
      <c r="AK137" s="98"/>
      <c r="AL137" s="98"/>
      <c r="AM137" s="98"/>
      <c r="AN137" s="98"/>
      <c r="AO137" s="98"/>
      <c r="AP137" s="98"/>
    </row>
    <row r="138" spans="2:44" s="1" customFormat="1" ht="10.199999999999999" x14ac:dyDescent="0.15">
      <c r="B138" s="103">
        <v>2005</v>
      </c>
      <c r="C138" s="103"/>
      <c r="D138" s="103"/>
      <c r="E138" s="103"/>
      <c r="F138" s="103"/>
      <c r="G138" s="103"/>
      <c r="H138" s="103"/>
      <c r="I138" s="103"/>
      <c r="J138" s="103"/>
      <c r="K138" s="105">
        <v>1885168.84</v>
      </c>
      <c r="L138" s="105"/>
      <c r="M138" s="105"/>
      <c r="N138" s="105"/>
      <c r="O138" s="105"/>
      <c r="P138" s="105"/>
      <c r="Q138" s="105"/>
      <c r="R138" s="105"/>
      <c r="S138" s="105"/>
      <c r="T138" s="98">
        <v>5.2304373285267302E-4</v>
      </c>
      <c r="U138" s="98"/>
      <c r="V138" s="98"/>
      <c r="W138" s="98"/>
      <c r="X138" s="98"/>
      <c r="Y138" s="98"/>
      <c r="Z138" s="98"/>
      <c r="AA138" s="98"/>
      <c r="AB138" s="98"/>
      <c r="AC138" s="98"/>
      <c r="AD138" s="98"/>
      <c r="AE138" s="97">
        <v>105</v>
      </c>
      <c r="AF138" s="97"/>
      <c r="AG138" s="97"/>
      <c r="AH138" s="97"/>
      <c r="AI138" s="98">
        <v>2.1024809274944401E-3</v>
      </c>
      <c r="AJ138" s="98"/>
      <c r="AK138" s="98"/>
      <c r="AL138" s="98"/>
      <c r="AM138" s="98"/>
      <c r="AN138" s="98"/>
      <c r="AO138" s="98"/>
      <c r="AP138" s="98"/>
    </row>
    <row r="139" spans="2:44" s="1" customFormat="1" ht="10.199999999999999" x14ac:dyDescent="0.15">
      <c r="B139" s="103">
        <v>2006</v>
      </c>
      <c r="C139" s="103"/>
      <c r="D139" s="103"/>
      <c r="E139" s="103"/>
      <c r="F139" s="103"/>
      <c r="G139" s="103"/>
      <c r="H139" s="103"/>
      <c r="I139" s="103"/>
      <c r="J139" s="103"/>
      <c r="K139" s="105">
        <v>921522.93</v>
      </c>
      <c r="L139" s="105"/>
      <c r="M139" s="105"/>
      <c r="N139" s="105"/>
      <c r="O139" s="105"/>
      <c r="P139" s="105"/>
      <c r="Q139" s="105"/>
      <c r="R139" s="105"/>
      <c r="S139" s="105"/>
      <c r="T139" s="98">
        <v>2.5567831537918502E-4</v>
      </c>
      <c r="U139" s="98"/>
      <c r="V139" s="98"/>
      <c r="W139" s="98"/>
      <c r="X139" s="98"/>
      <c r="Y139" s="98"/>
      <c r="Z139" s="98"/>
      <c r="AA139" s="98"/>
      <c r="AB139" s="98"/>
      <c r="AC139" s="98"/>
      <c r="AD139" s="98"/>
      <c r="AE139" s="97">
        <v>34</v>
      </c>
      <c r="AF139" s="97"/>
      <c r="AG139" s="97"/>
      <c r="AH139" s="97"/>
      <c r="AI139" s="98">
        <v>6.8080334795058198E-4</v>
      </c>
      <c r="AJ139" s="98"/>
      <c r="AK139" s="98"/>
      <c r="AL139" s="98"/>
      <c r="AM139" s="98"/>
      <c r="AN139" s="98"/>
      <c r="AO139" s="98"/>
      <c r="AP139" s="98"/>
    </row>
    <row r="140" spans="2:44" s="1" customFormat="1" ht="10.199999999999999" x14ac:dyDescent="0.15">
      <c r="B140" s="103">
        <v>2007</v>
      </c>
      <c r="C140" s="103"/>
      <c r="D140" s="103"/>
      <c r="E140" s="103"/>
      <c r="F140" s="103"/>
      <c r="G140" s="103"/>
      <c r="H140" s="103"/>
      <c r="I140" s="103"/>
      <c r="J140" s="103"/>
      <c r="K140" s="105">
        <v>263255.02</v>
      </c>
      <c r="L140" s="105"/>
      <c r="M140" s="105"/>
      <c r="N140" s="105"/>
      <c r="O140" s="105"/>
      <c r="P140" s="105"/>
      <c r="Q140" s="105"/>
      <c r="R140" s="105"/>
      <c r="S140" s="105"/>
      <c r="T140" s="98">
        <v>7.3040613355886499E-5</v>
      </c>
      <c r="U140" s="98"/>
      <c r="V140" s="98"/>
      <c r="W140" s="98"/>
      <c r="X140" s="98"/>
      <c r="Y140" s="98"/>
      <c r="Z140" s="98"/>
      <c r="AA140" s="98"/>
      <c r="AB140" s="98"/>
      <c r="AC140" s="98"/>
      <c r="AD140" s="98"/>
      <c r="AE140" s="97">
        <v>11</v>
      </c>
      <c r="AF140" s="97"/>
      <c r="AG140" s="97"/>
      <c r="AH140" s="97"/>
      <c r="AI140" s="98">
        <v>2.20259906689894E-4</v>
      </c>
      <c r="AJ140" s="98"/>
      <c r="AK140" s="98"/>
      <c r="AL140" s="98"/>
      <c r="AM140" s="98"/>
      <c r="AN140" s="98"/>
      <c r="AO140" s="98"/>
      <c r="AP140" s="98"/>
    </row>
    <row r="141" spans="2:44" s="1" customFormat="1" ht="10.199999999999999" x14ac:dyDescent="0.15">
      <c r="B141" s="103">
        <v>2008</v>
      </c>
      <c r="C141" s="103"/>
      <c r="D141" s="103"/>
      <c r="E141" s="103"/>
      <c r="F141" s="103"/>
      <c r="G141" s="103"/>
      <c r="H141" s="103"/>
      <c r="I141" s="103"/>
      <c r="J141" s="103"/>
      <c r="K141" s="105">
        <v>1267432.83</v>
      </c>
      <c r="L141" s="105"/>
      <c r="M141" s="105"/>
      <c r="N141" s="105"/>
      <c r="O141" s="105"/>
      <c r="P141" s="105"/>
      <c r="Q141" s="105"/>
      <c r="R141" s="105"/>
      <c r="S141" s="105"/>
      <c r="T141" s="98">
        <v>3.5165168470704602E-4</v>
      </c>
      <c r="U141" s="98"/>
      <c r="V141" s="98"/>
      <c r="W141" s="98"/>
      <c r="X141" s="98"/>
      <c r="Y141" s="98"/>
      <c r="Z141" s="98"/>
      <c r="AA141" s="98"/>
      <c r="AB141" s="98"/>
      <c r="AC141" s="98"/>
      <c r="AD141" s="98"/>
      <c r="AE141" s="97">
        <v>28</v>
      </c>
      <c r="AF141" s="97"/>
      <c r="AG141" s="97"/>
      <c r="AH141" s="97"/>
      <c r="AI141" s="98">
        <v>5.6066158066518505E-4</v>
      </c>
      <c r="AJ141" s="98"/>
      <c r="AK141" s="98"/>
      <c r="AL141" s="98"/>
      <c r="AM141" s="98"/>
      <c r="AN141" s="98"/>
      <c r="AO141" s="98"/>
      <c r="AP141" s="98"/>
    </row>
    <row r="142" spans="2:44" s="1" customFormat="1" ht="10.199999999999999" x14ac:dyDescent="0.15">
      <c r="B142" s="103">
        <v>2009</v>
      </c>
      <c r="C142" s="103"/>
      <c r="D142" s="103"/>
      <c r="E142" s="103"/>
      <c r="F142" s="103"/>
      <c r="G142" s="103"/>
      <c r="H142" s="103"/>
      <c r="I142" s="103"/>
      <c r="J142" s="103"/>
      <c r="K142" s="105">
        <v>6068476.0099999998</v>
      </c>
      <c r="L142" s="105"/>
      <c r="M142" s="105"/>
      <c r="N142" s="105"/>
      <c r="O142" s="105"/>
      <c r="P142" s="105"/>
      <c r="Q142" s="105"/>
      <c r="R142" s="105"/>
      <c r="S142" s="105"/>
      <c r="T142" s="98">
        <v>1.68371038054994E-3</v>
      </c>
      <c r="U142" s="98"/>
      <c r="V142" s="98"/>
      <c r="W142" s="98"/>
      <c r="X142" s="98"/>
      <c r="Y142" s="98"/>
      <c r="Z142" s="98"/>
      <c r="AA142" s="98"/>
      <c r="AB142" s="98"/>
      <c r="AC142" s="98"/>
      <c r="AD142" s="98"/>
      <c r="AE142" s="97">
        <v>163</v>
      </c>
      <c r="AF142" s="97"/>
      <c r="AG142" s="97"/>
      <c r="AH142" s="97"/>
      <c r="AI142" s="98">
        <v>3.26385134458661E-3</v>
      </c>
      <c r="AJ142" s="98"/>
      <c r="AK142" s="98"/>
      <c r="AL142" s="98"/>
      <c r="AM142" s="98"/>
      <c r="AN142" s="98"/>
      <c r="AO142" s="98"/>
      <c r="AP142" s="98"/>
    </row>
    <row r="143" spans="2:44" s="1" customFormat="1" ht="10.199999999999999" x14ac:dyDescent="0.15">
      <c r="B143" s="103">
        <v>2010</v>
      </c>
      <c r="C143" s="103"/>
      <c r="D143" s="103"/>
      <c r="E143" s="103"/>
      <c r="F143" s="103"/>
      <c r="G143" s="103"/>
      <c r="H143" s="103"/>
      <c r="I143" s="103"/>
      <c r="J143" s="103"/>
      <c r="K143" s="105">
        <v>8361590.9100000001</v>
      </c>
      <c r="L143" s="105"/>
      <c r="M143" s="105"/>
      <c r="N143" s="105"/>
      <c r="O143" s="105"/>
      <c r="P143" s="105"/>
      <c r="Q143" s="105"/>
      <c r="R143" s="105"/>
      <c r="S143" s="105"/>
      <c r="T143" s="98">
        <v>2.3199395350462998E-3</v>
      </c>
      <c r="U143" s="98"/>
      <c r="V143" s="98"/>
      <c r="W143" s="98"/>
      <c r="X143" s="98"/>
      <c r="Y143" s="98"/>
      <c r="Z143" s="98"/>
      <c r="AA143" s="98"/>
      <c r="AB143" s="98"/>
      <c r="AC143" s="98"/>
      <c r="AD143" s="98"/>
      <c r="AE143" s="97">
        <v>270</v>
      </c>
      <c r="AF143" s="97"/>
      <c r="AG143" s="97"/>
      <c r="AH143" s="97"/>
      <c r="AI143" s="98">
        <v>5.4063795278428504E-3</v>
      </c>
      <c r="AJ143" s="98"/>
      <c r="AK143" s="98"/>
      <c r="AL143" s="98"/>
      <c r="AM143" s="98"/>
      <c r="AN143" s="98"/>
      <c r="AO143" s="98"/>
      <c r="AP143" s="98"/>
    </row>
    <row r="144" spans="2:44" s="1" customFormat="1" ht="10.199999999999999" x14ac:dyDescent="0.15">
      <c r="B144" s="103">
        <v>2011</v>
      </c>
      <c r="C144" s="103"/>
      <c r="D144" s="103"/>
      <c r="E144" s="103"/>
      <c r="F144" s="103"/>
      <c r="G144" s="103"/>
      <c r="H144" s="103"/>
      <c r="I144" s="103"/>
      <c r="J144" s="103"/>
      <c r="K144" s="105">
        <v>3534400.86</v>
      </c>
      <c r="L144" s="105"/>
      <c r="M144" s="105"/>
      <c r="N144" s="105"/>
      <c r="O144" s="105"/>
      <c r="P144" s="105"/>
      <c r="Q144" s="105"/>
      <c r="R144" s="105"/>
      <c r="S144" s="105"/>
      <c r="T144" s="98">
        <v>9.8062633966096002E-4</v>
      </c>
      <c r="U144" s="98"/>
      <c r="V144" s="98"/>
      <c r="W144" s="98"/>
      <c r="X144" s="98"/>
      <c r="Y144" s="98"/>
      <c r="Z144" s="98"/>
      <c r="AA144" s="98"/>
      <c r="AB144" s="98"/>
      <c r="AC144" s="98"/>
      <c r="AD144" s="98"/>
      <c r="AE144" s="97">
        <v>174</v>
      </c>
      <c r="AF144" s="97"/>
      <c r="AG144" s="97"/>
      <c r="AH144" s="97"/>
      <c r="AI144" s="98">
        <v>3.4841112512765098E-3</v>
      </c>
      <c r="AJ144" s="98"/>
      <c r="AK144" s="98"/>
      <c r="AL144" s="98"/>
      <c r="AM144" s="98"/>
      <c r="AN144" s="98"/>
      <c r="AO144" s="98"/>
      <c r="AP144" s="98"/>
    </row>
    <row r="145" spans="2:44" s="1" customFormat="1" ht="10.199999999999999" x14ac:dyDescent="0.15">
      <c r="B145" s="103">
        <v>2012</v>
      </c>
      <c r="C145" s="103"/>
      <c r="D145" s="103"/>
      <c r="E145" s="103"/>
      <c r="F145" s="103"/>
      <c r="G145" s="103"/>
      <c r="H145" s="103"/>
      <c r="I145" s="103"/>
      <c r="J145" s="103"/>
      <c r="K145" s="105">
        <v>1836618.81</v>
      </c>
      <c r="L145" s="105"/>
      <c r="M145" s="105"/>
      <c r="N145" s="105"/>
      <c r="O145" s="105"/>
      <c r="P145" s="105"/>
      <c r="Q145" s="105"/>
      <c r="R145" s="105"/>
      <c r="S145" s="105"/>
      <c r="T145" s="98">
        <v>5.0957343333228101E-4</v>
      </c>
      <c r="U145" s="98"/>
      <c r="V145" s="98"/>
      <c r="W145" s="98"/>
      <c r="X145" s="98"/>
      <c r="Y145" s="98"/>
      <c r="Z145" s="98"/>
      <c r="AA145" s="98"/>
      <c r="AB145" s="98"/>
      <c r="AC145" s="98"/>
      <c r="AD145" s="98"/>
      <c r="AE145" s="97">
        <v>62</v>
      </c>
      <c r="AF145" s="97"/>
      <c r="AG145" s="97"/>
      <c r="AH145" s="97"/>
      <c r="AI145" s="98">
        <v>1.2414649286157701E-3</v>
      </c>
      <c r="AJ145" s="98"/>
      <c r="AK145" s="98"/>
      <c r="AL145" s="98"/>
      <c r="AM145" s="98"/>
      <c r="AN145" s="98"/>
      <c r="AO145" s="98"/>
      <c r="AP145" s="98"/>
    </row>
    <row r="146" spans="2:44" s="1" customFormat="1" ht="10.199999999999999" x14ac:dyDescent="0.15">
      <c r="B146" s="103">
        <v>2013</v>
      </c>
      <c r="C146" s="103"/>
      <c r="D146" s="103"/>
      <c r="E146" s="103"/>
      <c r="F146" s="103"/>
      <c r="G146" s="103"/>
      <c r="H146" s="103"/>
      <c r="I146" s="103"/>
      <c r="J146" s="103"/>
      <c r="K146" s="105">
        <v>4118184.93</v>
      </c>
      <c r="L146" s="105"/>
      <c r="M146" s="105"/>
      <c r="N146" s="105"/>
      <c r="O146" s="105"/>
      <c r="P146" s="105"/>
      <c r="Q146" s="105"/>
      <c r="R146" s="105"/>
      <c r="S146" s="105"/>
      <c r="T146" s="98">
        <v>1.14259835652961E-3</v>
      </c>
      <c r="U146" s="98"/>
      <c r="V146" s="98"/>
      <c r="W146" s="98"/>
      <c r="X146" s="98"/>
      <c r="Y146" s="98"/>
      <c r="Z146" s="98"/>
      <c r="AA146" s="98"/>
      <c r="AB146" s="98"/>
      <c r="AC146" s="98"/>
      <c r="AD146" s="98"/>
      <c r="AE146" s="97">
        <v>134</v>
      </c>
      <c r="AF146" s="97"/>
      <c r="AG146" s="97"/>
      <c r="AH146" s="97"/>
      <c r="AI146" s="98">
        <v>2.6831661360405298E-3</v>
      </c>
      <c r="AJ146" s="98"/>
      <c r="AK146" s="98"/>
      <c r="AL146" s="98"/>
      <c r="AM146" s="98"/>
      <c r="AN146" s="98"/>
      <c r="AO146" s="98"/>
      <c r="AP146" s="98"/>
    </row>
    <row r="147" spans="2:44" s="1" customFormat="1" ht="10.199999999999999" x14ac:dyDescent="0.15">
      <c r="B147" s="103">
        <v>2014</v>
      </c>
      <c r="C147" s="103"/>
      <c r="D147" s="103"/>
      <c r="E147" s="103"/>
      <c r="F147" s="103"/>
      <c r="G147" s="103"/>
      <c r="H147" s="103"/>
      <c r="I147" s="103"/>
      <c r="J147" s="103"/>
      <c r="K147" s="105">
        <v>28767948.359999999</v>
      </c>
      <c r="L147" s="105"/>
      <c r="M147" s="105"/>
      <c r="N147" s="105"/>
      <c r="O147" s="105"/>
      <c r="P147" s="105"/>
      <c r="Q147" s="105"/>
      <c r="R147" s="105"/>
      <c r="S147" s="105"/>
      <c r="T147" s="98">
        <v>7.9817227918573801E-3</v>
      </c>
      <c r="U147" s="98"/>
      <c r="V147" s="98"/>
      <c r="W147" s="98"/>
      <c r="X147" s="98"/>
      <c r="Y147" s="98"/>
      <c r="Z147" s="98"/>
      <c r="AA147" s="98"/>
      <c r="AB147" s="98"/>
      <c r="AC147" s="98"/>
      <c r="AD147" s="98"/>
      <c r="AE147" s="97">
        <v>936</v>
      </c>
      <c r="AF147" s="97"/>
      <c r="AG147" s="97"/>
      <c r="AH147" s="97"/>
      <c r="AI147" s="98">
        <v>1.8742115696521899E-2</v>
      </c>
      <c r="AJ147" s="98"/>
      <c r="AK147" s="98"/>
      <c r="AL147" s="98"/>
      <c r="AM147" s="98"/>
      <c r="AN147" s="98"/>
      <c r="AO147" s="98"/>
      <c r="AP147" s="98"/>
    </row>
    <row r="148" spans="2:44" s="1" customFormat="1" ht="10.199999999999999" x14ac:dyDescent="0.15">
      <c r="B148" s="103">
        <v>2015</v>
      </c>
      <c r="C148" s="103"/>
      <c r="D148" s="103"/>
      <c r="E148" s="103"/>
      <c r="F148" s="103"/>
      <c r="G148" s="103"/>
      <c r="H148" s="103"/>
      <c r="I148" s="103"/>
      <c r="J148" s="103"/>
      <c r="K148" s="105">
        <v>292505756.049999</v>
      </c>
      <c r="L148" s="105"/>
      <c r="M148" s="105"/>
      <c r="N148" s="105"/>
      <c r="O148" s="105"/>
      <c r="P148" s="105"/>
      <c r="Q148" s="105"/>
      <c r="R148" s="105"/>
      <c r="S148" s="105"/>
      <c r="T148" s="98">
        <v>8.1156286524068005E-2</v>
      </c>
      <c r="U148" s="98"/>
      <c r="V148" s="98"/>
      <c r="W148" s="98"/>
      <c r="X148" s="98"/>
      <c r="Y148" s="98"/>
      <c r="Z148" s="98"/>
      <c r="AA148" s="98"/>
      <c r="AB148" s="98"/>
      <c r="AC148" s="98"/>
      <c r="AD148" s="98"/>
      <c r="AE148" s="97">
        <v>6814</v>
      </c>
      <c r="AF148" s="97"/>
      <c r="AG148" s="97"/>
      <c r="AH148" s="97"/>
      <c r="AI148" s="98">
        <v>0.13644100038044901</v>
      </c>
      <c r="AJ148" s="98"/>
      <c r="AK148" s="98"/>
      <c r="AL148" s="98"/>
      <c r="AM148" s="98"/>
      <c r="AN148" s="98"/>
      <c r="AO148" s="98"/>
      <c r="AP148" s="98"/>
    </row>
    <row r="149" spans="2:44" s="1" customFormat="1" ht="10.199999999999999" x14ac:dyDescent="0.15">
      <c r="B149" s="103">
        <v>2016</v>
      </c>
      <c r="C149" s="103"/>
      <c r="D149" s="103"/>
      <c r="E149" s="103"/>
      <c r="F149" s="103"/>
      <c r="G149" s="103"/>
      <c r="H149" s="103"/>
      <c r="I149" s="103"/>
      <c r="J149" s="103"/>
      <c r="K149" s="105">
        <v>489868622.56000102</v>
      </c>
      <c r="L149" s="105"/>
      <c r="M149" s="105"/>
      <c r="N149" s="105"/>
      <c r="O149" s="105"/>
      <c r="P149" s="105"/>
      <c r="Q149" s="105"/>
      <c r="R149" s="105"/>
      <c r="S149" s="105"/>
      <c r="T149" s="98">
        <v>0.135914994728631</v>
      </c>
      <c r="U149" s="98"/>
      <c r="V149" s="98"/>
      <c r="W149" s="98"/>
      <c r="X149" s="98"/>
      <c r="Y149" s="98"/>
      <c r="Z149" s="98"/>
      <c r="AA149" s="98"/>
      <c r="AB149" s="98"/>
      <c r="AC149" s="98"/>
      <c r="AD149" s="98"/>
      <c r="AE149" s="97">
        <v>10274</v>
      </c>
      <c r="AF149" s="97"/>
      <c r="AG149" s="97"/>
      <c r="AH149" s="97"/>
      <c r="AI149" s="98">
        <v>0.205722752848361</v>
      </c>
      <c r="AJ149" s="98"/>
      <c r="AK149" s="98"/>
      <c r="AL149" s="98"/>
      <c r="AM149" s="98"/>
      <c r="AN149" s="98"/>
      <c r="AO149" s="98"/>
      <c r="AP149" s="98"/>
    </row>
    <row r="150" spans="2:44" s="1" customFormat="1" ht="10.199999999999999" x14ac:dyDescent="0.15">
      <c r="B150" s="103">
        <v>2017</v>
      </c>
      <c r="C150" s="103"/>
      <c r="D150" s="103"/>
      <c r="E150" s="103"/>
      <c r="F150" s="103"/>
      <c r="G150" s="103"/>
      <c r="H150" s="103"/>
      <c r="I150" s="103"/>
      <c r="J150" s="103"/>
      <c r="K150" s="105">
        <v>290837497</v>
      </c>
      <c r="L150" s="105"/>
      <c r="M150" s="105"/>
      <c r="N150" s="105"/>
      <c r="O150" s="105"/>
      <c r="P150" s="105"/>
      <c r="Q150" s="105"/>
      <c r="R150" s="105"/>
      <c r="S150" s="105"/>
      <c r="T150" s="98">
        <v>8.0693424831066202E-2</v>
      </c>
      <c r="U150" s="98"/>
      <c r="V150" s="98"/>
      <c r="W150" s="98"/>
      <c r="X150" s="98"/>
      <c r="Y150" s="98"/>
      <c r="Z150" s="98"/>
      <c r="AA150" s="98"/>
      <c r="AB150" s="98"/>
      <c r="AC150" s="98"/>
      <c r="AD150" s="98"/>
      <c r="AE150" s="97">
        <v>4847</v>
      </c>
      <c r="AF150" s="97"/>
      <c r="AG150" s="97"/>
      <c r="AH150" s="97"/>
      <c r="AI150" s="98">
        <v>9.7054524338719694E-2</v>
      </c>
      <c r="AJ150" s="98"/>
      <c r="AK150" s="98"/>
      <c r="AL150" s="98"/>
      <c r="AM150" s="98"/>
      <c r="AN150" s="98"/>
      <c r="AO150" s="98"/>
      <c r="AP150" s="98"/>
    </row>
    <row r="151" spans="2:44" s="1" customFormat="1" ht="10.199999999999999" x14ac:dyDescent="0.15">
      <c r="B151" s="103">
        <v>2018</v>
      </c>
      <c r="C151" s="103"/>
      <c r="D151" s="103"/>
      <c r="E151" s="103"/>
      <c r="F151" s="103"/>
      <c r="G151" s="103"/>
      <c r="H151" s="103"/>
      <c r="I151" s="103"/>
      <c r="J151" s="103"/>
      <c r="K151" s="105">
        <v>261490377.22999999</v>
      </c>
      <c r="L151" s="105"/>
      <c r="M151" s="105"/>
      <c r="N151" s="105"/>
      <c r="O151" s="105"/>
      <c r="P151" s="105"/>
      <c r="Q151" s="105"/>
      <c r="R151" s="105"/>
      <c r="S151" s="105"/>
      <c r="T151" s="98">
        <v>7.2551009813759004E-2</v>
      </c>
      <c r="U151" s="98"/>
      <c r="V151" s="98"/>
      <c r="W151" s="98"/>
      <c r="X151" s="98"/>
      <c r="Y151" s="98"/>
      <c r="Z151" s="98"/>
      <c r="AA151" s="98"/>
      <c r="AB151" s="98"/>
      <c r="AC151" s="98"/>
      <c r="AD151" s="98"/>
      <c r="AE151" s="97">
        <v>3647</v>
      </c>
      <c r="AF151" s="97"/>
      <c r="AG151" s="97"/>
      <c r="AH151" s="97"/>
      <c r="AI151" s="98">
        <v>7.3026170881640304E-2</v>
      </c>
      <c r="AJ151" s="98"/>
      <c r="AK151" s="98"/>
      <c r="AL151" s="98"/>
      <c r="AM151" s="98"/>
      <c r="AN151" s="98"/>
      <c r="AO151" s="98"/>
      <c r="AP151" s="98"/>
    </row>
    <row r="152" spans="2:44" s="1" customFormat="1" ht="10.199999999999999" x14ac:dyDescent="0.15">
      <c r="B152" s="103">
        <v>2019</v>
      </c>
      <c r="C152" s="103"/>
      <c r="D152" s="103"/>
      <c r="E152" s="103"/>
      <c r="F152" s="103"/>
      <c r="G152" s="103"/>
      <c r="H152" s="103"/>
      <c r="I152" s="103"/>
      <c r="J152" s="103"/>
      <c r="K152" s="105">
        <v>461045471.25</v>
      </c>
      <c r="L152" s="105"/>
      <c r="M152" s="105"/>
      <c r="N152" s="105"/>
      <c r="O152" s="105"/>
      <c r="P152" s="105"/>
      <c r="Q152" s="105"/>
      <c r="R152" s="105"/>
      <c r="S152" s="105"/>
      <c r="T152" s="98">
        <v>0.12791795577175999</v>
      </c>
      <c r="U152" s="98"/>
      <c r="V152" s="98"/>
      <c r="W152" s="98"/>
      <c r="X152" s="98"/>
      <c r="Y152" s="98"/>
      <c r="Z152" s="98"/>
      <c r="AA152" s="98"/>
      <c r="AB152" s="98"/>
      <c r="AC152" s="98"/>
      <c r="AD152" s="98"/>
      <c r="AE152" s="97">
        <v>6021</v>
      </c>
      <c r="AF152" s="97"/>
      <c r="AG152" s="97"/>
      <c r="AH152" s="97"/>
      <c r="AI152" s="98">
        <v>0.12056226347089601</v>
      </c>
      <c r="AJ152" s="98"/>
      <c r="AK152" s="98"/>
      <c r="AL152" s="98"/>
      <c r="AM152" s="98"/>
      <c r="AN152" s="98"/>
      <c r="AO152" s="98"/>
      <c r="AP152" s="98"/>
    </row>
    <row r="153" spans="2:44" s="1" customFormat="1" ht="10.199999999999999" x14ac:dyDescent="0.15">
      <c r="B153" s="103">
        <v>2020</v>
      </c>
      <c r="C153" s="103"/>
      <c r="D153" s="103"/>
      <c r="E153" s="103"/>
      <c r="F153" s="103"/>
      <c r="G153" s="103"/>
      <c r="H153" s="103"/>
      <c r="I153" s="103"/>
      <c r="J153" s="103"/>
      <c r="K153" s="105">
        <v>379997837.39999902</v>
      </c>
      <c r="L153" s="105"/>
      <c r="M153" s="105"/>
      <c r="N153" s="105"/>
      <c r="O153" s="105"/>
      <c r="P153" s="105"/>
      <c r="Q153" s="105"/>
      <c r="R153" s="105"/>
      <c r="S153" s="105"/>
      <c r="T153" s="98">
        <v>0.105431133345933</v>
      </c>
      <c r="U153" s="98"/>
      <c r="V153" s="98"/>
      <c r="W153" s="98"/>
      <c r="X153" s="98"/>
      <c r="Y153" s="98"/>
      <c r="Z153" s="98"/>
      <c r="AA153" s="98"/>
      <c r="AB153" s="98"/>
      <c r="AC153" s="98"/>
      <c r="AD153" s="98"/>
      <c r="AE153" s="97">
        <v>4062</v>
      </c>
      <c r="AF153" s="97"/>
      <c r="AG153" s="97"/>
      <c r="AH153" s="97"/>
      <c r="AI153" s="98">
        <v>8.1335976452213604E-2</v>
      </c>
      <c r="AJ153" s="98"/>
      <c r="AK153" s="98"/>
      <c r="AL153" s="98"/>
      <c r="AM153" s="98"/>
      <c r="AN153" s="98"/>
      <c r="AO153" s="98"/>
      <c r="AP153" s="98"/>
    </row>
    <row r="154" spans="2:44" s="1" customFormat="1" ht="10.199999999999999" x14ac:dyDescent="0.15">
      <c r="B154" s="103">
        <v>2021</v>
      </c>
      <c r="C154" s="103"/>
      <c r="D154" s="103"/>
      <c r="E154" s="103"/>
      <c r="F154" s="103"/>
      <c r="G154" s="103"/>
      <c r="H154" s="103"/>
      <c r="I154" s="103"/>
      <c r="J154" s="103"/>
      <c r="K154" s="105">
        <v>782424073.31999803</v>
      </c>
      <c r="L154" s="105"/>
      <c r="M154" s="105"/>
      <c r="N154" s="105"/>
      <c r="O154" s="105"/>
      <c r="P154" s="105"/>
      <c r="Q154" s="105"/>
      <c r="R154" s="105"/>
      <c r="S154" s="105"/>
      <c r="T154" s="98">
        <v>0.21708506914589401</v>
      </c>
      <c r="U154" s="98"/>
      <c r="V154" s="98"/>
      <c r="W154" s="98"/>
      <c r="X154" s="98"/>
      <c r="Y154" s="98"/>
      <c r="Z154" s="98"/>
      <c r="AA154" s="98"/>
      <c r="AB154" s="98"/>
      <c r="AC154" s="98"/>
      <c r="AD154" s="98"/>
      <c r="AE154" s="97">
        <v>7423</v>
      </c>
      <c r="AF154" s="97"/>
      <c r="AG154" s="97"/>
      <c r="AH154" s="97"/>
      <c r="AI154" s="98">
        <v>0.148635389759917</v>
      </c>
      <c r="AJ154" s="98"/>
      <c r="AK154" s="98"/>
      <c r="AL154" s="98"/>
      <c r="AM154" s="98"/>
      <c r="AN154" s="98"/>
      <c r="AO154" s="98"/>
      <c r="AP154" s="98"/>
    </row>
    <row r="155" spans="2:44" s="1" customFormat="1" ht="10.199999999999999" x14ac:dyDescent="0.15">
      <c r="B155" s="103">
        <v>2022</v>
      </c>
      <c r="C155" s="103"/>
      <c r="D155" s="103"/>
      <c r="E155" s="103"/>
      <c r="F155" s="103"/>
      <c r="G155" s="103"/>
      <c r="H155" s="103"/>
      <c r="I155" s="103"/>
      <c r="J155" s="103"/>
      <c r="K155" s="105">
        <v>478371002.44999999</v>
      </c>
      <c r="L155" s="105"/>
      <c r="M155" s="105"/>
      <c r="N155" s="105"/>
      <c r="O155" s="105"/>
      <c r="P155" s="105"/>
      <c r="Q155" s="105"/>
      <c r="R155" s="105"/>
      <c r="S155" s="105"/>
      <c r="T155" s="98">
        <v>0.13272495783981</v>
      </c>
      <c r="U155" s="98"/>
      <c r="V155" s="98"/>
      <c r="W155" s="98"/>
      <c r="X155" s="98"/>
      <c r="Y155" s="98"/>
      <c r="Z155" s="98"/>
      <c r="AA155" s="98"/>
      <c r="AB155" s="98"/>
      <c r="AC155" s="98"/>
      <c r="AD155" s="98"/>
      <c r="AE155" s="97">
        <v>4050</v>
      </c>
      <c r="AF155" s="97"/>
      <c r="AG155" s="97"/>
      <c r="AH155" s="97"/>
      <c r="AI155" s="98">
        <v>8.1095692917642806E-2</v>
      </c>
      <c r="AJ155" s="98"/>
      <c r="AK155" s="98"/>
      <c r="AL155" s="98"/>
      <c r="AM155" s="98"/>
      <c r="AN155" s="98"/>
      <c r="AO155" s="98"/>
      <c r="AP155" s="98"/>
    </row>
    <row r="156" spans="2:44" s="1" customFormat="1" ht="10.199999999999999" x14ac:dyDescent="0.15">
      <c r="B156" s="103">
        <v>2023</v>
      </c>
      <c r="C156" s="103"/>
      <c r="D156" s="103"/>
      <c r="E156" s="103"/>
      <c r="F156" s="103"/>
      <c r="G156" s="103"/>
      <c r="H156" s="103"/>
      <c r="I156" s="103"/>
      <c r="J156" s="103"/>
      <c r="K156" s="105">
        <v>109621644.45</v>
      </c>
      <c r="L156" s="105"/>
      <c r="M156" s="105"/>
      <c r="N156" s="105"/>
      <c r="O156" s="105"/>
      <c r="P156" s="105"/>
      <c r="Q156" s="105"/>
      <c r="R156" s="105"/>
      <c r="S156" s="105"/>
      <c r="T156" s="98">
        <v>3.0414736811890299E-2</v>
      </c>
      <c r="U156" s="98"/>
      <c r="V156" s="98"/>
      <c r="W156" s="98"/>
      <c r="X156" s="98"/>
      <c r="Y156" s="98"/>
      <c r="Z156" s="98"/>
      <c r="AA156" s="98"/>
      <c r="AB156" s="98"/>
      <c r="AC156" s="98"/>
      <c r="AD156" s="98"/>
      <c r="AE156" s="97">
        <v>837</v>
      </c>
      <c r="AF156" s="97"/>
      <c r="AG156" s="97"/>
      <c r="AH156" s="97"/>
      <c r="AI156" s="98">
        <v>1.67597765363128E-2</v>
      </c>
      <c r="AJ156" s="98"/>
      <c r="AK156" s="98"/>
      <c r="AL156" s="98"/>
      <c r="AM156" s="98"/>
      <c r="AN156" s="98"/>
      <c r="AO156" s="98"/>
      <c r="AP156" s="98"/>
    </row>
    <row r="157" spans="2:44" s="1" customFormat="1" ht="10.199999999999999" x14ac:dyDescent="0.15">
      <c r="B157" s="101"/>
      <c r="C157" s="101"/>
      <c r="D157" s="101"/>
      <c r="E157" s="101"/>
      <c r="F157" s="101"/>
      <c r="G157" s="101"/>
      <c r="H157" s="101"/>
      <c r="I157" s="101"/>
      <c r="J157" s="101"/>
      <c r="K157" s="106">
        <v>3604227948.0500002</v>
      </c>
      <c r="L157" s="106"/>
      <c r="M157" s="106"/>
      <c r="N157" s="106"/>
      <c r="O157" s="106"/>
      <c r="P157" s="106"/>
      <c r="Q157" s="106"/>
      <c r="R157" s="106"/>
      <c r="S157" s="106"/>
      <c r="T157" s="100">
        <v>1</v>
      </c>
      <c r="U157" s="100"/>
      <c r="V157" s="100"/>
      <c r="W157" s="100"/>
      <c r="X157" s="100"/>
      <c r="Y157" s="100"/>
      <c r="Z157" s="100"/>
      <c r="AA157" s="100"/>
      <c r="AB157" s="100"/>
      <c r="AC157" s="100"/>
      <c r="AD157" s="100"/>
      <c r="AE157" s="99">
        <v>49941</v>
      </c>
      <c r="AF157" s="99"/>
      <c r="AG157" s="99"/>
      <c r="AH157" s="99"/>
      <c r="AI157" s="100">
        <v>1</v>
      </c>
      <c r="AJ157" s="100"/>
      <c r="AK157" s="100"/>
      <c r="AL157" s="100"/>
      <c r="AM157" s="100"/>
      <c r="AN157" s="100"/>
      <c r="AO157" s="100"/>
      <c r="AP157" s="100"/>
    </row>
    <row r="158" spans="2:44" s="1" customFormat="1" ht="7.8" x14ac:dyDescent="0.15"/>
    <row r="159" spans="2:44" s="1" customFormat="1" x14ac:dyDescent="0.15">
      <c r="B159" s="86" t="s">
        <v>1179</v>
      </c>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row>
    <row r="160" spans="2:44" s="1" customFormat="1" ht="7.8" x14ac:dyDescent="0.15"/>
    <row r="161" spans="2:44" s="1" customFormat="1" ht="10.199999999999999" x14ac:dyDescent="0.15">
      <c r="B161" s="84" t="s">
        <v>1096</v>
      </c>
      <c r="C161" s="84"/>
      <c r="D161" s="84"/>
      <c r="E161" s="84"/>
      <c r="F161" s="84"/>
      <c r="G161" s="84"/>
      <c r="H161" s="84"/>
      <c r="I161" s="84"/>
      <c r="J161" s="84" t="s">
        <v>1057</v>
      </c>
      <c r="K161" s="84"/>
      <c r="L161" s="84"/>
      <c r="M161" s="84"/>
      <c r="N161" s="84"/>
      <c r="O161" s="84"/>
      <c r="P161" s="84"/>
      <c r="Q161" s="84"/>
      <c r="R161" s="84"/>
      <c r="S161" s="84"/>
      <c r="T161" s="84"/>
      <c r="U161" s="84" t="s">
        <v>1058</v>
      </c>
      <c r="V161" s="84"/>
      <c r="W161" s="84"/>
      <c r="X161" s="84"/>
      <c r="Y161" s="84"/>
      <c r="Z161" s="84"/>
      <c r="AA161" s="84"/>
      <c r="AB161" s="84"/>
      <c r="AC161" s="84"/>
      <c r="AD161" s="84"/>
      <c r="AE161" s="84" t="s">
        <v>1097</v>
      </c>
      <c r="AF161" s="84"/>
      <c r="AG161" s="84"/>
      <c r="AH161" s="84"/>
      <c r="AI161" s="84"/>
      <c r="AJ161" s="84" t="s">
        <v>1058</v>
      </c>
      <c r="AK161" s="84"/>
      <c r="AL161" s="84"/>
      <c r="AM161" s="84"/>
      <c r="AN161" s="84"/>
      <c r="AO161" s="84"/>
      <c r="AP161" s="84"/>
    </row>
    <row r="162" spans="2:44" s="1" customFormat="1" ht="10.199999999999999" x14ac:dyDescent="0.15">
      <c r="B162" s="95" t="s">
        <v>1098</v>
      </c>
      <c r="C162" s="95"/>
      <c r="D162" s="95"/>
      <c r="E162" s="95"/>
      <c r="F162" s="95"/>
      <c r="G162" s="95"/>
      <c r="H162" s="95"/>
      <c r="I162" s="95"/>
      <c r="J162" s="105">
        <v>559449300.97000003</v>
      </c>
      <c r="K162" s="105"/>
      <c r="L162" s="105"/>
      <c r="M162" s="105"/>
      <c r="N162" s="105"/>
      <c r="O162" s="105"/>
      <c r="P162" s="105"/>
      <c r="Q162" s="105"/>
      <c r="R162" s="105"/>
      <c r="S162" s="105"/>
      <c r="T162" s="105"/>
      <c r="U162" s="98">
        <v>0.155220288237507</v>
      </c>
      <c r="V162" s="98"/>
      <c r="W162" s="98"/>
      <c r="X162" s="98"/>
      <c r="Y162" s="98"/>
      <c r="Z162" s="98"/>
      <c r="AA162" s="98"/>
      <c r="AB162" s="98"/>
      <c r="AC162" s="98"/>
      <c r="AD162" s="98"/>
      <c r="AE162" s="97">
        <v>13057</v>
      </c>
      <c r="AF162" s="97"/>
      <c r="AG162" s="97"/>
      <c r="AH162" s="97"/>
      <c r="AI162" s="97"/>
      <c r="AJ162" s="98">
        <v>0.49071707757065502</v>
      </c>
      <c r="AK162" s="98"/>
      <c r="AL162" s="98"/>
      <c r="AM162" s="98"/>
      <c r="AN162" s="98"/>
      <c r="AO162" s="98"/>
      <c r="AP162" s="98"/>
    </row>
    <row r="163" spans="2:44" s="1" customFormat="1" ht="10.199999999999999" x14ac:dyDescent="0.15">
      <c r="B163" s="95" t="s">
        <v>1099</v>
      </c>
      <c r="C163" s="95"/>
      <c r="D163" s="95"/>
      <c r="E163" s="95"/>
      <c r="F163" s="95"/>
      <c r="G163" s="95"/>
      <c r="H163" s="95"/>
      <c r="I163" s="95"/>
      <c r="J163" s="105">
        <v>1090545210.3900001</v>
      </c>
      <c r="K163" s="105"/>
      <c r="L163" s="105"/>
      <c r="M163" s="105"/>
      <c r="N163" s="105"/>
      <c r="O163" s="105"/>
      <c r="P163" s="105"/>
      <c r="Q163" s="105"/>
      <c r="R163" s="105"/>
      <c r="S163" s="105"/>
      <c r="T163" s="105"/>
      <c r="U163" s="98">
        <v>0.30257387327014601</v>
      </c>
      <c r="V163" s="98"/>
      <c r="W163" s="98"/>
      <c r="X163" s="98"/>
      <c r="Y163" s="98"/>
      <c r="Z163" s="98"/>
      <c r="AA163" s="98"/>
      <c r="AB163" s="98"/>
      <c r="AC163" s="98"/>
      <c r="AD163" s="98"/>
      <c r="AE163" s="97">
        <v>7477</v>
      </c>
      <c r="AF163" s="97"/>
      <c r="AG163" s="97"/>
      <c r="AH163" s="97"/>
      <c r="AI163" s="97"/>
      <c r="AJ163" s="98">
        <v>0.281005712567649</v>
      </c>
      <c r="AK163" s="98"/>
      <c r="AL163" s="98"/>
      <c r="AM163" s="98"/>
      <c r="AN163" s="98"/>
      <c r="AO163" s="98"/>
      <c r="AP163" s="98"/>
    </row>
    <row r="164" spans="2:44" s="1" customFormat="1" ht="10.199999999999999" x14ac:dyDescent="0.15">
      <c r="B164" s="95" t="s">
        <v>1100</v>
      </c>
      <c r="C164" s="95"/>
      <c r="D164" s="95"/>
      <c r="E164" s="95"/>
      <c r="F164" s="95"/>
      <c r="G164" s="95"/>
      <c r="H164" s="95"/>
      <c r="I164" s="95"/>
      <c r="J164" s="105">
        <v>912846879.00999904</v>
      </c>
      <c r="K164" s="105"/>
      <c r="L164" s="105"/>
      <c r="M164" s="105"/>
      <c r="N164" s="105"/>
      <c r="O164" s="105"/>
      <c r="P164" s="105"/>
      <c r="Q164" s="105"/>
      <c r="R164" s="105"/>
      <c r="S164" s="105"/>
      <c r="T164" s="105"/>
      <c r="U164" s="98">
        <v>0.25327112828806497</v>
      </c>
      <c r="V164" s="98"/>
      <c r="W164" s="98"/>
      <c r="X164" s="98"/>
      <c r="Y164" s="98"/>
      <c r="Z164" s="98"/>
      <c r="AA164" s="98"/>
      <c r="AB164" s="98"/>
      <c r="AC164" s="98"/>
      <c r="AD164" s="98"/>
      <c r="AE164" s="97">
        <v>3755</v>
      </c>
      <c r="AF164" s="97"/>
      <c r="AG164" s="97"/>
      <c r="AH164" s="97"/>
      <c r="AI164" s="97"/>
      <c r="AJ164" s="98">
        <v>0.141122970535177</v>
      </c>
      <c r="AK164" s="98"/>
      <c r="AL164" s="98"/>
      <c r="AM164" s="98"/>
      <c r="AN164" s="98"/>
      <c r="AO164" s="98"/>
      <c r="AP164" s="98"/>
    </row>
    <row r="165" spans="2:44" s="1" customFormat="1" ht="10.199999999999999" x14ac:dyDescent="0.15">
      <c r="B165" s="95" t="s">
        <v>1101</v>
      </c>
      <c r="C165" s="95"/>
      <c r="D165" s="95"/>
      <c r="E165" s="95"/>
      <c r="F165" s="95"/>
      <c r="G165" s="95"/>
      <c r="H165" s="95"/>
      <c r="I165" s="95"/>
      <c r="J165" s="105">
        <v>471514945.39999998</v>
      </c>
      <c r="K165" s="105"/>
      <c r="L165" s="105"/>
      <c r="M165" s="105"/>
      <c r="N165" s="105"/>
      <c r="O165" s="105"/>
      <c r="P165" s="105"/>
      <c r="Q165" s="105"/>
      <c r="R165" s="105"/>
      <c r="S165" s="105"/>
      <c r="T165" s="105"/>
      <c r="U165" s="98">
        <v>0.13082273157975599</v>
      </c>
      <c r="V165" s="98"/>
      <c r="W165" s="98"/>
      <c r="X165" s="98"/>
      <c r="Y165" s="98"/>
      <c r="Z165" s="98"/>
      <c r="AA165" s="98"/>
      <c r="AB165" s="98"/>
      <c r="AC165" s="98"/>
      <c r="AD165" s="98"/>
      <c r="AE165" s="97">
        <v>1382</v>
      </c>
      <c r="AF165" s="97"/>
      <c r="AG165" s="97"/>
      <c r="AH165" s="97"/>
      <c r="AI165" s="97"/>
      <c r="AJ165" s="98">
        <v>5.1939266386049301E-2</v>
      </c>
      <c r="AK165" s="98"/>
      <c r="AL165" s="98"/>
      <c r="AM165" s="98"/>
      <c r="AN165" s="98"/>
      <c r="AO165" s="98"/>
      <c r="AP165" s="98"/>
    </row>
    <row r="166" spans="2:44" s="1" customFormat="1" ht="10.199999999999999" x14ac:dyDescent="0.15">
      <c r="B166" s="95" t="s">
        <v>1102</v>
      </c>
      <c r="C166" s="95"/>
      <c r="D166" s="95"/>
      <c r="E166" s="95"/>
      <c r="F166" s="95"/>
      <c r="G166" s="95"/>
      <c r="H166" s="95"/>
      <c r="I166" s="95"/>
      <c r="J166" s="105">
        <v>569871612.28000104</v>
      </c>
      <c r="K166" s="105"/>
      <c r="L166" s="105"/>
      <c r="M166" s="105"/>
      <c r="N166" s="105"/>
      <c r="O166" s="105"/>
      <c r="P166" s="105"/>
      <c r="Q166" s="105"/>
      <c r="R166" s="105"/>
      <c r="S166" s="105"/>
      <c r="T166" s="105"/>
      <c r="U166" s="98">
        <v>0.158111978624526</v>
      </c>
      <c r="V166" s="98"/>
      <c r="W166" s="98"/>
      <c r="X166" s="98"/>
      <c r="Y166" s="98"/>
      <c r="Z166" s="98"/>
      <c r="AA166" s="98"/>
      <c r="AB166" s="98"/>
      <c r="AC166" s="98"/>
      <c r="AD166" s="98"/>
      <c r="AE166" s="97">
        <v>937</v>
      </c>
      <c r="AF166" s="97"/>
      <c r="AG166" s="97"/>
      <c r="AH166" s="97"/>
      <c r="AI166" s="97"/>
      <c r="AJ166" s="98">
        <v>3.5214972940468998E-2</v>
      </c>
      <c r="AK166" s="98"/>
      <c r="AL166" s="98"/>
      <c r="AM166" s="98"/>
      <c r="AN166" s="98"/>
      <c r="AO166" s="98"/>
      <c r="AP166" s="98"/>
    </row>
    <row r="167" spans="2:44" s="1" customFormat="1" ht="10.199999999999999" x14ac:dyDescent="0.15">
      <c r="B167" s="101"/>
      <c r="C167" s="101"/>
      <c r="D167" s="101"/>
      <c r="E167" s="101"/>
      <c r="F167" s="101"/>
      <c r="G167" s="101"/>
      <c r="H167" s="101"/>
      <c r="I167" s="101"/>
      <c r="J167" s="106">
        <v>3604227948.0500002</v>
      </c>
      <c r="K167" s="106"/>
      <c r="L167" s="106"/>
      <c r="M167" s="106"/>
      <c r="N167" s="106"/>
      <c r="O167" s="106"/>
      <c r="P167" s="106"/>
      <c r="Q167" s="106"/>
      <c r="R167" s="106"/>
      <c r="S167" s="106"/>
      <c r="T167" s="106"/>
      <c r="U167" s="100">
        <v>1</v>
      </c>
      <c r="V167" s="100"/>
      <c r="W167" s="100"/>
      <c r="X167" s="100"/>
      <c r="Y167" s="100"/>
      <c r="Z167" s="100"/>
      <c r="AA167" s="100"/>
      <c r="AB167" s="100"/>
      <c r="AC167" s="100"/>
      <c r="AD167" s="100"/>
      <c r="AE167" s="99">
        <v>26608</v>
      </c>
      <c r="AF167" s="99"/>
      <c r="AG167" s="99"/>
      <c r="AH167" s="99"/>
      <c r="AI167" s="99"/>
      <c r="AJ167" s="100">
        <v>1</v>
      </c>
      <c r="AK167" s="100"/>
      <c r="AL167" s="100"/>
      <c r="AM167" s="100"/>
      <c r="AN167" s="100"/>
      <c r="AO167" s="100"/>
      <c r="AP167" s="100"/>
    </row>
    <row r="168" spans="2:44" s="1" customFormat="1" ht="7.8" x14ac:dyDescent="0.15"/>
    <row r="169" spans="2:44" s="1" customFormat="1" x14ac:dyDescent="0.15">
      <c r="B169" s="86" t="s">
        <v>1180</v>
      </c>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row>
    <row r="170" spans="2:44" s="1" customFormat="1" ht="7.8" x14ac:dyDescent="0.15"/>
    <row r="171" spans="2:44" s="1" customFormat="1" ht="10.199999999999999" x14ac:dyDescent="0.15">
      <c r="B171" s="101"/>
      <c r="C171" s="101"/>
      <c r="D171" s="101"/>
      <c r="E171" s="101"/>
      <c r="F171" s="101"/>
      <c r="G171" s="101"/>
      <c r="H171" s="101"/>
      <c r="I171" s="84" t="s">
        <v>1057</v>
      </c>
      <c r="J171" s="84"/>
      <c r="K171" s="84"/>
      <c r="L171" s="84"/>
      <c r="M171" s="84"/>
      <c r="N171" s="84"/>
      <c r="O171" s="84"/>
      <c r="P171" s="84"/>
      <c r="Q171" s="84"/>
      <c r="R171" s="84"/>
      <c r="S171" s="84"/>
      <c r="T171" s="84" t="s">
        <v>1058</v>
      </c>
      <c r="U171" s="84"/>
      <c r="V171" s="84"/>
      <c r="W171" s="84"/>
      <c r="X171" s="84"/>
      <c r="Y171" s="84"/>
      <c r="Z171" s="84"/>
      <c r="AA171" s="84"/>
      <c r="AB171" s="84"/>
      <c r="AC171" s="84"/>
      <c r="AD171" s="84" t="s">
        <v>1059</v>
      </c>
      <c r="AE171" s="84"/>
      <c r="AF171" s="84"/>
      <c r="AG171" s="84"/>
      <c r="AH171" s="84"/>
      <c r="AI171" s="84"/>
      <c r="AJ171" s="84"/>
      <c r="AK171" s="84"/>
      <c r="AL171" s="84"/>
      <c r="AM171" s="84" t="s">
        <v>1058</v>
      </c>
      <c r="AN171" s="84"/>
      <c r="AO171" s="84"/>
      <c r="AP171" s="84"/>
    </row>
    <row r="172" spans="2:44" s="1" customFormat="1" ht="10.199999999999999" x14ac:dyDescent="0.15">
      <c r="B172" s="95" t="s">
        <v>1103</v>
      </c>
      <c r="C172" s="95"/>
      <c r="D172" s="95"/>
      <c r="E172" s="95"/>
      <c r="F172" s="95"/>
      <c r="G172" s="95"/>
      <c r="H172" s="95"/>
      <c r="I172" s="105">
        <v>1447251.97</v>
      </c>
      <c r="J172" s="105"/>
      <c r="K172" s="105"/>
      <c r="L172" s="105"/>
      <c r="M172" s="105"/>
      <c r="N172" s="105"/>
      <c r="O172" s="105"/>
      <c r="P172" s="105"/>
      <c r="Q172" s="105"/>
      <c r="R172" s="105"/>
      <c r="S172" s="105"/>
      <c r="T172" s="98">
        <v>4.0154285213370102E-4</v>
      </c>
      <c r="U172" s="98"/>
      <c r="V172" s="98"/>
      <c r="W172" s="98"/>
      <c r="X172" s="98"/>
      <c r="Y172" s="98"/>
      <c r="Z172" s="98"/>
      <c r="AA172" s="98"/>
      <c r="AB172" s="98"/>
      <c r="AC172" s="98"/>
      <c r="AD172" s="97">
        <v>27</v>
      </c>
      <c r="AE172" s="97"/>
      <c r="AF172" s="97"/>
      <c r="AG172" s="97"/>
      <c r="AH172" s="97"/>
      <c r="AI172" s="97"/>
      <c r="AJ172" s="97"/>
      <c r="AK172" s="97"/>
      <c r="AL172" s="97"/>
      <c r="AM172" s="98">
        <v>5.4063795278428502E-4</v>
      </c>
      <c r="AN172" s="98"/>
      <c r="AO172" s="98"/>
      <c r="AP172" s="98"/>
    </row>
    <row r="173" spans="2:44" s="1" customFormat="1" ht="10.199999999999999" x14ac:dyDescent="0.15">
      <c r="B173" s="95" t="s">
        <v>1104</v>
      </c>
      <c r="C173" s="95"/>
      <c r="D173" s="95"/>
      <c r="E173" s="95"/>
      <c r="F173" s="95"/>
      <c r="G173" s="95"/>
      <c r="H173" s="95"/>
      <c r="I173" s="105">
        <v>178630466.19999999</v>
      </c>
      <c r="J173" s="105"/>
      <c r="K173" s="105"/>
      <c r="L173" s="105"/>
      <c r="M173" s="105"/>
      <c r="N173" s="105"/>
      <c r="O173" s="105"/>
      <c r="P173" s="105"/>
      <c r="Q173" s="105"/>
      <c r="R173" s="105"/>
      <c r="S173" s="105"/>
      <c r="T173" s="98">
        <v>4.9561367586820899E-2</v>
      </c>
      <c r="U173" s="98"/>
      <c r="V173" s="98"/>
      <c r="W173" s="98"/>
      <c r="X173" s="98"/>
      <c r="Y173" s="98"/>
      <c r="Z173" s="98"/>
      <c r="AA173" s="98"/>
      <c r="AB173" s="98"/>
      <c r="AC173" s="98"/>
      <c r="AD173" s="97">
        <v>1745</v>
      </c>
      <c r="AE173" s="97"/>
      <c r="AF173" s="97"/>
      <c r="AG173" s="97"/>
      <c r="AH173" s="97"/>
      <c r="AI173" s="97"/>
      <c r="AJ173" s="97"/>
      <c r="AK173" s="97"/>
      <c r="AL173" s="97"/>
      <c r="AM173" s="98">
        <v>3.49412306521696E-2</v>
      </c>
      <c r="AN173" s="98"/>
      <c r="AO173" s="98"/>
      <c r="AP173" s="98"/>
    </row>
    <row r="174" spans="2:44" s="1" customFormat="1" ht="10.199999999999999" x14ac:dyDescent="0.15">
      <c r="B174" s="95" t="s">
        <v>1105</v>
      </c>
      <c r="C174" s="95"/>
      <c r="D174" s="95"/>
      <c r="E174" s="95"/>
      <c r="F174" s="95"/>
      <c r="G174" s="95"/>
      <c r="H174" s="95"/>
      <c r="I174" s="105">
        <v>1163355970.9200001</v>
      </c>
      <c r="J174" s="105"/>
      <c r="K174" s="105"/>
      <c r="L174" s="105"/>
      <c r="M174" s="105"/>
      <c r="N174" s="105"/>
      <c r="O174" s="105"/>
      <c r="P174" s="105"/>
      <c r="Q174" s="105"/>
      <c r="R174" s="105"/>
      <c r="S174" s="105"/>
      <c r="T174" s="98">
        <v>0.32277535929696299</v>
      </c>
      <c r="U174" s="98"/>
      <c r="V174" s="98"/>
      <c r="W174" s="98"/>
      <c r="X174" s="98"/>
      <c r="Y174" s="98"/>
      <c r="Z174" s="98"/>
      <c r="AA174" s="98"/>
      <c r="AB174" s="98"/>
      <c r="AC174" s="98"/>
      <c r="AD174" s="97">
        <v>13718</v>
      </c>
      <c r="AE174" s="97"/>
      <c r="AF174" s="97"/>
      <c r="AG174" s="97"/>
      <c r="AH174" s="97"/>
      <c r="AI174" s="97"/>
      <c r="AJ174" s="97"/>
      <c r="AK174" s="97"/>
      <c r="AL174" s="97"/>
      <c r="AM174" s="98">
        <v>0.27468412727017899</v>
      </c>
      <c r="AN174" s="98"/>
      <c r="AO174" s="98"/>
      <c r="AP174" s="98"/>
    </row>
    <row r="175" spans="2:44" s="1" customFormat="1" ht="10.199999999999999" x14ac:dyDescent="0.15">
      <c r="B175" s="95" t="s">
        <v>1106</v>
      </c>
      <c r="C175" s="95"/>
      <c r="D175" s="95"/>
      <c r="E175" s="95"/>
      <c r="F175" s="95"/>
      <c r="G175" s="95"/>
      <c r="H175" s="95"/>
      <c r="I175" s="105">
        <v>1630368909.4300201</v>
      </c>
      <c r="J175" s="105"/>
      <c r="K175" s="105"/>
      <c r="L175" s="105"/>
      <c r="M175" s="105"/>
      <c r="N175" s="105"/>
      <c r="O175" s="105"/>
      <c r="P175" s="105"/>
      <c r="Q175" s="105"/>
      <c r="R175" s="105"/>
      <c r="S175" s="105"/>
      <c r="T175" s="98">
        <v>0.45234900037665199</v>
      </c>
      <c r="U175" s="98"/>
      <c r="V175" s="98"/>
      <c r="W175" s="98"/>
      <c r="X175" s="98"/>
      <c r="Y175" s="98"/>
      <c r="Z175" s="98"/>
      <c r="AA175" s="98"/>
      <c r="AB175" s="98"/>
      <c r="AC175" s="98"/>
      <c r="AD175" s="97">
        <v>26088</v>
      </c>
      <c r="AE175" s="97"/>
      <c r="AF175" s="97"/>
      <c r="AG175" s="97"/>
      <c r="AH175" s="97"/>
      <c r="AI175" s="97"/>
      <c r="AJ175" s="97"/>
      <c r="AK175" s="97"/>
      <c r="AL175" s="97"/>
      <c r="AM175" s="98">
        <v>0.52237640415690501</v>
      </c>
      <c r="AN175" s="98"/>
      <c r="AO175" s="98"/>
      <c r="AP175" s="98"/>
    </row>
    <row r="176" spans="2:44" s="1" customFormat="1" ht="10.199999999999999" x14ac:dyDescent="0.15">
      <c r="B176" s="95" t="s">
        <v>1107</v>
      </c>
      <c r="C176" s="95"/>
      <c r="D176" s="95"/>
      <c r="E176" s="95"/>
      <c r="F176" s="95"/>
      <c r="G176" s="95"/>
      <c r="H176" s="95"/>
      <c r="I176" s="105">
        <v>287057614.10000002</v>
      </c>
      <c r="J176" s="105"/>
      <c r="K176" s="105"/>
      <c r="L176" s="105"/>
      <c r="M176" s="105"/>
      <c r="N176" s="105"/>
      <c r="O176" s="105"/>
      <c r="P176" s="105"/>
      <c r="Q176" s="105"/>
      <c r="R176" s="105"/>
      <c r="S176" s="105"/>
      <c r="T176" s="98">
        <v>7.9644689025649903E-2</v>
      </c>
      <c r="U176" s="98"/>
      <c r="V176" s="98"/>
      <c r="W176" s="98"/>
      <c r="X176" s="98"/>
      <c r="Y176" s="98"/>
      <c r="Z176" s="98"/>
      <c r="AA176" s="98"/>
      <c r="AB176" s="98"/>
      <c r="AC176" s="98"/>
      <c r="AD176" s="97">
        <v>3964</v>
      </c>
      <c r="AE176" s="97"/>
      <c r="AF176" s="97"/>
      <c r="AG176" s="97"/>
      <c r="AH176" s="97"/>
      <c r="AI176" s="97"/>
      <c r="AJ176" s="97"/>
      <c r="AK176" s="97"/>
      <c r="AL176" s="97"/>
      <c r="AM176" s="98">
        <v>7.93736609198855E-2</v>
      </c>
      <c r="AN176" s="98"/>
      <c r="AO176" s="98"/>
      <c r="AP176" s="98"/>
    </row>
    <row r="177" spans="2:44" s="1" customFormat="1" ht="10.199999999999999" x14ac:dyDescent="0.15">
      <c r="B177" s="95" t="s">
        <v>1108</v>
      </c>
      <c r="C177" s="95"/>
      <c r="D177" s="95"/>
      <c r="E177" s="95"/>
      <c r="F177" s="95"/>
      <c r="G177" s="95"/>
      <c r="H177" s="95"/>
      <c r="I177" s="105">
        <v>165030781.72</v>
      </c>
      <c r="J177" s="105"/>
      <c r="K177" s="105"/>
      <c r="L177" s="105"/>
      <c r="M177" s="105"/>
      <c r="N177" s="105"/>
      <c r="O177" s="105"/>
      <c r="P177" s="105"/>
      <c r="Q177" s="105"/>
      <c r="R177" s="105"/>
      <c r="S177" s="105"/>
      <c r="T177" s="98">
        <v>4.5788108881760999E-2</v>
      </c>
      <c r="U177" s="98"/>
      <c r="V177" s="98"/>
      <c r="W177" s="98"/>
      <c r="X177" s="98"/>
      <c r="Y177" s="98"/>
      <c r="Z177" s="98"/>
      <c r="AA177" s="98"/>
      <c r="AB177" s="98"/>
      <c r="AC177" s="98"/>
      <c r="AD177" s="97">
        <v>2106</v>
      </c>
      <c r="AE177" s="97"/>
      <c r="AF177" s="97"/>
      <c r="AG177" s="97"/>
      <c r="AH177" s="97"/>
      <c r="AI177" s="97"/>
      <c r="AJ177" s="97"/>
      <c r="AK177" s="97"/>
      <c r="AL177" s="97"/>
      <c r="AM177" s="98">
        <v>4.2169760317174301E-2</v>
      </c>
      <c r="AN177" s="98"/>
      <c r="AO177" s="98"/>
      <c r="AP177" s="98"/>
    </row>
    <row r="178" spans="2:44" s="1" customFormat="1" ht="10.199999999999999" x14ac:dyDescent="0.15">
      <c r="B178" s="95" t="s">
        <v>1109</v>
      </c>
      <c r="C178" s="95"/>
      <c r="D178" s="95"/>
      <c r="E178" s="95"/>
      <c r="F178" s="95"/>
      <c r="G178" s="95"/>
      <c r="H178" s="95"/>
      <c r="I178" s="105">
        <v>99954450.120000005</v>
      </c>
      <c r="J178" s="105"/>
      <c r="K178" s="105"/>
      <c r="L178" s="105"/>
      <c r="M178" s="105"/>
      <c r="N178" s="105"/>
      <c r="O178" s="105"/>
      <c r="P178" s="105"/>
      <c r="Q178" s="105"/>
      <c r="R178" s="105"/>
      <c r="S178" s="105"/>
      <c r="T178" s="98">
        <v>2.7732555088275702E-2</v>
      </c>
      <c r="U178" s="98"/>
      <c r="V178" s="98"/>
      <c r="W178" s="98"/>
      <c r="X178" s="98"/>
      <c r="Y178" s="98"/>
      <c r="Z178" s="98"/>
      <c r="AA178" s="98"/>
      <c r="AB178" s="98"/>
      <c r="AC178" s="98"/>
      <c r="AD178" s="97">
        <v>977</v>
      </c>
      <c r="AE178" s="97"/>
      <c r="AF178" s="97"/>
      <c r="AG178" s="97"/>
      <c r="AH178" s="97"/>
      <c r="AI178" s="97"/>
      <c r="AJ178" s="97"/>
      <c r="AK178" s="97"/>
      <c r="AL178" s="97"/>
      <c r="AM178" s="98">
        <v>1.9563084439638799E-2</v>
      </c>
      <c r="AN178" s="98"/>
      <c r="AO178" s="98"/>
      <c r="AP178" s="98"/>
    </row>
    <row r="179" spans="2:44" s="1" customFormat="1" ht="10.199999999999999" x14ac:dyDescent="0.15">
      <c r="B179" s="95" t="s">
        <v>1110</v>
      </c>
      <c r="C179" s="95"/>
      <c r="D179" s="95"/>
      <c r="E179" s="95"/>
      <c r="F179" s="95"/>
      <c r="G179" s="95"/>
      <c r="H179" s="95"/>
      <c r="I179" s="105">
        <v>47210650.359999999</v>
      </c>
      <c r="J179" s="105"/>
      <c r="K179" s="105"/>
      <c r="L179" s="105"/>
      <c r="M179" s="105"/>
      <c r="N179" s="105"/>
      <c r="O179" s="105"/>
      <c r="P179" s="105"/>
      <c r="Q179" s="105"/>
      <c r="R179" s="105"/>
      <c r="S179" s="105"/>
      <c r="T179" s="98">
        <v>1.3098686054399599E-2</v>
      </c>
      <c r="U179" s="98"/>
      <c r="V179" s="98"/>
      <c r="W179" s="98"/>
      <c r="X179" s="98"/>
      <c r="Y179" s="98"/>
      <c r="Z179" s="98"/>
      <c r="AA179" s="98"/>
      <c r="AB179" s="98"/>
      <c r="AC179" s="98"/>
      <c r="AD179" s="97">
        <v>572</v>
      </c>
      <c r="AE179" s="97"/>
      <c r="AF179" s="97"/>
      <c r="AG179" s="97"/>
      <c r="AH179" s="97"/>
      <c r="AI179" s="97"/>
      <c r="AJ179" s="97"/>
      <c r="AK179" s="97"/>
      <c r="AL179" s="97"/>
      <c r="AM179" s="98">
        <v>1.14535151478745E-2</v>
      </c>
      <c r="AN179" s="98"/>
      <c r="AO179" s="98"/>
      <c r="AP179" s="98"/>
    </row>
    <row r="180" spans="2:44" s="1" customFormat="1" ht="10.199999999999999" x14ac:dyDescent="0.15">
      <c r="B180" s="95" t="s">
        <v>1111</v>
      </c>
      <c r="C180" s="95"/>
      <c r="D180" s="95"/>
      <c r="E180" s="95"/>
      <c r="F180" s="95"/>
      <c r="G180" s="95"/>
      <c r="H180" s="95"/>
      <c r="I180" s="105">
        <v>14709925.119999999</v>
      </c>
      <c r="J180" s="105"/>
      <c r="K180" s="105"/>
      <c r="L180" s="105"/>
      <c r="M180" s="105"/>
      <c r="N180" s="105"/>
      <c r="O180" s="105"/>
      <c r="P180" s="105"/>
      <c r="Q180" s="105"/>
      <c r="R180" s="105"/>
      <c r="S180" s="105"/>
      <c r="T180" s="98">
        <v>4.0812971132856502E-3</v>
      </c>
      <c r="U180" s="98"/>
      <c r="V180" s="98"/>
      <c r="W180" s="98"/>
      <c r="X180" s="98"/>
      <c r="Y180" s="98"/>
      <c r="Z180" s="98"/>
      <c r="AA180" s="98"/>
      <c r="AB180" s="98"/>
      <c r="AC180" s="98"/>
      <c r="AD180" s="97">
        <v>249</v>
      </c>
      <c r="AE180" s="97"/>
      <c r="AF180" s="97"/>
      <c r="AG180" s="97"/>
      <c r="AH180" s="97"/>
      <c r="AI180" s="97"/>
      <c r="AJ180" s="97"/>
      <c r="AK180" s="97"/>
      <c r="AL180" s="97"/>
      <c r="AM180" s="98">
        <v>4.98588334234397E-3</v>
      </c>
      <c r="AN180" s="98"/>
      <c r="AO180" s="98"/>
      <c r="AP180" s="98"/>
    </row>
    <row r="181" spans="2:44" s="1" customFormat="1" ht="10.199999999999999" x14ac:dyDescent="0.15">
      <c r="B181" s="95" t="s">
        <v>1112</v>
      </c>
      <c r="C181" s="95"/>
      <c r="D181" s="95"/>
      <c r="E181" s="95"/>
      <c r="F181" s="95"/>
      <c r="G181" s="95"/>
      <c r="H181" s="95"/>
      <c r="I181" s="105">
        <v>7303795.5899999999</v>
      </c>
      <c r="J181" s="105"/>
      <c r="K181" s="105"/>
      <c r="L181" s="105"/>
      <c r="M181" s="105"/>
      <c r="N181" s="105"/>
      <c r="O181" s="105"/>
      <c r="P181" s="105"/>
      <c r="Q181" s="105"/>
      <c r="R181" s="105"/>
      <c r="S181" s="105"/>
      <c r="T181" s="98">
        <v>2.0264521820689899E-3</v>
      </c>
      <c r="U181" s="98"/>
      <c r="V181" s="98"/>
      <c r="W181" s="98"/>
      <c r="X181" s="98"/>
      <c r="Y181" s="98"/>
      <c r="Z181" s="98"/>
      <c r="AA181" s="98"/>
      <c r="AB181" s="98"/>
      <c r="AC181" s="98"/>
      <c r="AD181" s="97">
        <v>184</v>
      </c>
      <c r="AE181" s="97"/>
      <c r="AF181" s="97"/>
      <c r="AG181" s="97"/>
      <c r="AH181" s="97"/>
      <c r="AI181" s="97"/>
      <c r="AJ181" s="97"/>
      <c r="AK181" s="97"/>
      <c r="AL181" s="97"/>
      <c r="AM181" s="98">
        <v>3.6843475300854999E-3</v>
      </c>
      <c r="AN181" s="98"/>
      <c r="AO181" s="98"/>
      <c r="AP181" s="98"/>
    </row>
    <row r="182" spans="2:44" s="1" customFormat="1" ht="10.199999999999999" x14ac:dyDescent="0.15">
      <c r="B182" s="95" t="s">
        <v>1113</v>
      </c>
      <c r="C182" s="95"/>
      <c r="D182" s="95"/>
      <c r="E182" s="95"/>
      <c r="F182" s="95"/>
      <c r="G182" s="95"/>
      <c r="H182" s="95"/>
      <c r="I182" s="105">
        <v>4821284.8899999997</v>
      </c>
      <c r="J182" s="105"/>
      <c r="K182" s="105"/>
      <c r="L182" s="105"/>
      <c r="M182" s="105"/>
      <c r="N182" s="105"/>
      <c r="O182" s="105"/>
      <c r="P182" s="105"/>
      <c r="Q182" s="105"/>
      <c r="R182" s="105"/>
      <c r="S182" s="105"/>
      <c r="T182" s="98">
        <v>1.33767479734695E-3</v>
      </c>
      <c r="U182" s="98"/>
      <c r="V182" s="98"/>
      <c r="W182" s="98"/>
      <c r="X182" s="98"/>
      <c r="Y182" s="98"/>
      <c r="Z182" s="98"/>
      <c r="AA182" s="98"/>
      <c r="AB182" s="98"/>
      <c r="AC182" s="98"/>
      <c r="AD182" s="97">
        <v>142</v>
      </c>
      <c r="AE182" s="97"/>
      <c r="AF182" s="97"/>
      <c r="AG182" s="97"/>
      <c r="AH182" s="97"/>
      <c r="AI182" s="97"/>
      <c r="AJ182" s="97"/>
      <c r="AK182" s="97"/>
      <c r="AL182" s="97"/>
      <c r="AM182" s="98">
        <v>2.8433551590877201E-3</v>
      </c>
      <c r="AN182" s="98"/>
      <c r="AO182" s="98"/>
      <c r="AP182" s="98"/>
    </row>
    <row r="183" spans="2:44" s="1" customFormat="1" ht="10.199999999999999" x14ac:dyDescent="0.15">
      <c r="B183" s="95" t="s">
        <v>1114</v>
      </c>
      <c r="C183" s="95"/>
      <c r="D183" s="95"/>
      <c r="E183" s="95"/>
      <c r="F183" s="95"/>
      <c r="G183" s="95"/>
      <c r="H183" s="95"/>
      <c r="I183" s="105">
        <v>2834291.65</v>
      </c>
      <c r="J183" s="105"/>
      <c r="K183" s="105"/>
      <c r="L183" s="105"/>
      <c r="M183" s="105"/>
      <c r="N183" s="105"/>
      <c r="O183" s="105"/>
      <c r="P183" s="105"/>
      <c r="Q183" s="105"/>
      <c r="R183" s="105"/>
      <c r="S183" s="105"/>
      <c r="T183" s="98">
        <v>7.8637968820297001E-4</v>
      </c>
      <c r="U183" s="98"/>
      <c r="V183" s="98"/>
      <c r="W183" s="98"/>
      <c r="X183" s="98"/>
      <c r="Y183" s="98"/>
      <c r="Z183" s="98"/>
      <c r="AA183" s="98"/>
      <c r="AB183" s="98"/>
      <c r="AC183" s="98"/>
      <c r="AD183" s="97">
        <v>102</v>
      </c>
      <c r="AE183" s="97"/>
      <c r="AF183" s="97"/>
      <c r="AG183" s="97"/>
      <c r="AH183" s="97"/>
      <c r="AI183" s="97"/>
      <c r="AJ183" s="97"/>
      <c r="AK183" s="97"/>
      <c r="AL183" s="97"/>
      <c r="AM183" s="98">
        <v>2.0424100438517401E-3</v>
      </c>
      <c r="AN183" s="98"/>
      <c r="AO183" s="98"/>
      <c r="AP183" s="98"/>
    </row>
    <row r="184" spans="2:44" s="1" customFormat="1" ht="10.199999999999999" x14ac:dyDescent="0.15">
      <c r="B184" s="95" t="s">
        <v>1115</v>
      </c>
      <c r="C184" s="95"/>
      <c r="D184" s="95"/>
      <c r="E184" s="95"/>
      <c r="F184" s="95"/>
      <c r="G184" s="95"/>
      <c r="H184" s="95"/>
      <c r="I184" s="105">
        <v>1032764.98</v>
      </c>
      <c r="J184" s="105"/>
      <c r="K184" s="105"/>
      <c r="L184" s="105"/>
      <c r="M184" s="105"/>
      <c r="N184" s="105"/>
      <c r="O184" s="105"/>
      <c r="P184" s="105"/>
      <c r="Q184" s="105"/>
      <c r="R184" s="105"/>
      <c r="S184" s="105"/>
      <c r="T184" s="98">
        <v>2.8654263683814801E-4</v>
      </c>
      <c r="U184" s="98"/>
      <c r="V184" s="98"/>
      <c r="W184" s="98"/>
      <c r="X184" s="98"/>
      <c r="Y184" s="98"/>
      <c r="Z184" s="98"/>
      <c r="AA184" s="98"/>
      <c r="AB184" s="98"/>
      <c r="AC184" s="98"/>
      <c r="AD184" s="97">
        <v>45</v>
      </c>
      <c r="AE184" s="97"/>
      <c r="AF184" s="97"/>
      <c r="AG184" s="97"/>
      <c r="AH184" s="97"/>
      <c r="AI184" s="97"/>
      <c r="AJ184" s="97"/>
      <c r="AK184" s="97"/>
      <c r="AL184" s="97"/>
      <c r="AM184" s="98">
        <v>9.0106325464047604E-4</v>
      </c>
      <c r="AN184" s="98"/>
      <c r="AO184" s="98"/>
      <c r="AP184" s="98"/>
    </row>
    <row r="185" spans="2:44" s="1" customFormat="1" ht="10.199999999999999" x14ac:dyDescent="0.15">
      <c r="B185" s="95" t="s">
        <v>1116</v>
      </c>
      <c r="C185" s="95"/>
      <c r="D185" s="95"/>
      <c r="E185" s="95"/>
      <c r="F185" s="95"/>
      <c r="G185" s="95"/>
      <c r="H185" s="95"/>
      <c r="I185" s="105">
        <v>391631.71</v>
      </c>
      <c r="J185" s="105"/>
      <c r="K185" s="105"/>
      <c r="L185" s="105"/>
      <c r="M185" s="105"/>
      <c r="N185" s="105"/>
      <c r="O185" s="105"/>
      <c r="P185" s="105"/>
      <c r="Q185" s="105"/>
      <c r="R185" s="105"/>
      <c r="S185" s="105"/>
      <c r="T185" s="98">
        <v>1.08658973751059E-4</v>
      </c>
      <c r="U185" s="98"/>
      <c r="V185" s="98"/>
      <c r="W185" s="98"/>
      <c r="X185" s="98"/>
      <c r="Y185" s="98"/>
      <c r="Z185" s="98"/>
      <c r="AA185" s="98"/>
      <c r="AB185" s="98"/>
      <c r="AC185" s="98"/>
      <c r="AD185" s="97">
        <v>18</v>
      </c>
      <c r="AE185" s="97"/>
      <c r="AF185" s="97"/>
      <c r="AG185" s="97"/>
      <c r="AH185" s="97"/>
      <c r="AI185" s="97"/>
      <c r="AJ185" s="97"/>
      <c r="AK185" s="97"/>
      <c r="AL185" s="97"/>
      <c r="AM185" s="98">
        <v>3.6042530185618999E-4</v>
      </c>
      <c r="AN185" s="98"/>
      <c r="AO185" s="98"/>
      <c r="AP185" s="98"/>
    </row>
    <row r="186" spans="2:44" s="1" customFormat="1" ht="10.199999999999999" x14ac:dyDescent="0.15">
      <c r="B186" s="95" t="s">
        <v>1117</v>
      </c>
      <c r="C186" s="95"/>
      <c r="D186" s="95"/>
      <c r="E186" s="95"/>
      <c r="F186" s="95"/>
      <c r="G186" s="95"/>
      <c r="H186" s="95"/>
      <c r="I186" s="105">
        <v>78159.289999999994</v>
      </c>
      <c r="J186" s="105"/>
      <c r="K186" s="105"/>
      <c r="L186" s="105"/>
      <c r="M186" s="105"/>
      <c r="N186" s="105"/>
      <c r="O186" s="105"/>
      <c r="P186" s="105"/>
      <c r="Q186" s="105"/>
      <c r="R186" s="105"/>
      <c r="S186" s="105"/>
      <c r="T186" s="98">
        <v>2.1685445850417498E-5</v>
      </c>
      <c r="U186" s="98"/>
      <c r="V186" s="98"/>
      <c r="W186" s="98"/>
      <c r="X186" s="98"/>
      <c r="Y186" s="98"/>
      <c r="Z186" s="98"/>
      <c r="AA186" s="98"/>
      <c r="AB186" s="98"/>
      <c r="AC186" s="98"/>
      <c r="AD186" s="97">
        <v>4</v>
      </c>
      <c r="AE186" s="97"/>
      <c r="AF186" s="97"/>
      <c r="AG186" s="97"/>
      <c r="AH186" s="97"/>
      <c r="AI186" s="97"/>
      <c r="AJ186" s="97"/>
      <c r="AK186" s="97"/>
      <c r="AL186" s="97"/>
      <c r="AM186" s="98">
        <v>8.0094511523597903E-5</v>
      </c>
      <c r="AN186" s="98"/>
      <c r="AO186" s="98"/>
      <c r="AP186" s="98"/>
    </row>
    <row r="187" spans="2:44" s="1" customFormat="1" ht="10.199999999999999" x14ac:dyDescent="0.15">
      <c r="B187" s="101"/>
      <c r="C187" s="101"/>
      <c r="D187" s="101"/>
      <c r="E187" s="101"/>
      <c r="F187" s="101"/>
      <c r="G187" s="101"/>
      <c r="H187" s="101"/>
      <c r="I187" s="106">
        <v>3604227948.0500102</v>
      </c>
      <c r="J187" s="106"/>
      <c r="K187" s="106"/>
      <c r="L187" s="106"/>
      <c r="M187" s="106"/>
      <c r="N187" s="106"/>
      <c r="O187" s="106"/>
      <c r="P187" s="106"/>
      <c r="Q187" s="106"/>
      <c r="R187" s="106"/>
      <c r="S187" s="106"/>
      <c r="T187" s="100">
        <v>1</v>
      </c>
      <c r="U187" s="100"/>
      <c r="V187" s="100"/>
      <c r="W187" s="100"/>
      <c r="X187" s="100"/>
      <c r="Y187" s="100"/>
      <c r="Z187" s="100"/>
      <c r="AA187" s="100"/>
      <c r="AB187" s="100"/>
      <c r="AC187" s="100"/>
      <c r="AD187" s="99">
        <v>49941</v>
      </c>
      <c r="AE187" s="99"/>
      <c r="AF187" s="99"/>
      <c r="AG187" s="99"/>
      <c r="AH187" s="99"/>
      <c r="AI187" s="99"/>
      <c r="AJ187" s="99"/>
      <c r="AK187" s="99"/>
      <c r="AL187" s="99"/>
      <c r="AM187" s="100">
        <v>1</v>
      </c>
      <c r="AN187" s="100"/>
      <c r="AO187" s="100"/>
      <c r="AP187" s="100"/>
    </row>
    <row r="188" spans="2:44" s="1" customFormat="1" ht="7.8" x14ac:dyDescent="0.15"/>
    <row r="189" spans="2:44" s="1" customFormat="1" x14ac:dyDescent="0.15">
      <c r="B189" s="86" t="s">
        <v>1181</v>
      </c>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row>
    <row r="190" spans="2:44" s="1" customFormat="1" ht="7.8" x14ac:dyDescent="0.15"/>
    <row r="191" spans="2:44" s="1" customFormat="1" ht="10.199999999999999" x14ac:dyDescent="0.15">
      <c r="B191" s="101"/>
      <c r="C191" s="101"/>
      <c r="D191" s="101"/>
      <c r="E191" s="101"/>
      <c r="F191" s="101"/>
      <c r="G191" s="101"/>
      <c r="H191" s="84" t="s">
        <v>1057</v>
      </c>
      <c r="I191" s="84"/>
      <c r="J191" s="84"/>
      <c r="K191" s="84"/>
      <c r="L191" s="84"/>
      <c r="M191" s="84"/>
      <c r="N191" s="84"/>
      <c r="O191" s="84"/>
      <c r="P191" s="84"/>
      <c r="Q191" s="84"/>
      <c r="R191" s="84"/>
      <c r="S191" s="84" t="s">
        <v>1058</v>
      </c>
      <c r="T191" s="84"/>
      <c r="U191" s="84"/>
      <c r="V191" s="84"/>
      <c r="W191" s="84"/>
      <c r="X191" s="84"/>
      <c r="Y191" s="84"/>
      <c r="Z191" s="84"/>
      <c r="AA191" s="84"/>
      <c r="AB191" s="84"/>
      <c r="AC191" s="84" t="s">
        <v>1059</v>
      </c>
      <c r="AD191" s="84"/>
      <c r="AE191" s="84"/>
      <c r="AF191" s="84"/>
      <c r="AG191" s="84"/>
      <c r="AH191" s="84"/>
      <c r="AI191" s="84"/>
      <c r="AJ191" s="84"/>
      <c r="AK191" s="84" t="s">
        <v>1058</v>
      </c>
      <c r="AL191" s="84"/>
      <c r="AM191" s="84"/>
      <c r="AN191" s="84"/>
      <c r="AO191" s="84"/>
      <c r="AP191" s="84"/>
    </row>
    <row r="192" spans="2:44" s="1" customFormat="1" ht="10.199999999999999" x14ac:dyDescent="0.15">
      <c r="B192" s="95" t="s">
        <v>904</v>
      </c>
      <c r="C192" s="95"/>
      <c r="D192" s="95"/>
      <c r="E192" s="95"/>
      <c r="F192" s="95"/>
      <c r="G192" s="95"/>
      <c r="H192" s="105">
        <v>3315021041.1399698</v>
      </c>
      <c r="I192" s="105"/>
      <c r="J192" s="105"/>
      <c r="K192" s="105"/>
      <c r="L192" s="105"/>
      <c r="M192" s="105"/>
      <c r="N192" s="105"/>
      <c r="O192" s="105"/>
      <c r="P192" s="105"/>
      <c r="Q192" s="105"/>
      <c r="R192" s="105"/>
      <c r="S192" s="98">
        <v>0.91975898553628599</v>
      </c>
      <c r="T192" s="98"/>
      <c r="U192" s="98"/>
      <c r="V192" s="98"/>
      <c r="W192" s="98"/>
      <c r="X192" s="98"/>
      <c r="Y192" s="98"/>
      <c r="Z192" s="98"/>
      <c r="AA192" s="98"/>
      <c r="AB192" s="98"/>
      <c r="AC192" s="97">
        <v>46957</v>
      </c>
      <c r="AD192" s="97"/>
      <c r="AE192" s="97"/>
      <c r="AF192" s="97"/>
      <c r="AG192" s="97"/>
      <c r="AH192" s="97"/>
      <c r="AI192" s="97"/>
      <c r="AJ192" s="97"/>
      <c r="AK192" s="98">
        <v>0.940249494403396</v>
      </c>
      <c r="AL192" s="98"/>
      <c r="AM192" s="98"/>
      <c r="AN192" s="98"/>
      <c r="AO192" s="98"/>
      <c r="AP192" s="98"/>
    </row>
    <row r="193" spans="2:44" s="1" customFormat="1" ht="10.199999999999999" x14ac:dyDescent="0.15">
      <c r="B193" s="95" t="s">
        <v>1118</v>
      </c>
      <c r="C193" s="95"/>
      <c r="D193" s="95"/>
      <c r="E193" s="95"/>
      <c r="F193" s="95"/>
      <c r="G193" s="95"/>
      <c r="H193" s="105">
        <v>1978073.79</v>
      </c>
      <c r="I193" s="105"/>
      <c r="J193" s="105"/>
      <c r="K193" s="105"/>
      <c r="L193" s="105"/>
      <c r="M193" s="105"/>
      <c r="N193" s="105"/>
      <c r="O193" s="105"/>
      <c r="P193" s="105"/>
      <c r="Q193" s="105"/>
      <c r="R193" s="105"/>
      <c r="S193" s="98">
        <v>5.4882039052780095E-4</v>
      </c>
      <c r="T193" s="98"/>
      <c r="U193" s="98"/>
      <c r="V193" s="98"/>
      <c r="W193" s="98"/>
      <c r="X193" s="98"/>
      <c r="Y193" s="98"/>
      <c r="Z193" s="98"/>
      <c r="AA193" s="98"/>
      <c r="AB193" s="98"/>
      <c r="AC193" s="97">
        <v>87</v>
      </c>
      <c r="AD193" s="97"/>
      <c r="AE193" s="97"/>
      <c r="AF193" s="97"/>
      <c r="AG193" s="97"/>
      <c r="AH193" s="97"/>
      <c r="AI193" s="97"/>
      <c r="AJ193" s="97"/>
      <c r="AK193" s="98">
        <v>1.7420556256382499E-3</v>
      </c>
      <c r="AL193" s="98"/>
      <c r="AM193" s="98"/>
      <c r="AN193" s="98"/>
      <c r="AO193" s="98"/>
      <c r="AP193" s="98"/>
    </row>
    <row r="194" spans="2:44" s="1" customFormat="1" ht="10.199999999999999" x14ac:dyDescent="0.15">
      <c r="B194" s="95" t="s">
        <v>1119</v>
      </c>
      <c r="C194" s="95"/>
      <c r="D194" s="95"/>
      <c r="E194" s="95"/>
      <c r="F194" s="95"/>
      <c r="G194" s="95"/>
      <c r="H194" s="105">
        <v>287228833.12</v>
      </c>
      <c r="I194" s="105"/>
      <c r="J194" s="105"/>
      <c r="K194" s="105"/>
      <c r="L194" s="105"/>
      <c r="M194" s="105"/>
      <c r="N194" s="105"/>
      <c r="O194" s="105"/>
      <c r="P194" s="105"/>
      <c r="Q194" s="105"/>
      <c r="R194" s="105"/>
      <c r="S194" s="98">
        <v>7.9692194073186201E-2</v>
      </c>
      <c r="T194" s="98"/>
      <c r="U194" s="98"/>
      <c r="V194" s="98"/>
      <c r="W194" s="98"/>
      <c r="X194" s="98"/>
      <c r="Y194" s="98"/>
      <c r="Z194" s="98"/>
      <c r="AA194" s="98"/>
      <c r="AB194" s="98"/>
      <c r="AC194" s="97">
        <v>2897</v>
      </c>
      <c r="AD194" s="97"/>
      <c r="AE194" s="97"/>
      <c r="AF194" s="97"/>
      <c r="AG194" s="97"/>
      <c r="AH194" s="97"/>
      <c r="AI194" s="97"/>
      <c r="AJ194" s="97"/>
      <c r="AK194" s="98">
        <v>5.80084499709657E-2</v>
      </c>
      <c r="AL194" s="98"/>
      <c r="AM194" s="98"/>
      <c r="AN194" s="98"/>
      <c r="AO194" s="98"/>
      <c r="AP194" s="98"/>
    </row>
    <row r="195" spans="2:44" s="1" customFormat="1" ht="10.199999999999999" x14ac:dyDescent="0.15">
      <c r="B195" s="101"/>
      <c r="C195" s="101"/>
      <c r="D195" s="101"/>
      <c r="E195" s="101"/>
      <c r="F195" s="101"/>
      <c r="G195" s="101"/>
      <c r="H195" s="106">
        <v>3604227948.0499701</v>
      </c>
      <c r="I195" s="106"/>
      <c r="J195" s="106"/>
      <c r="K195" s="106"/>
      <c r="L195" s="106"/>
      <c r="M195" s="106"/>
      <c r="N195" s="106"/>
      <c r="O195" s="106"/>
      <c r="P195" s="106"/>
      <c r="Q195" s="106"/>
      <c r="R195" s="106"/>
      <c r="S195" s="100">
        <v>1</v>
      </c>
      <c r="T195" s="100"/>
      <c r="U195" s="100"/>
      <c r="V195" s="100"/>
      <c r="W195" s="100"/>
      <c r="X195" s="100"/>
      <c r="Y195" s="100"/>
      <c r="Z195" s="100"/>
      <c r="AA195" s="100"/>
      <c r="AB195" s="100"/>
      <c r="AC195" s="99">
        <v>49941</v>
      </c>
      <c r="AD195" s="99"/>
      <c r="AE195" s="99"/>
      <c r="AF195" s="99"/>
      <c r="AG195" s="99"/>
      <c r="AH195" s="99"/>
      <c r="AI195" s="99"/>
      <c r="AJ195" s="99"/>
      <c r="AK195" s="100">
        <v>1</v>
      </c>
      <c r="AL195" s="100"/>
      <c r="AM195" s="100"/>
      <c r="AN195" s="100"/>
      <c r="AO195" s="100"/>
      <c r="AP195" s="100"/>
    </row>
    <row r="196" spans="2:44" s="1" customFormat="1" ht="7.8" x14ac:dyDescent="0.15"/>
    <row r="197" spans="2:44" s="1" customFormat="1" x14ac:dyDescent="0.15">
      <c r="B197" s="86" t="s">
        <v>1182</v>
      </c>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row>
    <row r="198" spans="2:44" s="1" customFormat="1" ht="7.8" x14ac:dyDescent="0.15"/>
    <row r="199" spans="2:44" s="1" customFormat="1" ht="10.199999999999999" x14ac:dyDescent="0.15">
      <c r="B199" s="101"/>
      <c r="C199" s="101"/>
      <c r="D199" s="101"/>
      <c r="E199" s="101"/>
      <c r="F199" s="101"/>
      <c r="G199" s="84" t="s">
        <v>1057</v>
      </c>
      <c r="H199" s="84"/>
      <c r="I199" s="84"/>
      <c r="J199" s="84"/>
      <c r="K199" s="84"/>
      <c r="L199" s="84"/>
      <c r="M199" s="84"/>
      <c r="N199" s="84"/>
      <c r="O199" s="84"/>
      <c r="P199" s="84"/>
      <c r="Q199" s="84"/>
      <c r="R199" s="84" t="s">
        <v>1058</v>
      </c>
      <c r="S199" s="84"/>
      <c r="T199" s="84"/>
      <c r="U199" s="84"/>
      <c r="V199" s="84"/>
      <c r="W199" s="84"/>
      <c r="X199" s="84"/>
      <c r="Y199" s="84"/>
      <c r="Z199" s="84"/>
      <c r="AA199" s="84"/>
      <c r="AB199" s="84" t="s">
        <v>1059</v>
      </c>
      <c r="AC199" s="84"/>
      <c r="AD199" s="84"/>
      <c r="AE199" s="84"/>
      <c r="AF199" s="84"/>
      <c r="AG199" s="84"/>
      <c r="AH199" s="84"/>
      <c r="AI199" s="84"/>
      <c r="AJ199" s="84"/>
      <c r="AK199" s="84" t="s">
        <v>1058</v>
      </c>
      <c r="AL199" s="84"/>
      <c r="AM199" s="84"/>
      <c r="AN199" s="84"/>
      <c r="AO199" s="84"/>
      <c r="AP199" s="84"/>
    </row>
    <row r="200" spans="2:44" s="1" customFormat="1" ht="10.199999999999999" x14ac:dyDescent="0.15">
      <c r="B200" s="95" t="s">
        <v>1120</v>
      </c>
      <c r="C200" s="95"/>
      <c r="D200" s="95"/>
      <c r="E200" s="95"/>
      <c r="F200" s="95"/>
      <c r="G200" s="105">
        <v>18241168.280000001</v>
      </c>
      <c r="H200" s="105"/>
      <c r="I200" s="105"/>
      <c r="J200" s="105"/>
      <c r="K200" s="105"/>
      <c r="L200" s="105"/>
      <c r="M200" s="105"/>
      <c r="N200" s="105"/>
      <c r="O200" s="105"/>
      <c r="P200" s="105"/>
      <c r="Q200" s="105"/>
      <c r="R200" s="98">
        <v>5.0610473429876096E-3</v>
      </c>
      <c r="S200" s="98"/>
      <c r="T200" s="98"/>
      <c r="U200" s="98"/>
      <c r="V200" s="98"/>
      <c r="W200" s="98"/>
      <c r="X200" s="98"/>
      <c r="Y200" s="98"/>
      <c r="Z200" s="98"/>
      <c r="AA200" s="98"/>
      <c r="AB200" s="97">
        <v>206</v>
      </c>
      <c r="AC200" s="97"/>
      <c r="AD200" s="97"/>
      <c r="AE200" s="97"/>
      <c r="AF200" s="97"/>
      <c r="AG200" s="97"/>
      <c r="AH200" s="97"/>
      <c r="AI200" s="97"/>
      <c r="AJ200" s="97"/>
      <c r="AK200" s="98">
        <v>4.12486734346529E-3</v>
      </c>
      <c r="AL200" s="98"/>
      <c r="AM200" s="98"/>
      <c r="AN200" s="98"/>
      <c r="AO200" s="98"/>
      <c r="AP200" s="98"/>
    </row>
    <row r="201" spans="2:44" s="1" customFormat="1" ht="10.199999999999999" x14ac:dyDescent="0.15">
      <c r="B201" s="95" t="s">
        <v>1121</v>
      </c>
      <c r="C201" s="95"/>
      <c r="D201" s="95"/>
      <c r="E201" s="95"/>
      <c r="F201" s="95"/>
      <c r="G201" s="105">
        <v>92309710.149999902</v>
      </c>
      <c r="H201" s="105"/>
      <c r="I201" s="105"/>
      <c r="J201" s="105"/>
      <c r="K201" s="105"/>
      <c r="L201" s="105"/>
      <c r="M201" s="105"/>
      <c r="N201" s="105"/>
      <c r="O201" s="105"/>
      <c r="P201" s="105"/>
      <c r="Q201" s="105"/>
      <c r="R201" s="98">
        <v>2.5611507229986102E-2</v>
      </c>
      <c r="S201" s="98"/>
      <c r="T201" s="98"/>
      <c r="U201" s="98"/>
      <c r="V201" s="98"/>
      <c r="W201" s="98"/>
      <c r="X201" s="98"/>
      <c r="Y201" s="98"/>
      <c r="Z201" s="98"/>
      <c r="AA201" s="98"/>
      <c r="AB201" s="97">
        <v>1111</v>
      </c>
      <c r="AC201" s="97"/>
      <c r="AD201" s="97"/>
      <c r="AE201" s="97"/>
      <c r="AF201" s="97"/>
      <c r="AG201" s="97"/>
      <c r="AH201" s="97"/>
      <c r="AI201" s="97"/>
      <c r="AJ201" s="97"/>
      <c r="AK201" s="98">
        <v>2.2246250575679302E-2</v>
      </c>
      <c r="AL201" s="98"/>
      <c r="AM201" s="98"/>
      <c r="AN201" s="98"/>
      <c r="AO201" s="98"/>
      <c r="AP201" s="98"/>
    </row>
    <row r="202" spans="2:44" s="1" customFormat="1" ht="10.199999999999999" x14ac:dyDescent="0.15">
      <c r="B202" s="95" t="s">
        <v>1122</v>
      </c>
      <c r="C202" s="95"/>
      <c r="D202" s="95"/>
      <c r="E202" s="95"/>
      <c r="F202" s="95"/>
      <c r="G202" s="105">
        <v>9731769.5</v>
      </c>
      <c r="H202" s="105"/>
      <c r="I202" s="105"/>
      <c r="J202" s="105"/>
      <c r="K202" s="105"/>
      <c r="L202" s="105"/>
      <c r="M202" s="105"/>
      <c r="N202" s="105"/>
      <c r="O202" s="105"/>
      <c r="P202" s="105"/>
      <c r="Q202" s="105"/>
      <c r="R202" s="98">
        <v>2.7000982291548099E-3</v>
      </c>
      <c r="S202" s="98"/>
      <c r="T202" s="98"/>
      <c r="U202" s="98"/>
      <c r="V202" s="98"/>
      <c r="W202" s="98"/>
      <c r="X202" s="98"/>
      <c r="Y202" s="98"/>
      <c r="Z202" s="98"/>
      <c r="AA202" s="98"/>
      <c r="AB202" s="97">
        <v>121</v>
      </c>
      <c r="AC202" s="97"/>
      <c r="AD202" s="97"/>
      <c r="AE202" s="97"/>
      <c r="AF202" s="97"/>
      <c r="AG202" s="97"/>
      <c r="AH202" s="97"/>
      <c r="AI202" s="97"/>
      <c r="AJ202" s="97"/>
      <c r="AK202" s="98">
        <v>2.4228589735888302E-3</v>
      </c>
      <c r="AL202" s="98"/>
      <c r="AM202" s="98"/>
      <c r="AN202" s="98"/>
      <c r="AO202" s="98"/>
      <c r="AP202" s="98"/>
    </row>
    <row r="203" spans="2:44" s="1" customFormat="1" ht="10.199999999999999" x14ac:dyDescent="0.15">
      <c r="B203" s="95" t="s">
        <v>1123</v>
      </c>
      <c r="C203" s="95"/>
      <c r="D203" s="95"/>
      <c r="E203" s="95"/>
      <c r="F203" s="95"/>
      <c r="G203" s="105">
        <v>16323369.380000001</v>
      </c>
      <c r="H203" s="105"/>
      <c r="I203" s="105"/>
      <c r="J203" s="105"/>
      <c r="K203" s="105"/>
      <c r="L203" s="105"/>
      <c r="M203" s="105"/>
      <c r="N203" s="105"/>
      <c r="O203" s="105"/>
      <c r="P203" s="105"/>
      <c r="Q203" s="105"/>
      <c r="R203" s="98">
        <v>4.5289503370150499E-3</v>
      </c>
      <c r="S203" s="98"/>
      <c r="T203" s="98"/>
      <c r="U203" s="98"/>
      <c r="V203" s="98"/>
      <c r="W203" s="98"/>
      <c r="X203" s="98"/>
      <c r="Y203" s="98"/>
      <c r="Z203" s="98"/>
      <c r="AA203" s="98"/>
      <c r="AB203" s="97">
        <v>173</v>
      </c>
      <c r="AC203" s="97"/>
      <c r="AD203" s="97"/>
      <c r="AE203" s="97"/>
      <c r="AF203" s="97"/>
      <c r="AG203" s="97"/>
      <c r="AH203" s="97"/>
      <c r="AI203" s="97"/>
      <c r="AJ203" s="97"/>
      <c r="AK203" s="98">
        <v>3.4640876233956101E-3</v>
      </c>
      <c r="AL203" s="98"/>
      <c r="AM203" s="98"/>
      <c r="AN203" s="98"/>
      <c r="AO203" s="98"/>
      <c r="AP203" s="98"/>
    </row>
    <row r="204" spans="2:44" s="1" customFormat="1" ht="10.199999999999999" x14ac:dyDescent="0.15">
      <c r="B204" s="95" t="s">
        <v>1124</v>
      </c>
      <c r="C204" s="95"/>
      <c r="D204" s="95"/>
      <c r="E204" s="95"/>
      <c r="F204" s="95"/>
      <c r="G204" s="105">
        <v>12659123.300000001</v>
      </c>
      <c r="H204" s="105"/>
      <c r="I204" s="105"/>
      <c r="J204" s="105"/>
      <c r="K204" s="105"/>
      <c r="L204" s="105"/>
      <c r="M204" s="105"/>
      <c r="N204" s="105"/>
      <c r="O204" s="105"/>
      <c r="P204" s="105"/>
      <c r="Q204" s="105"/>
      <c r="R204" s="98">
        <v>3.5122981904762902E-3</v>
      </c>
      <c r="S204" s="98"/>
      <c r="T204" s="98"/>
      <c r="U204" s="98"/>
      <c r="V204" s="98"/>
      <c r="W204" s="98"/>
      <c r="X204" s="98"/>
      <c r="Y204" s="98"/>
      <c r="Z204" s="98"/>
      <c r="AA204" s="98"/>
      <c r="AB204" s="97">
        <v>128</v>
      </c>
      <c r="AC204" s="97"/>
      <c r="AD204" s="97"/>
      <c r="AE204" s="97"/>
      <c r="AF204" s="97"/>
      <c r="AG204" s="97"/>
      <c r="AH204" s="97"/>
      <c r="AI204" s="97"/>
      <c r="AJ204" s="97"/>
      <c r="AK204" s="98">
        <v>2.5630243687551298E-3</v>
      </c>
      <c r="AL204" s="98"/>
      <c r="AM204" s="98"/>
      <c r="AN204" s="98"/>
      <c r="AO204" s="98"/>
      <c r="AP204" s="98"/>
    </row>
    <row r="205" spans="2:44" s="1" customFormat="1" ht="10.199999999999999" x14ac:dyDescent="0.15">
      <c r="B205" s="95" t="s">
        <v>1125</v>
      </c>
      <c r="C205" s="95"/>
      <c r="D205" s="95"/>
      <c r="E205" s="95"/>
      <c r="F205" s="95"/>
      <c r="G205" s="105">
        <v>18601646.800000001</v>
      </c>
      <c r="H205" s="105"/>
      <c r="I205" s="105"/>
      <c r="J205" s="105"/>
      <c r="K205" s="105"/>
      <c r="L205" s="105"/>
      <c r="M205" s="105"/>
      <c r="N205" s="105"/>
      <c r="O205" s="105"/>
      <c r="P205" s="105"/>
      <c r="Q205" s="105"/>
      <c r="R205" s="98">
        <v>5.1610628040504999E-3</v>
      </c>
      <c r="S205" s="98"/>
      <c r="T205" s="98"/>
      <c r="U205" s="98"/>
      <c r="V205" s="98"/>
      <c r="W205" s="98"/>
      <c r="X205" s="98"/>
      <c r="Y205" s="98"/>
      <c r="Z205" s="98"/>
      <c r="AA205" s="98"/>
      <c r="AB205" s="97">
        <v>196</v>
      </c>
      <c r="AC205" s="97"/>
      <c r="AD205" s="97"/>
      <c r="AE205" s="97"/>
      <c r="AF205" s="97"/>
      <c r="AG205" s="97"/>
      <c r="AH205" s="97"/>
      <c r="AI205" s="97"/>
      <c r="AJ205" s="97"/>
      <c r="AK205" s="98">
        <v>3.9246310646562903E-3</v>
      </c>
      <c r="AL205" s="98"/>
      <c r="AM205" s="98"/>
      <c r="AN205" s="98"/>
      <c r="AO205" s="98"/>
      <c r="AP205" s="98"/>
    </row>
    <row r="206" spans="2:44" s="1" customFormat="1" ht="10.199999999999999" x14ac:dyDescent="0.15">
      <c r="B206" s="95" t="s">
        <v>1126</v>
      </c>
      <c r="C206" s="95"/>
      <c r="D206" s="95"/>
      <c r="E206" s="95"/>
      <c r="F206" s="95"/>
      <c r="G206" s="105">
        <v>7422114.4400000004</v>
      </c>
      <c r="H206" s="105"/>
      <c r="I206" s="105"/>
      <c r="J206" s="105"/>
      <c r="K206" s="105"/>
      <c r="L206" s="105"/>
      <c r="M206" s="105"/>
      <c r="N206" s="105"/>
      <c r="O206" s="105"/>
      <c r="P206" s="105"/>
      <c r="Q206" s="105"/>
      <c r="R206" s="98">
        <v>2.0592799753455199E-3</v>
      </c>
      <c r="S206" s="98"/>
      <c r="T206" s="98"/>
      <c r="U206" s="98"/>
      <c r="V206" s="98"/>
      <c r="W206" s="98"/>
      <c r="X206" s="98"/>
      <c r="Y206" s="98"/>
      <c r="Z206" s="98"/>
      <c r="AA206" s="98"/>
      <c r="AB206" s="97">
        <v>73</v>
      </c>
      <c r="AC206" s="97"/>
      <c r="AD206" s="97"/>
      <c r="AE206" s="97"/>
      <c r="AF206" s="97"/>
      <c r="AG206" s="97"/>
      <c r="AH206" s="97"/>
      <c r="AI206" s="97"/>
      <c r="AJ206" s="97"/>
      <c r="AK206" s="98">
        <v>1.4617248353056599E-3</v>
      </c>
      <c r="AL206" s="98"/>
      <c r="AM206" s="98"/>
      <c r="AN206" s="98"/>
      <c r="AO206" s="98"/>
      <c r="AP206" s="98"/>
    </row>
    <row r="207" spans="2:44" s="1" customFormat="1" ht="10.199999999999999" x14ac:dyDescent="0.15">
      <c r="B207" s="95" t="s">
        <v>1127</v>
      </c>
      <c r="C207" s="95"/>
      <c r="D207" s="95"/>
      <c r="E207" s="95"/>
      <c r="F207" s="95"/>
      <c r="G207" s="105">
        <v>148876.70000000001</v>
      </c>
      <c r="H207" s="105"/>
      <c r="I207" s="105"/>
      <c r="J207" s="105"/>
      <c r="K207" s="105"/>
      <c r="L207" s="105"/>
      <c r="M207" s="105"/>
      <c r="N207" s="105"/>
      <c r="O207" s="105"/>
      <c r="P207" s="105"/>
      <c r="Q207" s="105"/>
      <c r="R207" s="98">
        <v>4.1306127732722302E-5</v>
      </c>
      <c r="S207" s="98"/>
      <c r="T207" s="98"/>
      <c r="U207" s="98"/>
      <c r="V207" s="98"/>
      <c r="W207" s="98"/>
      <c r="X207" s="98"/>
      <c r="Y207" s="98"/>
      <c r="Z207" s="98"/>
      <c r="AA207" s="98"/>
      <c r="AB207" s="97">
        <v>5</v>
      </c>
      <c r="AC207" s="97"/>
      <c r="AD207" s="97"/>
      <c r="AE207" s="97"/>
      <c r="AF207" s="97"/>
      <c r="AG207" s="97"/>
      <c r="AH207" s="97"/>
      <c r="AI207" s="97"/>
      <c r="AJ207" s="97"/>
      <c r="AK207" s="98">
        <v>1.00118139404497E-4</v>
      </c>
      <c r="AL207" s="98"/>
      <c r="AM207" s="98"/>
      <c r="AN207" s="98"/>
      <c r="AO207" s="98"/>
      <c r="AP207" s="98"/>
    </row>
    <row r="208" spans="2:44" s="1" customFormat="1" ht="10.199999999999999" x14ac:dyDescent="0.15">
      <c r="B208" s="95" t="s">
        <v>1128</v>
      </c>
      <c r="C208" s="95"/>
      <c r="D208" s="95"/>
      <c r="E208" s="95"/>
      <c r="F208" s="95"/>
      <c r="G208" s="105">
        <v>37789196.939999998</v>
      </c>
      <c r="H208" s="105"/>
      <c r="I208" s="105"/>
      <c r="J208" s="105"/>
      <c r="K208" s="105"/>
      <c r="L208" s="105"/>
      <c r="M208" s="105"/>
      <c r="N208" s="105"/>
      <c r="O208" s="105"/>
      <c r="P208" s="105"/>
      <c r="Q208" s="105"/>
      <c r="R208" s="98">
        <v>1.04846856205211E-2</v>
      </c>
      <c r="S208" s="98"/>
      <c r="T208" s="98"/>
      <c r="U208" s="98"/>
      <c r="V208" s="98"/>
      <c r="W208" s="98"/>
      <c r="X208" s="98"/>
      <c r="Y208" s="98"/>
      <c r="Z208" s="98"/>
      <c r="AA208" s="98"/>
      <c r="AB208" s="97">
        <v>231</v>
      </c>
      <c r="AC208" s="97"/>
      <c r="AD208" s="97"/>
      <c r="AE208" s="97"/>
      <c r="AF208" s="97"/>
      <c r="AG208" s="97"/>
      <c r="AH208" s="97"/>
      <c r="AI208" s="97"/>
      <c r="AJ208" s="97"/>
      <c r="AK208" s="98">
        <v>4.6254580404877796E-3</v>
      </c>
      <c r="AL208" s="98"/>
      <c r="AM208" s="98"/>
      <c r="AN208" s="98"/>
      <c r="AO208" s="98"/>
      <c r="AP208" s="98"/>
    </row>
    <row r="209" spans="2:44" s="1" customFormat="1" ht="10.199999999999999" x14ac:dyDescent="0.15">
      <c r="B209" s="95" t="s">
        <v>1129</v>
      </c>
      <c r="C209" s="95"/>
      <c r="D209" s="95"/>
      <c r="E209" s="95"/>
      <c r="F209" s="95"/>
      <c r="G209" s="105">
        <v>24031468.48</v>
      </c>
      <c r="H209" s="105"/>
      <c r="I209" s="105"/>
      <c r="J209" s="105"/>
      <c r="K209" s="105"/>
      <c r="L209" s="105"/>
      <c r="M209" s="105"/>
      <c r="N209" s="105"/>
      <c r="O209" s="105"/>
      <c r="P209" s="105"/>
      <c r="Q209" s="105"/>
      <c r="R209" s="98">
        <v>6.6675773082004799E-3</v>
      </c>
      <c r="S209" s="98"/>
      <c r="T209" s="98"/>
      <c r="U209" s="98"/>
      <c r="V209" s="98"/>
      <c r="W209" s="98"/>
      <c r="X209" s="98"/>
      <c r="Y209" s="98"/>
      <c r="Z209" s="98"/>
      <c r="AA209" s="98"/>
      <c r="AB209" s="97">
        <v>136</v>
      </c>
      <c r="AC209" s="97"/>
      <c r="AD209" s="97"/>
      <c r="AE209" s="97"/>
      <c r="AF209" s="97"/>
      <c r="AG209" s="97"/>
      <c r="AH209" s="97"/>
      <c r="AI209" s="97"/>
      <c r="AJ209" s="97"/>
      <c r="AK209" s="98">
        <v>2.7232133918023301E-3</v>
      </c>
      <c r="AL209" s="98"/>
      <c r="AM209" s="98"/>
      <c r="AN209" s="98"/>
      <c r="AO209" s="98"/>
      <c r="AP209" s="98"/>
    </row>
    <row r="210" spans="2:44" s="1" customFormat="1" ht="10.199999999999999" x14ac:dyDescent="0.15">
      <c r="B210" s="95" t="s">
        <v>1130</v>
      </c>
      <c r="C210" s="95"/>
      <c r="D210" s="95"/>
      <c r="E210" s="95"/>
      <c r="F210" s="95"/>
      <c r="G210" s="105">
        <v>3683495.65</v>
      </c>
      <c r="H210" s="105"/>
      <c r="I210" s="105"/>
      <c r="J210" s="105"/>
      <c r="K210" s="105"/>
      <c r="L210" s="105"/>
      <c r="M210" s="105"/>
      <c r="N210" s="105"/>
      <c r="O210" s="105"/>
      <c r="P210" s="105"/>
      <c r="Q210" s="105"/>
      <c r="R210" s="98">
        <v>1.02199297688508E-3</v>
      </c>
      <c r="S210" s="98"/>
      <c r="T210" s="98"/>
      <c r="U210" s="98"/>
      <c r="V210" s="98"/>
      <c r="W210" s="98"/>
      <c r="X210" s="98"/>
      <c r="Y210" s="98"/>
      <c r="Z210" s="98"/>
      <c r="AA210" s="98"/>
      <c r="AB210" s="97">
        <v>44</v>
      </c>
      <c r="AC210" s="97"/>
      <c r="AD210" s="97"/>
      <c r="AE210" s="97"/>
      <c r="AF210" s="97"/>
      <c r="AG210" s="97"/>
      <c r="AH210" s="97"/>
      <c r="AI210" s="97"/>
      <c r="AJ210" s="97"/>
      <c r="AK210" s="98">
        <v>8.8103962675957601E-4</v>
      </c>
      <c r="AL210" s="98"/>
      <c r="AM210" s="98"/>
      <c r="AN210" s="98"/>
      <c r="AO210" s="98"/>
      <c r="AP210" s="98"/>
    </row>
    <row r="211" spans="2:44" s="1" customFormat="1" ht="10.199999999999999" x14ac:dyDescent="0.15">
      <c r="B211" s="95" t="s">
        <v>1131</v>
      </c>
      <c r="C211" s="95"/>
      <c r="D211" s="95"/>
      <c r="E211" s="95"/>
      <c r="F211" s="95"/>
      <c r="G211" s="105">
        <v>23789345.350000001</v>
      </c>
      <c r="H211" s="105"/>
      <c r="I211" s="105"/>
      <c r="J211" s="105"/>
      <c r="K211" s="105"/>
      <c r="L211" s="105"/>
      <c r="M211" s="105"/>
      <c r="N211" s="105"/>
      <c r="O211" s="105"/>
      <c r="P211" s="105"/>
      <c r="Q211" s="105"/>
      <c r="R211" s="98">
        <v>6.6003997785076098E-3</v>
      </c>
      <c r="S211" s="98"/>
      <c r="T211" s="98"/>
      <c r="U211" s="98"/>
      <c r="V211" s="98"/>
      <c r="W211" s="98"/>
      <c r="X211" s="98"/>
      <c r="Y211" s="98"/>
      <c r="Z211" s="98"/>
      <c r="AA211" s="98"/>
      <c r="AB211" s="97">
        <v>259</v>
      </c>
      <c r="AC211" s="97"/>
      <c r="AD211" s="97"/>
      <c r="AE211" s="97"/>
      <c r="AF211" s="97"/>
      <c r="AG211" s="97"/>
      <c r="AH211" s="97"/>
      <c r="AI211" s="97"/>
      <c r="AJ211" s="97"/>
      <c r="AK211" s="98">
        <v>5.1861196211529601E-3</v>
      </c>
      <c r="AL211" s="98"/>
      <c r="AM211" s="98"/>
      <c r="AN211" s="98"/>
      <c r="AO211" s="98"/>
      <c r="AP211" s="98"/>
    </row>
    <row r="212" spans="2:44" s="1" customFormat="1" ht="10.199999999999999" x14ac:dyDescent="0.15">
      <c r="B212" s="95" t="s">
        <v>1132</v>
      </c>
      <c r="C212" s="95"/>
      <c r="D212" s="95"/>
      <c r="E212" s="95"/>
      <c r="F212" s="95"/>
      <c r="G212" s="105">
        <v>5472009.3300000001</v>
      </c>
      <c r="H212" s="105"/>
      <c r="I212" s="105"/>
      <c r="J212" s="105"/>
      <c r="K212" s="105"/>
      <c r="L212" s="105"/>
      <c r="M212" s="105"/>
      <c r="N212" s="105"/>
      <c r="O212" s="105"/>
      <c r="P212" s="105"/>
      <c r="Q212" s="105"/>
      <c r="R212" s="98">
        <v>1.5182195490605901E-3</v>
      </c>
      <c r="S212" s="98"/>
      <c r="T212" s="98"/>
      <c r="U212" s="98"/>
      <c r="V212" s="98"/>
      <c r="W212" s="98"/>
      <c r="X212" s="98"/>
      <c r="Y212" s="98"/>
      <c r="Z212" s="98"/>
      <c r="AA212" s="98"/>
      <c r="AB212" s="97">
        <v>39</v>
      </c>
      <c r="AC212" s="97"/>
      <c r="AD212" s="97"/>
      <c r="AE212" s="97"/>
      <c r="AF212" s="97"/>
      <c r="AG212" s="97"/>
      <c r="AH212" s="97"/>
      <c r="AI212" s="97"/>
      <c r="AJ212" s="97"/>
      <c r="AK212" s="98">
        <v>7.8092148735507899E-4</v>
      </c>
      <c r="AL212" s="98"/>
      <c r="AM212" s="98"/>
      <c r="AN212" s="98"/>
      <c r="AO212" s="98"/>
      <c r="AP212" s="98"/>
    </row>
    <row r="213" spans="2:44" s="1" customFormat="1" ht="10.199999999999999" x14ac:dyDescent="0.15">
      <c r="B213" s="95" t="s">
        <v>1133</v>
      </c>
      <c r="C213" s="95"/>
      <c r="D213" s="95"/>
      <c r="E213" s="95"/>
      <c r="F213" s="95"/>
      <c r="G213" s="105">
        <v>7275490.4100000001</v>
      </c>
      <c r="H213" s="105"/>
      <c r="I213" s="105"/>
      <c r="J213" s="105"/>
      <c r="K213" s="105"/>
      <c r="L213" s="105"/>
      <c r="M213" s="105"/>
      <c r="N213" s="105"/>
      <c r="O213" s="105"/>
      <c r="P213" s="105"/>
      <c r="Q213" s="105"/>
      <c r="R213" s="98">
        <v>2.01859885525174E-3</v>
      </c>
      <c r="S213" s="98"/>
      <c r="T213" s="98"/>
      <c r="U213" s="98"/>
      <c r="V213" s="98"/>
      <c r="W213" s="98"/>
      <c r="X213" s="98"/>
      <c r="Y213" s="98"/>
      <c r="Z213" s="98"/>
      <c r="AA213" s="98"/>
      <c r="AB213" s="97">
        <v>54</v>
      </c>
      <c r="AC213" s="97"/>
      <c r="AD213" s="97"/>
      <c r="AE213" s="97"/>
      <c r="AF213" s="97"/>
      <c r="AG213" s="97"/>
      <c r="AH213" s="97"/>
      <c r="AI213" s="97"/>
      <c r="AJ213" s="97"/>
      <c r="AK213" s="98">
        <v>1.08127590556857E-3</v>
      </c>
      <c r="AL213" s="98"/>
      <c r="AM213" s="98"/>
      <c r="AN213" s="98"/>
      <c r="AO213" s="98"/>
      <c r="AP213" s="98"/>
    </row>
    <row r="214" spans="2:44" s="1" customFormat="1" ht="10.199999999999999" x14ac:dyDescent="0.15">
      <c r="B214" s="95" t="s">
        <v>1134</v>
      </c>
      <c r="C214" s="95"/>
      <c r="D214" s="95"/>
      <c r="E214" s="95"/>
      <c r="F214" s="95"/>
      <c r="G214" s="105">
        <v>1404636.5</v>
      </c>
      <c r="H214" s="105"/>
      <c r="I214" s="105"/>
      <c r="J214" s="105"/>
      <c r="K214" s="105"/>
      <c r="L214" s="105"/>
      <c r="M214" s="105"/>
      <c r="N214" s="105"/>
      <c r="O214" s="105"/>
      <c r="P214" s="105"/>
      <c r="Q214" s="105"/>
      <c r="R214" s="98">
        <v>3.8971910773844399E-4</v>
      </c>
      <c r="S214" s="98"/>
      <c r="T214" s="98"/>
      <c r="U214" s="98"/>
      <c r="V214" s="98"/>
      <c r="W214" s="98"/>
      <c r="X214" s="98"/>
      <c r="Y214" s="98"/>
      <c r="Z214" s="98"/>
      <c r="AA214" s="98"/>
      <c r="AB214" s="97">
        <v>17</v>
      </c>
      <c r="AC214" s="97"/>
      <c r="AD214" s="97"/>
      <c r="AE214" s="97"/>
      <c r="AF214" s="97"/>
      <c r="AG214" s="97"/>
      <c r="AH214" s="97"/>
      <c r="AI214" s="97"/>
      <c r="AJ214" s="97"/>
      <c r="AK214" s="98">
        <v>3.4040167397529099E-4</v>
      </c>
      <c r="AL214" s="98"/>
      <c r="AM214" s="98"/>
      <c r="AN214" s="98"/>
      <c r="AO214" s="98"/>
      <c r="AP214" s="98"/>
    </row>
    <row r="215" spans="2:44" s="1" customFormat="1" ht="10.199999999999999" x14ac:dyDescent="0.15">
      <c r="B215" s="95" t="s">
        <v>1135</v>
      </c>
      <c r="C215" s="95"/>
      <c r="D215" s="95"/>
      <c r="E215" s="95"/>
      <c r="F215" s="95"/>
      <c r="G215" s="105">
        <v>69331.5</v>
      </c>
      <c r="H215" s="105"/>
      <c r="I215" s="105"/>
      <c r="J215" s="105"/>
      <c r="K215" s="105"/>
      <c r="L215" s="105"/>
      <c r="M215" s="105"/>
      <c r="N215" s="105"/>
      <c r="O215" s="105"/>
      <c r="P215" s="105"/>
      <c r="Q215" s="105"/>
      <c r="R215" s="98">
        <v>1.92361584781315E-5</v>
      </c>
      <c r="S215" s="98"/>
      <c r="T215" s="98"/>
      <c r="U215" s="98"/>
      <c r="V215" s="98"/>
      <c r="W215" s="98"/>
      <c r="X215" s="98"/>
      <c r="Y215" s="98"/>
      <c r="Z215" s="98"/>
      <c r="AA215" s="98"/>
      <c r="AB215" s="97">
        <v>1</v>
      </c>
      <c r="AC215" s="97"/>
      <c r="AD215" s="97"/>
      <c r="AE215" s="97"/>
      <c r="AF215" s="97"/>
      <c r="AG215" s="97"/>
      <c r="AH215" s="97"/>
      <c r="AI215" s="97"/>
      <c r="AJ215" s="97"/>
      <c r="AK215" s="98">
        <v>2.0023627880899499E-5</v>
      </c>
      <c r="AL215" s="98"/>
      <c r="AM215" s="98"/>
      <c r="AN215" s="98"/>
      <c r="AO215" s="98"/>
      <c r="AP215" s="98"/>
    </row>
    <row r="216" spans="2:44" s="1" customFormat="1" ht="10.199999999999999" x14ac:dyDescent="0.15">
      <c r="B216" s="95" t="s">
        <v>1136</v>
      </c>
      <c r="C216" s="95"/>
      <c r="D216" s="95"/>
      <c r="E216" s="95"/>
      <c r="F216" s="95"/>
      <c r="G216" s="105">
        <v>3325275195.3399801</v>
      </c>
      <c r="H216" s="105"/>
      <c r="I216" s="105"/>
      <c r="J216" s="105"/>
      <c r="K216" s="105"/>
      <c r="L216" s="105"/>
      <c r="M216" s="105"/>
      <c r="N216" s="105"/>
      <c r="O216" s="105"/>
      <c r="P216" s="105"/>
      <c r="Q216" s="105"/>
      <c r="R216" s="98">
        <v>0.92260402040860801</v>
      </c>
      <c r="S216" s="98"/>
      <c r="T216" s="98"/>
      <c r="U216" s="98"/>
      <c r="V216" s="98"/>
      <c r="W216" s="98"/>
      <c r="X216" s="98"/>
      <c r="Y216" s="98"/>
      <c r="Z216" s="98"/>
      <c r="AA216" s="98"/>
      <c r="AB216" s="97">
        <v>47147</v>
      </c>
      <c r="AC216" s="97"/>
      <c r="AD216" s="97"/>
      <c r="AE216" s="97"/>
      <c r="AF216" s="97"/>
      <c r="AG216" s="97"/>
      <c r="AH216" s="97"/>
      <c r="AI216" s="97"/>
      <c r="AJ216" s="97"/>
      <c r="AK216" s="98">
        <v>0.94405398370076699</v>
      </c>
      <c r="AL216" s="98"/>
      <c r="AM216" s="98"/>
      <c r="AN216" s="98"/>
      <c r="AO216" s="98"/>
      <c r="AP216" s="98"/>
    </row>
    <row r="217" spans="2:44" s="1" customFormat="1" ht="10.199999999999999" x14ac:dyDescent="0.15">
      <c r="B217" s="101"/>
      <c r="C217" s="101"/>
      <c r="D217" s="101"/>
      <c r="E217" s="101"/>
      <c r="F217" s="101"/>
      <c r="G217" s="106">
        <v>3604227948.0499802</v>
      </c>
      <c r="H217" s="106"/>
      <c r="I217" s="106"/>
      <c r="J217" s="106"/>
      <c r="K217" s="106"/>
      <c r="L217" s="106"/>
      <c r="M217" s="106"/>
      <c r="N217" s="106"/>
      <c r="O217" s="106"/>
      <c r="P217" s="106"/>
      <c r="Q217" s="106"/>
      <c r="R217" s="100">
        <v>1</v>
      </c>
      <c r="S217" s="100"/>
      <c r="T217" s="100"/>
      <c r="U217" s="100"/>
      <c r="V217" s="100"/>
      <c r="W217" s="100"/>
      <c r="X217" s="100"/>
      <c r="Y217" s="100"/>
      <c r="Z217" s="100"/>
      <c r="AA217" s="100"/>
      <c r="AB217" s="99">
        <v>49941</v>
      </c>
      <c r="AC217" s="99"/>
      <c r="AD217" s="99"/>
      <c r="AE217" s="99"/>
      <c r="AF217" s="99"/>
      <c r="AG217" s="99"/>
      <c r="AH217" s="99"/>
      <c r="AI217" s="99"/>
      <c r="AJ217" s="99"/>
      <c r="AK217" s="100">
        <v>1</v>
      </c>
      <c r="AL217" s="100"/>
      <c r="AM217" s="100"/>
      <c r="AN217" s="100"/>
      <c r="AO217" s="100"/>
      <c r="AP217" s="100"/>
    </row>
    <row r="218" spans="2:44" s="1" customFormat="1" ht="7.8" x14ac:dyDescent="0.15"/>
    <row r="219" spans="2:44" s="1" customFormat="1" x14ac:dyDescent="0.15">
      <c r="B219" s="86" t="s">
        <v>1183</v>
      </c>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row>
    <row r="220" spans="2:44" s="1" customFormat="1" ht="7.8" x14ac:dyDescent="0.15"/>
    <row r="221" spans="2:44" s="1" customFormat="1" ht="10.199999999999999" x14ac:dyDescent="0.15">
      <c r="B221" s="101"/>
      <c r="C221" s="101"/>
      <c r="D221" s="101"/>
      <c r="E221" s="101"/>
      <c r="F221" s="84" t="s">
        <v>1057</v>
      </c>
      <c r="G221" s="84"/>
      <c r="H221" s="84"/>
      <c r="I221" s="84"/>
      <c r="J221" s="84"/>
      <c r="K221" s="84"/>
      <c r="L221" s="84"/>
      <c r="M221" s="84"/>
      <c r="N221" s="84"/>
      <c r="O221" s="84"/>
      <c r="P221" s="84"/>
      <c r="Q221" s="84" t="s">
        <v>1058</v>
      </c>
      <c r="R221" s="84"/>
      <c r="S221" s="84"/>
      <c r="T221" s="84"/>
      <c r="U221" s="84"/>
      <c r="V221" s="84"/>
      <c r="W221" s="84"/>
      <c r="X221" s="84"/>
      <c r="Y221" s="84"/>
      <c r="Z221" s="84"/>
      <c r="AA221" s="84" t="s">
        <v>1059</v>
      </c>
      <c r="AB221" s="84"/>
      <c r="AC221" s="84"/>
      <c r="AD221" s="84"/>
      <c r="AE221" s="84"/>
      <c r="AF221" s="84"/>
      <c r="AG221" s="84"/>
      <c r="AH221" s="84"/>
      <c r="AI221" s="84"/>
      <c r="AJ221" s="84" t="s">
        <v>1058</v>
      </c>
      <c r="AK221" s="84"/>
      <c r="AL221" s="84"/>
      <c r="AM221" s="84"/>
      <c r="AN221" s="84"/>
      <c r="AO221" s="84"/>
      <c r="AP221" s="84"/>
    </row>
    <row r="222" spans="2:44" s="1" customFormat="1" ht="10.199999999999999" x14ac:dyDescent="0.15">
      <c r="B222" s="95" t="s">
        <v>1137</v>
      </c>
      <c r="C222" s="95"/>
      <c r="D222" s="95"/>
      <c r="E222" s="95"/>
      <c r="F222" s="105">
        <v>3604227948.0499902</v>
      </c>
      <c r="G222" s="105"/>
      <c r="H222" s="105"/>
      <c r="I222" s="105"/>
      <c r="J222" s="105"/>
      <c r="K222" s="105"/>
      <c r="L222" s="105"/>
      <c r="M222" s="105"/>
      <c r="N222" s="105"/>
      <c r="O222" s="105"/>
      <c r="P222" s="105"/>
      <c r="Q222" s="98">
        <v>1</v>
      </c>
      <c r="R222" s="98"/>
      <c r="S222" s="98"/>
      <c r="T222" s="98"/>
      <c r="U222" s="98"/>
      <c r="V222" s="98"/>
      <c r="W222" s="98"/>
      <c r="X222" s="98"/>
      <c r="Y222" s="98"/>
      <c r="Z222" s="98"/>
      <c r="AA222" s="97">
        <v>49941</v>
      </c>
      <c r="AB222" s="97"/>
      <c r="AC222" s="97"/>
      <c r="AD222" s="97"/>
      <c r="AE222" s="97"/>
      <c r="AF222" s="97"/>
      <c r="AG222" s="97"/>
      <c r="AH222" s="97"/>
      <c r="AI222" s="97"/>
      <c r="AJ222" s="98">
        <v>1</v>
      </c>
      <c r="AK222" s="98"/>
      <c r="AL222" s="98"/>
      <c r="AM222" s="98"/>
      <c r="AN222" s="98"/>
      <c r="AO222" s="98"/>
      <c r="AP222" s="98"/>
    </row>
    <row r="223" spans="2:44" s="1" customFormat="1" ht="10.199999999999999" x14ac:dyDescent="0.15">
      <c r="B223" s="101"/>
      <c r="C223" s="101"/>
      <c r="D223" s="101"/>
      <c r="E223" s="101"/>
      <c r="F223" s="106">
        <v>3604227948.0499902</v>
      </c>
      <c r="G223" s="106"/>
      <c r="H223" s="106"/>
      <c r="I223" s="106"/>
      <c r="J223" s="106"/>
      <c r="K223" s="106"/>
      <c r="L223" s="106"/>
      <c r="M223" s="106"/>
      <c r="N223" s="106"/>
      <c r="O223" s="106"/>
      <c r="P223" s="106"/>
      <c r="Q223" s="100">
        <v>1</v>
      </c>
      <c r="R223" s="100"/>
      <c r="S223" s="100"/>
      <c r="T223" s="100"/>
      <c r="U223" s="100"/>
      <c r="V223" s="100"/>
      <c r="W223" s="100"/>
      <c r="X223" s="100"/>
      <c r="Y223" s="100"/>
      <c r="Z223" s="100"/>
      <c r="AA223" s="99">
        <v>49941</v>
      </c>
      <c r="AB223" s="99"/>
      <c r="AC223" s="99"/>
      <c r="AD223" s="99"/>
      <c r="AE223" s="99"/>
      <c r="AF223" s="99"/>
      <c r="AG223" s="99"/>
      <c r="AH223" s="99"/>
      <c r="AI223" s="99"/>
      <c r="AJ223" s="100">
        <v>1</v>
      </c>
      <c r="AK223" s="100"/>
      <c r="AL223" s="100"/>
      <c r="AM223" s="100"/>
      <c r="AN223" s="100"/>
      <c r="AO223" s="100"/>
      <c r="AP223" s="100"/>
    </row>
    <row r="224" spans="2:44" s="1" customFormat="1" ht="7.8" x14ac:dyDescent="0.15"/>
    <row r="225" spans="2:44" s="1" customFormat="1" x14ac:dyDescent="0.15">
      <c r="B225" s="86" t="s">
        <v>1184</v>
      </c>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row>
    <row r="226" spans="2:44" s="1" customFormat="1" ht="7.8" x14ac:dyDescent="0.15"/>
    <row r="227" spans="2:44" s="1" customFormat="1" ht="10.199999999999999" x14ac:dyDescent="0.15">
      <c r="B227" s="101"/>
      <c r="C227" s="101"/>
      <c r="D227" s="84" t="s">
        <v>1057</v>
      </c>
      <c r="E227" s="84"/>
      <c r="F227" s="84"/>
      <c r="G227" s="84"/>
      <c r="H227" s="84"/>
      <c r="I227" s="84"/>
      <c r="J227" s="84"/>
      <c r="K227" s="84"/>
      <c r="L227" s="84"/>
      <c r="M227" s="84"/>
      <c r="N227" s="84"/>
      <c r="O227" s="84" t="s">
        <v>1058</v>
      </c>
      <c r="P227" s="84"/>
      <c r="Q227" s="84"/>
      <c r="R227" s="84"/>
      <c r="S227" s="84"/>
      <c r="T227" s="84"/>
      <c r="U227" s="84"/>
      <c r="V227" s="84"/>
      <c r="W227" s="84"/>
      <c r="X227" s="84"/>
      <c r="Y227" s="84" t="s">
        <v>1059</v>
      </c>
      <c r="Z227" s="84"/>
      <c r="AA227" s="84"/>
      <c r="AB227" s="84"/>
      <c r="AC227" s="84"/>
      <c r="AD227" s="84"/>
      <c r="AE227" s="84"/>
      <c r="AF227" s="84"/>
      <c r="AG227" s="84"/>
      <c r="AH227" s="84" t="s">
        <v>1058</v>
      </c>
      <c r="AI227" s="84"/>
      <c r="AJ227" s="84"/>
      <c r="AK227" s="84"/>
      <c r="AL227" s="84"/>
      <c r="AM227" s="84"/>
      <c r="AN227" s="84"/>
      <c r="AO227" s="84"/>
    </row>
    <row r="228" spans="2:44" s="1" customFormat="1" ht="10.199999999999999" x14ac:dyDescent="0.15">
      <c r="B228" s="95" t="s">
        <v>1138</v>
      </c>
      <c r="C228" s="95"/>
      <c r="D228" s="105">
        <v>3464966351.2999902</v>
      </c>
      <c r="E228" s="105"/>
      <c r="F228" s="105"/>
      <c r="G228" s="105"/>
      <c r="H228" s="105"/>
      <c r="I228" s="105"/>
      <c r="J228" s="105"/>
      <c r="K228" s="105"/>
      <c r="L228" s="105"/>
      <c r="M228" s="105"/>
      <c r="N228" s="105"/>
      <c r="O228" s="98">
        <v>0.96136160122021597</v>
      </c>
      <c r="P228" s="98"/>
      <c r="Q228" s="98"/>
      <c r="R228" s="98"/>
      <c r="S228" s="98"/>
      <c r="T228" s="98"/>
      <c r="U228" s="98"/>
      <c r="V228" s="98"/>
      <c r="W228" s="98"/>
      <c r="X228" s="98"/>
      <c r="Y228" s="97">
        <v>48340</v>
      </c>
      <c r="Z228" s="97"/>
      <c r="AA228" s="97"/>
      <c r="AB228" s="97"/>
      <c r="AC228" s="97"/>
      <c r="AD228" s="97"/>
      <c r="AE228" s="97"/>
      <c r="AF228" s="97"/>
      <c r="AG228" s="97"/>
      <c r="AH228" s="98">
        <v>0.96794217176268005</v>
      </c>
      <c r="AI228" s="98"/>
      <c r="AJ228" s="98"/>
      <c r="AK228" s="98"/>
      <c r="AL228" s="98"/>
      <c r="AM228" s="98"/>
      <c r="AN228" s="98"/>
      <c r="AO228" s="98"/>
    </row>
    <row r="229" spans="2:44" s="1" customFormat="1" ht="10.199999999999999" x14ac:dyDescent="0.15">
      <c r="B229" s="95" t="s">
        <v>1139</v>
      </c>
      <c r="C229" s="95"/>
      <c r="D229" s="105">
        <v>102396056.72</v>
      </c>
      <c r="E229" s="105"/>
      <c r="F229" s="105"/>
      <c r="G229" s="105"/>
      <c r="H229" s="105"/>
      <c r="I229" s="105"/>
      <c r="J229" s="105"/>
      <c r="K229" s="105"/>
      <c r="L229" s="105"/>
      <c r="M229" s="105"/>
      <c r="N229" s="105"/>
      <c r="O229" s="98">
        <v>2.8409983551511999E-2</v>
      </c>
      <c r="P229" s="98"/>
      <c r="Q229" s="98"/>
      <c r="R229" s="98"/>
      <c r="S229" s="98"/>
      <c r="T229" s="98"/>
      <c r="U229" s="98"/>
      <c r="V229" s="98"/>
      <c r="W229" s="98"/>
      <c r="X229" s="98"/>
      <c r="Y229" s="97">
        <v>704</v>
      </c>
      <c r="Z229" s="97"/>
      <c r="AA229" s="97"/>
      <c r="AB229" s="97"/>
      <c r="AC229" s="97"/>
      <c r="AD229" s="97"/>
      <c r="AE229" s="97"/>
      <c r="AF229" s="97"/>
      <c r="AG229" s="97"/>
      <c r="AH229" s="98">
        <v>1.4096634028153201E-2</v>
      </c>
      <c r="AI229" s="98"/>
      <c r="AJ229" s="98"/>
      <c r="AK229" s="98"/>
      <c r="AL229" s="98"/>
      <c r="AM229" s="98"/>
      <c r="AN229" s="98"/>
      <c r="AO229" s="98"/>
    </row>
    <row r="230" spans="2:44" s="1" customFormat="1" ht="10.199999999999999" x14ac:dyDescent="0.15">
      <c r="B230" s="95" t="s">
        <v>1140</v>
      </c>
      <c r="C230" s="95"/>
      <c r="D230" s="105">
        <v>36865540.029999897</v>
      </c>
      <c r="E230" s="105"/>
      <c r="F230" s="105"/>
      <c r="G230" s="105"/>
      <c r="H230" s="105"/>
      <c r="I230" s="105"/>
      <c r="J230" s="105"/>
      <c r="K230" s="105"/>
      <c r="L230" s="105"/>
      <c r="M230" s="105"/>
      <c r="N230" s="105"/>
      <c r="O230" s="98">
        <v>1.0228415228272499E-2</v>
      </c>
      <c r="P230" s="98"/>
      <c r="Q230" s="98"/>
      <c r="R230" s="98"/>
      <c r="S230" s="98"/>
      <c r="T230" s="98"/>
      <c r="U230" s="98"/>
      <c r="V230" s="98"/>
      <c r="W230" s="98"/>
      <c r="X230" s="98"/>
      <c r="Y230" s="97">
        <v>897</v>
      </c>
      <c r="Z230" s="97"/>
      <c r="AA230" s="97"/>
      <c r="AB230" s="97"/>
      <c r="AC230" s="97"/>
      <c r="AD230" s="97"/>
      <c r="AE230" s="97"/>
      <c r="AF230" s="97"/>
      <c r="AG230" s="97"/>
      <c r="AH230" s="98">
        <v>1.7961194209166802E-2</v>
      </c>
      <c r="AI230" s="98"/>
      <c r="AJ230" s="98"/>
      <c r="AK230" s="98"/>
      <c r="AL230" s="98"/>
      <c r="AM230" s="98"/>
      <c r="AN230" s="98"/>
      <c r="AO230" s="98"/>
    </row>
    <row r="231" spans="2:44" s="1" customFormat="1" ht="10.199999999999999" x14ac:dyDescent="0.15">
      <c r="B231" s="101"/>
      <c r="C231" s="101"/>
      <c r="D231" s="106">
        <v>3604227948.0499902</v>
      </c>
      <c r="E231" s="106"/>
      <c r="F231" s="106"/>
      <c r="G231" s="106"/>
      <c r="H231" s="106"/>
      <c r="I231" s="106"/>
      <c r="J231" s="106"/>
      <c r="K231" s="106"/>
      <c r="L231" s="106"/>
      <c r="M231" s="106"/>
      <c r="N231" s="106"/>
      <c r="O231" s="100">
        <v>1</v>
      </c>
      <c r="P231" s="100"/>
      <c r="Q231" s="100"/>
      <c r="R231" s="100"/>
      <c r="S231" s="100"/>
      <c r="T231" s="100"/>
      <c r="U231" s="100"/>
      <c r="V231" s="100"/>
      <c r="W231" s="100"/>
      <c r="X231" s="100"/>
      <c r="Y231" s="99">
        <v>49941</v>
      </c>
      <c r="Z231" s="99"/>
      <c r="AA231" s="99"/>
      <c r="AB231" s="99"/>
      <c r="AC231" s="99"/>
      <c r="AD231" s="99"/>
      <c r="AE231" s="99"/>
      <c r="AF231" s="99"/>
      <c r="AG231" s="99"/>
      <c r="AH231" s="100">
        <v>1</v>
      </c>
      <c r="AI231" s="100"/>
      <c r="AJ231" s="100"/>
      <c r="AK231" s="100"/>
      <c r="AL231" s="100"/>
      <c r="AM231" s="100"/>
      <c r="AN231" s="100"/>
      <c r="AO231" s="100"/>
    </row>
    <row r="232" spans="2:44" s="1" customFormat="1" ht="7.8" x14ac:dyDescent="0.15"/>
    <row r="233" spans="2:44" s="1" customFormat="1" x14ac:dyDescent="0.15">
      <c r="B233" s="86" t="s">
        <v>1185</v>
      </c>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row>
    <row r="234" spans="2:44" s="1" customFormat="1" ht="7.8" x14ac:dyDescent="0.15"/>
    <row r="235" spans="2:44" s="1" customFormat="1" ht="10.199999999999999" x14ac:dyDescent="0.15">
      <c r="B235" s="51"/>
      <c r="C235" s="84" t="s">
        <v>1057</v>
      </c>
      <c r="D235" s="84"/>
      <c r="E235" s="84"/>
      <c r="F235" s="84"/>
      <c r="G235" s="84"/>
      <c r="H235" s="84"/>
      <c r="I235" s="84"/>
      <c r="J235" s="84"/>
      <c r="K235" s="84"/>
      <c r="L235" s="84"/>
      <c r="M235" s="84"/>
      <c r="N235" s="84" t="s">
        <v>1058</v>
      </c>
      <c r="O235" s="84"/>
      <c r="P235" s="84"/>
      <c r="Q235" s="84"/>
      <c r="R235" s="84"/>
      <c r="S235" s="84"/>
      <c r="T235" s="84"/>
      <c r="U235" s="84"/>
      <c r="V235" s="84"/>
      <c r="W235" s="84"/>
      <c r="X235" s="84" t="s">
        <v>1059</v>
      </c>
      <c r="Y235" s="84"/>
      <c r="Z235" s="84"/>
      <c r="AA235" s="84"/>
      <c r="AB235" s="84"/>
      <c r="AC235" s="84"/>
      <c r="AD235" s="84"/>
      <c r="AE235" s="84"/>
      <c r="AF235" s="84"/>
      <c r="AG235" s="84" t="s">
        <v>1058</v>
      </c>
      <c r="AH235" s="84"/>
      <c r="AI235" s="84"/>
      <c r="AJ235" s="84"/>
      <c r="AK235" s="84"/>
      <c r="AL235" s="84"/>
      <c r="AM235" s="84"/>
      <c r="AN235" s="84"/>
      <c r="AO235" s="84"/>
    </row>
    <row r="236" spans="2:44" s="1" customFormat="1" ht="10.199999999999999" x14ac:dyDescent="0.15">
      <c r="B236" s="12" t="s">
        <v>1141</v>
      </c>
      <c r="C236" s="105">
        <v>142489407.11000001</v>
      </c>
      <c r="D236" s="105"/>
      <c r="E236" s="105"/>
      <c r="F236" s="105"/>
      <c r="G236" s="105"/>
      <c r="H236" s="105"/>
      <c r="I236" s="105"/>
      <c r="J236" s="105"/>
      <c r="K236" s="105"/>
      <c r="L236" s="105"/>
      <c r="M236" s="105"/>
      <c r="N236" s="98">
        <v>3.9533960993530202E-2</v>
      </c>
      <c r="O236" s="98"/>
      <c r="P236" s="98"/>
      <c r="Q236" s="98"/>
      <c r="R236" s="98"/>
      <c r="S236" s="98"/>
      <c r="T236" s="98"/>
      <c r="U236" s="98"/>
      <c r="V236" s="98"/>
      <c r="W236" s="98"/>
      <c r="X236" s="97">
        <v>8083</v>
      </c>
      <c r="Y236" s="97"/>
      <c r="Z236" s="97"/>
      <c r="AA236" s="97"/>
      <c r="AB236" s="97"/>
      <c r="AC236" s="97"/>
      <c r="AD236" s="97"/>
      <c r="AE236" s="97"/>
      <c r="AF236" s="97"/>
      <c r="AG236" s="98">
        <v>0.16185098416131</v>
      </c>
      <c r="AH236" s="98"/>
      <c r="AI236" s="98"/>
      <c r="AJ236" s="98"/>
      <c r="AK236" s="98"/>
      <c r="AL236" s="98"/>
      <c r="AM236" s="98"/>
      <c r="AN236" s="98"/>
      <c r="AO236" s="98"/>
    </row>
    <row r="237" spans="2:44" s="1" customFormat="1" ht="10.199999999999999" x14ac:dyDescent="0.15">
      <c r="B237" s="12" t="s">
        <v>1142</v>
      </c>
      <c r="C237" s="105">
        <v>256745114.94</v>
      </c>
      <c r="D237" s="105"/>
      <c r="E237" s="105"/>
      <c r="F237" s="105"/>
      <c r="G237" s="105"/>
      <c r="H237" s="105"/>
      <c r="I237" s="105"/>
      <c r="J237" s="105"/>
      <c r="K237" s="105"/>
      <c r="L237" s="105"/>
      <c r="M237" s="105"/>
      <c r="N237" s="98">
        <v>7.1234427633498396E-2</v>
      </c>
      <c r="O237" s="98"/>
      <c r="P237" s="98"/>
      <c r="Q237" s="98"/>
      <c r="R237" s="98"/>
      <c r="S237" s="98"/>
      <c r="T237" s="98"/>
      <c r="U237" s="98"/>
      <c r="V237" s="98"/>
      <c r="W237" s="98"/>
      <c r="X237" s="97">
        <v>6427</v>
      </c>
      <c r="Y237" s="97"/>
      <c r="Z237" s="97"/>
      <c r="AA237" s="97"/>
      <c r="AB237" s="97"/>
      <c r="AC237" s="97"/>
      <c r="AD237" s="97"/>
      <c r="AE237" s="97"/>
      <c r="AF237" s="97"/>
      <c r="AG237" s="98">
        <v>0.12869185639054101</v>
      </c>
      <c r="AH237" s="98"/>
      <c r="AI237" s="98"/>
      <c r="AJ237" s="98"/>
      <c r="AK237" s="98"/>
      <c r="AL237" s="98"/>
      <c r="AM237" s="98"/>
      <c r="AN237" s="98"/>
      <c r="AO237" s="98"/>
    </row>
    <row r="238" spans="2:44" s="1" customFormat="1" ht="10.199999999999999" x14ac:dyDescent="0.15">
      <c r="B238" s="12" t="s">
        <v>1143</v>
      </c>
      <c r="C238" s="105">
        <v>344554775.74999899</v>
      </c>
      <c r="D238" s="105"/>
      <c r="E238" s="105"/>
      <c r="F238" s="105"/>
      <c r="G238" s="105"/>
      <c r="H238" s="105"/>
      <c r="I238" s="105"/>
      <c r="J238" s="105"/>
      <c r="K238" s="105"/>
      <c r="L238" s="105"/>
      <c r="M238" s="105"/>
      <c r="N238" s="98">
        <v>9.5597387489438496E-2</v>
      </c>
      <c r="O238" s="98"/>
      <c r="P238" s="98"/>
      <c r="Q238" s="98"/>
      <c r="R238" s="98"/>
      <c r="S238" s="98"/>
      <c r="T238" s="98"/>
      <c r="U238" s="98"/>
      <c r="V238" s="98"/>
      <c r="W238" s="98"/>
      <c r="X238" s="97">
        <v>6057</v>
      </c>
      <c r="Y238" s="97"/>
      <c r="Z238" s="97"/>
      <c r="AA238" s="97"/>
      <c r="AB238" s="97"/>
      <c r="AC238" s="97"/>
      <c r="AD238" s="97"/>
      <c r="AE238" s="97"/>
      <c r="AF238" s="97"/>
      <c r="AG238" s="98">
        <v>0.121283114074608</v>
      </c>
      <c r="AH238" s="98"/>
      <c r="AI238" s="98"/>
      <c r="AJ238" s="98"/>
      <c r="AK238" s="98"/>
      <c r="AL238" s="98"/>
      <c r="AM238" s="98"/>
      <c r="AN238" s="98"/>
      <c r="AO238" s="98"/>
    </row>
    <row r="239" spans="2:44" s="1" customFormat="1" ht="10.199999999999999" x14ac:dyDescent="0.15">
      <c r="B239" s="12" t="s">
        <v>1144</v>
      </c>
      <c r="C239" s="105">
        <v>434999637.86000001</v>
      </c>
      <c r="D239" s="105"/>
      <c r="E239" s="105"/>
      <c r="F239" s="105"/>
      <c r="G239" s="105"/>
      <c r="H239" s="105"/>
      <c r="I239" s="105"/>
      <c r="J239" s="105"/>
      <c r="K239" s="105"/>
      <c r="L239" s="105"/>
      <c r="M239" s="105"/>
      <c r="N239" s="98">
        <v>0.12069148903174901</v>
      </c>
      <c r="O239" s="98"/>
      <c r="P239" s="98"/>
      <c r="Q239" s="98"/>
      <c r="R239" s="98"/>
      <c r="S239" s="98"/>
      <c r="T239" s="98"/>
      <c r="U239" s="98"/>
      <c r="V239" s="98"/>
      <c r="W239" s="98"/>
      <c r="X239" s="97">
        <v>6104</v>
      </c>
      <c r="Y239" s="97"/>
      <c r="Z239" s="97"/>
      <c r="AA239" s="97"/>
      <c r="AB239" s="97"/>
      <c r="AC239" s="97"/>
      <c r="AD239" s="97"/>
      <c r="AE239" s="97"/>
      <c r="AF239" s="97"/>
      <c r="AG239" s="98">
        <v>0.12222422458501001</v>
      </c>
      <c r="AH239" s="98"/>
      <c r="AI239" s="98"/>
      <c r="AJ239" s="98"/>
      <c r="AK239" s="98"/>
      <c r="AL239" s="98"/>
      <c r="AM239" s="98"/>
      <c r="AN239" s="98"/>
      <c r="AO239" s="98"/>
    </row>
    <row r="240" spans="2:44" s="1" customFormat="1" ht="10.199999999999999" x14ac:dyDescent="0.15">
      <c r="B240" s="12" t="s">
        <v>1145</v>
      </c>
      <c r="C240" s="105">
        <v>511671686.75999802</v>
      </c>
      <c r="D240" s="105"/>
      <c r="E240" s="105"/>
      <c r="F240" s="105"/>
      <c r="G240" s="105"/>
      <c r="H240" s="105"/>
      <c r="I240" s="105"/>
      <c r="J240" s="105"/>
      <c r="K240" s="105"/>
      <c r="L240" s="105"/>
      <c r="M240" s="105"/>
      <c r="N240" s="98">
        <v>0.141964296968739</v>
      </c>
      <c r="O240" s="98"/>
      <c r="P240" s="98"/>
      <c r="Q240" s="98"/>
      <c r="R240" s="98"/>
      <c r="S240" s="98"/>
      <c r="T240" s="98"/>
      <c r="U240" s="98"/>
      <c r="V240" s="98"/>
      <c r="W240" s="98"/>
      <c r="X240" s="97">
        <v>6169</v>
      </c>
      <c r="Y240" s="97"/>
      <c r="Z240" s="97"/>
      <c r="AA240" s="97"/>
      <c r="AB240" s="97"/>
      <c r="AC240" s="97"/>
      <c r="AD240" s="97"/>
      <c r="AE240" s="97"/>
      <c r="AF240" s="97"/>
      <c r="AG240" s="98">
        <v>0.12352576039726899</v>
      </c>
      <c r="AH240" s="98"/>
      <c r="AI240" s="98"/>
      <c r="AJ240" s="98"/>
      <c r="AK240" s="98"/>
      <c r="AL240" s="98"/>
      <c r="AM240" s="98"/>
      <c r="AN240" s="98"/>
      <c r="AO240" s="98"/>
    </row>
    <row r="241" spans="2:44" s="1" customFormat="1" ht="10.199999999999999" x14ac:dyDescent="0.15">
      <c r="B241" s="12" t="s">
        <v>1146</v>
      </c>
      <c r="C241" s="105">
        <v>530969109.63</v>
      </c>
      <c r="D241" s="105"/>
      <c r="E241" s="105"/>
      <c r="F241" s="105"/>
      <c r="G241" s="105"/>
      <c r="H241" s="105"/>
      <c r="I241" s="105"/>
      <c r="J241" s="105"/>
      <c r="K241" s="105"/>
      <c r="L241" s="105"/>
      <c r="M241" s="105"/>
      <c r="N241" s="98">
        <v>0.14731840418619199</v>
      </c>
      <c r="O241" s="98"/>
      <c r="P241" s="98"/>
      <c r="Q241" s="98"/>
      <c r="R241" s="98"/>
      <c r="S241" s="98"/>
      <c r="T241" s="98"/>
      <c r="U241" s="98"/>
      <c r="V241" s="98"/>
      <c r="W241" s="98"/>
      <c r="X241" s="97">
        <v>5648</v>
      </c>
      <c r="Y241" s="97"/>
      <c r="Z241" s="97"/>
      <c r="AA241" s="97"/>
      <c r="AB241" s="97"/>
      <c r="AC241" s="97"/>
      <c r="AD241" s="97"/>
      <c r="AE241" s="97"/>
      <c r="AF241" s="97"/>
      <c r="AG241" s="98">
        <v>0.11309345027132001</v>
      </c>
      <c r="AH241" s="98"/>
      <c r="AI241" s="98"/>
      <c r="AJ241" s="98"/>
      <c r="AK241" s="98"/>
      <c r="AL241" s="98"/>
      <c r="AM241" s="98"/>
      <c r="AN241" s="98"/>
      <c r="AO241" s="98"/>
    </row>
    <row r="242" spans="2:44" s="1" customFormat="1" ht="10.199999999999999" x14ac:dyDescent="0.15">
      <c r="B242" s="12" t="s">
        <v>1147</v>
      </c>
      <c r="C242" s="105">
        <v>476371743.510001</v>
      </c>
      <c r="D242" s="105"/>
      <c r="E242" s="105"/>
      <c r="F242" s="105"/>
      <c r="G242" s="105"/>
      <c r="H242" s="105"/>
      <c r="I242" s="105"/>
      <c r="J242" s="105"/>
      <c r="K242" s="105"/>
      <c r="L242" s="105"/>
      <c r="M242" s="105"/>
      <c r="N242" s="98">
        <v>0.13217025958852999</v>
      </c>
      <c r="O242" s="98"/>
      <c r="P242" s="98"/>
      <c r="Q242" s="98"/>
      <c r="R242" s="98"/>
      <c r="S242" s="98"/>
      <c r="T242" s="98"/>
      <c r="U242" s="98"/>
      <c r="V242" s="98"/>
      <c r="W242" s="98"/>
      <c r="X242" s="97">
        <v>4516</v>
      </c>
      <c r="Y242" s="97"/>
      <c r="Z242" s="97"/>
      <c r="AA242" s="97"/>
      <c r="AB242" s="97"/>
      <c r="AC242" s="97"/>
      <c r="AD242" s="97"/>
      <c r="AE242" s="97"/>
      <c r="AF242" s="97"/>
      <c r="AG242" s="98">
        <v>9.0426703510141995E-2</v>
      </c>
      <c r="AH242" s="98"/>
      <c r="AI242" s="98"/>
      <c r="AJ242" s="98"/>
      <c r="AK242" s="98"/>
      <c r="AL242" s="98"/>
      <c r="AM242" s="98"/>
      <c r="AN242" s="98"/>
      <c r="AO242" s="98"/>
    </row>
    <row r="243" spans="2:44" s="1" customFormat="1" ht="10.199999999999999" x14ac:dyDescent="0.15">
      <c r="B243" s="12" t="s">
        <v>1148</v>
      </c>
      <c r="C243" s="105">
        <v>451136987.79000002</v>
      </c>
      <c r="D243" s="105"/>
      <c r="E243" s="105"/>
      <c r="F243" s="105"/>
      <c r="G243" s="105"/>
      <c r="H243" s="105"/>
      <c r="I243" s="105"/>
      <c r="J243" s="105"/>
      <c r="K243" s="105"/>
      <c r="L243" s="105"/>
      <c r="M243" s="105"/>
      <c r="N243" s="98">
        <v>0.12516882791336201</v>
      </c>
      <c r="O243" s="98"/>
      <c r="P243" s="98"/>
      <c r="Q243" s="98"/>
      <c r="R243" s="98"/>
      <c r="S243" s="98"/>
      <c r="T243" s="98"/>
      <c r="U243" s="98"/>
      <c r="V243" s="98"/>
      <c r="W243" s="98"/>
      <c r="X243" s="97">
        <v>3813</v>
      </c>
      <c r="Y243" s="97"/>
      <c r="Z243" s="97"/>
      <c r="AA243" s="97"/>
      <c r="AB243" s="97"/>
      <c r="AC243" s="97"/>
      <c r="AD243" s="97"/>
      <c r="AE243" s="97"/>
      <c r="AF243" s="97"/>
      <c r="AG243" s="98">
        <v>7.6350093109869704E-2</v>
      </c>
      <c r="AH243" s="98"/>
      <c r="AI243" s="98"/>
      <c r="AJ243" s="98"/>
      <c r="AK243" s="98"/>
      <c r="AL243" s="98"/>
      <c r="AM243" s="98"/>
      <c r="AN243" s="98"/>
      <c r="AO243" s="98"/>
    </row>
    <row r="244" spans="2:44" s="1" customFormat="1" ht="10.199999999999999" x14ac:dyDescent="0.15">
      <c r="B244" s="12" t="s">
        <v>1149</v>
      </c>
      <c r="C244" s="105">
        <v>322029763.43000001</v>
      </c>
      <c r="D244" s="105"/>
      <c r="E244" s="105"/>
      <c r="F244" s="105"/>
      <c r="G244" s="105"/>
      <c r="H244" s="105"/>
      <c r="I244" s="105"/>
      <c r="J244" s="105"/>
      <c r="K244" s="105"/>
      <c r="L244" s="105"/>
      <c r="M244" s="105"/>
      <c r="N244" s="98">
        <v>8.9347779350145901E-2</v>
      </c>
      <c r="O244" s="98"/>
      <c r="P244" s="98"/>
      <c r="Q244" s="98"/>
      <c r="R244" s="98"/>
      <c r="S244" s="98"/>
      <c r="T244" s="98"/>
      <c r="U244" s="98"/>
      <c r="V244" s="98"/>
      <c r="W244" s="98"/>
      <c r="X244" s="97">
        <v>2222</v>
      </c>
      <c r="Y244" s="97"/>
      <c r="Z244" s="97"/>
      <c r="AA244" s="97"/>
      <c r="AB244" s="97"/>
      <c r="AC244" s="97"/>
      <c r="AD244" s="97"/>
      <c r="AE244" s="97"/>
      <c r="AF244" s="97"/>
      <c r="AG244" s="98">
        <v>4.4492501151358603E-2</v>
      </c>
      <c r="AH244" s="98"/>
      <c r="AI244" s="98"/>
      <c r="AJ244" s="98"/>
      <c r="AK244" s="98"/>
      <c r="AL244" s="98"/>
      <c r="AM244" s="98"/>
      <c r="AN244" s="98"/>
      <c r="AO244" s="98"/>
    </row>
    <row r="245" spans="2:44" s="1" customFormat="1" ht="10.199999999999999" x14ac:dyDescent="0.15">
      <c r="B245" s="12" t="s">
        <v>1150</v>
      </c>
      <c r="C245" s="105">
        <v>110428538.31999999</v>
      </c>
      <c r="D245" s="105"/>
      <c r="E245" s="105"/>
      <c r="F245" s="105"/>
      <c r="G245" s="105"/>
      <c r="H245" s="105"/>
      <c r="I245" s="105"/>
      <c r="J245" s="105"/>
      <c r="K245" s="105"/>
      <c r="L245" s="105"/>
      <c r="M245" s="105"/>
      <c r="N245" s="98">
        <v>3.0638611073349399E-2</v>
      </c>
      <c r="O245" s="98"/>
      <c r="P245" s="98"/>
      <c r="Q245" s="98"/>
      <c r="R245" s="98"/>
      <c r="S245" s="98"/>
      <c r="T245" s="98"/>
      <c r="U245" s="98"/>
      <c r="V245" s="98"/>
      <c r="W245" s="98"/>
      <c r="X245" s="97">
        <v>682</v>
      </c>
      <c r="Y245" s="97"/>
      <c r="Z245" s="97"/>
      <c r="AA245" s="97"/>
      <c r="AB245" s="97"/>
      <c r="AC245" s="97"/>
      <c r="AD245" s="97"/>
      <c r="AE245" s="97"/>
      <c r="AF245" s="97"/>
      <c r="AG245" s="98">
        <v>1.3656114214773399E-2</v>
      </c>
      <c r="AH245" s="98"/>
      <c r="AI245" s="98"/>
      <c r="AJ245" s="98"/>
      <c r="AK245" s="98"/>
      <c r="AL245" s="98"/>
      <c r="AM245" s="98"/>
      <c r="AN245" s="98"/>
      <c r="AO245" s="98"/>
    </row>
    <row r="246" spans="2:44" s="1" customFormat="1" ht="10.199999999999999" x14ac:dyDescent="0.15">
      <c r="B246" s="12" t="s">
        <v>1151</v>
      </c>
      <c r="C246" s="105">
        <v>3939016.52</v>
      </c>
      <c r="D246" s="105"/>
      <c r="E246" s="105"/>
      <c r="F246" s="105"/>
      <c r="G246" s="105"/>
      <c r="H246" s="105"/>
      <c r="I246" s="105"/>
      <c r="J246" s="105"/>
      <c r="K246" s="105"/>
      <c r="L246" s="105"/>
      <c r="M246" s="105"/>
      <c r="N246" s="98">
        <v>1.0928877353973E-3</v>
      </c>
      <c r="O246" s="98"/>
      <c r="P246" s="98"/>
      <c r="Q246" s="98"/>
      <c r="R246" s="98"/>
      <c r="S246" s="98"/>
      <c r="T246" s="98"/>
      <c r="U246" s="98"/>
      <c r="V246" s="98"/>
      <c r="W246" s="98"/>
      <c r="X246" s="97">
        <v>44</v>
      </c>
      <c r="Y246" s="97"/>
      <c r="Z246" s="97"/>
      <c r="AA246" s="97"/>
      <c r="AB246" s="97"/>
      <c r="AC246" s="97"/>
      <c r="AD246" s="97"/>
      <c r="AE246" s="97"/>
      <c r="AF246" s="97"/>
      <c r="AG246" s="98">
        <v>8.8103962675957601E-4</v>
      </c>
      <c r="AH246" s="98"/>
      <c r="AI246" s="98"/>
      <c r="AJ246" s="98"/>
      <c r="AK246" s="98"/>
      <c r="AL246" s="98"/>
      <c r="AM246" s="98"/>
      <c r="AN246" s="98"/>
      <c r="AO246" s="98"/>
    </row>
    <row r="247" spans="2:44" s="1" customFormat="1" ht="10.199999999999999" x14ac:dyDescent="0.15">
      <c r="B247" s="12" t="s">
        <v>1152</v>
      </c>
      <c r="C247" s="105">
        <v>2605980.29</v>
      </c>
      <c r="D247" s="105"/>
      <c r="E247" s="105"/>
      <c r="F247" s="105"/>
      <c r="G247" s="105"/>
      <c r="H247" s="105"/>
      <c r="I247" s="105"/>
      <c r="J247" s="105"/>
      <c r="K247" s="105"/>
      <c r="L247" s="105"/>
      <c r="M247" s="105"/>
      <c r="N247" s="98">
        <v>7.2303426075199303E-4</v>
      </c>
      <c r="O247" s="98"/>
      <c r="P247" s="98"/>
      <c r="Q247" s="98"/>
      <c r="R247" s="98"/>
      <c r="S247" s="98"/>
      <c r="T247" s="98"/>
      <c r="U247" s="98"/>
      <c r="V247" s="98"/>
      <c r="W247" s="98"/>
      <c r="X247" s="97">
        <v>21</v>
      </c>
      <c r="Y247" s="97"/>
      <c r="Z247" s="97"/>
      <c r="AA247" s="97"/>
      <c r="AB247" s="97"/>
      <c r="AC247" s="97"/>
      <c r="AD247" s="97"/>
      <c r="AE247" s="97"/>
      <c r="AF247" s="97"/>
      <c r="AG247" s="98">
        <v>4.20496185498889E-4</v>
      </c>
      <c r="AH247" s="98"/>
      <c r="AI247" s="98"/>
      <c r="AJ247" s="98"/>
      <c r="AK247" s="98"/>
      <c r="AL247" s="98"/>
      <c r="AM247" s="98"/>
      <c r="AN247" s="98"/>
      <c r="AO247" s="98"/>
    </row>
    <row r="248" spans="2:44" s="1" customFormat="1" ht="10.199999999999999" x14ac:dyDescent="0.15">
      <c r="B248" s="12" t="s">
        <v>1153</v>
      </c>
      <c r="C248" s="105">
        <v>16286186.140000001</v>
      </c>
      <c r="D248" s="105"/>
      <c r="E248" s="105"/>
      <c r="F248" s="105"/>
      <c r="G248" s="105"/>
      <c r="H248" s="105"/>
      <c r="I248" s="105"/>
      <c r="J248" s="105"/>
      <c r="K248" s="105"/>
      <c r="L248" s="105"/>
      <c r="M248" s="105"/>
      <c r="N248" s="98">
        <v>4.5186337753169497E-3</v>
      </c>
      <c r="O248" s="98"/>
      <c r="P248" s="98"/>
      <c r="Q248" s="98"/>
      <c r="R248" s="98"/>
      <c r="S248" s="98"/>
      <c r="T248" s="98"/>
      <c r="U248" s="98"/>
      <c r="V248" s="98"/>
      <c r="W248" s="98"/>
      <c r="X248" s="97">
        <v>155</v>
      </c>
      <c r="Y248" s="97"/>
      <c r="Z248" s="97"/>
      <c r="AA248" s="97"/>
      <c r="AB248" s="97"/>
      <c r="AC248" s="97"/>
      <c r="AD248" s="97"/>
      <c r="AE248" s="97"/>
      <c r="AF248" s="97"/>
      <c r="AG248" s="98">
        <v>3.1036623215394202E-3</v>
      </c>
      <c r="AH248" s="98"/>
      <c r="AI248" s="98"/>
      <c r="AJ248" s="98"/>
      <c r="AK248" s="98"/>
      <c r="AL248" s="98"/>
      <c r="AM248" s="98"/>
      <c r="AN248" s="98"/>
      <c r="AO248" s="98"/>
    </row>
    <row r="249" spans="2:44" s="1" customFormat="1" ht="10.199999999999999" x14ac:dyDescent="0.15">
      <c r="B249" s="52"/>
      <c r="C249" s="106">
        <v>3604227948.0500002</v>
      </c>
      <c r="D249" s="106"/>
      <c r="E249" s="106"/>
      <c r="F249" s="106"/>
      <c r="G249" s="106"/>
      <c r="H249" s="106"/>
      <c r="I249" s="106"/>
      <c r="J249" s="106"/>
      <c r="K249" s="106"/>
      <c r="L249" s="106"/>
      <c r="M249" s="106"/>
      <c r="N249" s="100">
        <v>1</v>
      </c>
      <c r="O249" s="100"/>
      <c r="P249" s="100"/>
      <c r="Q249" s="100"/>
      <c r="R249" s="100"/>
      <c r="S249" s="100"/>
      <c r="T249" s="100"/>
      <c r="U249" s="100"/>
      <c r="V249" s="100"/>
      <c r="W249" s="100"/>
      <c r="X249" s="99">
        <v>49941</v>
      </c>
      <c r="Y249" s="99"/>
      <c r="Z249" s="99"/>
      <c r="AA249" s="99"/>
      <c r="AB249" s="99"/>
      <c r="AC249" s="99"/>
      <c r="AD249" s="99"/>
      <c r="AE249" s="99"/>
      <c r="AF249" s="99"/>
      <c r="AG249" s="100">
        <v>1</v>
      </c>
      <c r="AH249" s="100"/>
      <c r="AI249" s="100"/>
      <c r="AJ249" s="100"/>
      <c r="AK249" s="100"/>
      <c r="AL249" s="100"/>
      <c r="AM249" s="100"/>
      <c r="AN249" s="100"/>
      <c r="AO249" s="100"/>
    </row>
    <row r="250" spans="2:44" s="1" customFormat="1" ht="7.8" x14ac:dyDescent="0.15"/>
    <row r="251" spans="2:44" s="1" customFormat="1" x14ac:dyDescent="0.15">
      <c r="B251" s="86" t="s">
        <v>1186</v>
      </c>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row>
    <row r="252" spans="2:44" s="1" customFormat="1" ht="7.8" x14ac:dyDescent="0.15"/>
    <row r="253" spans="2:44" s="1" customFormat="1" ht="10.199999999999999" x14ac:dyDescent="0.15">
      <c r="B253" s="51"/>
      <c r="C253" s="84" t="s">
        <v>1057</v>
      </c>
      <c r="D253" s="84"/>
      <c r="E253" s="84"/>
      <c r="F253" s="84"/>
      <c r="G253" s="84"/>
      <c r="H253" s="84"/>
      <c r="I253" s="84"/>
      <c r="J253" s="84"/>
      <c r="K253" s="84"/>
      <c r="L253" s="84"/>
      <c r="M253" s="84"/>
      <c r="N253" s="84" t="s">
        <v>1058</v>
      </c>
      <c r="O253" s="84"/>
      <c r="P253" s="84"/>
      <c r="Q253" s="84"/>
      <c r="R253" s="84"/>
      <c r="S253" s="84"/>
      <c r="T253" s="84"/>
      <c r="U253" s="84"/>
      <c r="V253" s="84"/>
      <c r="W253" s="84"/>
      <c r="X253" s="84" t="s">
        <v>1059</v>
      </c>
      <c r="Y253" s="84"/>
      <c r="Z253" s="84"/>
      <c r="AA253" s="84"/>
      <c r="AB253" s="84"/>
      <c r="AC253" s="84"/>
      <c r="AD253" s="84"/>
      <c r="AE253" s="84"/>
      <c r="AF253" s="84"/>
      <c r="AG253" s="84" t="s">
        <v>1058</v>
      </c>
      <c r="AH253" s="84"/>
      <c r="AI253" s="84"/>
      <c r="AJ253" s="84"/>
      <c r="AK253" s="84"/>
      <c r="AL253" s="84"/>
      <c r="AM253" s="84"/>
      <c r="AN253" s="84"/>
      <c r="AO253" s="84"/>
    </row>
    <row r="254" spans="2:44" s="1" customFormat="1" ht="10.199999999999999" x14ac:dyDescent="0.15">
      <c r="B254" s="12" t="s">
        <v>1141</v>
      </c>
      <c r="C254" s="105">
        <v>70878685.980000004</v>
      </c>
      <c r="D254" s="105"/>
      <c r="E254" s="105"/>
      <c r="F254" s="105"/>
      <c r="G254" s="105"/>
      <c r="H254" s="105"/>
      <c r="I254" s="105"/>
      <c r="J254" s="105"/>
      <c r="K254" s="105"/>
      <c r="L254" s="105"/>
      <c r="M254" s="105"/>
      <c r="N254" s="98">
        <v>1.9665428214202599E-2</v>
      </c>
      <c r="O254" s="98"/>
      <c r="P254" s="98"/>
      <c r="Q254" s="98"/>
      <c r="R254" s="98"/>
      <c r="S254" s="98"/>
      <c r="T254" s="98"/>
      <c r="U254" s="98"/>
      <c r="V254" s="98"/>
      <c r="W254" s="98"/>
      <c r="X254" s="97">
        <v>5111</v>
      </c>
      <c r="Y254" s="97"/>
      <c r="Z254" s="97"/>
      <c r="AA254" s="97"/>
      <c r="AB254" s="97"/>
      <c r="AC254" s="97"/>
      <c r="AD254" s="97"/>
      <c r="AE254" s="97"/>
      <c r="AF254" s="97"/>
      <c r="AG254" s="98">
        <v>0.10234076209927701</v>
      </c>
      <c r="AH254" s="98"/>
      <c r="AI254" s="98"/>
      <c r="AJ254" s="98"/>
      <c r="AK254" s="98"/>
      <c r="AL254" s="98"/>
      <c r="AM254" s="98"/>
      <c r="AN254" s="98"/>
      <c r="AO254" s="98"/>
    </row>
    <row r="255" spans="2:44" s="1" customFormat="1" ht="10.199999999999999" x14ac:dyDescent="0.15">
      <c r="B255" s="12" t="s">
        <v>1142</v>
      </c>
      <c r="C255" s="105">
        <v>170986985.12</v>
      </c>
      <c r="D255" s="105"/>
      <c r="E255" s="105"/>
      <c r="F255" s="105"/>
      <c r="G255" s="105"/>
      <c r="H255" s="105"/>
      <c r="I255" s="105"/>
      <c r="J255" s="105"/>
      <c r="K255" s="105"/>
      <c r="L255" s="105"/>
      <c r="M255" s="105"/>
      <c r="N255" s="98">
        <v>4.7440669009991297E-2</v>
      </c>
      <c r="O255" s="98"/>
      <c r="P255" s="98"/>
      <c r="Q255" s="98"/>
      <c r="R255" s="98"/>
      <c r="S255" s="98"/>
      <c r="T255" s="98"/>
      <c r="U255" s="98"/>
      <c r="V255" s="98"/>
      <c r="W255" s="98"/>
      <c r="X255" s="97">
        <v>5422</v>
      </c>
      <c r="Y255" s="97"/>
      <c r="Z255" s="97"/>
      <c r="AA255" s="97"/>
      <c r="AB255" s="97"/>
      <c r="AC255" s="97"/>
      <c r="AD255" s="97"/>
      <c r="AE255" s="97"/>
      <c r="AF255" s="97"/>
      <c r="AG255" s="98">
        <v>0.108568110370237</v>
      </c>
      <c r="AH255" s="98"/>
      <c r="AI255" s="98"/>
      <c r="AJ255" s="98"/>
      <c r="AK255" s="98"/>
      <c r="AL255" s="98"/>
      <c r="AM255" s="98"/>
      <c r="AN255" s="98"/>
      <c r="AO255" s="98"/>
    </row>
    <row r="256" spans="2:44" s="1" customFormat="1" ht="10.199999999999999" x14ac:dyDescent="0.15">
      <c r="B256" s="12" t="s">
        <v>1143</v>
      </c>
      <c r="C256" s="105">
        <v>252021367.02000001</v>
      </c>
      <c r="D256" s="105"/>
      <c r="E256" s="105"/>
      <c r="F256" s="105"/>
      <c r="G256" s="105"/>
      <c r="H256" s="105"/>
      <c r="I256" s="105"/>
      <c r="J256" s="105"/>
      <c r="K256" s="105"/>
      <c r="L256" s="105"/>
      <c r="M256" s="105"/>
      <c r="N256" s="98">
        <v>6.9923814656714905E-2</v>
      </c>
      <c r="O256" s="98"/>
      <c r="P256" s="98"/>
      <c r="Q256" s="98"/>
      <c r="R256" s="98"/>
      <c r="S256" s="98"/>
      <c r="T256" s="98"/>
      <c r="U256" s="98"/>
      <c r="V256" s="98"/>
      <c r="W256" s="98"/>
      <c r="X256" s="97">
        <v>5382</v>
      </c>
      <c r="Y256" s="97"/>
      <c r="Z256" s="97"/>
      <c r="AA256" s="97"/>
      <c r="AB256" s="97"/>
      <c r="AC256" s="97"/>
      <c r="AD256" s="97"/>
      <c r="AE256" s="97"/>
      <c r="AF256" s="97"/>
      <c r="AG256" s="98">
        <v>0.107767165255001</v>
      </c>
      <c r="AH256" s="98"/>
      <c r="AI256" s="98"/>
      <c r="AJ256" s="98"/>
      <c r="AK256" s="98"/>
      <c r="AL256" s="98"/>
      <c r="AM256" s="98"/>
      <c r="AN256" s="98"/>
      <c r="AO256" s="98"/>
    </row>
    <row r="257" spans="2:44" s="1" customFormat="1" ht="10.199999999999999" x14ac:dyDescent="0.15">
      <c r="B257" s="12" t="s">
        <v>1144</v>
      </c>
      <c r="C257" s="105">
        <v>352710006.56000102</v>
      </c>
      <c r="D257" s="105"/>
      <c r="E257" s="105"/>
      <c r="F257" s="105"/>
      <c r="G257" s="105"/>
      <c r="H257" s="105"/>
      <c r="I257" s="105"/>
      <c r="J257" s="105"/>
      <c r="K257" s="105"/>
      <c r="L257" s="105"/>
      <c r="M257" s="105"/>
      <c r="N257" s="98">
        <v>9.7860072016485E-2</v>
      </c>
      <c r="O257" s="98"/>
      <c r="P257" s="98"/>
      <c r="Q257" s="98"/>
      <c r="R257" s="98"/>
      <c r="S257" s="98"/>
      <c r="T257" s="98"/>
      <c r="U257" s="98"/>
      <c r="V257" s="98"/>
      <c r="W257" s="98"/>
      <c r="X257" s="97">
        <v>5678</v>
      </c>
      <c r="Y257" s="97"/>
      <c r="Z257" s="97"/>
      <c r="AA257" s="97"/>
      <c r="AB257" s="97"/>
      <c r="AC257" s="97"/>
      <c r="AD257" s="97"/>
      <c r="AE257" s="97"/>
      <c r="AF257" s="97"/>
      <c r="AG257" s="98">
        <v>0.11369415910774699</v>
      </c>
      <c r="AH257" s="98"/>
      <c r="AI257" s="98"/>
      <c r="AJ257" s="98"/>
      <c r="AK257" s="98"/>
      <c r="AL257" s="98"/>
      <c r="AM257" s="98"/>
      <c r="AN257" s="98"/>
      <c r="AO257" s="98"/>
    </row>
    <row r="258" spans="2:44" s="1" customFormat="1" ht="10.199999999999999" x14ac:dyDescent="0.15">
      <c r="B258" s="12" t="s">
        <v>1145</v>
      </c>
      <c r="C258" s="105">
        <v>441968041.53999901</v>
      </c>
      <c r="D258" s="105"/>
      <c r="E258" s="105"/>
      <c r="F258" s="105"/>
      <c r="G258" s="105"/>
      <c r="H258" s="105"/>
      <c r="I258" s="105"/>
      <c r="J258" s="105"/>
      <c r="K258" s="105"/>
      <c r="L258" s="105"/>
      <c r="M258" s="105"/>
      <c r="N258" s="98">
        <v>0.12262488608111401</v>
      </c>
      <c r="O258" s="98"/>
      <c r="P258" s="98"/>
      <c r="Q258" s="98"/>
      <c r="R258" s="98"/>
      <c r="S258" s="98"/>
      <c r="T258" s="98"/>
      <c r="U258" s="98"/>
      <c r="V258" s="98"/>
      <c r="W258" s="98"/>
      <c r="X258" s="97">
        <v>6002</v>
      </c>
      <c r="Y258" s="97"/>
      <c r="Z258" s="97"/>
      <c r="AA258" s="97"/>
      <c r="AB258" s="97"/>
      <c r="AC258" s="97"/>
      <c r="AD258" s="97"/>
      <c r="AE258" s="97"/>
      <c r="AF258" s="97"/>
      <c r="AG258" s="98">
        <v>0.120181814541159</v>
      </c>
      <c r="AH258" s="98"/>
      <c r="AI258" s="98"/>
      <c r="AJ258" s="98"/>
      <c r="AK258" s="98"/>
      <c r="AL258" s="98"/>
      <c r="AM258" s="98"/>
      <c r="AN258" s="98"/>
      <c r="AO258" s="98"/>
    </row>
    <row r="259" spans="2:44" s="1" customFormat="1" ht="10.199999999999999" x14ac:dyDescent="0.15">
      <c r="B259" s="12" t="s">
        <v>1146</v>
      </c>
      <c r="C259" s="105">
        <v>489758762.41999799</v>
      </c>
      <c r="D259" s="105"/>
      <c r="E259" s="105"/>
      <c r="F259" s="105"/>
      <c r="G259" s="105"/>
      <c r="H259" s="105"/>
      <c r="I259" s="105"/>
      <c r="J259" s="105"/>
      <c r="K259" s="105"/>
      <c r="L259" s="105"/>
      <c r="M259" s="105"/>
      <c r="N259" s="98">
        <v>0.13588451382076799</v>
      </c>
      <c r="O259" s="98"/>
      <c r="P259" s="98"/>
      <c r="Q259" s="98"/>
      <c r="R259" s="98"/>
      <c r="S259" s="98"/>
      <c r="T259" s="98"/>
      <c r="U259" s="98"/>
      <c r="V259" s="98"/>
      <c r="W259" s="98"/>
      <c r="X259" s="97">
        <v>5871</v>
      </c>
      <c r="Y259" s="97"/>
      <c r="Z259" s="97"/>
      <c r="AA259" s="97"/>
      <c r="AB259" s="97"/>
      <c r="AC259" s="97"/>
      <c r="AD259" s="97"/>
      <c r="AE259" s="97"/>
      <c r="AF259" s="97"/>
      <c r="AG259" s="98">
        <v>0.11755871928876099</v>
      </c>
      <c r="AH259" s="98"/>
      <c r="AI259" s="98"/>
      <c r="AJ259" s="98"/>
      <c r="AK259" s="98"/>
      <c r="AL259" s="98"/>
      <c r="AM259" s="98"/>
      <c r="AN259" s="98"/>
      <c r="AO259" s="98"/>
    </row>
    <row r="260" spans="2:44" s="1" customFormat="1" ht="10.199999999999999" x14ac:dyDescent="0.15">
      <c r="B260" s="12" t="s">
        <v>1147</v>
      </c>
      <c r="C260" s="105">
        <v>538999184.62000096</v>
      </c>
      <c r="D260" s="105"/>
      <c r="E260" s="105"/>
      <c r="F260" s="105"/>
      <c r="G260" s="105"/>
      <c r="H260" s="105"/>
      <c r="I260" s="105"/>
      <c r="J260" s="105"/>
      <c r="K260" s="105"/>
      <c r="L260" s="105"/>
      <c r="M260" s="105"/>
      <c r="N260" s="98">
        <v>0.14954636398944099</v>
      </c>
      <c r="O260" s="98"/>
      <c r="P260" s="98"/>
      <c r="Q260" s="98"/>
      <c r="R260" s="98"/>
      <c r="S260" s="98"/>
      <c r="T260" s="98"/>
      <c r="U260" s="98"/>
      <c r="V260" s="98"/>
      <c r="W260" s="98"/>
      <c r="X260" s="97">
        <v>5706</v>
      </c>
      <c r="Y260" s="97"/>
      <c r="Z260" s="97"/>
      <c r="AA260" s="97"/>
      <c r="AB260" s="97"/>
      <c r="AC260" s="97"/>
      <c r="AD260" s="97"/>
      <c r="AE260" s="97"/>
      <c r="AF260" s="97"/>
      <c r="AG260" s="98">
        <v>0.114254820688412</v>
      </c>
      <c r="AH260" s="98"/>
      <c r="AI260" s="98"/>
      <c r="AJ260" s="98"/>
      <c r="AK260" s="98"/>
      <c r="AL260" s="98"/>
      <c r="AM260" s="98"/>
      <c r="AN260" s="98"/>
      <c r="AO260" s="98"/>
    </row>
    <row r="261" spans="2:44" s="1" customFormat="1" ht="10.199999999999999" x14ac:dyDescent="0.15">
      <c r="B261" s="12" t="s">
        <v>1148</v>
      </c>
      <c r="C261" s="105">
        <v>621934013.12</v>
      </c>
      <c r="D261" s="105"/>
      <c r="E261" s="105"/>
      <c r="F261" s="105"/>
      <c r="G261" s="105"/>
      <c r="H261" s="105"/>
      <c r="I261" s="105"/>
      <c r="J261" s="105"/>
      <c r="K261" s="105"/>
      <c r="L261" s="105"/>
      <c r="M261" s="105"/>
      <c r="N261" s="98">
        <v>0.17255679221301401</v>
      </c>
      <c r="O261" s="98"/>
      <c r="P261" s="98"/>
      <c r="Q261" s="98"/>
      <c r="R261" s="98"/>
      <c r="S261" s="98"/>
      <c r="T261" s="98"/>
      <c r="U261" s="98"/>
      <c r="V261" s="98"/>
      <c r="W261" s="98"/>
      <c r="X261" s="97">
        <v>5706</v>
      </c>
      <c r="Y261" s="97"/>
      <c r="Z261" s="97"/>
      <c r="AA261" s="97"/>
      <c r="AB261" s="97"/>
      <c r="AC261" s="97"/>
      <c r="AD261" s="97"/>
      <c r="AE261" s="97"/>
      <c r="AF261" s="97"/>
      <c r="AG261" s="98">
        <v>0.114254820688412</v>
      </c>
      <c r="AH261" s="98"/>
      <c r="AI261" s="98"/>
      <c r="AJ261" s="98"/>
      <c r="AK261" s="98"/>
      <c r="AL261" s="98"/>
      <c r="AM261" s="98"/>
      <c r="AN261" s="98"/>
      <c r="AO261" s="98"/>
    </row>
    <row r="262" spans="2:44" s="1" customFormat="1" ht="10.199999999999999" x14ac:dyDescent="0.15">
      <c r="B262" s="12" t="s">
        <v>1149</v>
      </c>
      <c r="C262" s="105">
        <v>484902346.56999898</v>
      </c>
      <c r="D262" s="105"/>
      <c r="E262" s="105"/>
      <c r="F262" s="105"/>
      <c r="G262" s="105"/>
      <c r="H262" s="105"/>
      <c r="I262" s="105"/>
      <c r="J262" s="105"/>
      <c r="K262" s="105"/>
      <c r="L262" s="105"/>
      <c r="M262" s="105"/>
      <c r="N262" s="98">
        <v>0.13453709187077001</v>
      </c>
      <c r="O262" s="98"/>
      <c r="P262" s="98"/>
      <c r="Q262" s="98"/>
      <c r="R262" s="98"/>
      <c r="S262" s="98"/>
      <c r="T262" s="98"/>
      <c r="U262" s="98"/>
      <c r="V262" s="98"/>
      <c r="W262" s="98"/>
      <c r="X262" s="97">
        <v>3714</v>
      </c>
      <c r="Y262" s="97"/>
      <c r="Z262" s="97"/>
      <c r="AA262" s="97"/>
      <c r="AB262" s="97"/>
      <c r="AC262" s="97"/>
      <c r="AD262" s="97"/>
      <c r="AE262" s="97"/>
      <c r="AF262" s="97"/>
      <c r="AG262" s="98">
        <v>7.4367753949660595E-2</v>
      </c>
      <c r="AH262" s="98"/>
      <c r="AI262" s="98"/>
      <c r="AJ262" s="98"/>
      <c r="AK262" s="98"/>
      <c r="AL262" s="98"/>
      <c r="AM262" s="98"/>
      <c r="AN262" s="98"/>
      <c r="AO262" s="98"/>
    </row>
    <row r="263" spans="2:44" s="1" customFormat="1" ht="10.199999999999999" x14ac:dyDescent="0.15">
      <c r="B263" s="12" t="s">
        <v>1150</v>
      </c>
      <c r="C263" s="105">
        <v>136865238.84999999</v>
      </c>
      <c r="D263" s="105"/>
      <c r="E263" s="105"/>
      <c r="F263" s="105"/>
      <c r="G263" s="105"/>
      <c r="H263" s="105"/>
      <c r="I263" s="105"/>
      <c r="J263" s="105"/>
      <c r="K263" s="105"/>
      <c r="L263" s="105"/>
      <c r="M263" s="105"/>
      <c r="N263" s="98">
        <v>3.7973524655688998E-2</v>
      </c>
      <c r="O263" s="98"/>
      <c r="P263" s="98"/>
      <c r="Q263" s="98"/>
      <c r="R263" s="98"/>
      <c r="S263" s="98"/>
      <c r="T263" s="98"/>
      <c r="U263" s="98"/>
      <c r="V263" s="98"/>
      <c r="W263" s="98"/>
      <c r="X263" s="97">
        <v>941</v>
      </c>
      <c r="Y263" s="97"/>
      <c r="Z263" s="97"/>
      <c r="AA263" s="97"/>
      <c r="AB263" s="97"/>
      <c r="AC263" s="97"/>
      <c r="AD263" s="97"/>
      <c r="AE263" s="97"/>
      <c r="AF263" s="97"/>
      <c r="AG263" s="98">
        <v>1.8842233835926401E-2</v>
      </c>
      <c r="AH263" s="98"/>
      <c r="AI263" s="98"/>
      <c r="AJ263" s="98"/>
      <c r="AK263" s="98"/>
      <c r="AL263" s="98"/>
      <c r="AM263" s="98"/>
      <c r="AN263" s="98"/>
      <c r="AO263" s="98"/>
    </row>
    <row r="264" spans="2:44" s="1" customFormat="1" ht="10.199999999999999" x14ac:dyDescent="0.15">
      <c r="B264" s="12" t="s">
        <v>1151</v>
      </c>
      <c r="C264" s="105">
        <v>15157278.02</v>
      </c>
      <c r="D264" s="105"/>
      <c r="E264" s="105"/>
      <c r="F264" s="105"/>
      <c r="G264" s="105"/>
      <c r="H264" s="105"/>
      <c r="I264" s="105"/>
      <c r="J264" s="105"/>
      <c r="K264" s="105"/>
      <c r="L264" s="105"/>
      <c r="M264" s="105"/>
      <c r="N264" s="98">
        <v>4.2054160387387804E-3</v>
      </c>
      <c r="O264" s="98"/>
      <c r="P264" s="98"/>
      <c r="Q264" s="98"/>
      <c r="R264" s="98"/>
      <c r="S264" s="98"/>
      <c r="T264" s="98"/>
      <c r="U264" s="98"/>
      <c r="V264" s="98"/>
      <c r="W264" s="98"/>
      <c r="X264" s="97">
        <v>155</v>
      </c>
      <c r="Y264" s="97"/>
      <c r="Z264" s="97"/>
      <c r="AA264" s="97"/>
      <c r="AB264" s="97"/>
      <c r="AC264" s="97"/>
      <c r="AD264" s="97"/>
      <c r="AE264" s="97"/>
      <c r="AF264" s="97"/>
      <c r="AG264" s="98">
        <v>3.1036623215394202E-3</v>
      </c>
      <c r="AH264" s="98"/>
      <c r="AI264" s="98"/>
      <c r="AJ264" s="98"/>
      <c r="AK264" s="98"/>
      <c r="AL264" s="98"/>
      <c r="AM264" s="98"/>
      <c r="AN264" s="98"/>
      <c r="AO264" s="98"/>
    </row>
    <row r="265" spans="2:44" s="1" customFormat="1" ht="10.199999999999999" x14ac:dyDescent="0.15">
      <c r="B265" s="12" t="s">
        <v>1152</v>
      </c>
      <c r="C265" s="105">
        <v>4040904.96</v>
      </c>
      <c r="D265" s="105"/>
      <c r="E265" s="105"/>
      <c r="F265" s="105"/>
      <c r="G265" s="105"/>
      <c r="H265" s="105"/>
      <c r="I265" s="105"/>
      <c r="J265" s="105"/>
      <c r="K265" s="105"/>
      <c r="L265" s="105"/>
      <c r="M265" s="105"/>
      <c r="N265" s="98">
        <v>1.12115687971019E-3</v>
      </c>
      <c r="O265" s="98"/>
      <c r="P265" s="98"/>
      <c r="Q265" s="98"/>
      <c r="R265" s="98"/>
      <c r="S265" s="98"/>
      <c r="T265" s="98"/>
      <c r="U265" s="98"/>
      <c r="V265" s="98"/>
      <c r="W265" s="98"/>
      <c r="X265" s="97">
        <v>44</v>
      </c>
      <c r="Y265" s="97"/>
      <c r="Z265" s="97"/>
      <c r="AA265" s="97"/>
      <c r="AB265" s="97"/>
      <c r="AC265" s="97"/>
      <c r="AD265" s="97"/>
      <c r="AE265" s="97"/>
      <c r="AF265" s="97"/>
      <c r="AG265" s="98">
        <v>8.8103962675957601E-4</v>
      </c>
      <c r="AH265" s="98"/>
      <c r="AI265" s="98"/>
      <c r="AJ265" s="98"/>
      <c r="AK265" s="98"/>
      <c r="AL265" s="98"/>
      <c r="AM265" s="98"/>
      <c r="AN265" s="98"/>
      <c r="AO265" s="98"/>
    </row>
    <row r="266" spans="2:44" s="1" customFormat="1" ht="10.199999999999999" x14ac:dyDescent="0.15">
      <c r="B266" s="12" t="s">
        <v>1153</v>
      </c>
      <c r="C266" s="105">
        <v>24005133.27</v>
      </c>
      <c r="D266" s="105"/>
      <c r="E266" s="105"/>
      <c r="F266" s="105"/>
      <c r="G266" s="105"/>
      <c r="H266" s="105"/>
      <c r="I266" s="105"/>
      <c r="J266" s="105"/>
      <c r="K266" s="105"/>
      <c r="L266" s="105"/>
      <c r="M266" s="105"/>
      <c r="N266" s="98">
        <v>6.6602705533615201E-3</v>
      </c>
      <c r="O266" s="98"/>
      <c r="P266" s="98"/>
      <c r="Q266" s="98"/>
      <c r="R266" s="98"/>
      <c r="S266" s="98"/>
      <c r="T266" s="98"/>
      <c r="U266" s="98"/>
      <c r="V266" s="98"/>
      <c r="W266" s="98"/>
      <c r="X266" s="97">
        <v>209</v>
      </c>
      <c r="Y266" s="97"/>
      <c r="Z266" s="97"/>
      <c r="AA266" s="97"/>
      <c r="AB266" s="97"/>
      <c r="AC266" s="97"/>
      <c r="AD266" s="97"/>
      <c r="AE266" s="97"/>
      <c r="AF266" s="97"/>
      <c r="AG266" s="98">
        <v>4.1849382271079904E-3</v>
      </c>
      <c r="AH266" s="98"/>
      <c r="AI266" s="98"/>
      <c r="AJ266" s="98"/>
      <c r="AK266" s="98"/>
      <c r="AL266" s="98"/>
      <c r="AM266" s="98"/>
      <c r="AN266" s="98"/>
      <c r="AO266" s="98"/>
    </row>
    <row r="267" spans="2:44" s="1" customFormat="1" ht="10.199999999999999" x14ac:dyDescent="0.15">
      <c r="B267" s="52"/>
      <c r="C267" s="106">
        <v>3604227948.0500002</v>
      </c>
      <c r="D267" s="106"/>
      <c r="E267" s="106"/>
      <c r="F267" s="106"/>
      <c r="G267" s="106"/>
      <c r="H267" s="106"/>
      <c r="I267" s="106"/>
      <c r="J267" s="106"/>
      <c r="K267" s="106"/>
      <c r="L267" s="106"/>
      <c r="M267" s="106"/>
      <c r="N267" s="100">
        <v>1</v>
      </c>
      <c r="O267" s="100"/>
      <c r="P267" s="100"/>
      <c r="Q267" s="100"/>
      <c r="R267" s="100"/>
      <c r="S267" s="100"/>
      <c r="T267" s="100"/>
      <c r="U267" s="100"/>
      <c r="V267" s="100"/>
      <c r="W267" s="100"/>
      <c r="X267" s="99">
        <v>49941</v>
      </c>
      <c r="Y267" s="99"/>
      <c r="Z267" s="99"/>
      <c r="AA267" s="99"/>
      <c r="AB267" s="99"/>
      <c r="AC267" s="99"/>
      <c r="AD267" s="99"/>
      <c r="AE267" s="99"/>
      <c r="AF267" s="99"/>
      <c r="AG267" s="100">
        <v>1</v>
      </c>
      <c r="AH267" s="100"/>
      <c r="AI267" s="100"/>
      <c r="AJ267" s="100"/>
      <c r="AK267" s="100"/>
      <c r="AL267" s="100"/>
      <c r="AM267" s="100"/>
      <c r="AN267" s="100"/>
      <c r="AO267" s="100"/>
    </row>
    <row r="268" spans="2:44" s="1" customFormat="1" ht="7.8" x14ac:dyDescent="0.15"/>
    <row r="269" spans="2:44" s="1" customFormat="1" x14ac:dyDescent="0.15">
      <c r="B269" s="86" t="s">
        <v>1187</v>
      </c>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row>
    <row r="270" spans="2:44" s="1" customFormat="1" ht="7.8" x14ac:dyDescent="0.15"/>
    <row r="271" spans="2:44" s="1" customFormat="1" ht="10.199999999999999" x14ac:dyDescent="0.15">
      <c r="B271" s="101"/>
      <c r="C271" s="101"/>
      <c r="D271" s="84" t="s">
        <v>1057</v>
      </c>
      <c r="E271" s="84"/>
      <c r="F271" s="84"/>
      <c r="G271" s="84"/>
      <c r="H271" s="84"/>
      <c r="I271" s="84"/>
      <c r="J271" s="84"/>
      <c r="K271" s="84"/>
      <c r="L271" s="84"/>
      <c r="M271" s="84"/>
      <c r="N271" s="84"/>
      <c r="O271" s="84" t="s">
        <v>1058</v>
      </c>
      <c r="P271" s="84"/>
      <c r="Q271" s="84"/>
      <c r="R271" s="84"/>
      <c r="S271" s="84"/>
      <c r="T271" s="84"/>
      <c r="U271" s="84"/>
      <c r="V271" s="84"/>
      <c r="W271" s="84"/>
      <c r="X271" s="84"/>
      <c r="Y271" s="84" t="s">
        <v>1059</v>
      </c>
      <c r="Z271" s="84"/>
      <c r="AA271" s="84"/>
      <c r="AB271" s="84"/>
      <c r="AC271" s="84"/>
      <c r="AD271" s="84"/>
      <c r="AE271" s="84"/>
      <c r="AF271" s="84"/>
      <c r="AG271" s="84"/>
      <c r="AH271" s="84" t="s">
        <v>1058</v>
      </c>
      <c r="AI271" s="84"/>
      <c r="AJ271" s="84"/>
      <c r="AK271" s="84"/>
      <c r="AL271" s="84"/>
      <c r="AM271" s="84"/>
      <c r="AN271" s="84"/>
      <c r="AO271" s="84"/>
      <c r="AP271" s="53"/>
    </row>
    <row r="272" spans="2:44" s="1" customFormat="1" ht="10.199999999999999" x14ac:dyDescent="0.15">
      <c r="B272" s="95" t="s">
        <v>1154</v>
      </c>
      <c r="C272" s="95"/>
      <c r="D272" s="105">
        <v>32746352.140000001</v>
      </c>
      <c r="E272" s="105"/>
      <c r="F272" s="105"/>
      <c r="G272" s="105"/>
      <c r="H272" s="105"/>
      <c r="I272" s="105"/>
      <c r="J272" s="105"/>
      <c r="K272" s="105"/>
      <c r="L272" s="105"/>
      <c r="M272" s="105"/>
      <c r="N272" s="105"/>
      <c r="O272" s="98">
        <v>9.0855385985552893E-3</v>
      </c>
      <c r="P272" s="98"/>
      <c r="Q272" s="98"/>
      <c r="R272" s="98"/>
      <c r="S272" s="98"/>
      <c r="T272" s="98"/>
      <c r="U272" s="98"/>
      <c r="V272" s="98"/>
      <c r="W272" s="98"/>
      <c r="X272" s="98"/>
      <c r="Y272" s="97">
        <v>3224</v>
      </c>
      <c r="Z272" s="97"/>
      <c r="AA272" s="97"/>
      <c r="AB272" s="97"/>
      <c r="AC272" s="97"/>
      <c r="AD272" s="97"/>
      <c r="AE272" s="97"/>
      <c r="AF272" s="97"/>
      <c r="AG272" s="97"/>
      <c r="AH272" s="98">
        <v>6.4556176288019906E-2</v>
      </c>
      <c r="AI272" s="98"/>
      <c r="AJ272" s="98"/>
      <c r="AK272" s="98"/>
      <c r="AL272" s="98"/>
      <c r="AM272" s="98"/>
      <c r="AN272" s="98"/>
      <c r="AO272" s="98"/>
      <c r="AP272" s="54">
        <v>1</v>
      </c>
    </row>
    <row r="273" spans="2:44" s="1" customFormat="1" ht="10.199999999999999" x14ac:dyDescent="0.15">
      <c r="B273" s="95" t="s">
        <v>1155</v>
      </c>
      <c r="C273" s="95"/>
      <c r="D273" s="105">
        <v>103039729.47</v>
      </c>
      <c r="E273" s="105"/>
      <c r="F273" s="105"/>
      <c r="G273" s="105"/>
      <c r="H273" s="105"/>
      <c r="I273" s="105"/>
      <c r="J273" s="105"/>
      <c r="K273" s="105"/>
      <c r="L273" s="105"/>
      <c r="M273" s="105"/>
      <c r="N273" s="105"/>
      <c r="O273" s="98">
        <v>2.8588571798225899E-2</v>
      </c>
      <c r="P273" s="98"/>
      <c r="Q273" s="98"/>
      <c r="R273" s="98"/>
      <c r="S273" s="98"/>
      <c r="T273" s="98"/>
      <c r="U273" s="98"/>
      <c r="V273" s="98"/>
      <c r="W273" s="98"/>
      <c r="X273" s="98"/>
      <c r="Y273" s="97">
        <v>4536</v>
      </c>
      <c r="Z273" s="97"/>
      <c r="AA273" s="97"/>
      <c r="AB273" s="97"/>
      <c r="AC273" s="97"/>
      <c r="AD273" s="97"/>
      <c r="AE273" s="97"/>
      <c r="AF273" s="97"/>
      <c r="AG273" s="97"/>
      <c r="AH273" s="98">
        <v>9.0827176067760002E-2</v>
      </c>
      <c r="AI273" s="98"/>
      <c r="AJ273" s="98"/>
      <c r="AK273" s="98"/>
      <c r="AL273" s="98"/>
      <c r="AM273" s="98"/>
      <c r="AN273" s="98"/>
      <c r="AO273" s="98"/>
      <c r="AP273" s="54">
        <v>2</v>
      </c>
    </row>
    <row r="274" spans="2:44" s="1" customFormat="1" ht="10.199999999999999" x14ac:dyDescent="0.15">
      <c r="B274" s="95" t="s">
        <v>1156</v>
      </c>
      <c r="C274" s="95"/>
      <c r="D274" s="105">
        <v>214146615.75</v>
      </c>
      <c r="E274" s="105"/>
      <c r="F274" s="105"/>
      <c r="G274" s="105"/>
      <c r="H274" s="105"/>
      <c r="I274" s="105"/>
      <c r="J274" s="105"/>
      <c r="K274" s="105"/>
      <c r="L274" s="105"/>
      <c r="M274" s="105"/>
      <c r="N274" s="105"/>
      <c r="O274" s="98">
        <v>5.94153918222236E-2</v>
      </c>
      <c r="P274" s="98"/>
      <c r="Q274" s="98"/>
      <c r="R274" s="98"/>
      <c r="S274" s="98"/>
      <c r="T274" s="98"/>
      <c r="U274" s="98"/>
      <c r="V274" s="98"/>
      <c r="W274" s="98"/>
      <c r="X274" s="98"/>
      <c r="Y274" s="97">
        <v>5155</v>
      </c>
      <c r="Z274" s="97"/>
      <c r="AA274" s="97"/>
      <c r="AB274" s="97"/>
      <c r="AC274" s="97"/>
      <c r="AD274" s="97"/>
      <c r="AE274" s="97"/>
      <c r="AF274" s="97"/>
      <c r="AG274" s="97"/>
      <c r="AH274" s="98">
        <v>0.103221801726037</v>
      </c>
      <c r="AI274" s="98"/>
      <c r="AJ274" s="98"/>
      <c r="AK274" s="98"/>
      <c r="AL274" s="98"/>
      <c r="AM274" s="98"/>
      <c r="AN274" s="98"/>
      <c r="AO274" s="98"/>
      <c r="AP274" s="54">
        <v>3</v>
      </c>
    </row>
    <row r="275" spans="2:44" s="1" customFormat="1" ht="10.199999999999999" x14ac:dyDescent="0.15">
      <c r="B275" s="95" t="s">
        <v>1157</v>
      </c>
      <c r="C275" s="95"/>
      <c r="D275" s="105">
        <v>422483403.29000002</v>
      </c>
      <c r="E275" s="105"/>
      <c r="F275" s="105"/>
      <c r="G275" s="105"/>
      <c r="H275" s="105"/>
      <c r="I275" s="105"/>
      <c r="J275" s="105"/>
      <c r="K275" s="105"/>
      <c r="L275" s="105"/>
      <c r="M275" s="105"/>
      <c r="N275" s="105"/>
      <c r="O275" s="98">
        <v>0.117218835595173</v>
      </c>
      <c r="P275" s="98"/>
      <c r="Q275" s="98"/>
      <c r="R275" s="98"/>
      <c r="S275" s="98"/>
      <c r="T275" s="98"/>
      <c r="U275" s="98"/>
      <c r="V275" s="98"/>
      <c r="W275" s="98"/>
      <c r="X275" s="98"/>
      <c r="Y275" s="97">
        <v>6048</v>
      </c>
      <c r="Z275" s="97"/>
      <c r="AA275" s="97"/>
      <c r="AB275" s="97"/>
      <c r="AC275" s="97"/>
      <c r="AD275" s="97"/>
      <c r="AE275" s="97"/>
      <c r="AF275" s="97"/>
      <c r="AG275" s="97"/>
      <c r="AH275" s="98">
        <v>0.12110290142368001</v>
      </c>
      <c r="AI275" s="98"/>
      <c r="AJ275" s="98"/>
      <c r="AK275" s="98"/>
      <c r="AL275" s="98"/>
      <c r="AM275" s="98"/>
      <c r="AN275" s="98"/>
      <c r="AO275" s="98"/>
      <c r="AP275" s="54">
        <v>4</v>
      </c>
    </row>
    <row r="276" spans="2:44" s="1" customFormat="1" ht="10.199999999999999" x14ac:dyDescent="0.15">
      <c r="B276" s="95" t="s">
        <v>1158</v>
      </c>
      <c r="C276" s="95"/>
      <c r="D276" s="105">
        <v>545838416.88</v>
      </c>
      <c r="E276" s="105"/>
      <c r="F276" s="105"/>
      <c r="G276" s="105"/>
      <c r="H276" s="105"/>
      <c r="I276" s="105"/>
      <c r="J276" s="105"/>
      <c r="K276" s="105"/>
      <c r="L276" s="105"/>
      <c r="M276" s="105"/>
      <c r="N276" s="105"/>
      <c r="O276" s="98">
        <v>0.15144392217903899</v>
      </c>
      <c r="P276" s="98"/>
      <c r="Q276" s="98"/>
      <c r="R276" s="98"/>
      <c r="S276" s="98"/>
      <c r="T276" s="98"/>
      <c r="U276" s="98"/>
      <c r="V276" s="98"/>
      <c r="W276" s="98"/>
      <c r="X276" s="98"/>
      <c r="Y276" s="97">
        <v>6062</v>
      </c>
      <c r="Z276" s="97"/>
      <c r="AA276" s="97"/>
      <c r="AB276" s="97"/>
      <c r="AC276" s="97"/>
      <c r="AD276" s="97"/>
      <c r="AE276" s="97"/>
      <c r="AF276" s="97"/>
      <c r="AG276" s="97"/>
      <c r="AH276" s="98">
        <v>0.121383232214013</v>
      </c>
      <c r="AI276" s="98"/>
      <c r="AJ276" s="98"/>
      <c r="AK276" s="98"/>
      <c r="AL276" s="98"/>
      <c r="AM276" s="98"/>
      <c r="AN276" s="98"/>
      <c r="AO276" s="98"/>
      <c r="AP276" s="54">
        <v>5</v>
      </c>
    </row>
    <row r="277" spans="2:44" s="1" customFormat="1" ht="10.199999999999999" x14ac:dyDescent="0.15">
      <c r="B277" s="95" t="s">
        <v>1159</v>
      </c>
      <c r="C277" s="95"/>
      <c r="D277" s="105">
        <v>127773314.84</v>
      </c>
      <c r="E277" s="105"/>
      <c r="F277" s="105"/>
      <c r="G277" s="105"/>
      <c r="H277" s="105"/>
      <c r="I277" s="105"/>
      <c r="J277" s="105"/>
      <c r="K277" s="105"/>
      <c r="L277" s="105"/>
      <c r="M277" s="105"/>
      <c r="N277" s="105"/>
      <c r="O277" s="98">
        <v>3.5450952792575E-2</v>
      </c>
      <c r="P277" s="98"/>
      <c r="Q277" s="98"/>
      <c r="R277" s="98"/>
      <c r="S277" s="98"/>
      <c r="T277" s="98"/>
      <c r="U277" s="98"/>
      <c r="V277" s="98"/>
      <c r="W277" s="98"/>
      <c r="X277" s="98"/>
      <c r="Y277" s="97">
        <v>2250</v>
      </c>
      <c r="Z277" s="97"/>
      <c r="AA277" s="97"/>
      <c r="AB277" s="97"/>
      <c r="AC277" s="97"/>
      <c r="AD277" s="97"/>
      <c r="AE277" s="97"/>
      <c r="AF277" s="97"/>
      <c r="AG277" s="97"/>
      <c r="AH277" s="98">
        <v>4.5053162732023803E-2</v>
      </c>
      <c r="AI277" s="98"/>
      <c r="AJ277" s="98"/>
      <c r="AK277" s="98"/>
      <c r="AL277" s="98"/>
      <c r="AM277" s="98"/>
      <c r="AN277" s="98"/>
      <c r="AO277" s="98"/>
      <c r="AP277" s="54">
        <v>6</v>
      </c>
    </row>
    <row r="278" spans="2:44" s="1" customFormat="1" ht="10.199999999999999" x14ac:dyDescent="0.15">
      <c r="B278" s="95" t="s">
        <v>1160</v>
      </c>
      <c r="C278" s="95"/>
      <c r="D278" s="105">
        <v>156500344.16999999</v>
      </c>
      <c r="E278" s="105"/>
      <c r="F278" s="105"/>
      <c r="G278" s="105"/>
      <c r="H278" s="105"/>
      <c r="I278" s="105"/>
      <c r="J278" s="105"/>
      <c r="K278" s="105"/>
      <c r="L278" s="105"/>
      <c r="M278" s="105"/>
      <c r="N278" s="105"/>
      <c r="O278" s="98">
        <v>4.3421322520589098E-2</v>
      </c>
      <c r="P278" s="98"/>
      <c r="Q278" s="98"/>
      <c r="R278" s="98"/>
      <c r="S278" s="98"/>
      <c r="T278" s="98"/>
      <c r="U278" s="98"/>
      <c r="V278" s="98"/>
      <c r="W278" s="98"/>
      <c r="X278" s="98"/>
      <c r="Y278" s="97">
        <v>2587</v>
      </c>
      <c r="Z278" s="97"/>
      <c r="AA278" s="97"/>
      <c r="AB278" s="97"/>
      <c r="AC278" s="97"/>
      <c r="AD278" s="97"/>
      <c r="AE278" s="97"/>
      <c r="AF278" s="97"/>
      <c r="AG278" s="97"/>
      <c r="AH278" s="98">
        <v>5.1801125327886902E-2</v>
      </c>
      <c r="AI278" s="98"/>
      <c r="AJ278" s="98"/>
      <c r="AK278" s="98"/>
      <c r="AL278" s="98"/>
      <c r="AM278" s="98"/>
      <c r="AN278" s="98"/>
      <c r="AO278" s="98"/>
      <c r="AP278" s="54">
        <v>7</v>
      </c>
    </row>
    <row r="279" spans="2:44" s="1" customFormat="1" ht="10.199999999999999" x14ac:dyDescent="0.15">
      <c r="B279" s="95" t="s">
        <v>1161</v>
      </c>
      <c r="C279" s="95"/>
      <c r="D279" s="105">
        <v>189874790.22999999</v>
      </c>
      <c r="E279" s="105"/>
      <c r="F279" s="105"/>
      <c r="G279" s="105"/>
      <c r="H279" s="105"/>
      <c r="I279" s="105"/>
      <c r="J279" s="105"/>
      <c r="K279" s="105"/>
      <c r="L279" s="105"/>
      <c r="M279" s="105"/>
      <c r="N279" s="105"/>
      <c r="O279" s="98">
        <v>5.2681126989409202E-2</v>
      </c>
      <c r="P279" s="98"/>
      <c r="Q279" s="98"/>
      <c r="R279" s="98"/>
      <c r="S279" s="98"/>
      <c r="T279" s="98"/>
      <c r="U279" s="98"/>
      <c r="V279" s="98"/>
      <c r="W279" s="98"/>
      <c r="X279" s="98"/>
      <c r="Y279" s="97">
        <v>2711</v>
      </c>
      <c r="Z279" s="97"/>
      <c r="AA279" s="97"/>
      <c r="AB279" s="97"/>
      <c r="AC279" s="97"/>
      <c r="AD279" s="97"/>
      <c r="AE279" s="97"/>
      <c r="AF279" s="97"/>
      <c r="AG279" s="97"/>
      <c r="AH279" s="98">
        <v>5.4284055185118398E-2</v>
      </c>
      <c r="AI279" s="98"/>
      <c r="AJ279" s="98"/>
      <c r="AK279" s="98"/>
      <c r="AL279" s="98"/>
      <c r="AM279" s="98"/>
      <c r="AN279" s="98"/>
      <c r="AO279" s="98"/>
      <c r="AP279" s="54">
        <v>8</v>
      </c>
    </row>
    <row r="280" spans="2:44" s="1" customFormat="1" ht="10.199999999999999" x14ac:dyDescent="0.15">
      <c r="B280" s="95" t="s">
        <v>1162</v>
      </c>
      <c r="C280" s="95"/>
      <c r="D280" s="105">
        <v>201028489.41999999</v>
      </c>
      <c r="E280" s="105"/>
      <c r="F280" s="105"/>
      <c r="G280" s="105"/>
      <c r="H280" s="105"/>
      <c r="I280" s="105"/>
      <c r="J280" s="105"/>
      <c r="K280" s="105"/>
      <c r="L280" s="105"/>
      <c r="M280" s="105"/>
      <c r="N280" s="105"/>
      <c r="O280" s="98">
        <v>5.57757423552422E-2</v>
      </c>
      <c r="P280" s="98"/>
      <c r="Q280" s="98"/>
      <c r="R280" s="98"/>
      <c r="S280" s="98"/>
      <c r="T280" s="98"/>
      <c r="U280" s="98"/>
      <c r="V280" s="98"/>
      <c r="W280" s="98"/>
      <c r="X280" s="98"/>
      <c r="Y280" s="97">
        <v>2484</v>
      </c>
      <c r="Z280" s="97"/>
      <c r="AA280" s="97"/>
      <c r="AB280" s="97"/>
      <c r="AC280" s="97"/>
      <c r="AD280" s="97"/>
      <c r="AE280" s="97"/>
      <c r="AF280" s="97"/>
      <c r="AG280" s="97"/>
      <c r="AH280" s="98">
        <v>4.9738691656154299E-2</v>
      </c>
      <c r="AI280" s="98"/>
      <c r="AJ280" s="98"/>
      <c r="AK280" s="98"/>
      <c r="AL280" s="98"/>
      <c r="AM280" s="98"/>
      <c r="AN280" s="98"/>
      <c r="AO280" s="98"/>
      <c r="AP280" s="54">
        <v>9</v>
      </c>
    </row>
    <row r="281" spans="2:44" s="1" customFormat="1" ht="10.199999999999999" x14ac:dyDescent="0.15">
      <c r="B281" s="95" t="s">
        <v>1163</v>
      </c>
      <c r="C281" s="95"/>
      <c r="D281" s="105">
        <v>366096429.11000001</v>
      </c>
      <c r="E281" s="105"/>
      <c r="F281" s="105"/>
      <c r="G281" s="105"/>
      <c r="H281" s="105"/>
      <c r="I281" s="105"/>
      <c r="J281" s="105"/>
      <c r="K281" s="105"/>
      <c r="L281" s="105"/>
      <c r="M281" s="105"/>
      <c r="N281" s="105"/>
      <c r="O281" s="98">
        <v>0.101574160787491</v>
      </c>
      <c r="P281" s="98"/>
      <c r="Q281" s="98"/>
      <c r="R281" s="98"/>
      <c r="S281" s="98"/>
      <c r="T281" s="98"/>
      <c r="U281" s="98"/>
      <c r="V281" s="98"/>
      <c r="W281" s="98"/>
      <c r="X281" s="98"/>
      <c r="Y281" s="97">
        <v>3351</v>
      </c>
      <c r="Z281" s="97"/>
      <c r="AA281" s="97"/>
      <c r="AB281" s="97"/>
      <c r="AC281" s="97"/>
      <c r="AD281" s="97"/>
      <c r="AE281" s="97"/>
      <c r="AF281" s="97"/>
      <c r="AG281" s="97"/>
      <c r="AH281" s="98">
        <v>6.7099177028894105E-2</v>
      </c>
      <c r="AI281" s="98"/>
      <c r="AJ281" s="98"/>
      <c r="AK281" s="98"/>
      <c r="AL281" s="98"/>
      <c r="AM281" s="98"/>
      <c r="AN281" s="98"/>
      <c r="AO281" s="98"/>
      <c r="AP281" s="54">
        <v>10</v>
      </c>
    </row>
    <row r="282" spans="2:44" s="1" customFormat="1" ht="10.199999999999999" x14ac:dyDescent="0.15">
      <c r="B282" s="95" t="s">
        <v>1164</v>
      </c>
      <c r="C282" s="95"/>
      <c r="D282" s="105">
        <v>566221332.48000002</v>
      </c>
      <c r="E282" s="105"/>
      <c r="F282" s="105"/>
      <c r="G282" s="105"/>
      <c r="H282" s="105"/>
      <c r="I282" s="105"/>
      <c r="J282" s="105"/>
      <c r="K282" s="105"/>
      <c r="L282" s="105"/>
      <c r="M282" s="105"/>
      <c r="N282" s="105"/>
      <c r="O282" s="98">
        <v>0.15709920144932699</v>
      </c>
      <c r="P282" s="98"/>
      <c r="Q282" s="98"/>
      <c r="R282" s="98"/>
      <c r="S282" s="98"/>
      <c r="T282" s="98"/>
      <c r="U282" s="98"/>
      <c r="V282" s="98"/>
      <c r="W282" s="98"/>
      <c r="X282" s="98"/>
      <c r="Y282" s="97">
        <v>6128</v>
      </c>
      <c r="Z282" s="97"/>
      <c r="AA282" s="97"/>
      <c r="AB282" s="97"/>
      <c r="AC282" s="97"/>
      <c r="AD282" s="97"/>
      <c r="AE282" s="97"/>
      <c r="AF282" s="97"/>
      <c r="AG282" s="97"/>
      <c r="AH282" s="98">
        <v>0.122704791654152</v>
      </c>
      <c r="AI282" s="98"/>
      <c r="AJ282" s="98"/>
      <c r="AK282" s="98"/>
      <c r="AL282" s="98"/>
      <c r="AM282" s="98"/>
      <c r="AN282" s="98"/>
      <c r="AO282" s="98"/>
      <c r="AP282" s="54">
        <v>11</v>
      </c>
    </row>
    <row r="283" spans="2:44" s="1" customFormat="1" ht="10.199999999999999" x14ac:dyDescent="0.15">
      <c r="B283" s="95" t="s">
        <v>1165</v>
      </c>
      <c r="C283" s="95"/>
      <c r="D283" s="105">
        <v>268642819.47000003</v>
      </c>
      <c r="E283" s="105"/>
      <c r="F283" s="105"/>
      <c r="G283" s="105"/>
      <c r="H283" s="105"/>
      <c r="I283" s="105"/>
      <c r="J283" s="105"/>
      <c r="K283" s="105"/>
      <c r="L283" s="105"/>
      <c r="M283" s="105"/>
      <c r="N283" s="105"/>
      <c r="O283" s="98">
        <v>7.4535468716773107E-2</v>
      </c>
      <c r="P283" s="98"/>
      <c r="Q283" s="98"/>
      <c r="R283" s="98"/>
      <c r="S283" s="98"/>
      <c r="T283" s="98"/>
      <c r="U283" s="98"/>
      <c r="V283" s="98"/>
      <c r="W283" s="98"/>
      <c r="X283" s="98"/>
      <c r="Y283" s="97">
        <v>2392</v>
      </c>
      <c r="Z283" s="97"/>
      <c r="AA283" s="97"/>
      <c r="AB283" s="97"/>
      <c r="AC283" s="97"/>
      <c r="AD283" s="97"/>
      <c r="AE283" s="97"/>
      <c r="AF283" s="97"/>
      <c r="AG283" s="97"/>
      <c r="AH283" s="98">
        <v>4.7896517891111497E-2</v>
      </c>
      <c r="AI283" s="98"/>
      <c r="AJ283" s="98"/>
      <c r="AK283" s="98"/>
      <c r="AL283" s="98"/>
      <c r="AM283" s="98"/>
      <c r="AN283" s="98"/>
      <c r="AO283" s="98"/>
      <c r="AP283" s="54">
        <v>12</v>
      </c>
    </row>
    <row r="284" spans="2:44" s="1" customFormat="1" ht="10.199999999999999" x14ac:dyDescent="0.15">
      <c r="B284" s="95" t="s">
        <v>1166</v>
      </c>
      <c r="C284" s="95"/>
      <c r="D284" s="105">
        <v>124065519.39</v>
      </c>
      <c r="E284" s="105"/>
      <c r="F284" s="105"/>
      <c r="G284" s="105"/>
      <c r="H284" s="105"/>
      <c r="I284" s="105"/>
      <c r="J284" s="105"/>
      <c r="K284" s="105"/>
      <c r="L284" s="105"/>
      <c r="M284" s="105"/>
      <c r="N284" s="105"/>
      <c r="O284" s="98">
        <v>3.4422217789283699E-2</v>
      </c>
      <c r="P284" s="98"/>
      <c r="Q284" s="98"/>
      <c r="R284" s="98"/>
      <c r="S284" s="98"/>
      <c r="T284" s="98"/>
      <c r="U284" s="98"/>
      <c r="V284" s="98"/>
      <c r="W284" s="98"/>
      <c r="X284" s="98"/>
      <c r="Y284" s="97">
        <v>1069</v>
      </c>
      <c r="Z284" s="97"/>
      <c r="AA284" s="97"/>
      <c r="AB284" s="97"/>
      <c r="AC284" s="97"/>
      <c r="AD284" s="97"/>
      <c r="AE284" s="97"/>
      <c r="AF284" s="97"/>
      <c r="AG284" s="97"/>
      <c r="AH284" s="98">
        <v>2.1405258204681501E-2</v>
      </c>
      <c r="AI284" s="98"/>
      <c r="AJ284" s="98"/>
      <c r="AK284" s="98"/>
      <c r="AL284" s="98"/>
      <c r="AM284" s="98"/>
      <c r="AN284" s="98"/>
      <c r="AO284" s="98"/>
      <c r="AP284" s="54">
        <v>13</v>
      </c>
    </row>
    <row r="285" spans="2:44" s="1" customFormat="1" ht="10.199999999999999" x14ac:dyDescent="0.15">
      <c r="B285" s="95" t="s">
        <v>1167</v>
      </c>
      <c r="C285" s="95"/>
      <c r="D285" s="105">
        <v>285770391.41000003</v>
      </c>
      <c r="E285" s="105"/>
      <c r="F285" s="105"/>
      <c r="G285" s="105"/>
      <c r="H285" s="105"/>
      <c r="I285" s="105"/>
      <c r="J285" s="105"/>
      <c r="K285" s="105"/>
      <c r="L285" s="105"/>
      <c r="M285" s="105"/>
      <c r="N285" s="105"/>
      <c r="O285" s="98">
        <v>7.9287546606093801E-2</v>
      </c>
      <c r="P285" s="98"/>
      <c r="Q285" s="98"/>
      <c r="R285" s="98"/>
      <c r="S285" s="98"/>
      <c r="T285" s="98"/>
      <c r="U285" s="98"/>
      <c r="V285" s="98"/>
      <c r="W285" s="98"/>
      <c r="X285" s="98"/>
      <c r="Y285" s="97">
        <v>1944</v>
      </c>
      <c r="Z285" s="97"/>
      <c r="AA285" s="97"/>
      <c r="AB285" s="97"/>
      <c r="AC285" s="97"/>
      <c r="AD285" s="97"/>
      <c r="AE285" s="97"/>
      <c r="AF285" s="97"/>
      <c r="AG285" s="97"/>
      <c r="AH285" s="98">
        <v>3.8925932600468602E-2</v>
      </c>
      <c r="AI285" s="98"/>
      <c r="AJ285" s="98"/>
      <c r="AK285" s="98"/>
      <c r="AL285" s="98"/>
      <c r="AM285" s="98"/>
      <c r="AN285" s="98"/>
      <c r="AO285" s="98"/>
      <c r="AP285" s="54">
        <v>14</v>
      </c>
    </row>
    <row r="286" spans="2:44" s="1" customFormat="1" ht="10.199999999999999" x14ac:dyDescent="0.15">
      <c r="B286" s="101"/>
      <c r="C286" s="101"/>
      <c r="D286" s="106">
        <v>3604227948.0500002</v>
      </c>
      <c r="E286" s="106"/>
      <c r="F286" s="106"/>
      <c r="G286" s="106"/>
      <c r="H286" s="106"/>
      <c r="I286" s="106"/>
      <c r="J286" s="106"/>
      <c r="K286" s="106"/>
      <c r="L286" s="106"/>
      <c r="M286" s="106"/>
      <c r="N286" s="106"/>
      <c r="O286" s="100">
        <v>1</v>
      </c>
      <c r="P286" s="100"/>
      <c r="Q286" s="100"/>
      <c r="R286" s="100"/>
      <c r="S286" s="100"/>
      <c r="T286" s="100"/>
      <c r="U286" s="100"/>
      <c r="V286" s="100"/>
      <c r="W286" s="100"/>
      <c r="X286" s="100"/>
      <c r="Y286" s="99">
        <v>49941</v>
      </c>
      <c r="Z286" s="99"/>
      <c r="AA286" s="99"/>
      <c r="AB286" s="99"/>
      <c r="AC286" s="99"/>
      <c r="AD286" s="99"/>
      <c r="AE286" s="99"/>
      <c r="AF286" s="99"/>
      <c r="AG286" s="99"/>
      <c r="AH286" s="100">
        <v>1</v>
      </c>
      <c r="AI286" s="100"/>
      <c r="AJ286" s="100"/>
      <c r="AK286" s="100"/>
      <c r="AL286" s="100"/>
      <c r="AM286" s="100"/>
      <c r="AN286" s="100"/>
      <c r="AO286" s="100"/>
      <c r="AP286" s="55"/>
    </row>
    <row r="287" spans="2:44" s="1" customFormat="1" ht="7.8" x14ac:dyDescent="0.15"/>
    <row r="288" spans="2:44" s="1" customFormat="1" x14ac:dyDescent="0.15">
      <c r="B288" s="86" t="s">
        <v>1188</v>
      </c>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row>
    <row r="289" spans="2:41" s="1" customFormat="1" ht="7.8" x14ac:dyDescent="0.15"/>
    <row r="290" spans="2:41" s="1" customFormat="1" ht="10.199999999999999" x14ac:dyDescent="0.15">
      <c r="B290" s="84" t="s">
        <v>1060</v>
      </c>
      <c r="C290" s="84"/>
      <c r="D290" s="84" t="s">
        <v>1057</v>
      </c>
      <c r="E290" s="84"/>
      <c r="F290" s="84"/>
      <c r="G290" s="84"/>
      <c r="H290" s="84"/>
      <c r="I290" s="84"/>
      <c r="J290" s="84"/>
      <c r="K290" s="84"/>
      <c r="L290" s="84"/>
      <c r="M290" s="84"/>
      <c r="N290" s="84"/>
      <c r="O290" s="84" t="s">
        <v>1058</v>
      </c>
      <c r="P290" s="84"/>
      <c r="Q290" s="84"/>
      <c r="R290" s="84"/>
      <c r="S290" s="84"/>
      <c r="T290" s="84"/>
      <c r="U290" s="84"/>
      <c r="V290" s="84"/>
      <c r="W290" s="84"/>
      <c r="X290" s="84"/>
      <c r="Y290" s="84" t="s">
        <v>1059</v>
      </c>
      <c r="Z290" s="84"/>
      <c r="AA290" s="84"/>
      <c r="AB290" s="84"/>
      <c r="AC290" s="84"/>
      <c r="AD290" s="84"/>
      <c r="AE290" s="84"/>
      <c r="AF290" s="84"/>
      <c r="AG290" s="84"/>
      <c r="AH290" s="84" t="s">
        <v>1058</v>
      </c>
      <c r="AI290" s="84"/>
      <c r="AJ290" s="84"/>
      <c r="AK290" s="84"/>
      <c r="AL290" s="84"/>
      <c r="AM290" s="84"/>
      <c r="AN290" s="84"/>
      <c r="AO290" s="84"/>
    </row>
    <row r="291" spans="2:41" s="1" customFormat="1" ht="10.199999999999999" x14ac:dyDescent="0.15">
      <c r="B291" s="95" t="s">
        <v>1168</v>
      </c>
      <c r="C291" s="95"/>
      <c r="D291" s="105">
        <v>68472906.700000197</v>
      </c>
      <c r="E291" s="105"/>
      <c r="F291" s="105"/>
      <c r="G291" s="105"/>
      <c r="H291" s="105"/>
      <c r="I291" s="105"/>
      <c r="J291" s="105"/>
      <c r="K291" s="105"/>
      <c r="L291" s="105"/>
      <c r="M291" s="105"/>
      <c r="N291" s="105"/>
      <c r="O291" s="98">
        <v>1.8997940110043899E-2</v>
      </c>
      <c r="P291" s="98"/>
      <c r="Q291" s="98"/>
      <c r="R291" s="98"/>
      <c r="S291" s="98"/>
      <c r="T291" s="98"/>
      <c r="U291" s="98"/>
      <c r="V291" s="98"/>
      <c r="W291" s="98"/>
      <c r="X291" s="98"/>
      <c r="Y291" s="97">
        <v>4100</v>
      </c>
      <c r="Z291" s="97"/>
      <c r="AA291" s="97"/>
      <c r="AB291" s="97"/>
      <c r="AC291" s="97"/>
      <c r="AD291" s="97"/>
      <c r="AE291" s="97"/>
      <c r="AF291" s="97"/>
      <c r="AG291" s="97"/>
      <c r="AH291" s="98">
        <v>8.2096874311687801E-2</v>
      </c>
      <c r="AI291" s="98"/>
      <c r="AJ291" s="98"/>
      <c r="AK291" s="98"/>
      <c r="AL291" s="98"/>
      <c r="AM291" s="98"/>
      <c r="AN291" s="98"/>
      <c r="AO291" s="98"/>
    </row>
    <row r="292" spans="2:41" s="1" customFormat="1" ht="10.199999999999999" x14ac:dyDescent="0.15">
      <c r="B292" s="95" t="s">
        <v>1062</v>
      </c>
      <c r="C292" s="95"/>
      <c r="D292" s="105">
        <v>132712751.53</v>
      </c>
      <c r="E292" s="105"/>
      <c r="F292" s="105"/>
      <c r="G292" s="105"/>
      <c r="H292" s="105"/>
      <c r="I292" s="105"/>
      <c r="J292" s="105"/>
      <c r="K292" s="105"/>
      <c r="L292" s="105"/>
      <c r="M292" s="105"/>
      <c r="N292" s="105"/>
      <c r="O292" s="98">
        <v>3.6821409034853703E-2</v>
      </c>
      <c r="P292" s="98"/>
      <c r="Q292" s="98"/>
      <c r="R292" s="98"/>
      <c r="S292" s="98"/>
      <c r="T292" s="98"/>
      <c r="U292" s="98"/>
      <c r="V292" s="98"/>
      <c r="W292" s="98"/>
      <c r="X292" s="98"/>
      <c r="Y292" s="97">
        <v>5386</v>
      </c>
      <c r="Z292" s="97"/>
      <c r="AA292" s="97"/>
      <c r="AB292" s="97"/>
      <c r="AC292" s="97"/>
      <c r="AD292" s="97"/>
      <c r="AE292" s="97"/>
      <c r="AF292" s="97"/>
      <c r="AG292" s="97"/>
      <c r="AH292" s="98">
        <v>0.107847259766525</v>
      </c>
      <c r="AI292" s="98"/>
      <c r="AJ292" s="98"/>
      <c r="AK292" s="98"/>
      <c r="AL292" s="98"/>
      <c r="AM292" s="98"/>
      <c r="AN292" s="98"/>
      <c r="AO292" s="98"/>
    </row>
    <row r="293" spans="2:41" s="1" customFormat="1" ht="10.199999999999999" x14ac:dyDescent="0.15">
      <c r="B293" s="95" t="s">
        <v>1063</v>
      </c>
      <c r="C293" s="95"/>
      <c r="D293" s="105">
        <v>169971693.49000001</v>
      </c>
      <c r="E293" s="105"/>
      <c r="F293" s="105"/>
      <c r="G293" s="105"/>
      <c r="H293" s="105"/>
      <c r="I293" s="105"/>
      <c r="J293" s="105"/>
      <c r="K293" s="105"/>
      <c r="L293" s="105"/>
      <c r="M293" s="105"/>
      <c r="N293" s="105"/>
      <c r="O293" s="98">
        <v>4.7158974387832599E-2</v>
      </c>
      <c r="P293" s="98"/>
      <c r="Q293" s="98"/>
      <c r="R293" s="98"/>
      <c r="S293" s="98"/>
      <c r="T293" s="98"/>
      <c r="U293" s="98"/>
      <c r="V293" s="98"/>
      <c r="W293" s="98"/>
      <c r="X293" s="98"/>
      <c r="Y293" s="97">
        <v>4604</v>
      </c>
      <c r="Z293" s="97"/>
      <c r="AA293" s="97"/>
      <c r="AB293" s="97"/>
      <c r="AC293" s="97"/>
      <c r="AD293" s="97"/>
      <c r="AE293" s="97"/>
      <c r="AF293" s="97"/>
      <c r="AG293" s="97"/>
      <c r="AH293" s="98">
        <v>9.2188782763661103E-2</v>
      </c>
      <c r="AI293" s="98"/>
      <c r="AJ293" s="98"/>
      <c r="AK293" s="98"/>
      <c r="AL293" s="98"/>
      <c r="AM293" s="98"/>
      <c r="AN293" s="98"/>
      <c r="AO293" s="98"/>
    </row>
    <row r="294" spans="2:41" s="1" customFormat="1" ht="10.199999999999999" x14ac:dyDescent="0.15">
      <c r="B294" s="95" t="s">
        <v>1064</v>
      </c>
      <c r="C294" s="95"/>
      <c r="D294" s="105">
        <v>210952517.46000001</v>
      </c>
      <c r="E294" s="105"/>
      <c r="F294" s="105"/>
      <c r="G294" s="105"/>
      <c r="H294" s="105"/>
      <c r="I294" s="105"/>
      <c r="J294" s="105"/>
      <c r="K294" s="105"/>
      <c r="L294" s="105"/>
      <c r="M294" s="105"/>
      <c r="N294" s="105"/>
      <c r="O294" s="98">
        <v>5.8529183087360603E-2</v>
      </c>
      <c r="P294" s="98"/>
      <c r="Q294" s="98"/>
      <c r="R294" s="98"/>
      <c r="S294" s="98"/>
      <c r="T294" s="98"/>
      <c r="U294" s="98"/>
      <c r="V294" s="98"/>
      <c r="W294" s="98"/>
      <c r="X294" s="98"/>
      <c r="Y294" s="97">
        <v>4358</v>
      </c>
      <c r="Z294" s="97"/>
      <c r="AA294" s="97"/>
      <c r="AB294" s="97"/>
      <c r="AC294" s="97"/>
      <c r="AD294" s="97"/>
      <c r="AE294" s="97"/>
      <c r="AF294" s="97"/>
      <c r="AG294" s="97"/>
      <c r="AH294" s="98">
        <v>8.72629703049599E-2</v>
      </c>
      <c r="AI294" s="98"/>
      <c r="AJ294" s="98"/>
      <c r="AK294" s="98"/>
      <c r="AL294" s="98"/>
      <c r="AM294" s="98"/>
      <c r="AN294" s="98"/>
      <c r="AO294" s="98"/>
    </row>
    <row r="295" spans="2:41" s="1" customFormat="1" ht="10.199999999999999" x14ac:dyDescent="0.15">
      <c r="B295" s="95" t="s">
        <v>1065</v>
      </c>
      <c r="C295" s="95"/>
      <c r="D295" s="105">
        <v>225308316.81999999</v>
      </c>
      <c r="E295" s="105"/>
      <c r="F295" s="105"/>
      <c r="G295" s="105"/>
      <c r="H295" s="105"/>
      <c r="I295" s="105"/>
      <c r="J295" s="105"/>
      <c r="K295" s="105"/>
      <c r="L295" s="105"/>
      <c r="M295" s="105"/>
      <c r="N295" s="105"/>
      <c r="O295" s="98">
        <v>6.2512227325105502E-2</v>
      </c>
      <c r="P295" s="98"/>
      <c r="Q295" s="98"/>
      <c r="R295" s="98"/>
      <c r="S295" s="98"/>
      <c r="T295" s="98"/>
      <c r="U295" s="98"/>
      <c r="V295" s="98"/>
      <c r="W295" s="98"/>
      <c r="X295" s="98"/>
      <c r="Y295" s="97">
        <v>3703</v>
      </c>
      <c r="Z295" s="97"/>
      <c r="AA295" s="97"/>
      <c r="AB295" s="97"/>
      <c r="AC295" s="97"/>
      <c r="AD295" s="97"/>
      <c r="AE295" s="97"/>
      <c r="AF295" s="97"/>
      <c r="AG295" s="97"/>
      <c r="AH295" s="98">
        <v>7.4147494042970705E-2</v>
      </c>
      <c r="AI295" s="98"/>
      <c r="AJ295" s="98"/>
      <c r="AK295" s="98"/>
      <c r="AL295" s="98"/>
      <c r="AM295" s="98"/>
      <c r="AN295" s="98"/>
      <c r="AO295" s="98"/>
    </row>
    <row r="296" spans="2:41" s="1" customFormat="1" ht="10.199999999999999" x14ac:dyDescent="0.15">
      <c r="B296" s="95" t="s">
        <v>1066</v>
      </c>
      <c r="C296" s="95"/>
      <c r="D296" s="105">
        <v>273250333.53000098</v>
      </c>
      <c r="E296" s="105"/>
      <c r="F296" s="105"/>
      <c r="G296" s="105"/>
      <c r="H296" s="105"/>
      <c r="I296" s="105"/>
      <c r="J296" s="105"/>
      <c r="K296" s="105"/>
      <c r="L296" s="105"/>
      <c r="M296" s="105"/>
      <c r="N296" s="105"/>
      <c r="O296" s="98">
        <v>7.5813832384779595E-2</v>
      </c>
      <c r="P296" s="98"/>
      <c r="Q296" s="98"/>
      <c r="R296" s="98"/>
      <c r="S296" s="98"/>
      <c r="T296" s="98"/>
      <c r="U296" s="98"/>
      <c r="V296" s="98"/>
      <c r="W296" s="98"/>
      <c r="X296" s="98"/>
      <c r="Y296" s="97">
        <v>4057</v>
      </c>
      <c r="Z296" s="97"/>
      <c r="AA296" s="97"/>
      <c r="AB296" s="97"/>
      <c r="AC296" s="97"/>
      <c r="AD296" s="97"/>
      <c r="AE296" s="97"/>
      <c r="AF296" s="97"/>
      <c r="AG296" s="97"/>
      <c r="AH296" s="98">
        <v>8.1235858312809106E-2</v>
      </c>
      <c r="AI296" s="98"/>
      <c r="AJ296" s="98"/>
      <c r="AK296" s="98"/>
      <c r="AL296" s="98"/>
      <c r="AM296" s="98"/>
      <c r="AN296" s="98"/>
      <c r="AO296" s="98"/>
    </row>
    <row r="297" spans="2:41" s="1" customFormat="1" ht="10.199999999999999" x14ac:dyDescent="0.15">
      <c r="B297" s="95" t="s">
        <v>1067</v>
      </c>
      <c r="C297" s="95"/>
      <c r="D297" s="105">
        <v>367599371.28999901</v>
      </c>
      <c r="E297" s="105"/>
      <c r="F297" s="105"/>
      <c r="G297" s="105"/>
      <c r="H297" s="105"/>
      <c r="I297" s="105"/>
      <c r="J297" s="105"/>
      <c r="K297" s="105"/>
      <c r="L297" s="105"/>
      <c r="M297" s="105"/>
      <c r="N297" s="105"/>
      <c r="O297" s="98">
        <v>0.101991154995866</v>
      </c>
      <c r="P297" s="98"/>
      <c r="Q297" s="98"/>
      <c r="R297" s="98"/>
      <c r="S297" s="98"/>
      <c r="T297" s="98"/>
      <c r="U297" s="98"/>
      <c r="V297" s="98"/>
      <c r="W297" s="98"/>
      <c r="X297" s="98"/>
      <c r="Y297" s="97">
        <v>4575</v>
      </c>
      <c r="Z297" s="97"/>
      <c r="AA297" s="97"/>
      <c r="AB297" s="97"/>
      <c r="AC297" s="97"/>
      <c r="AD297" s="97"/>
      <c r="AE297" s="97"/>
      <c r="AF297" s="97"/>
      <c r="AG297" s="97"/>
      <c r="AH297" s="98">
        <v>9.1608097555114995E-2</v>
      </c>
      <c r="AI297" s="98"/>
      <c r="AJ297" s="98"/>
      <c r="AK297" s="98"/>
      <c r="AL297" s="98"/>
      <c r="AM297" s="98"/>
      <c r="AN297" s="98"/>
      <c r="AO297" s="98"/>
    </row>
    <row r="298" spans="2:41" s="1" customFormat="1" ht="10.199999999999999" x14ac:dyDescent="0.15">
      <c r="B298" s="95" t="s">
        <v>1068</v>
      </c>
      <c r="C298" s="95"/>
      <c r="D298" s="105">
        <v>265423902.08000001</v>
      </c>
      <c r="E298" s="105"/>
      <c r="F298" s="105"/>
      <c r="G298" s="105"/>
      <c r="H298" s="105"/>
      <c r="I298" s="105"/>
      <c r="J298" s="105"/>
      <c r="K298" s="105"/>
      <c r="L298" s="105"/>
      <c r="M298" s="105"/>
      <c r="N298" s="105"/>
      <c r="O298" s="98">
        <v>7.3642373874716505E-2</v>
      </c>
      <c r="P298" s="98"/>
      <c r="Q298" s="98"/>
      <c r="R298" s="98"/>
      <c r="S298" s="98"/>
      <c r="T298" s="98"/>
      <c r="U298" s="98"/>
      <c r="V298" s="98"/>
      <c r="W298" s="98"/>
      <c r="X298" s="98"/>
      <c r="Y298" s="97">
        <v>2974</v>
      </c>
      <c r="Z298" s="97"/>
      <c r="AA298" s="97"/>
      <c r="AB298" s="97"/>
      <c r="AC298" s="97"/>
      <c r="AD298" s="97"/>
      <c r="AE298" s="97"/>
      <c r="AF298" s="97"/>
      <c r="AG298" s="97"/>
      <c r="AH298" s="98">
        <v>5.9550269317795002E-2</v>
      </c>
      <c r="AI298" s="98"/>
      <c r="AJ298" s="98"/>
      <c r="AK298" s="98"/>
      <c r="AL298" s="98"/>
      <c r="AM298" s="98"/>
      <c r="AN298" s="98"/>
      <c r="AO298" s="98"/>
    </row>
    <row r="299" spans="2:41" s="1" customFormat="1" ht="10.199999999999999" x14ac:dyDescent="0.15">
      <c r="B299" s="95" t="s">
        <v>1069</v>
      </c>
      <c r="C299" s="95"/>
      <c r="D299" s="105">
        <v>400057695.919999</v>
      </c>
      <c r="E299" s="105"/>
      <c r="F299" s="105"/>
      <c r="G299" s="105"/>
      <c r="H299" s="105"/>
      <c r="I299" s="105"/>
      <c r="J299" s="105"/>
      <c r="K299" s="105"/>
      <c r="L299" s="105"/>
      <c r="M299" s="105"/>
      <c r="N299" s="105"/>
      <c r="O299" s="98">
        <v>0.110996779805906</v>
      </c>
      <c r="P299" s="98"/>
      <c r="Q299" s="98"/>
      <c r="R299" s="98"/>
      <c r="S299" s="98"/>
      <c r="T299" s="98"/>
      <c r="U299" s="98"/>
      <c r="V299" s="98"/>
      <c r="W299" s="98"/>
      <c r="X299" s="98"/>
      <c r="Y299" s="97">
        <v>4303</v>
      </c>
      <c r="Z299" s="97"/>
      <c r="AA299" s="97"/>
      <c r="AB299" s="97"/>
      <c r="AC299" s="97"/>
      <c r="AD299" s="97"/>
      <c r="AE299" s="97"/>
      <c r="AF299" s="97"/>
      <c r="AG299" s="97"/>
      <c r="AH299" s="98">
        <v>8.6161670771510407E-2</v>
      </c>
      <c r="AI299" s="98"/>
      <c r="AJ299" s="98"/>
      <c r="AK299" s="98"/>
      <c r="AL299" s="98"/>
      <c r="AM299" s="98"/>
      <c r="AN299" s="98"/>
      <c r="AO299" s="98"/>
    </row>
    <row r="300" spans="2:41" s="1" customFormat="1" ht="10.199999999999999" x14ac:dyDescent="0.15">
      <c r="B300" s="95" t="s">
        <v>1070</v>
      </c>
      <c r="C300" s="95"/>
      <c r="D300" s="105">
        <v>470835592.86999899</v>
      </c>
      <c r="E300" s="105"/>
      <c r="F300" s="105"/>
      <c r="G300" s="105"/>
      <c r="H300" s="105"/>
      <c r="I300" s="105"/>
      <c r="J300" s="105"/>
      <c r="K300" s="105"/>
      <c r="L300" s="105"/>
      <c r="M300" s="105"/>
      <c r="N300" s="105"/>
      <c r="O300" s="98">
        <v>0.13063424390922199</v>
      </c>
      <c r="P300" s="98"/>
      <c r="Q300" s="98"/>
      <c r="R300" s="98"/>
      <c r="S300" s="98"/>
      <c r="T300" s="98"/>
      <c r="U300" s="98"/>
      <c r="V300" s="98"/>
      <c r="W300" s="98"/>
      <c r="X300" s="98"/>
      <c r="Y300" s="97">
        <v>4415</v>
      </c>
      <c r="Z300" s="97"/>
      <c r="AA300" s="97"/>
      <c r="AB300" s="97"/>
      <c r="AC300" s="97"/>
      <c r="AD300" s="97"/>
      <c r="AE300" s="97"/>
      <c r="AF300" s="97"/>
      <c r="AG300" s="97"/>
      <c r="AH300" s="98">
        <v>8.8404317094171098E-2</v>
      </c>
      <c r="AI300" s="98"/>
      <c r="AJ300" s="98"/>
      <c r="AK300" s="98"/>
      <c r="AL300" s="98"/>
      <c r="AM300" s="98"/>
      <c r="AN300" s="98"/>
      <c r="AO300" s="98"/>
    </row>
    <row r="301" spans="2:41" s="1" customFormat="1" ht="10.199999999999999" x14ac:dyDescent="0.15">
      <c r="B301" s="95" t="s">
        <v>1071</v>
      </c>
      <c r="C301" s="95"/>
      <c r="D301" s="105">
        <v>248053155.38999999</v>
      </c>
      <c r="E301" s="105"/>
      <c r="F301" s="105"/>
      <c r="G301" s="105"/>
      <c r="H301" s="105"/>
      <c r="I301" s="105"/>
      <c r="J301" s="105"/>
      <c r="K301" s="105"/>
      <c r="L301" s="105"/>
      <c r="M301" s="105"/>
      <c r="N301" s="105"/>
      <c r="O301" s="98">
        <v>6.8822826681704294E-2</v>
      </c>
      <c r="P301" s="98"/>
      <c r="Q301" s="98"/>
      <c r="R301" s="98"/>
      <c r="S301" s="98"/>
      <c r="T301" s="98"/>
      <c r="U301" s="98"/>
      <c r="V301" s="98"/>
      <c r="W301" s="98"/>
      <c r="X301" s="98"/>
      <c r="Y301" s="97">
        <v>2213</v>
      </c>
      <c r="Z301" s="97"/>
      <c r="AA301" s="97"/>
      <c r="AB301" s="97"/>
      <c r="AC301" s="97"/>
      <c r="AD301" s="97"/>
      <c r="AE301" s="97"/>
      <c r="AF301" s="97"/>
      <c r="AG301" s="97"/>
      <c r="AH301" s="98">
        <v>4.4312288500430501E-2</v>
      </c>
      <c r="AI301" s="98"/>
      <c r="AJ301" s="98"/>
      <c r="AK301" s="98"/>
      <c r="AL301" s="98"/>
      <c r="AM301" s="98"/>
      <c r="AN301" s="98"/>
      <c r="AO301" s="98"/>
    </row>
    <row r="302" spans="2:41" s="1" customFormat="1" ht="10.199999999999999" x14ac:dyDescent="0.15">
      <c r="B302" s="95" t="s">
        <v>1072</v>
      </c>
      <c r="C302" s="95"/>
      <c r="D302" s="105">
        <v>450619667.94999802</v>
      </c>
      <c r="E302" s="105"/>
      <c r="F302" s="105"/>
      <c r="G302" s="105"/>
      <c r="H302" s="105"/>
      <c r="I302" s="105"/>
      <c r="J302" s="105"/>
      <c r="K302" s="105"/>
      <c r="L302" s="105"/>
      <c r="M302" s="105"/>
      <c r="N302" s="105"/>
      <c r="O302" s="98">
        <v>0.125025296525376</v>
      </c>
      <c r="P302" s="98"/>
      <c r="Q302" s="98"/>
      <c r="R302" s="98"/>
      <c r="S302" s="98"/>
      <c r="T302" s="98"/>
      <c r="U302" s="98"/>
      <c r="V302" s="98"/>
      <c r="W302" s="98"/>
      <c r="X302" s="98"/>
      <c r="Y302" s="97">
        <v>3215</v>
      </c>
      <c r="Z302" s="97"/>
      <c r="AA302" s="97"/>
      <c r="AB302" s="97"/>
      <c r="AC302" s="97"/>
      <c r="AD302" s="97"/>
      <c r="AE302" s="97"/>
      <c r="AF302" s="97"/>
      <c r="AG302" s="97"/>
      <c r="AH302" s="98">
        <v>6.4375963637091804E-2</v>
      </c>
      <c r="AI302" s="98"/>
      <c r="AJ302" s="98"/>
      <c r="AK302" s="98"/>
      <c r="AL302" s="98"/>
      <c r="AM302" s="98"/>
      <c r="AN302" s="98"/>
      <c r="AO302" s="98"/>
    </row>
    <row r="303" spans="2:41" s="1" customFormat="1" ht="10.199999999999999" x14ac:dyDescent="0.15">
      <c r="B303" s="95" t="s">
        <v>1073</v>
      </c>
      <c r="C303" s="95"/>
      <c r="D303" s="105">
        <v>191139262.52000001</v>
      </c>
      <c r="E303" s="105"/>
      <c r="F303" s="105"/>
      <c r="G303" s="105"/>
      <c r="H303" s="105"/>
      <c r="I303" s="105"/>
      <c r="J303" s="105"/>
      <c r="K303" s="105"/>
      <c r="L303" s="105"/>
      <c r="M303" s="105"/>
      <c r="N303" s="105"/>
      <c r="O303" s="98">
        <v>5.30319572665797E-2</v>
      </c>
      <c r="P303" s="98"/>
      <c r="Q303" s="98"/>
      <c r="R303" s="98"/>
      <c r="S303" s="98"/>
      <c r="T303" s="98"/>
      <c r="U303" s="98"/>
      <c r="V303" s="98"/>
      <c r="W303" s="98"/>
      <c r="X303" s="98"/>
      <c r="Y303" s="97">
        <v>1253</v>
      </c>
      <c r="Z303" s="97"/>
      <c r="AA303" s="97"/>
      <c r="AB303" s="97"/>
      <c r="AC303" s="97"/>
      <c r="AD303" s="97"/>
      <c r="AE303" s="97"/>
      <c r="AF303" s="97"/>
      <c r="AG303" s="97"/>
      <c r="AH303" s="98">
        <v>2.5089605734767002E-2</v>
      </c>
      <c r="AI303" s="98"/>
      <c r="AJ303" s="98"/>
      <c r="AK303" s="98"/>
      <c r="AL303" s="98"/>
      <c r="AM303" s="98"/>
      <c r="AN303" s="98"/>
      <c r="AO303" s="98"/>
    </row>
    <row r="304" spans="2:41" s="1" customFormat="1" ht="10.199999999999999" x14ac:dyDescent="0.15">
      <c r="B304" s="95" t="s">
        <v>1074</v>
      </c>
      <c r="C304" s="95"/>
      <c r="D304" s="105">
        <v>92709774.439999893</v>
      </c>
      <c r="E304" s="105"/>
      <c r="F304" s="105"/>
      <c r="G304" s="105"/>
      <c r="H304" s="105"/>
      <c r="I304" s="105"/>
      <c r="J304" s="105"/>
      <c r="K304" s="105"/>
      <c r="L304" s="105"/>
      <c r="M304" s="105"/>
      <c r="N304" s="105"/>
      <c r="O304" s="98">
        <v>2.57225058393321E-2</v>
      </c>
      <c r="P304" s="98"/>
      <c r="Q304" s="98"/>
      <c r="R304" s="98"/>
      <c r="S304" s="98"/>
      <c r="T304" s="98"/>
      <c r="U304" s="98"/>
      <c r="V304" s="98"/>
      <c r="W304" s="98"/>
      <c r="X304" s="98"/>
      <c r="Y304" s="97">
        <v>561</v>
      </c>
      <c r="Z304" s="97"/>
      <c r="AA304" s="97"/>
      <c r="AB304" s="97"/>
      <c r="AC304" s="97"/>
      <c r="AD304" s="97"/>
      <c r="AE304" s="97"/>
      <c r="AF304" s="97"/>
      <c r="AG304" s="97"/>
      <c r="AH304" s="98">
        <v>1.1233255241184599E-2</v>
      </c>
      <c r="AI304" s="98"/>
      <c r="AJ304" s="98"/>
      <c r="AK304" s="98"/>
      <c r="AL304" s="98"/>
      <c r="AM304" s="98"/>
      <c r="AN304" s="98"/>
      <c r="AO304" s="98"/>
    </row>
    <row r="305" spans="2:44" s="1" customFormat="1" ht="10.199999999999999" x14ac:dyDescent="0.15">
      <c r="B305" s="95" t="s">
        <v>1075</v>
      </c>
      <c r="C305" s="95"/>
      <c r="D305" s="105">
        <v>12507261.779999999</v>
      </c>
      <c r="E305" s="105"/>
      <c r="F305" s="105"/>
      <c r="G305" s="105"/>
      <c r="H305" s="105"/>
      <c r="I305" s="105"/>
      <c r="J305" s="105"/>
      <c r="K305" s="105"/>
      <c r="L305" s="105"/>
      <c r="M305" s="105"/>
      <c r="N305" s="105"/>
      <c r="O305" s="98">
        <v>3.4701639186741299E-3</v>
      </c>
      <c r="P305" s="98"/>
      <c r="Q305" s="98"/>
      <c r="R305" s="98"/>
      <c r="S305" s="98"/>
      <c r="T305" s="98"/>
      <c r="U305" s="98"/>
      <c r="V305" s="98"/>
      <c r="W305" s="98"/>
      <c r="X305" s="98"/>
      <c r="Y305" s="97">
        <v>82</v>
      </c>
      <c r="Z305" s="97"/>
      <c r="AA305" s="97"/>
      <c r="AB305" s="97"/>
      <c r="AC305" s="97"/>
      <c r="AD305" s="97"/>
      <c r="AE305" s="97"/>
      <c r="AF305" s="97"/>
      <c r="AG305" s="97"/>
      <c r="AH305" s="98">
        <v>1.6419374862337601E-3</v>
      </c>
      <c r="AI305" s="98"/>
      <c r="AJ305" s="98"/>
      <c r="AK305" s="98"/>
      <c r="AL305" s="98"/>
      <c r="AM305" s="98"/>
      <c r="AN305" s="98"/>
      <c r="AO305" s="98"/>
    </row>
    <row r="306" spans="2:44" s="1" customFormat="1" ht="10.199999999999999" x14ac:dyDescent="0.15">
      <c r="B306" s="95" t="s">
        <v>1076</v>
      </c>
      <c r="C306" s="95"/>
      <c r="D306" s="105">
        <v>21115207.879999999</v>
      </c>
      <c r="E306" s="105"/>
      <c r="F306" s="105"/>
      <c r="G306" s="105"/>
      <c r="H306" s="105"/>
      <c r="I306" s="105"/>
      <c r="J306" s="105"/>
      <c r="K306" s="105"/>
      <c r="L306" s="105"/>
      <c r="M306" s="105"/>
      <c r="N306" s="105"/>
      <c r="O306" s="98">
        <v>5.8584551766277804E-3</v>
      </c>
      <c r="P306" s="98"/>
      <c r="Q306" s="98"/>
      <c r="R306" s="98"/>
      <c r="S306" s="98"/>
      <c r="T306" s="98"/>
      <c r="U306" s="98"/>
      <c r="V306" s="98"/>
      <c r="W306" s="98"/>
      <c r="X306" s="98"/>
      <c r="Y306" s="97">
        <v>122</v>
      </c>
      <c r="Z306" s="97"/>
      <c r="AA306" s="97"/>
      <c r="AB306" s="97"/>
      <c r="AC306" s="97"/>
      <c r="AD306" s="97"/>
      <c r="AE306" s="97"/>
      <c r="AF306" s="97"/>
      <c r="AG306" s="97"/>
      <c r="AH306" s="98">
        <v>2.4428826014697299E-3</v>
      </c>
      <c r="AI306" s="98"/>
      <c r="AJ306" s="98"/>
      <c r="AK306" s="98"/>
      <c r="AL306" s="98"/>
      <c r="AM306" s="98"/>
      <c r="AN306" s="98"/>
      <c r="AO306" s="98"/>
    </row>
    <row r="307" spans="2:44" s="1" customFormat="1" ht="10.199999999999999" x14ac:dyDescent="0.15">
      <c r="B307" s="95" t="s">
        <v>1077</v>
      </c>
      <c r="C307" s="95"/>
      <c r="D307" s="105">
        <v>3230471.12</v>
      </c>
      <c r="E307" s="105"/>
      <c r="F307" s="105"/>
      <c r="G307" s="105"/>
      <c r="H307" s="105"/>
      <c r="I307" s="105"/>
      <c r="J307" s="105"/>
      <c r="K307" s="105"/>
      <c r="L307" s="105"/>
      <c r="M307" s="105"/>
      <c r="N307" s="105"/>
      <c r="O307" s="98">
        <v>8.9630044674277303E-4</v>
      </c>
      <c r="P307" s="98"/>
      <c r="Q307" s="98"/>
      <c r="R307" s="98"/>
      <c r="S307" s="98"/>
      <c r="T307" s="98"/>
      <c r="U307" s="98"/>
      <c r="V307" s="98"/>
      <c r="W307" s="98"/>
      <c r="X307" s="98"/>
      <c r="Y307" s="97">
        <v>19</v>
      </c>
      <c r="Z307" s="97"/>
      <c r="AA307" s="97"/>
      <c r="AB307" s="97"/>
      <c r="AC307" s="97"/>
      <c r="AD307" s="97"/>
      <c r="AE307" s="97"/>
      <c r="AF307" s="97"/>
      <c r="AG307" s="97"/>
      <c r="AH307" s="98">
        <v>3.8044892973709002E-4</v>
      </c>
      <c r="AI307" s="98"/>
      <c r="AJ307" s="98"/>
      <c r="AK307" s="98"/>
      <c r="AL307" s="98"/>
      <c r="AM307" s="98"/>
      <c r="AN307" s="98"/>
      <c r="AO307" s="98"/>
    </row>
    <row r="308" spans="2:44" s="1" customFormat="1" ht="10.199999999999999" x14ac:dyDescent="0.15">
      <c r="B308" s="95" t="s">
        <v>1078</v>
      </c>
      <c r="C308" s="95"/>
      <c r="D308" s="105">
        <v>268065.28000000003</v>
      </c>
      <c r="E308" s="105"/>
      <c r="F308" s="105"/>
      <c r="G308" s="105"/>
      <c r="H308" s="105"/>
      <c r="I308" s="105"/>
      <c r="J308" s="105"/>
      <c r="K308" s="105"/>
      <c r="L308" s="105"/>
      <c r="M308" s="105"/>
      <c r="N308" s="105"/>
      <c r="O308" s="98">
        <v>7.4375229276225994E-5</v>
      </c>
      <c r="P308" s="98"/>
      <c r="Q308" s="98"/>
      <c r="R308" s="98"/>
      <c r="S308" s="98"/>
      <c r="T308" s="98"/>
      <c r="U308" s="98"/>
      <c r="V308" s="98"/>
      <c r="W308" s="98"/>
      <c r="X308" s="98"/>
      <c r="Y308" s="97">
        <v>1</v>
      </c>
      <c r="Z308" s="97"/>
      <c r="AA308" s="97"/>
      <c r="AB308" s="97"/>
      <c r="AC308" s="97"/>
      <c r="AD308" s="97"/>
      <c r="AE308" s="97"/>
      <c r="AF308" s="97"/>
      <c r="AG308" s="97"/>
      <c r="AH308" s="98">
        <v>2.0023627880899499E-5</v>
      </c>
      <c r="AI308" s="98"/>
      <c r="AJ308" s="98"/>
      <c r="AK308" s="98"/>
      <c r="AL308" s="98"/>
      <c r="AM308" s="98"/>
      <c r="AN308" s="98"/>
      <c r="AO308" s="98"/>
    </row>
    <row r="309" spans="2:44" s="1" customFormat="1" ht="10.199999999999999" x14ac:dyDescent="0.15">
      <c r="B309" s="101"/>
      <c r="C309" s="101"/>
      <c r="D309" s="106">
        <v>3604227948.0500002</v>
      </c>
      <c r="E309" s="106"/>
      <c r="F309" s="106"/>
      <c r="G309" s="106"/>
      <c r="H309" s="106"/>
      <c r="I309" s="106"/>
      <c r="J309" s="106"/>
      <c r="K309" s="106"/>
      <c r="L309" s="106"/>
      <c r="M309" s="106"/>
      <c r="N309" s="106"/>
      <c r="O309" s="100">
        <v>1</v>
      </c>
      <c r="P309" s="100"/>
      <c r="Q309" s="100"/>
      <c r="R309" s="100"/>
      <c r="S309" s="100"/>
      <c r="T309" s="100"/>
      <c r="U309" s="100"/>
      <c r="V309" s="100"/>
      <c r="W309" s="100"/>
      <c r="X309" s="100"/>
      <c r="Y309" s="99">
        <v>49941</v>
      </c>
      <c r="Z309" s="99"/>
      <c r="AA309" s="99"/>
      <c r="AB309" s="99"/>
      <c r="AC309" s="99"/>
      <c r="AD309" s="99"/>
      <c r="AE309" s="99"/>
      <c r="AF309" s="99"/>
      <c r="AG309" s="99"/>
      <c r="AH309" s="100">
        <v>1</v>
      </c>
      <c r="AI309" s="100"/>
      <c r="AJ309" s="100"/>
      <c r="AK309" s="100"/>
      <c r="AL309" s="100"/>
      <c r="AM309" s="100"/>
      <c r="AN309" s="100"/>
      <c r="AO309" s="100"/>
    </row>
    <row r="310" spans="2:44" s="1" customFormat="1" ht="7.8" x14ac:dyDescent="0.15"/>
    <row r="311" spans="2:44" s="1" customFormat="1" x14ac:dyDescent="0.15">
      <c r="B311" s="86" t="s">
        <v>1189</v>
      </c>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row>
    <row r="312" spans="2:44" s="1" customFormat="1" ht="7.8" x14ac:dyDescent="0.15"/>
    <row r="313" spans="2:44" s="1" customFormat="1" ht="10.199999999999999" x14ac:dyDescent="0.15">
      <c r="B313" s="84" t="s">
        <v>1060</v>
      </c>
      <c r="C313" s="84"/>
      <c r="D313" s="84" t="s">
        <v>1057</v>
      </c>
      <c r="E313" s="84"/>
      <c r="F313" s="84"/>
      <c r="G313" s="84"/>
      <c r="H313" s="84"/>
      <c r="I313" s="84"/>
      <c r="J313" s="84"/>
      <c r="K313" s="84"/>
      <c r="L313" s="84"/>
      <c r="M313" s="84"/>
      <c r="N313" s="84"/>
      <c r="O313" s="84" t="s">
        <v>1058</v>
      </c>
      <c r="P313" s="84"/>
      <c r="Q313" s="84"/>
      <c r="R313" s="84"/>
      <c r="S313" s="84"/>
      <c r="T313" s="84"/>
      <c r="U313" s="84"/>
      <c r="V313" s="84"/>
      <c r="W313" s="84"/>
      <c r="X313" s="84"/>
      <c r="Y313" s="84" t="s">
        <v>1059</v>
      </c>
      <c r="Z313" s="84"/>
      <c r="AA313" s="84"/>
      <c r="AB313" s="84"/>
      <c r="AC313" s="84"/>
      <c r="AD313" s="84"/>
      <c r="AE313" s="84"/>
      <c r="AF313" s="84"/>
      <c r="AG313" s="84"/>
      <c r="AH313" s="84" t="s">
        <v>1058</v>
      </c>
      <c r="AI313" s="84"/>
      <c r="AJ313" s="84"/>
      <c r="AK313" s="84"/>
      <c r="AL313" s="84"/>
      <c r="AM313" s="84"/>
      <c r="AN313" s="84"/>
      <c r="AO313" s="84"/>
      <c r="AP313" s="84"/>
    </row>
    <row r="314" spans="2:44" s="1" customFormat="1" ht="10.199999999999999" x14ac:dyDescent="0.15">
      <c r="B314" s="95" t="s">
        <v>1136</v>
      </c>
      <c r="C314" s="95"/>
      <c r="D314" s="105">
        <v>3325275195.3399801</v>
      </c>
      <c r="E314" s="105"/>
      <c r="F314" s="105"/>
      <c r="G314" s="105"/>
      <c r="H314" s="105"/>
      <c r="I314" s="105"/>
      <c r="J314" s="105"/>
      <c r="K314" s="105"/>
      <c r="L314" s="105"/>
      <c r="M314" s="105"/>
      <c r="N314" s="105"/>
      <c r="O314" s="98">
        <v>0.92260402040860801</v>
      </c>
      <c r="P314" s="98"/>
      <c r="Q314" s="98"/>
      <c r="R314" s="98"/>
      <c r="S314" s="98"/>
      <c r="T314" s="98"/>
      <c r="U314" s="98"/>
      <c r="V314" s="98"/>
      <c r="W314" s="98"/>
      <c r="X314" s="98"/>
      <c r="Y314" s="97">
        <v>47147</v>
      </c>
      <c r="Z314" s="97"/>
      <c r="AA314" s="97"/>
      <c r="AB314" s="97"/>
      <c r="AC314" s="97"/>
      <c r="AD314" s="97"/>
      <c r="AE314" s="97"/>
      <c r="AF314" s="97"/>
      <c r="AG314" s="97"/>
      <c r="AH314" s="98">
        <v>0.94405398370076699</v>
      </c>
      <c r="AI314" s="98"/>
      <c r="AJ314" s="98"/>
      <c r="AK314" s="98"/>
      <c r="AL314" s="98"/>
      <c r="AM314" s="98"/>
      <c r="AN314" s="98"/>
      <c r="AO314" s="98"/>
      <c r="AP314" s="98"/>
    </row>
    <row r="315" spans="2:44" s="1" customFormat="1" ht="10.199999999999999" x14ac:dyDescent="0.15">
      <c r="B315" s="95" t="s">
        <v>1168</v>
      </c>
      <c r="C315" s="95"/>
      <c r="D315" s="105">
        <v>120452094.45999999</v>
      </c>
      <c r="E315" s="105"/>
      <c r="F315" s="105"/>
      <c r="G315" s="105"/>
      <c r="H315" s="105"/>
      <c r="I315" s="105"/>
      <c r="J315" s="105"/>
      <c r="K315" s="105"/>
      <c r="L315" s="105"/>
      <c r="M315" s="105"/>
      <c r="N315" s="105"/>
      <c r="O315" s="98">
        <v>3.3419666068892503E-2</v>
      </c>
      <c r="P315" s="98"/>
      <c r="Q315" s="98"/>
      <c r="R315" s="98"/>
      <c r="S315" s="98"/>
      <c r="T315" s="98"/>
      <c r="U315" s="98"/>
      <c r="V315" s="98"/>
      <c r="W315" s="98"/>
      <c r="X315" s="98"/>
      <c r="Y315" s="97">
        <v>1448</v>
      </c>
      <c r="Z315" s="97"/>
      <c r="AA315" s="97"/>
      <c r="AB315" s="97"/>
      <c r="AC315" s="97"/>
      <c r="AD315" s="97"/>
      <c r="AE315" s="97"/>
      <c r="AF315" s="97"/>
      <c r="AG315" s="97"/>
      <c r="AH315" s="98">
        <v>2.89942131715424E-2</v>
      </c>
      <c r="AI315" s="98"/>
      <c r="AJ315" s="98"/>
      <c r="AK315" s="98"/>
      <c r="AL315" s="98"/>
      <c r="AM315" s="98"/>
      <c r="AN315" s="98"/>
      <c r="AO315" s="98"/>
      <c r="AP315" s="98"/>
    </row>
    <row r="316" spans="2:44" s="1" customFormat="1" ht="10.199999999999999" x14ac:dyDescent="0.15">
      <c r="B316" s="95" t="s">
        <v>1062</v>
      </c>
      <c r="C316" s="95"/>
      <c r="D316" s="105">
        <v>26726713.5</v>
      </c>
      <c r="E316" s="105"/>
      <c r="F316" s="105"/>
      <c r="G316" s="105"/>
      <c r="H316" s="105"/>
      <c r="I316" s="105"/>
      <c r="J316" s="105"/>
      <c r="K316" s="105"/>
      <c r="L316" s="105"/>
      <c r="M316" s="105"/>
      <c r="N316" s="105"/>
      <c r="O316" s="98">
        <v>7.4153782405633204E-3</v>
      </c>
      <c r="P316" s="98"/>
      <c r="Q316" s="98"/>
      <c r="R316" s="98"/>
      <c r="S316" s="98"/>
      <c r="T316" s="98"/>
      <c r="U316" s="98"/>
      <c r="V316" s="98"/>
      <c r="W316" s="98"/>
      <c r="X316" s="98"/>
      <c r="Y316" s="97">
        <v>264</v>
      </c>
      <c r="Z316" s="97"/>
      <c r="AA316" s="97"/>
      <c r="AB316" s="97"/>
      <c r="AC316" s="97"/>
      <c r="AD316" s="97"/>
      <c r="AE316" s="97"/>
      <c r="AF316" s="97"/>
      <c r="AG316" s="97"/>
      <c r="AH316" s="98">
        <v>5.2862377605574599E-3</v>
      </c>
      <c r="AI316" s="98"/>
      <c r="AJ316" s="98"/>
      <c r="AK316" s="98"/>
      <c r="AL316" s="98"/>
      <c r="AM316" s="98"/>
      <c r="AN316" s="98"/>
      <c r="AO316" s="98"/>
      <c r="AP316" s="98"/>
    </row>
    <row r="317" spans="2:44" s="1" customFormat="1" ht="10.199999999999999" x14ac:dyDescent="0.15">
      <c r="B317" s="95" t="s">
        <v>1063</v>
      </c>
      <c r="C317" s="95"/>
      <c r="D317" s="105">
        <v>25533992.510000002</v>
      </c>
      <c r="E317" s="105"/>
      <c r="F317" s="105"/>
      <c r="G317" s="105"/>
      <c r="H317" s="105"/>
      <c r="I317" s="105"/>
      <c r="J317" s="105"/>
      <c r="K317" s="105"/>
      <c r="L317" s="105"/>
      <c r="M317" s="105"/>
      <c r="N317" s="105"/>
      <c r="O317" s="98">
        <v>7.0844555000509502E-3</v>
      </c>
      <c r="P317" s="98"/>
      <c r="Q317" s="98"/>
      <c r="R317" s="98"/>
      <c r="S317" s="98"/>
      <c r="T317" s="98"/>
      <c r="U317" s="98"/>
      <c r="V317" s="98"/>
      <c r="W317" s="98"/>
      <c r="X317" s="98"/>
      <c r="Y317" s="97">
        <v>273</v>
      </c>
      <c r="Z317" s="97"/>
      <c r="AA317" s="97"/>
      <c r="AB317" s="97"/>
      <c r="AC317" s="97"/>
      <c r="AD317" s="97"/>
      <c r="AE317" s="97"/>
      <c r="AF317" s="97"/>
      <c r="AG317" s="97"/>
      <c r="AH317" s="98">
        <v>5.4664504114855499E-3</v>
      </c>
      <c r="AI317" s="98"/>
      <c r="AJ317" s="98"/>
      <c r="AK317" s="98"/>
      <c r="AL317" s="98"/>
      <c r="AM317" s="98"/>
      <c r="AN317" s="98"/>
      <c r="AO317" s="98"/>
      <c r="AP317" s="98"/>
    </row>
    <row r="318" spans="2:44" s="1" customFormat="1" ht="10.199999999999999" x14ac:dyDescent="0.15">
      <c r="B318" s="95" t="s">
        <v>1064</v>
      </c>
      <c r="C318" s="95"/>
      <c r="D318" s="105">
        <v>25900859.879999999</v>
      </c>
      <c r="E318" s="105"/>
      <c r="F318" s="105"/>
      <c r="G318" s="105"/>
      <c r="H318" s="105"/>
      <c r="I318" s="105"/>
      <c r="J318" s="105"/>
      <c r="K318" s="105"/>
      <c r="L318" s="105"/>
      <c r="M318" s="105"/>
      <c r="N318" s="105"/>
      <c r="O318" s="98">
        <v>7.1862435598762098E-3</v>
      </c>
      <c r="P318" s="98"/>
      <c r="Q318" s="98"/>
      <c r="R318" s="98"/>
      <c r="S318" s="98"/>
      <c r="T318" s="98"/>
      <c r="U318" s="98"/>
      <c r="V318" s="98"/>
      <c r="W318" s="98"/>
      <c r="X318" s="98"/>
      <c r="Y318" s="97">
        <v>170</v>
      </c>
      <c r="Z318" s="97"/>
      <c r="AA318" s="97"/>
      <c r="AB318" s="97"/>
      <c r="AC318" s="97"/>
      <c r="AD318" s="97"/>
      <c r="AE318" s="97"/>
      <c r="AF318" s="97"/>
      <c r="AG318" s="97"/>
      <c r="AH318" s="98">
        <v>3.4040167397529101E-3</v>
      </c>
      <c r="AI318" s="98"/>
      <c r="AJ318" s="98"/>
      <c r="AK318" s="98"/>
      <c r="AL318" s="98"/>
      <c r="AM318" s="98"/>
      <c r="AN318" s="98"/>
      <c r="AO318" s="98"/>
      <c r="AP318" s="98"/>
    </row>
    <row r="319" spans="2:44" s="1" customFormat="1" ht="10.199999999999999" x14ac:dyDescent="0.15">
      <c r="B319" s="95" t="s">
        <v>1065</v>
      </c>
      <c r="C319" s="95"/>
      <c r="D319" s="105">
        <v>39109585.460000001</v>
      </c>
      <c r="E319" s="105"/>
      <c r="F319" s="105"/>
      <c r="G319" s="105"/>
      <c r="H319" s="105"/>
      <c r="I319" s="105"/>
      <c r="J319" s="105"/>
      <c r="K319" s="105"/>
      <c r="L319" s="105"/>
      <c r="M319" s="105"/>
      <c r="N319" s="105"/>
      <c r="O319" s="98">
        <v>1.08510299636181E-2</v>
      </c>
      <c r="P319" s="98"/>
      <c r="Q319" s="98"/>
      <c r="R319" s="98"/>
      <c r="S319" s="98"/>
      <c r="T319" s="98"/>
      <c r="U319" s="98"/>
      <c r="V319" s="98"/>
      <c r="W319" s="98"/>
      <c r="X319" s="98"/>
      <c r="Y319" s="97">
        <v>227</v>
      </c>
      <c r="Z319" s="97"/>
      <c r="AA319" s="97"/>
      <c r="AB319" s="97"/>
      <c r="AC319" s="97"/>
      <c r="AD319" s="97"/>
      <c r="AE319" s="97"/>
      <c r="AF319" s="97"/>
      <c r="AG319" s="97"/>
      <c r="AH319" s="98">
        <v>4.5453635289641799E-3</v>
      </c>
      <c r="AI319" s="98"/>
      <c r="AJ319" s="98"/>
      <c r="AK319" s="98"/>
      <c r="AL319" s="98"/>
      <c r="AM319" s="98"/>
      <c r="AN319" s="98"/>
      <c r="AO319" s="98"/>
      <c r="AP319" s="98"/>
    </row>
    <row r="320" spans="2:44" s="1" customFormat="1" ht="10.199999999999999" x14ac:dyDescent="0.15">
      <c r="B320" s="95" t="s">
        <v>1066</v>
      </c>
      <c r="C320" s="95"/>
      <c r="D320" s="105">
        <v>30976936.379999999</v>
      </c>
      <c r="E320" s="105"/>
      <c r="F320" s="105"/>
      <c r="G320" s="105"/>
      <c r="H320" s="105"/>
      <c r="I320" s="105"/>
      <c r="J320" s="105"/>
      <c r="K320" s="105"/>
      <c r="L320" s="105"/>
      <c r="M320" s="105"/>
      <c r="N320" s="105"/>
      <c r="O320" s="98">
        <v>8.5946107811409895E-3</v>
      </c>
      <c r="P320" s="98"/>
      <c r="Q320" s="98"/>
      <c r="R320" s="98"/>
      <c r="S320" s="98"/>
      <c r="T320" s="98"/>
      <c r="U320" s="98"/>
      <c r="V320" s="98"/>
      <c r="W320" s="98"/>
      <c r="X320" s="98"/>
      <c r="Y320" s="97">
        <v>332</v>
      </c>
      <c r="Z320" s="97"/>
      <c r="AA320" s="97"/>
      <c r="AB320" s="97"/>
      <c r="AC320" s="97"/>
      <c r="AD320" s="97"/>
      <c r="AE320" s="97"/>
      <c r="AF320" s="97"/>
      <c r="AG320" s="97"/>
      <c r="AH320" s="98">
        <v>6.64784445645862E-3</v>
      </c>
      <c r="AI320" s="98"/>
      <c r="AJ320" s="98"/>
      <c r="AK320" s="98"/>
      <c r="AL320" s="98"/>
      <c r="AM320" s="98"/>
      <c r="AN320" s="98"/>
      <c r="AO320" s="98"/>
      <c r="AP320" s="98"/>
    </row>
    <row r="321" spans="2:44" s="1" customFormat="1" ht="10.199999999999999" x14ac:dyDescent="0.15">
      <c r="B321" s="95" t="s">
        <v>1068</v>
      </c>
      <c r="C321" s="95"/>
      <c r="D321" s="105">
        <v>1147167.78</v>
      </c>
      <c r="E321" s="105"/>
      <c r="F321" s="105"/>
      <c r="G321" s="105"/>
      <c r="H321" s="105"/>
      <c r="I321" s="105"/>
      <c r="J321" s="105"/>
      <c r="K321" s="105"/>
      <c r="L321" s="105"/>
      <c r="M321" s="105"/>
      <c r="N321" s="105"/>
      <c r="O321" s="98">
        <v>3.1828391448456001E-4</v>
      </c>
      <c r="P321" s="98"/>
      <c r="Q321" s="98"/>
      <c r="R321" s="98"/>
      <c r="S321" s="98"/>
      <c r="T321" s="98"/>
      <c r="U321" s="98"/>
      <c r="V321" s="98"/>
      <c r="W321" s="98"/>
      <c r="X321" s="98"/>
      <c r="Y321" s="97">
        <v>11</v>
      </c>
      <c r="Z321" s="97"/>
      <c r="AA321" s="97"/>
      <c r="AB321" s="97"/>
      <c r="AC321" s="97"/>
      <c r="AD321" s="97"/>
      <c r="AE321" s="97"/>
      <c r="AF321" s="97"/>
      <c r="AG321" s="97"/>
      <c r="AH321" s="98">
        <v>2.20259906689894E-4</v>
      </c>
      <c r="AI321" s="98"/>
      <c r="AJ321" s="98"/>
      <c r="AK321" s="98"/>
      <c r="AL321" s="98"/>
      <c r="AM321" s="98"/>
      <c r="AN321" s="98"/>
      <c r="AO321" s="98"/>
      <c r="AP321" s="98"/>
    </row>
    <row r="322" spans="2:44" s="1" customFormat="1" ht="10.199999999999999" x14ac:dyDescent="0.15">
      <c r="B322" s="95" t="s">
        <v>1067</v>
      </c>
      <c r="C322" s="95"/>
      <c r="D322" s="105">
        <v>9105402.7400000002</v>
      </c>
      <c r="E322" s="105"/>
      <c r="F322" s="105"/>
      <c r="G322" s="105"/>
      <c r="H322" s="105"/>
      <c r="I322" s="105"/>
      <c r="J322" s="105"/>
      <c r="K322" s="105"/>
      <c r="L322" s="105"/>
      <c r="M322" s="105"/>
      <c r="N322" s="105"/>
      <c r="O322" s="98">
        <v>2.5263115627651598E-3</v>
      </c>
      <c r="P322" s="98"/>
      <c r="Q322" s="98"/>
      <c r="R322" s="98"/>
      <c r="S322" s="98"/>
      <c r="T322" s="98"/>
      <c r="U322" s="98"/>
      <c r="V322" s="98"/>
      <c r="W322" s="98"/>
      <c r="X322" s="98"/>
      <c r="Y322" s="97">
        <v>69</v>
      </c>
      <c r="Z322" s="97"/>
      <c r="AA322" s="97"/>
      <c r="AB322" s="97"/>
      <c r="AC322" s="97"/>
      <c r="AD322" s="97"/>
      <c r="AE322" s="97"/>
      <c r="AF322" s="97"/>
      <c r="AG322" s="97"/>
      <c r="AH322" s="98">
        <v>1.38163032378206E-3</v>
      </c>
      <c r="AI322" s="98"/>
      <c r="AJ322" s="98"/>
      <c r="AK322" s="98"/>
      <c r="AL322" s="98"/>
      <c r="AM322" s="98"/>
      <c r="AN322" s="98"/>
      <c r="AO322" s="98"/>
      <c r="AP322" s="98"/>
    </row>
    <row r="323" spans="2:44" s="1" customFormat="1" ht="10.199999999999999" x14ac:dyDescent="0.15">
      <c r="B323" s="101"/>
      <c r="C323" s="101"/>
      <c r="D323" s="106">
        <v>3604227948.0499802</v>
      </c>
      <c r="E323" s="106"/>
      <c r="F323" s="106"/>
      <c r="G323" s="106"/>
      <c r="H323" s="106"/>
      <c r="I323" s="106"/>
      <c r="J323" s="106"/>
      <c r="K323" s="106"/>
      <c r="L323" s="106"/>
      <c r="M323" s="106"/>
      <c r="N323" s="106"/>
      <c r="O323" s="100">
        <v>1</v>
      </c>
      <c r="P323" s="100"/>
      <c r="Q323" s="100"/>
      <c r="R323" s="100"/>
      <c r="S323" s="100"/>
      <c r="T323" s="100"/>
      <c r="U323" s="100"/>
      <c r="V323" s="100"/>
      <c r="W323" s="100"/>
      <c r="X323" s="100"/>
      <c r="Y323" s="99">
        <v>49941</v>
      </c>
      <c r="Z323" s="99"/>
      <c r="AA323" s="99"/>
      <c r="AB323" s="99"/>
      <c r="AC323" s="99"/>
      <c r="AD323" s="99"/>
      <c r="AE323" s="99"/>
      <c r="AF323" s="99"/>
      <c r="AG323" s="99"/>
      <c r="AH323" s="100">
        <v>1</v>
      </c>
      <c r="AI323" s="100"/>
      <c r="AJ323" s="100"/>
      <c r="AK323" s="100"/>
      <c r="AL323" s="100"/>
      <c r="AM323" s="100"/>
      <c r="AN323" s="100"/>
      <c r="AO323" s="100"/>
      <c r="AP323" s="100"/>
    </row>
    <row r="324" spans="2:44" s="1" customFormat="1" ht="7.8" x14ac:dyDescent="0.15"/>
    <row r="325" spans="2:44" s="1" customFormat="1" x14ac:dyDescent="0.15">
      <c r="B325" s="86" t="s">
        <v>1190</v>
      </c>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row>
    <row r="326" spans="2:44" s="1" customFormat="1" ht="7.8" x14ac:dyDescent="0.15"/>
    <row r="327" spans="2:44" s="1" customFormat="1" ht="10.199999999999999" x14ac:dyDescent="0.15">
      <c r="B327" s="84"/>
      <c r="C327" s="84"/>
      <c r="D327" s="84"/>
      <c r="E327" s="84" t="s">
        <v>1057</v>
      </c>
      <c r="F327" s="84"/>
      <c r="G327" s="84"/>
      <c r="H327" s="84"/>
      <c r="I327" s="84"/>
      <c r="J327" s="84"/>
      <c r="K327" s="84"/>
      <c r="L327" s="84"/>
      <c r="M327" s="84"/>
      <c r="N327" s="84"/>
      <c r="O327" s="84"/>
      <c r="P327" s="84" t="s">
        <v>1058</v>
      </c>
      <c r="Q327" s="84"/>
      <c r="R327" s="84"/>
      <c r="S327" s="84"/>
      <c r="T327" s="84"/>
      <c r="U327" s="84"/>
      <c r="V327" s="84"/>
      <c r="W327" s="84"/>
      <c r="X327" s="84"/>
      <c r="Y327" s="84"/>
      <c r="Z327" s="84" t="s">
        <v>1169</v>
      </c>
      <c r="AA327" s="84"/>
      <c r="AB327" s="84"/>
      <c r="AC327" s="84"/>
      <c r="AD327" s="84"/>
      <c r="AE327" s="84"/>
      <c r="AF327" s="84"/>
      <c r="AG327" s="84"/>
      <c r="AH327" s="84"/>
      <c r="AI327" s="84" t="s">
        <v>1058</v>
      </c>
      <c r="AJ327" s="84"/>
      <c r="AK327" s="84"/>
      <c r="AL327" s="84"/>
      <c r="AM327" s="84"/>
      <c r="AN327" s="84"/>
      <c r="AO327" s="84"/>
      <c r="AP327" s="84"/>
      <c r="AQ327" s="84"/>
    </row>
    <row r="328" spans="2:44" s="1" customFormat="1" ht="10.199999999999999" x14ac:dyDescent="0.15">
      <c r="B328" s="95" t="s">
        <v>714</v>
      </c>
      <c r="C328" s="95"/>
      <c r="D328" s="95"/>
      <c r="E328" s="105">
        <v>9651126430.8699703</v>
      </c>
      <c r="F328" s="105"/>
      <c r="G328" s="105"/>
      <c r="H328" s="105"/>
      <c r="I328" s="105"/>
      <c r="J328" s="105"/>
      <c r="K328" s="105"/>
      <c r="L328" s="105"/>
      <c r="M328" s="105"/>
      <c r="N328" s="105"/>
      <c r="O328" s="105"/>
      <c r="P328" s="98">
        <v>0.81466892490000098</v>
      </c>
      <c r="Q328" s="98"/>
      <c r="R328" s="98"/>
      <c r="S328" s="98"/>
      <c r="T328" s="98"/>
      <c r="U328" s="98"/>
      <c r="V328" s="98"/>
      <c r="W328" s="98"/>
      <c r="X328" s="98"/>
      <c r="Y328" s="98"/>
      <c r="Z328" s="97">
        <v>25399</v>
      </c>
      <c r="AA328" s="97"/>
      <c r="AB328" s="97"/>
      <c r="AC328" s="97"/>
      <c r="AD328" s="97"/>
      <c r="AE328" s="97"/>
      <c r="AF328" s="97"/>
      <c r="AG328" s="97"/>
      <c r="AH328" s="97"/>
      <c r="AI328" s="98">
        <v>0.80209057032779596</v>
      </c>
      <c r="AJ328" s="98"/>
      <c r="AK328" s="98"/>
      <c r="AL328" s="98"/>
      <c r="AM328" s="98"/>
      <c r="AN328" s="98"/>
      <c r="AO328" s="98"/>
      <c r="AP328" s="98"/>
      <c r="AQ328" s="98"/>
    </row>
    <row r="329" spans="2:44" s="1" customFormat="1" ht="10.199999999999999" x14ac:dyDescent="0.15">
      <c r="B329" s="95" t="s">
        <v>724</v>
      </c>
      <c r="C329" s="95"/>
      <c r="D329" s="95"/>
      <c r="E329" s="105">
        <v>2195558935.2800002</v>
      </c>
      <c r="F329" s="105"/>
      <c r="G329" s="105"/>
      <c r="H329" s="105"/>
      <c r="I329" s="105"/>
      <c r="J329" s="105"/>
      <c r="K329" s="105"/>
      <c r="L329" s="105"/>
      <c r="M329" s="105"/>
      <c r="N329" s="105"/>
      <c r="O329" s="105"/>
      <c r="P329" s="98">
        <v>0.18533107509999899</v>
      </c>
      <c r="Q329" s="98"/>
      <c r="R329" s="98"/>
      <c r="S329" s="98"/>
      <c r="T329" s="98"/>
      <c r="U329" s="98"/>
      <c r="V329" s="98"/>
      <c r="W329" s="98"/>
      <c r="X329" s="98"/>
      <c r="Y329" s="98"/>
      <c r="Z329" s="97">
        <v>6267</v>
      </c>
      <c r="AA329" s="97"/>
      <c r="AB329" s="97"/>
      <c r="AC329" s="97"/>
      <c r="AD329" s="97"/>
      <c r="AE329" s="97"/>
      <c r="AF329" s="97"/>
      <c r="AG329" s="97"/>
      <c r="AH329" s="97"/>
      <c r="AI329" s="98">
        <v>0.19790942967220401</v>
      </c>
      <c r="AJ329" s="98"/>
      <c r="AK329" s="98"/>
      <c r="AL329" s="98"/>
      <c r="AM329" s="98"/>
      <c r="AN329" s="98"/>
      <c r="AO329" s="98"/>
      <c r="AP329" s="98"/>
      <c r="AQ329" s="98"/>
    </row>
    <row r="330" spans="2:44" s="1" customFormat="1" ht="10.199999999999999" x14ac:dyDescent="0.15">
      <c r="B330" s="101"/>
      <c r="C330" s="101"/>
      <c r="D330" s="101"/>
      <c r="E330" s="106">
        <v>11846685366.15</v>
      </c>
      <c r="F330" s="106"/>
      <c r="G330" s="106"/>
      <c r="H330" s="106"/>
      <c r="I330" s="106"/>
      <c r="J330" s="106"/>
      <c r="K330" s="106"/>
      <c r="L330" s="106"/>
      <c r="M330" s="106"/>
      <c r="N330" s="106"/>
      <c r="O330" s="106"/>
      <c r="P330" s="100">
        <v>1</v>
      </c>
      <c r="Q330" s="100"/>
      <c r="R330" s="100"/>
      <c r="S330" s="100"/>
      <c r="T330" s="100"/>
      <c r="U330" s="100"/>
      <c r="V330" s="100"/>
      <c r="W330" s="100"/>
      <c r="X330" s="100"/>
      <c r="Y330" s="100"/>
      <c r="Z330" s="99">
        <v>31666</v>
      </c>
      <c r="AA330" s="99"/>
      <c r="AB330" s="99"/>
      <c r="AC330" s="99"/>
      <c r="AD330" s="99"/>
      <c r="AE330" s="99"/>
      <c r="AF330" s="99"/>
      <c r="AG330" s="99"/>
      <c r="AH330" s="99"/>
      <c r="AI330" s="100">
        <v>1</v>
      </c>
      <c r="AJ330" s="100"/>
      <c r="AK330" s="100"/>
      <c r="AL330" s="100"/>
      <c r="AM330" s="100"/>
      <c r="AN330" s="100"/>
      <c r="AO330" s="100"/>
      <c r="AP330" s="100"/>
      <c r="AQ330" s="100"/>
    </row>
    <row r="331" spans="2:44" s="1" customFormat="1" ht="7.8" x14ac:dyDescent="0.15"/>
    <row r="332" spans="2:44" s="1" customFormat="1" x14ac:dyDescent="0.15">
      <c r="B332" s="86" t="s">
        <v>1191</v>
      </c>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row>
    <row r="333" spans="2:44" s="1" customFormat="1" ht="7.8" x14ac:dyDescent="0.15"/>
    <row r="334" spans="2:44" s="1" customFormat="1" ht="10.199999999999999" x14ac:dyDescent="0.15">
      <c r="B334" s="102"/>
      <c r="C334" s="102"/>
      <c r="D334" s="102"/>
      <c r="E334" s="84" t="s">
        <v>1057</v>
      </c>
      <c r="F334" s="84"/>
      <c r="G334" s="84"/>
      <c r="H334" s="84"/>
      <c r="I334" s="84"/>
      <c r="J334" s="84"/>
      <c r="K334" s="84"/>
      <c r="L334" s="84"/>
      <c r="M334" s="84"/>
      <c r="N334" s="84"/>
      <c r="O334" s="84"/>
      <c r="P334" s="84" t="s">
        <v>1058</v>
      </c>
      <c r="Q334" s="84"/>
      <c r="R334" s="84"/>
      <c r="S334" s="84"/>
      <c r="T334" s="84"/>
      <c r="U334" s="84"/>
      <c r="V334" s="84"/>
      <c r="W334" s="84"/>
      <c r="X334" s="84"/>
      <c r="Y334" s="84"/>
      <c r="Z334" s="84" t="s">
        <v>1059</v>
      </c>
      <c r="AA334" s="84"/>
      <c r="AB334" s="84"/>
      <c r="AC334" s="84"/>
      <c r="AD334" s="84"/>
      <c r="AE334" s="84"/>
      <c r="AF334" s="84"/>
      <c r="AG334" s="84"/>
      <c r="AH334" s="84"/>
      <c r="AI334" s="84" t="s">
        <v>1058</v>
      </c>
      <c r="AJ334" s="84"/>
      <c r="AK334" s="84"/>
      <c r="AL334" s="84"/>
      <c r="AM334" s="84"/>
      <c r="AN334" s="84"/>
      <c r="AO334" s="84"/>
      <c r="AP334" s="84"/>
      <c r="AQ334" s="84"/>
    </row>
    <row r="335" spans="2:44" s="1" customFormat="1" ht="10.199999999999999" x14ac:dyDescent="0.15">
      <c r="B335" s="104" t="s">
        <v>1170</v>
      </c>
      <c r="C335" s="104"/>
      <c r="D335" s="104"/>
      <c r="E335" s="105">
        <v>3238166288.9299698</v>
      </c>
      <c r="F335" s="105"/>
      <c r="G335" s="105"/>
      <c r="H335" s="105"/>
      <c r="I335" s="105"/>
      <c r="J335" s="105"/>
      <c r="K335" s="105"/>
      <c r="L335" s="105"/>
      <c r="M335" s="105"/>
      <c r="N335" s="105"/>
      <c r="O335" s="105"/>
      <c r="P335" s="98">
        <v>0.89843548621333602</v>
      </c>
      <c r="Q335" s="98"/>
      <c r="R335" s="98"/>
      <c r="S335" s="98"/>
      <c r="T335" s="98"/>
      <c r="U335" s="98"/>
      <c r="V335" s="98"/>
      <c r="W335" s="98"/>
      <c r="X335" s="98"/>
      <c r="Y335" s="98"/>
      <c r="Z335" s="97">
        <v>45738</v>
      </c>
      <c r="AA335" s="97"/>
      <c r="AB335" s="97"/>
      <c r="AC335" s="97"/>
      <c r="AD335" s="97"/>
      <c r="AE335" s="97"/>
      <c r="AF335" s="97"/>
      <c r="AG335" s="97"/>
      <c r="AH335" s="97"/>
      <c r="AI335" s="98">
        <v>0.91584069201658003</v>
      </c>
      <c r="AJ335" s="98"/>
      <c r="AK335" s="98"/>
      <c r="AL335" s="98"/>
      <c r="AM335" s="98"/>
      <c r="AN335" s="98"/>
      <c r="AO335" s="98"/>
      <c r="AP335" s="98"/>
      <c r="AQ335" s="98"/>
    </row>
    <row r="336" spans="2:44" s="1" customFormat="1" ht="10.199999999999999" x14ac:dyDescent="0.15">
      <c r="B336" s="104" t="s">
        <v>1171</v>
      </c>
      <c r="C336" s="104"/>
      <c r="D336" s="104"/>
      <c r="E336" s="105">
        <v>365815509.66000003</v>
      </c>
      <c r="F336" s="105"/>
      <c r="G336" s="105"/>
      <c r="H336" s="105"/>
      <c r="I336" s="105"/>
      <c r="J336" s="105"/>
      <c r="K336" s="105"/>
      <c r="L336" s="105"/>
      <c r="M336" s="105"/>
      <c r="N336" s="105"/>
      <c r="O336" s="105"/>
      <c r="P336" s="98">
        <v>0.101496219143942</v>
      </c>
      <c r="Q336" s="98"/>
      <c r="R336" s="98"/>
      <c r="S336" s="98"/>
      <c r="T336" s="98"/>
      <c r="U336" s="98"/>
      <c r="V336" s="98"/>
      <c r="W336" s="98"/>
      <c r="X336" s="98"/>
      <c r="Y336" s="98"/>
      <c r="Z336" s="97">
        <v>4036</v>
      </c>
      <c r="AA336" s="97"/>
      <c r="AB336" s="97"/>
      <c r="AC336" s="97"/>
      <c r="AD336" s="97"/>
      <c r="AE336" s="97"/>
      <c r="AF336" s="97"/>
      <c r="AG336" s="97"/>
      <c r="AH336" s="97"/>
      <c r="AI336" s="98">
        <v>8.0815362127310206E-2</v>
      </c>
      <c r="AJ336" s="98"/>
      <c r="AK336" s="98"/>
      <c r="AL336" s="98"/>
      <c r="AM336" s="98"/>
      <c r="AN336" s="98"/>
      <c r="AO336" s="98"/>
      <c r="AP336" s="98"/>
      <c r="AQ336" s="98"/>
    </row>
    <row r="337" spans="2:43" s="1" customFormat="1" ht="10.199999999999999" x14ac:dyDescent="0.15">
      <c r="B337" s="104" t="s">
        <v>1172</v>
      </c>
      <c r="C337" s="104"/>
      <c r="D337" s="104"/>
      <c r="E337" s="105">
        <v>246149.46</v>
      </c>
      <c r="F337" s="105"/>
      <c r="G337" s="105"/>
      <c r="H337" s="105"/>
      <c r="I337" s="105"/>
      <c r="J337" s="105"/>
      <c r="K337" s="105"/>
      <c r="L337" s="105"/>
      <c r="M337" s="105"/>
      <c r="N337" s="105"/>
      <c r="O337" s="105"/>
      <c r="P337" s="98">
        <v>6.82946427218002E-5</v>
      </c>
      <c r="Q337" s="98"/>
      <c r="R337" s="98"/>
      <c r="S337" s="98"/>
      <c r="T337" s="98"/>
      <c r="U337" s="98"/>
      <c r="V337" s="98"/>
      <c r="W337" s="98"/>
      <c r="X337" s="98"/>
      <c r="Y337" s="98"/>
      <c r="Z337" s="97">
        <v>5</v>
      </c>
      <c r="AA337" s="97"/>
      <c r="AB337" s="97"/>
      <c r="AC337" s="97"/>
      <c r="AD337" s="97"/>
      <c r="AE337" s="97"/>
      <c r="AF337" s="97"/>
      <c r="AG337" s="97"/>
      <c r="AH337" s="97"/>
      <c r="AI337" s="98">
        <v>1.00118139404497E-4</v>
      </c>
      <c r="AJ337" s="98"/>
      <c r="AK337" s="98"/>
      <c r="AL337" s="98"/>
      <c r="AM337" s="98"/>
      <c r="AN337" s="98"/>
      <c r="AO337" s="98"/>
      <c r="AP337" s="98"/>
      <c r="AQ337" s="98"/>
    </row>
    <row r="338" spans="2:43" s="1" customFormat="1" ht="10.199999999999999" x14ac:dyDescent="0.15">
      <c r="B338" s="104" t="s">
        <v>724</v>
      </c>
      <c r="C338" s="104"/>
      <c r="D338" s="104"/>
      <c r="E338" s="105">
        <v>0</v>
      </c>
      <c r="F338" s="105"/>
      <c r="G338" s="105"/>
      <c r="H338" s="105"/>
      <c r="I338" s="105"/>
      <c r="J338" s="105"/>
      <c r="K338" s="105"/>
      <c r="L338" s="105"/>
      <c r="M338" s="105"/>
      <c r="N338" s="105"/>
      <c r="O338" s="105"/>
      <c r="P338" s="98">
        <v>0</v>
      </c>
      <c r="Q338" s="98"/>
      <c r="R338" s="98"/>
      <c r="S338" s="98"/>
      <c r="T338" s="98"/>
      <c r="U338" s="98"/>
      <c r="V338" s="98"/>
      <c r="W338" s="98"/>
      <c r="X338" s="98"/>
      <c r="Y338" s="98"/>
      <c r="Z338" s="97">
        <v>162</v>
      </c>
      <c r="AA338" s="97"/>
      <c r="AB338" s="97"/>
      <c r="AC338" s="97"/>
      <c r="AD338" s="97"/>
      <c r="AE338" s="97"/>
      <c r="AF338" s="97"/>
      <c r="AG338" s="97"/>
      <c r="AH338" s="97"/>
      <c r="AI338" s="98">
        <v>3.2438277167057099E-3</v>
      </c>
      <c r="AJ338" s="98"/>
      <c r="AK338" s="98"/>
      <c r="AL338" s="98"/>
      <c r="AM338" s="98"/>
      <c r="AN338" s="98"/>
      <c r="AO338" s="98"/>
      <c r="AP338" s="98"/>
      <c r="AQ338" s="98"/>
    </row>
    <row r="339" spans="2:43" s="1" customFormat="1" ht="10.199999999999999" x14ac:dyDescent="0.15">
      <c r="B339" s="102"/>
      <c r="C339" s="102"/>
      <c r="D339" s="102"/>
      <c r="E339" s="106">
        <v>3604227948.0499701</v>
      </c>
      <c r="F339" s="106"/>
      <c r="G339" s="106"/>
      <c r="H339" s="106"/>
      <c r="I339" s="106"/>
      <c r="J339" s="106"/>
      <c r="K339" s="106"/>
      <c r="L339" s="106"/>
      <c r="M339" s="106"/>
      <c r="N339" s="106"/>
      <c r="O339" s="106"/>
      <c r="P339" s="100">
        <v>1</v>
      </c>
      <c r="Q339" s="100"/>
      <c r="R339" s="100"/>
      <c r="S339" s="100"/>
      <c r="T339" s="100"/>
      <c r="U339" s="100"/>
      <c r="V339" s="100"/>
      <c r="W339" s="100"/>
      <c r="X339" s="100"/>
      <c r="Y339" s="100"/>
      <c r="Z339" s="99">
        <v>49941</v>
      </c>
      <c r="AA339" s="99"/>
      <c r="AB339" s="99"/>
      <c r="AC339" s="99"/>
      <c r="AD339" s="99"/>
      <c r="AE339" s="99"/>
      <c r="AF339" s="99"/>
      <c r="AG339" s="99"/>
      <c r="AH339" s="99"/>
      <c r="AI339" s="100">
        <v>1</v>
      </c>
      <c r="AJ339" s="100"/>
      <c r="AK339" s="100"/>
      <c r="AL339" s="100"/>
      <c r="AM339" s="100"/>
      <c r="AN339" s="100"/>
      <c r="AO339" s="100"/>
      <c r="AP339" s="100"/>
      <c r="AQ339" s="100"/>
    </row>
    <row r="340" spans="2:43" s="1" customFormat="1" ht="7.8" x14ac:dyDescent="0.15"/>
  </sheetData>
  <mergeCells count="1359">
    <mergeCell ref="Y319:AG319"/>
    <mergeCell ref="Y320:AG320"/>
    <mergeCell ref="Y321:AG321"/>
    <mergeCell ref="Y322:AG322"/>
    <mergeCell ref="Y323:AG323"/>
    <mergeCell ref="Z327:AH327"/>
    <mergeCell ref="Z328:AH328"/>
    <mergeCell ref="Z329:AH329"/>
    <mergeCell ref="Z330:AH330"/>
    <mergeCell ref="Z334:AH334"/>
    <mergeCell ref="Z335:AH335"/>
    <mergeCell ref="Z336:AH336"/>
    <mergeCell ref="Z337:AH337"/>
    <mergeCell ref="Z338:AH338"/>
    <mergeCell ref="Z339:AH339"/>
    <mergeCell ref="Y299:AG299"/>
    <mergeCell ref="Y300:AG300"/>
    <mergeCell ref="Y301:AG301"/>
    <mergeCell ref="Y302:AG302"/>
    <mergeCell ref="Y303:AG303"/>
    <mergeCell ref="Y304:AG304"/>
    <mergeCell ref="Y305:AG305"/>
    <mergeCell ref="Y306:AG306"/>
    <mergeCell ref="Y307:AG307"/>
    <mergeCell ref="Y308:AG308"/>
    <mergeCell ref="Y309:AG309"/>
    <mergeCell ref="Y313:AG313"/>
    <mergeCell ref="Y314:AG314"/>
    <mergeCell ref="Y315:AG315"/>
    <mergeCell ref="Y316:AG316"/>
    <mergeCell ref="Y317:AG317"/>
    <mergeCell ref="Y318:AG318"/>
    <mergeCell ref="Y279:AG279"/>
    <mergeCell ref="Y280:AG280"/>
    <mergeCell ref="Y281:AG281"/>
    <mergeCell ref="Y282:AG282"/>
    <mergeCell ref="Y283:AG283"/>
    <mergeCell ref="Y284:AG284"/>
    <mergeCell ref="Y285:AG285"/>
    <mergeCell ref="Y286:AG286"/>
    <mergeCell ref="Y290:AG290"/>
    <mergeCell ref="Y291:AG291"/>
    <mergeCell ref="Y292:AG292"/>
    <mergeCell ref="Y293:AG293"/>
    <mergeCell ref="Y294:AG294"/>
    <mergeCell ref="Y295:AG295"/>
    <mergeCell ref="Y296:AG296"/>
    <mergeCell ref="Y297:AG297"/>
    <mergeCell ref="Y298:AG298"/>
    <mergeCell ref="V83:AE83"/>
    <mergeCell ref="V84:AE84"/>
    <mergeCell ref="V85:AE85"/>
    <mergeCell ref="V86:AE86"/>
    <mergeCell ref="V87:AE87"/>
    <mergeCell ref="V88:AE88"/>
    <mergeCell ref="V89:AE89"/>
    <mergeCell ref="V90:AE90"/>
    <mergeCell ref="V94:AE94"/>
    <mergeCell ref="V95:AE95"/>
    <mergeCell ref="V96:AE96"/>
    <mergeCell ref="V97:AE97"/>
    <mergeCell ref="V98:AE98"/>
    <mergeCell ref="V99:AE99"/>
    <mergeCell ref="X235:AF235"/>
    <mergeCell ref="X236:AF236"/>
    <mergeCell ref="X237:AF237"/>
    <mergeCell ref="Y227:AG227"/>
    <mergeCell ref="Y228:AG228"/>
    <mergeCell ref="Y229:AG229"/>
    <mergeCell ref="Y230:AG230"/>
    <mergeCell ref="Y231:AG231"/>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64:AE64"/>
    <mergeCell ref="V65:AE65"/>
    <mergeCell ref="V125:AE125"/>
    <mergeCell ref="V126:AE126"/>
    <mergeCell ref="V127:AE127"/>
    <mergeCell ref="V128:AE128"/>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V121:AE121"/>
    <mergeCell ref="V122:AE122"/>
    <mergeCell ref="V123:AE123"/>
    <mergeCell ref="V124:AE124"/>
    <mergeCell ref="T155:AD155"/>
    <mergeCell ref="T156:AD156"/>
    <mergeCell ref="T157:AD157"/>
    <mergeCell ref="T171:AC171"/>
    <mergeCell ref="T172:AC172"/>
    <mergeCell ref="T173:AC173"/>
    <mergeCell ref="T174:AC174"/>
    <mergeCell ref="T175:AC175"/>
    <mergeCell ref="T176:AC176"/>
    <mergeCell ref="T177:AC177"/>
    <mergeCell ref="T178:AC178"/>
    <mergeCell ref="T179:AC179"/>
    <mergeCell ref="T180:AC180"/>
    <mergeCell ref="T181:AC181"/>
    <mergeCell ref="T182:AC182"/>
    <mergeCell ref="T183:AC183"/>
    <mergeCell ref="T184:AC184"/>
    <mergeCell ref="U161:AD161"/>
    <mergeCell ref="U162:AD162"/>
    <mergeCell ref="U163:AD163"/>
    <mergeCell ref="U164:AD164"/>
    <mergeCell ref="U165:AD165"/>
    <mergeCell ref="U166:AD166"/>
    <mergeCell ref="U167:AD167"/>
    <mergeCell ref="R214:AA214"/>
    <mergeCell ref="R215:AA215"/>
    <mergeCell ref="R216:AA216"/>
    <mergeCell ref="R217:AA217"/>
    <mergeCell ref="S191:AB191"/>
    <mergeCell ref="S192:AB192"/>
    <mergeCell ref="S193:AB193"/>
    <mergeCell ref="S194:AB194"/>
    <mergeCell ref="S195:AB195"/>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O319:X319"/>
    <mergeCell ref="O320:X320"/>
    <mergeCell ref="O321:X321"/>
    <mergeCell ref="O322:X322"/>
    <mergeCell ref="O323:X323"/>
    <mergeCell ref="P327:Y327"/>
    <mergeCell ref="P328:Y328"/>
    <mergeCell ref="P329:Y329"/>
    <mergeCell ref="P330:Y330"/>
    <mergeCell ref="P334:Y334"/>
    <mergeCell ref="P335:Y335"/>
    <mergeCell ref="P336:Y336"/>
    <mergeCell ref="P337:Y337"/>
    <mergeCell ref="P338:Y338"/>
    <mergeCell ref="P339:Y339"/>
    <mergeCell ref="Q221:Z221"/>
    <mergeCell ref="Q222:Z222"/>
    <mergeCell ref="Q223:Z223"/>
    <mergeCell ref="X238:AF238"/>
    <mergeCell ref="X239:AF239"/>
    <mergeCell ref="X240:AF240"/>
    <mergeCell ref="X241:AF241"/>
    <mergeCell ref="X242:AF242"/>
    <mergeCell ref="X243:AF243"/>
    <mergeCell ref="X244:AF244"/>
    <mergeCell ref="X245:AF245"/>
    <mergeCell ref="X246:AF246"/>
    <mergeCell ref="X247:AF247"/>
    <mergeCell ref="X248:AF248"/>
    <mergeCell ref="X249:AF249"/>
    <mergeCell ref="X253:AF253"/>
    <mergeCell ref="X254:AF254"/>
    <mergeCell ref="O299:X299"/>
    <mergeCell ref="O300:X300"/>
    <mergeCell ref="O301:X301"/>
    <mergeCell ref="O302:X302"/>
    <mergeCell ref="O303:X303"/>
    <mergeCell ref="O304:X304"/>
    <mergeCell ref="O305:X305"/>
    <mergeCell ref="O306:X306"/>
    <mergeCell ref="O307:X307"/>
    <mergeCell ref="O308:X308"/>
    <mergeCell ref="O309:X309"/>
    <mergeCell ref="O313:X313"/>
    <mergeCell ref="O314:X314"/>
    <mergeCell ref="O315:X315"/>
    <mergeCell ref="O316:X316"/>
    <mergeCell ref="O317:X317"/>
    <mergeCell ref="O318:X318"/>
    <mergeCell ref="N267:W267"/>
    <mergeCell ref="O227:X227"/>
    <mergeCell ref="O228:X228"/>
    <mergeCell ref="O229:X229"/>
    <mergeCell ref="O230:X230"/>
    <mergeCell ref="O231:X231"/>
    <mergeCell ref="O271:X271"/>
    <mergeCell ref="O272:X272"/>
    <mergeCell ref="O273:X273"/>
    <mergeCell ref="O274:X274"/>
    <mergeCell ref="O275:X275"/>
    <mergeCell ref="O276:X276"/>
    <mergeCell ref="O277:X277"/>
    <mergeCell ref="O278:X278"/>
    <mergeCell ref="O279:X279"/>
    <mergeCell ref="O280:X280"/>
    <mergeCell ref="O281:X281"/>
    <mergeCell ref="X255:AF255"/>
    <mergeCell ref="X256:AF256"/>
    <mergeCell ref="X257:AF257"/>
    <mergeCell ref="X258:AF258"/>
    <mergeCell ref="X259:AF259"/>
    <mergeCell ref="X260:AF260"/>
    <mergeCell ref="X261:AF261"/>
    <mergeCell ref="X262:AF262"/>
    <mergeCell ref="X263:AF263"/>
    <mergeCell ref="X264:AF264"/>
    <mergeCell ref="X265:AF265"/>
    <mergeCell ref="X266:AF266"/>
    <mergeCell ref="X267:AF267"/>
    <mergeCell ref="Y271:AG271"/>
    <mergeCell ref="Y272:AG272"/>
    <mergeCell ref="K157:S157"/>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156:S156"/>
    <mergeCell ref="K50:U50"/>
    <mergeCell ref="K51:U51"/>
    <mergeCell ref="K52:U52"/>
    <mergeCell ref="K53:U53"/>
    <mergeCell ref="K54:U54"/>
    <mergeCell ref="K94:U94"/>
    <mergeCell ref="K95:U95"/>
    <mergeCell ref="K96:U96"/>
    <mergeCell ref="K97:U97"/>
    <mergeCell ref="K98:U98"/>
    <mergeCell ref="K99:U99"/>
    <mergeCell ref="L58:U58"/>
    <mergeCell ref="L59:U59"/>
    <mergeCell ref="L60:U60"/>
    <mergeCell ref="L61:U61"/>
    <mergeCell ref="G213:Q213"/>
    <mergeCell ref="G214:Q214"/>
    <mergeCell ref="G215:Q215"/>
    <mergeCell ref="G216:Q216"/>
    <mergeCell ref="G217:Q217"/>
    <mergeCell ref="H191:R191"/>
    <mergeCell ref="H192:R192"/>
    <mergeCell ref="H193:R193"/>
    <mergeCell ref="H194:R194"/>
    <mergeCell ref="H195:R195"/>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R199:AA199"/>
    <mergeCell ref="R200:AA200"/>
    <mergeCell ref="R201:AA201"/>
    <mergeCell ref="R202:AA202"/>
    <mergeCell ref="R203:AA203"/>
    <mergeCell ref="D319:N319"/>
    <mergeCell ref="D320:N320"/>
    <mergeCell ref="D321:N321"/>
    <mergeCell ref="D322:N322"/>
    <mergeCell ref="D323:N323"/>
    <mergeCell ref="E327:O327"/>
    <mergeCell ref="E328:O328"/>
    <mergeCell ref="E329:O329"/>
    <mergeCell ref="E330:O330"/>
    <mergeCell ref="E334:O334"/>
    <mergeCell ref="E335:O335"/>
    <mergeCell ref="E336:O336"/>
    <mergeCell ref="E337:O337"/>
    <mergeCell ref="E338:O338"/>
    <mergeCell ref="E339:O339"/>
    <mergeCell ref="F221:P221"/>
    <mergeCell ref="F222:P222"/>
    <mergeCell ref="F223:P223"/>
    <mergeCell ref="N235:W235"/>
    <mergeCell ref="N236:W236"/>
    <mergeCell ref="N237:W237"/>
    <mergeCell ref="N238:W238"/>
    <mergeCell ref="N239:W239"/>
    <mergeCell ref="N240:W240"/>
    <mergeCell ref="N241:W241"/>
    <mergeCell ref="N242:W242"/>
    <mergeCell ref="N243:W243"/>
    <mergeCell ref="N244:W244"/>
    <mergeCell ref="N245:W245"/>
    <mergeCell ref="N246:W246"/>
    <mergeCell ref="N247:W247"/>
    <mergeCell ref="N248:W248"/>
    <mergeCell ref="D299:N299"/>
    <mergeCell ref="D300:N300"/>
    <mergeCell ref="D301:N301"/>
    <mergeCell ref="D302:N302"/>
    <mergeCell ref="D303:N303"/>
    <mergeCell ref="D304:N304"/>
    <mergeCell ref="D305:N305"/>
    <mergeCell ref="D306:N306"/>
    <mergeCell ref="D307:N307"/>
    <mergeCell ref="D308:N308"/>
    <mergeCell ref="D309:N309"/>
    <mergeCell ref="D313:N313"/>
    <mergeCell ref="D314:N314"/>
    <mergeCell ref="D315:N315"/>
    <mergeCell ref="D316:N316"/>
    <mergeCell ref="D317:N317"/>
    <mergeCell ref="D318:N318"/>
    <mergeCell ref="D279:N279"/>
    <mergeCell ref="D280:N280"/>
    <mergeCell ref="D281:N281"/>
    <mergeCell ref="D282:N282"/>
    <mergeCell ref="D283:N283"/>
    <mergeCell ref="D284:N284"/>
    <mergeCell ref="D285:N285"/>
    <mergeCell ref="D286:N286"/>
    <mergeCell ref="D290:N290"/>
    <mergeCell ref="D291:N291"/>
    <mergeCell ref="D292:N292"/>
    <mergeCell ref="D293:N293"/>
    <mergeCell ref="D294:N294"/>
    <mergeCell ref="D295:N295"/>
    <mergeCell ref="D296:N296"/>
    <mergeCell ref="D297:N297"/>
    <mergeCell ref="D298:N298"/>
    <mergeCell ref="C264:M264"/>
    <mergeCell ref="C265:M265"/>
    <mergeCell ref="C266:M266"/>
    <mergeCell ref="C267:M267"/>
    <mergeCell ref="D227:N227"/>
    <mergeCell ref="D228:N228"/>
    <mergeCell ref="D229:N229"/>
    <mergeCell ref="D230:N230"/>
    <mergeCell ref="D231:N231"/>
    <mergeCell ref="D271:N271"/>
    <mergeCell ref="D272:N272"/>
    <mergeCell ref="D273:N273"/>
    <mergeCell ref="D274:N274"/>
    <mergeCell ref="D275:N275"/>
    <mergeCell ref="D276:N276"/>
    <mergeCell ref="D277:N277"/>
    <mergeCell ref="D278:N278"/>
    <mergeCell ref="N249:W249"/>
    <mergeCell ref="N253:W253"/>
    <mergeCell ref="N254:W254"/>
    <mergeCell ref="N255:W255"/>
    <mergeCell ref="N256:W256"/>
    <mergeCell ref="N257:W257"/>
    <mergeCell ref="N258:W258"/>
    <mergeCell ref="N259:W259"/>
    <mergeCell ref="N260:W260"/>
    <mergeCell ref="N261:W261"/>
    <mergeCell ref="N262:W262"/>
    <mergeCell ref="N263:W263"/>
    <mergeCell ref="N264:W264"/>
    <mergeCell ref="N265:W265"/>
    <mergeCell ref="N266:W266"/>
    <mergeCell ref="C244:M244"/>
    <mergeCell ref="C245:M245"/>
    <mergeCell ref="C246:M246"/>
    <mergeCell ref="C247:M247"/>
    <mergeCell ref="C248:M248"/>
    <mergeCell ref="C249:M249"/>
    <mergeCell ref="C253:M253"/>
    <mergeCell ref="C254:M254"/>
    <mergeCell ref="C255:M255"/>
    <mergeCell ref="C256:M256"/>
    <mergeCell ref="C257:M257"/>
    <mergeCell ref="C258:M258"/>
    <mergeCell ref="C259:M259"/>
    <mergeCell ref="C260:M260"/>
    <mergeCell ref="C261:M261"/>
    <mergeCell ref="C262:M262"/>
    <mergeCell ref="C263:M263"/>
    <mergeCell ref="B335:D335"/>
    <mergeCell ref="B336:D336"/>
    <mergeCell ref="B337:D337"/>
    <mergeCell ref="B338:D338"/>
    <mergeCell ref="B339:D339"/>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316:C316"/>
    <mergeCell ref="B317:C317"/>
    <mergeCell ref="B318:C318"/>
    <mergeCell ref="B319:C319"/>
    <mergeCell ref="B32:J32"/>
    <mergeCell ref="B320:C320"/>
    <mergeCell ref="B321:C321"/>
    <mergeCell ref="B322:C322"/>
    <mergeCell ref="B323:C323"/>
    <mergeCell ref="B325:AR325"/>
    <mergeCell ref="B327:D327"/>
    <mergeCell ref="B328:D328"/>
    <mergeCell ref="B329:D329"/>
    <mergeCell ref="B33:J33"/>
    <mergeCell ref="B330:D330"/>
    <mergeCell ref="B332:AR332"/>
    <mergeCell ref="B334:D334"/>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1:AR311"/>
    <mergeCell ref="B313:C313"/>
    <mergeCell ref="B314:C314"/>
    <mergeCell ref="B315:C315"/>
    <mergeCell ref="B78:K78"/>
    <mergeCell ref="B79:K79"/>
    <mergeCell ref="B80:K80"/>
    <mergeCell ref="B81:K81"/>
    <mergeCell ref="B82:K82"/>
    <mergeCell ref="B83:K83"/>
    <mergeCell ref="B84:K84"/>
    <mergeCell ref="B85:K85"/>
    <mergeCell ref="B86:K86"/>
    <mergeCell ref="B87:K87"/>
    <mergeCell ref="B88:K88"/>
    <mergeCell ref="B89:K89"/>
    <mergeCell ref="B90:K90"/>
    <mergeCell ref="B92:AR92"/>
    <mergeCell ref="B94:J94"/>
    <mergeCell ref="B280:C280"/>
    <mergeCell ref="B281:C281"/>
    <mergeCell ref="B282:C282"/>
    <mergeCell ref="B283:C283"/>
    <mergeCell ref="B284:C284"/>
    <mergeCell ref="B285:C285"/>
    <mergeCell ref="B286:C286"/>
    <mergeCell ref="B288:AR288"/>
    <mergeCell ref="B290:C290"/>
    <mergeCell ref="B291:C291"/>
    <mergeCell ref="B292:C292"/>
    <mergeCell ref="B293:C293"/>
    <mergeCell ref="B294:C294"/>
    <mergeCell ref="B295:C295"/>
    <mergeCell ref="B296:C296"/>
    <mergeCell ref="B297:C297"/>
    <mergeCell ref="B298:C298"/>
    <mergeCell ref="O282:X282"/>
    <mergeCell ref="O283:X283"/>
    <mergeCell ref="O284:X284"/>
    <mergeCell ref="O285:X285"/>
    <mergeCell ref="O286:X286"/>
    <mergeCell ref="O290:X290"/>
    <mergeCell ref="O291:X291"/>
    <mergeCell ref="O292:X292"/>
    <mergeCell ref="O293:X293"/>
    <mergeCell ref="O294:X294"/>
    <mergeCell ref="O295:X295"/>
    <mergeCell ref="O296:X296"/>
    <mergeCell ref="O297:X297"/>
    <mergeCell ref="O298:X298"/>
    <mergeCell ref="B230:C230"/>
    <mergeCell ref="B231:C231"/>
    <mergeCell ref="B233:AR233"/>
    <mergeCell ref="B24:J24"/>
    <mergeCell ref="B25:J25"/>
    <mergeCell ref="B251:AR251"/>
    <mergeCell ref="B26:J26"/>
    <mergeCell ref="B269:AR269"/>
    <mergeCell ref="B271:C271"/>
    <mergeCell ref="B272:C272"/>
    <mergeCell ref="B273:C273"/>
    <mergeCell ref="B274:C274"/>
    <mergeCell ref="B275:C275"/>
    <mergeCell ref="B276:C276"/>
    <mergeCell ref="B277:C277"/>
    <mergeCell ref="B278:C278"/>
    <mergeCell ref="B279:C279"/>
    <mergeCell ref="B28:AR28"/>
    <mergeCell ref="B95:J95"/>
    <mergeCell ref="B96:J96"/>
    <mergeCell ref="B97:J97"/>
    <mergeCell ref="B98:J98"/>
    <mergeCell ref="B99:J99"/>
    <mergeCell ref="C235:M235"/>
    <mergeCell ref="C236:M236"/>
    <mergeCell ref="C237:M237"/>
    <mergeCell ref="C238:M238"/>
    <mergeCell ref="C239:M239"/>
    <mergeCell ref="C240:M240"/>
    <mergeCell ref="C241:M241"/>
    <mergeCell ref="C242:M242"/>
    <mergeCell ref="C243:M243"/>
    <mergeCell ref="B210:F210"/>
    <mergeCell ref="B211:F211"/>
    <mergeCell ref="B212:F212"/>
    <mergeCell ref="B213:F213"/>
    <mergeCell ref="B214:F214"/>
    <mergeCell ref="B215:F215"/>
    <mergeCell ref="B216:F216"/>
    <mergeCell ref="B217:F217"/>
    <mergeCell ref="B219:AR219"/>
    <mergeCell ref="B22:J22"/>
    <mergeCell ref="B221:E221"/>
    <mergeCell ref="B222:E222"/>
    <mergeCell ref="B223:E223"/>
    <mergeCell ref="B225:AR225"/>
    <mergeCell ref="B227:C227"/>
    <mergeCell ref="B228:C228"/>
    <mergeCell ref="B229:C229"/>
    <mergeCell ref="B23:J23"/>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B193:G193"/>
    <mergeCell ref="B194:G194"/>
    <mergeCell ref="B195:G195"/>
    <mergeCell ref="B197:AR197"/>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J161:T161"/>
    <mergeCell ref="J162:T162"/>
    <mergeCell ref="J163:T163"/>
    <mergeCell ref="J164:T164"/>
    <mergeCell ref="J165:T165"/>
    <mergeCell ref="J166:T166"/>
    <mergeCell ref="J167:T167"/>
    <mergeCell ref="K100:U100"/>
    <mergeCell ref="K101:U101"/>
    <mergeCell ref="K102:U102"/>
    <mergeCell ref="K103:U103"/>
    <mergeCell ref="K104:U104"/>
    <mergeCell ref="K105:U105"/>
    <mergeCell ref="K106:U106"/>
    <mergeCell ref="K107:U107"/>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9:AR189"/>
    <mergeCell ref="B19:J19"/>
    <mergeCell ref="B191:G191"/>
    <mergeCell ref="B192:G192"/>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B157:J157"/>
    <mergeCell ref="B159:AR159"/>
    <mergeCell ref="B16:J16"/>
    <mergeCell ref="B161:I161"/>
    <mergeCell ref="B162:I162"/>
    <mergeCell ref="B163:I163"/>
    <mergeCell ref="B164:I164"/>
    <mergeCell ref="B165:I165"/>
    <mergeCell ref="B166:I166"/>
    <mergeCell ref="B167:I167"/>
    <mergeCell ref="B169:AR169"/>
    <mergeCell ref="B17:J17"/>
    <mergeCell ref="B171:H171"/>
    <mergeCell ref="B172:H172"/>
    <mergeCell ref="B173:H173"/>
    <mergeCell ref="B174:H174"/>
    <mergeCell ref="B175:H175"/>
    <mergeCell ref="K123:U123"/>
    <mergeCell ref="K124:U124"/>
    <mergeCell ref="K125:U125"/>
    <mergeCell ref="K126:U126"/>
    <mergeCell ref="K127:U127"/>
    <mergeCell ref="K128:U128"/>
    <mergeCell ref="K132:S132"/>
    <mergeCell ref="K133:S133"/>
    <mergeCell ref="K134:S134"/>
    <mergeCell ref="K135:S135"/>
    <mergeCell ref="K136:S136"/>
    <mergeCell ref="K137:S137"/>
    <mergeCell ref="K138:S138"/>
    <mergeCell ref="K139:S139"/>
    <mergeCell ref="K140:S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6:J156"/>
    <mergeCell ref="B124:J124"/>
    <mergeCell ref="B125:J125"/>
    <mergeCell ref="B126:J126"/>
    <mergeCell ref="B127:J127"/>
    <mergeCell ref="B128:J128"/>
    <mergeCell ref="B13:J13"/>
    <mergeCell ref="B130:AR130"/>
    <mergeCell ref="B132:J132"/>
    <mergeCell ref="B133:J133"/>
    <mergeCell ref="B134:J134"/>
    <mergeCell ref="B135:J135"/>
    <mergeCell ref="B136:J136"/>
    <mergeCell ref="B137:J137"/>
    <mergeCell ref="B138:J138"/>
    <mergeCell ref="B139:J139"/>
    <mergeCell ref="B14:J14"/>
    <mergeCell ref="B140:J140"/>
    <mergeCell ref="K13:U13"/>
    <mergeCell ref="K14:U14"/>
    <mergeCell ref="L62:U62"/>
    <mergeCell ref="L63:U63"/>
    <mergeCell ref="L64:U64"/>
    <mergeCell ref="L65:U65"/>
    <mergeCell ref="L66:U66"/>
    <mergeCell ref="L67:U67"/>
    <mergeCell ref="L68:U68"/>
    <mergeCell ref="L69:U69"/>
    <mergeCell ref="L70:U70"/>
    <mergeCell ref="L71:U71"/>
    <mergeCell ref="L72:U72"/>
    <mergeCell ref="L73:U73"/>
    <mergeCell ref="L74:U74"/>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L89:U89"/>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90:U90"/>
    <mergeCell ref="M2:AR2"/>
    <mergeCell ref="M8:V8"/>
    <mergeCell ref="V100:AE100"/>
    <mergeCell ref="V101:AE101"/>
    <mergeCell ref="V102:AE102"/>
    <mergeCell ref="V103:AE103"/>
    <mergeCell ref="V104:AE104"/>
    <mergeCell ref="V105:AE105"/>
    <mergeCell ref="V106:AE106"/>
    <mergeCell ref="V107:AE107"/>
    <mergeCell ref="V44:AE44"/>
    <mergeCell ref="V45:AE45"/>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2:AQ82"/>
    <mergeCell ref="AK83:AQ83"/>
    <mergeCell ref="AK84:AQ84"/>
    <mergeCell ref="AK85:AQ85"/>
    <mergeCell ref="AK86:AQ86"/>
    <mergeCell ref="AK87:AQ87"/>
    <mergeCell ref="AK88:AQ88"/>
    <mergeCell ref="AK89:AQ89"/>
    <mergeCell ref="AK90:AQ90"/>
    <mergeCell ref="AK94:AO94"/>
    <mergeCell ref="AK95:AO95"/>
    <mergeCell ref="AK96:AO96"/>
    <mergeCell ref="AK97:AO97"/>
    <mergeCell ref="AK98:AO98"/>
    <mergeCell ref="AK99:AO99"/>
    <mergeCell ref="AM171:AP171"/>
    <mergeCell ref="AM172:AP172"/>
    <mergeCell ref="AK210:AP210"/>
    <mergeCell ref="AK211:AP211"/>
    <mergeCell ref="AK212:AP212"/>
    <mergeCell ref="AK213:AP213"/>
    <mergeCell ref="AK214:AP214"/>
    <mergeCell ref="AK215:AP215"/>
    <mergeCell ref="AK216:AP216"/>
    <mergeCell ref="AK217:AP217"/>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91:AP191"/>
    <mergeCell ref="AK192:AP192"/>
    <mergeCell ref="AK193:AP193"/>
    <mergeCell ref="AM173:AP173"/>
    <mergeCell ref="AM174:AP174"/>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I327:AQ327"/>
    <mergeCell ref="AI328:AQ328"/>
    <mergeCell ref="AI329:AQ329"/>
    <mergeCell ref="AI330:AQ330"/>
    <mergeCell ref="AI334:AQ334"/>
    <mergeCell ref="AI335:AQ335"/>
    <mergeCell ref="AI336:AQ336"/>
    <mergeCell ref="AI337:AQ337"/>
    <mergeCell ref="AI338:AQ338"/>
    <mergeCell ref="AI339:AQ339"/>
    <mergeCell ref="AJ161:AP161"/>
    <mergeCell ref="AJ162:AP162"/>
    <mergeCell ref="AJ163:AP163"/>
    <mergeCell ref="AJ164:AP164"/>
    <mergeCell ref="AJ165:AP165"/>
    <mergeCell ref="AJ166:AP166"/>
    <mergeCell ref="AJ167:AP167"/>
    <mergeCell ref="AJ221:AP221"/>
    <mergeCell ref="AJ222:AP222"/>
    <mergeCell ref="AJ223:AP223"/>
    <mergeCell ref="AK194:AP194"/>
    <mergeCell ref="AK195:AP195"/>
    <mergeCell ref="AK199:AP199"/>
    <mergeCell ref="AK200:AP200"/>
    <mergeCell ref="AK201:AP201"/>
    <mergeCell ref="AK202:AP202"/>
    <mergeCell ref="AK203:AP203"/>
    <mergeCell ref="AK204:AP204"/>
    <mergeCell ref="AK205:AP205"/>
    <mergeCell ref="AK206:AP206"/>
    <mergeCell ref="AK207:AP207"/>
    <mergeCell ref="AK208:AP208"/>
    <mergeCell ref="AH319:AP319"/>
    <mergeCell ref="AH320:AP320"/>
    <mergeCell ref="AH321:AP321"/>
    <mergeCell ref="AH322:AP322"/>
    <mergeCell ref="AH323:AP323"/>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K209:AP209"/>
    <mergeCell ref="AH299:AO299"/>
    <mergeCell ref="AH300:AO300"/>
    <mergeCell ref="AH301:AO301"/>
    <mergeCell ref="AH302:AO302"/>
    <mergeCell ref="AH303:AO303"/>
    <mergeCell ref="AH304:AO304"/>
    <mergeCell ref="AH305:AO305"/>
    <mergeCell ref="AH306:AO306"/>
    <mergeCell ref="AH307:AO307"/>
    <mergeCell ref="AH308:AO308"/>
    <mergeCell ref="AH309:AO309"/>
    <mergeCell ref="AH313:AP313"/>
    <mergeCell ref="AH314:AP314"/>
    <mergeCell ref="AH315:AP315"/>
    <mergeCell ref="AH316:AP316"/>
    <mergeCell ref="AH317:AP317"/>
    <mergeCell ref="AH318:AP318"/>
    <mergeCell ref="AH279:AO279"/>
    <mergeCell ref="AH280:AO280"/>
    <mergeCell ref="AH281:AO281"/>
    <mergeCell ref="AH282:AO282"/>
    <mergeCell ref="AH283:AO283"/>
    <mergeCell ref="AH284:AO284"/>
    <mergeCell ref="AH285:AO285"/>
    <mergeCell ref="AH286:AO286"/>
    <mergeCell ref="AH290:AO290"/>
    <mergeCell ref="AH291:AO291"/>
    <mergeCell ref="AH292:AO292"/>
    <mergeCell ref="AH293:AO293"/>
    <mergeCell ref="AH294:AO294"/>
    <mergeCell ref="AH295:AO295"/>
    <mergeCell ref="AH296:AO296"/>
    <mergeCell ref="AH297:AO297"/>
    <mergeCell ref="AH298:AO298"/>
    <mergeCell ref="AG264:AO264"/>
    <mergeCell ref="AG265:AO265"/>
    <mergeCell ref="AG266:AO266"/>
    <mergeCell ref="AG267:AO267"/>
    <mergeCell ref="AH227:AO227"/>
    <mergeCell ref="AH228:AO228"/>
    <mergeCell ref="AH229:AO229"/>
    <mergeCell ref="AH230:AO230"/>
    <mergeCell ref="AH231:AO231"/>
    <mergeCell ref="AH271:AO271"/>
    <mergeCell ref="AH272:AO272"/>
    <mergeCell ref="AH273:AO273"/>
    <mergeCell ref="AH274:AO274"/>
    <mergeCell ref="AH275:AO275"/>
    <mergeCell ref="AH276:AO276"/>
    <mergeCell ref="AH277:AO277"/>
    <mergeCell ref="AH278:AO278"/>
    <mergeCell ref="Y273:AG273"/>
    <mergeCell ref="Y274:AG274"/>
    <mergeCell ref="Y275:AG275"/>
    <mergeCell ref="Y276:AG276"/>
    <mergeCell ref="Y277:AG277"/>
    <mergeCell ref="Y278:AG278"/>
    <mergeCell ref="AG244:AO244"/>
    <mergeCell ref="AG245:AO245"/>
    <mergeCell ref="AG246:AO246"/>
    <mergeCell ref="AG247:AO247"/>
    <mergeCell ref="AG248:AO248"/>
    <mergeCell ref="AG249:AO249"/>
    <mergeCell ref="AG253:AO253"/>
    <mergeCell ref="AG254:AO254"/>
    <mergeCell ref="AG255:AO255"/>
    <mergeCell ref="AG256:AO256"/>
    <mergeCell ref="AG257:AO257"/>
    <mergeCell ref="AG258:AO258"/>
    <mergeCell ref="AG259:AO259"/>
    <mergeCell ref="AG260:AO260"/>
    <mergeCell ref="AG261:AO261"/>
    <mergeCell ref="AG262:AO262"/>
    <mergeCell ref="AG263:AO263"/>
    <mergeCell ref="AF89:AJ89"/>
    <mergeCell ref="AF90:AJ90"/>
    <mergeCell ref="AF94:AJ94"/>
    <mergeCell ref="AF95:AJ95"/>
    <mergeCell ref="AF96:AJ96"/>
    <mergeCell ref="AF97:AJ97"/>
    <mergeCell ref="AF98:AJ98"/>
    <mergeCell ref="AF99:AJ99"/>
    <mergeCell ref="AG235:AO235"/>
    <mergeCell ref="AG236:AO236"/>
    <mergeCell ref="AG237:AO237"/>
    <mergeCell ref="AG238:AO238"/>
    <mergeCell ref="AG239:AO239"/>
    <mergeCell ref="AG240:AO240"/>
    <mergeCell ref="AG241:AO241"/>
    <mergeCell ref="AG242:AO242"/>
    <mergeCell ref="AG243:AO243"/>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52:AM52"/>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E149:AH149"/>
    <mergeCell ref="AE150:AH150"/>
    <mergeCell ref="AE151:AH151"/>
    <mergeCell ref="AE152:AH152"/>
    <mergeCell ref="AE153:AH153"/>
    <mergeCell ref="AE154:AH154"/>
    <mergeCell ref="AE155:AH155"/>
    <mergeCell ref="AE156:AH156"/>
    <mergeCell ref="AE157:AH157"/>
    <mergeCell ref="AE161:AI161"/>
    <mergeCell ref="AE162:AI162"/>
    <mergeCell ref="AE163:AI163"/>
    <mergeCell ref="AE164:AI164"/>
    <mergeCell ref="AE165:AI165"/>
    <mergeCell ref="AE166:AI166"/>
    <mergeCell ref="AE167:AI167"/>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C191:AJ191"/>
    <mergeCell ref="AC192:AJ192"/>
    <mergeCell ref="AC193:AJ193"/>
    <mergeCell ref="AC194:AJ194"/>
    <mergeCell ref="AC195:AJ195"/>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T185:AC185"/>
    <mergeCell ref="T186:AC186"/>
    <mergeCell ref="T187:AC187"/>
    <mergeCell ref="AA221:AI221"/>
    <mergeCell ref="AA222:AI222"/>
    <mergeCell ref="AA223:AI223"/>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R204:AA204"/>
    <mergeCell ref="R205:AA205"/>
    <mergeCell ref="R206:AA206"/>
    <mergeCell ref="R207:AA207"/>
    <mergeCell ref="R208:AA208"/>
    <mergeCell ref="R209:AA209"/>
    <mergeCell ref="R210:AA210"/>
    <mergeCell ref="R211:AA211"/>
    <mergeCell ref="R212:AA212"/>
    <mergeCell ref="R213:AA213"/>
  </mergeCells>
  <pageMargins left="0.7" right="0.7" top="0.75" bottom="0.75" header="0.3" footer="0.3"/>
  <pageSetup paperSize="9" orientation="portrait" r:id="rId1"/>
  <headerFooter alignWithMargins="0">
    <oddFooter>&amp;R&amp;1#&amp;"Calibri"&amp;10&amp;K0078D7Classification : Internal</oddFooter>
  </headerFooter>
  <rowBreaks count="4" manualBreakCount="4">
    <brk id="55" max="16383" man="1"/>
    <brk id="129" max="16383" man="1"/>
    <brk id="196" max="16383" man="1"/>
    <brk id="26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election activeCell="K42" sqref="K42"/>
    </sheetView>
  </sheetViews>
  <sheetFormatPr defaultRowHeight="14.4"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75"/>
      <c r="C1" s="75"/>
    </row>
    <row r="2" spans="2:5" s="1" customFormat="1" ht="18.3" customHeight="1" x14ac:dyDescent="0.15">
      <c r="B2" s="75"/>
      <c r="C2" s="75"/>
      <c r="D2" s="81" t="s">
        <v>887</v>
      </c>
      <c r="E2" s="81"/>
    </row>
    <row r="3" spans="2:5" s="1" customFormat="1" ht="5.0999999999999996" customHeight="1" x14ac:dyDescent="0.15">
      <c r="B3" s="75"/>
      <c r="C3" s="75"/>
    </row>
    <row r="4" spans="2:5" s="1" customFormat="1" ht="7.65" customHeight="1" x14ac:dyDescent="0.15"/>
    <row r="5" spans="2:5" s="1" customFormat="1" ht="26.4" customHeight="1" x14ac:dyDescent="0.15">
      <c r="B5" s="77" t="s">
        <v>1173</v>
      </c>
      <c r="C5" s="77"/>
      <c r="D5" s="77"/>
      <c r="E5" s="77"/>
    </row>
    <row r="6" spans="2:5" s="1" customFormat="1" ht="5.55" customHeight="1" x14ac:dyDescent="0.15"/>
    <row r="7" spans="2:5" s="1" customFormat="1" ht="4.2" customHeight="1" x14ac:dyDescent="0.15">
      <c r="B7" s="70" t="s">
        <v>1049</v>
      </c>
    </row>
    <row r="8" spans="2:5" s="1" customFormat="1" ht="17.100000000000001" customHeight="1" x14ac:dyDescent="0.15">
      <c r="B8" s="70"/>
      <c r="D8" s="3">
        <v>45230</v>
      </c>
    </row>
    <row r="9" spans="2:5" s="1" customFormat="1" ht="2.1" customHeight="1" x14ac:dyDescent="0.15">
      <c r="B9" s="70"/>
    </row>
    <row r="10" spans="2:5" s="1" customFormat="1" ht="1.65" customHeight="1" x14ac:dyDescent="0.15"/>
    <row r="11" spans="2:5" s="1" customFormat="1" ht="15.3" customHeight="1" x14ac:dyDescent="0.15">
      <c r="B11" s="86" t="s">
        <v>1174</v>
      </c>
      <c r="C11" s="86"/>
      <c r="D11" s="86"/>
      <c r="E11" s="86"/>
    </row>
    <row r="12" spans="2:5" s="1" customFormat="1" ht="190.65" customHeight="1" x14ac:dyDescent="0.15"/>
    <row r="13" spans="2:5" s="1" customFormat="1" ht="15.3" customHeight="1" x14ac:dyDescent="0.15">
      <c r="B13" s="86" t="s">
        <v>1175</v>
      </c>
      <c r="C13" s="86"/>
      <c r="D13" s="86"/>
      <c r="E13" s="86"/>
    </row>
    <row r="14" spans="2:5" s="1" customFormat="1" ht="296.85000000000002" customHeight="1" x14ac:dyDescent="0.15"/>
    <row r="15" spans="2:5" s="1" customFormat="1" ht="15.3" customHeight="1" x14ac:dyDescent="0.15">
      <c r="B15" s="86" t="s">
        <v>1176</v>
      </c>
      <c r="C15" s="86"/>
      <c r="D15" s="86"/>
      <c r="E15" s="86"/>
    </row>
    <row r="16" spans="2:5" s="1" customFormat="1" ht="283.64999999999998" customHeight="1" x14ac:dyDescent="0.15"/>
    <row r="17" spans="2:5" s="1" customFormat="1" ht="15.3" customHeight="1" x14ac:dyDescent="0.15">
      <c r="B17" s="86" t="s">
        <v>1177</v>
      </c>
      <c r="C17" s="86"/>
      <c r="D17" s="86"/>
      <c r="E17" s="86"/>
    </row>
    <row r="18" spans="2:5" s="1" customFormat="1" ht="292.2" customHeight="1" x14ac:dyDescent="0.15"/>
    <row r="19" spans="2:5" s="1" customFormat="1" ht="15.3" customHeight="1" x14ac:dyDescent="0.15">
      <c r="B19" s="86" t="s">
        <v>1178</v>
      </c>
      <c r="C19" s="86"/>
      <c r="D19" s="86"/>
      <c r="E19" s="86"/>
    </row>
    <row r="20" spans="2:5" s="1" customFormat="1" ht="282" customHeight="1" x14ac:dyDescent="0.15"/>
    <row r="21" spans="2:5" s="1" customFormat="1" ht="15.3" customHeight="1" x14ac:dyDescent="0.15">
      <c r="B21" s="86" t="s">
        <v>1179</v>
      </c>
      <c r="C21" s="86"/>
      <c r="D21" s="86"/>
      <c r="E21" s="86"/>
    </row>
    <row r="22" spans="2:5" s="1" customFormat="1" ht="299.85000000000002" customHeight="1" x14ac:dyDescent="0.15"/>
    <row r="23" spans="2:5" s="1" customFormat="1" ht="15.75" customHeight="1" x14ac:dyDescent="0.15">
      <c r="B23" s="86" t="s">
        <v>1180</v>
      </c>
      <c r="C23" s="86"/>
      <c r="D23" s="86"/>
      <c r="E23" s="86"/>
    </row>
    <row r="24" spans="2:5" s="1" customFormat="1" ht="210.75" customHeight="1" x14ac:dyDescent="0.15"/>
    <row r="25" spans="2:5" s="1" customFormat="1" ht="15.3" customHeight="1" x14ac:dyDescent="0.15">
      <c r="B25" s="86" t="s">
        <v>1181</v>
      </c>
      <c r="C25" s="86"/>
      <c r="D25" s="86"/>
      <c r="E25" s="86"/>
    </row>
    <row r="26" spans="2:5" s="1" customFormat="1" ht="140.69999999999999" customHeight="1" x14ac:dyDescent="0.15"/>
    <row r="27" spans="2:5" s="1" customFormat="1" ht="15.3" customHeight="1" x14ac:dyDescent="0.15">
      <c r="B27" s="86" t="s">
        <v>1182</v>
      </c>
      <c r="C27" s="86"/>
      <c r="D27" s="86"/>
      <c r="E27" s="86"/>
    </row>
    <row r="28" spans="2:5" s="1" customFormat="1" ht="205.2" customHeight="1" x14ac:dyDescent="0.15"/>
    <row r="29" spans="2:5" s="1" customFormat="1" ht="15.3" customHeight="1" x14ac:dyDescent="0.15">
      <c r="B29" s="86" t="s">
        <v>1183</v>
      </c>
      <c r="C29" s="86"/>
      <c r="D29" s="86"/>
      <c r="E29" s="86"/>
    </row>
    <row r="30" spans="2:5" s="1" customFormat="1" ht="156.15" customHeight="1" x14ac:dyDescent="0.15"/>
    <row r="31" spans="2:5" s="1" customFormat="1" ht="15.3" customHeight="1" x14ac:dyDescent="0.15">
      <c r="B31" s="86" t="s">
        <v>1184</v>
      </c>
      <c r="C31" s="86"/>
      <c r="D31" s="86"/>
      <c r="E31" s="86"/>
    </row>
    <row r="32" spans="2:5" s="1" customFormat="1" ht="154.5" customHeight="1" x14ac:dyDescent="0.15"/>
    <row r="33" spans="2:5" s="1" customFormat="1" ht="15.3" customHeight="1" x14ac:dyDescent="0.15">
      <c r="B33" s="86" t="s">
        <v>1185</v>
      </c>
      <c r="C33" s="86"/>
      <c r="D33" s="86"/>
      <c r="E33" s="86"/>
    </row>
    <row r="34" spans="2:5" s="1" customFormat="1" ht="250.35" customHeight="1" x14ac:dyDescent="0.15"/>
    <row r="35" spans="2:5" s="1" customFormat="1" ht="15.3" customHeight="1" x14ac:dyDescent="0.15">
      <c r="B35" s="86" t="s">
        <v>1186</v>
      </c>
      <c r="C35" s="86"/>
      <c r="D35" s="86"/>
      <c r="E35" s="86"/>
    </row>
    <row r="36" spans="2:5" s="1" customFormat="1" ht="255.15" customHeight="1" x14ac:dyDescent="0.15"/>
    <row r="37" spans="2:5" s="1" customFormat="1" ht="15.3" customHeight="1" x14ac:dyDescent="0.15">
      <c r="B37" s="86" t="s">
        <v>1187</v>
      </c>
      <c r="C37" s="86"/>
      <c r="D37" s="86"/>
      <c r="E37" s="86"/>
    </row>
    <row r="38" spans="2:5" s="1" customFormat="1" ht="223.05" customHeight="1" x14ac:dyDescent="0.15"/>
    <row r="39" spans="2:5" s="1" customFormat="1" ht="15.3" customHeight="1" x14ac:dyDescent="0.15">
      <c r="B39" s="86" t="s">
        <v>1188</v>
      </c>
      <c r="C39" s="86"/>
      <c r="D39" s="86"/>
      <c r="E39" s="86"/>
    </row>
    <row r="40" spans="2:5" s="1" customFormat="1" ht="291.75" customHeight="1" x14ac:dyDescent="0.15"/>
    <row r="41" spans="2:5" s="1" customFormat="1" ht="15.3" customHeight="1" x14ac:dyDescent="0.15">
      <c r="B41" s="86" t="s">
        <v>1189</v>
      </c>
      <c r="C41" s="86"/>
      <c r="D41" s="86"/>
      <c r="E41" s="86"/>
    </row>
    <row r="42" spans="2:5" s="1" customFormat="1" ht="320.85000000000002" customHeight="1" x14ac:dyDescent="0.15"/>
    <row r="43" spans="2:5" s="1" customFormat="1" ht="15.3" customHeight="1" x14ac:dyDescent="0.15">
      <c r="B43" s="86" t="s">
        <v>1190</v>
      </c>
      <c r="C43" s="86"/>
      <c r="D43" s="86"/>
      <c r="E43" s="86"/>
    </row>
    <row r="44" spans="2:5" s="1" customFormat="1" ht="145.05000000000001" customHeight="1" x14ac:dyDescent="0.15"/>
    <row r="45" spans="2:5" s="1" customFormat="1" ht="15.3" customHeight="1" x14ac:dyDescent="0.15">
      <c r="B45" s="86" t="s">
        <v>1191</v>
      </c>
      <c r="C45" s="86"/>
      <c r="D45" s="86"/>
      <c r="E45" s="86"/>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&amp;R&amp;1#&amp;"Calibri"&amp;10&amp;K0078D7Classification : Internal</oddFooter>
  </headerFooter>
  <rowBreaks count="5" manualBreakCount="5">
    <brk id="14" max="6" man="1"/>
    <brk id="22" max="6" man="1"/>
    <brk id="30" max="6" man="1"/>
    <brk id="36"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sqref="A1:XFD1048576"/>
    </sheetView>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8" x14ac:dyDescent="0.15">
      <c r="B1" s="75"/>
      <c r="C1" s="75"/>
    </row>
    <row r="2" spans="2:8" s="1" customFormat="1" ht="17.399999999999999" x14ac:dyDescent="0.15">
      <c r="B2" s="75"/>
      <c r="C2" s="75"/>
      <c r="D2" s="81" t="s">
        <v>887</v>
      </c>
      <c r="E2" s="81"/>
      <c r="F2" s="81"/>
      <c r="G2" s="81"/>
      <c r="H2" s="81"/>
    </row>
    <row r="3" spans="2:8" s="1" customFormat="1" ht="7.8" x14ac:dyDescent="0.15">
      <c r="B3" s="75"/>
      <c r="C3" s="75"/>
    </row>
    <row r="4" spans="2:8" s="1" customFormat="1" ht="7.8" x14ac:dyDescent="0.15"/>
    <row r="5" spans="2:8" s="1" customFormat="1" ht="15.6" x14ac:dyDescent="0.15">
      <c r="B5" s="77" t="s">
        <v>1197</v>
      </c>
      <c r="C5" s="77"/>
      <c r="D5" s="77"/>
      <c r="E5" s="77"/>
      <c r="F5" s="77"/>
      <c r="G5" s="77"/>
      <c r="H5" s="77"/>
    </row>
    <row r="6" spans="2:8" s="1" customFormat="1" ht="7.8" x14ac:dyDescent="0.15"/>
    <row r="7" spans="2:8" s="1" customFormat="1" x14ac:dyDescent="0.15">
      <c r="B7" s="9" t="s">
        <v>1049</v>
      </c>
      <c r="D7" s="3">
        <v>45230</v>
      </c>
    </row>
    <row r="8" spans="2:8" s="1" customFormat="1" ht="7.8" x14ac:dyDescent="0.15"/>
    <row r="9" spans="2:8" s="1" customFormat="1" x14ac:dyDescent="0.15">
      <c r="B9" s="107" t="s">
        <v>1198</v>
      </c>
      <c r="C9" s="107"/>
      <c r="D9" s="107"/>
      <c r="E9" s="107"/>
      <c r="F9" s="107"/>
      <c r="G9" s="107"/>
    </row>
    <row r="10" spans="2:8" s="1" customFormat="1" ht="7.8" x14ac:dyDescent="0.15"/>
    <row r="11" spans="2:8" s="1" customFormat="1" x14ac:dyDescent="0.15">
      <c r="B11" s="4"/>
      <c r="C11" s="108" t="s">
        <v>1057</v>
      </c>
      <c r="D11" s="108"/>
      <c r="E11" s="24" t="s">
        <v>1058</v>
      </c>
      <c r="F11" s="24" t="s">
        <v>1059</v>
      </c>
      <c r="G11" s="24" t="s">
        <v>1058</v>
      </c>
    </row>
    <row r="12" spans="2:8" s="1" customFormat="1" x14ac:dyDescent="0.15">
      <c r="B12" s="7" t="s">
        <v>1192</v>
      </c>
      <c r="C12" s="109">
        <v>3599504044.1799898</v>
      </c>
      <c r="D12" s="109"/>
      <c r="E12" s="56">
        <v>0.99868934375457796</v>
      </c>
      <c r="F12" s="57">
        <v>49892</v>
      </c>
      <c r="G12" s="56">
        <v>0.99901884223383597</v>
      </c>
    </row>
    <row r="13" spans="2:8" s="1" customFormat="1" ht="7.8" x14ac:dyDescent="0.15"/>
    <row r="14" spans="2:8" s="1" customFormat="1" x14ac:dyDescent="0.15">
      <c r="B14" s="7" t="s">
        <v>1193</v>
      </c>
      <c r="C14" s="109">
        <v>3534879.5</v>
      </c>
      <c r="D14" s="109"/>
      <c r="E14" s="56">
        <v>9.8075913925268501E-4</v>
      </c>
      <c r="F14" s="57">
        <v>35</v>
      </c>
      <c r="G14" s="56">
        <v>7.0082697583148104E-4</v>
      </c>
    </row>
    <row r="15" spans="2:8" s="1" customFormat="1" x14ac:dyDescent="0.15">
      <c r="B15" s="7" t="s">
        <v>1194</v>
      </c>
      <c r="C15" s="109">
        <v>665224.37</v>
      </c>
      <c r="D15" s="109"/>
      <c r="E15" s="56">
        <v>1.84567785275597E-4</v>
      </c>
      <c r="F15" s="57">
        <v>9</v>
      </c>
      <c r="G15" s="56">
        <v>1.80212650928095E-4</v>
      </c>
    </row>
    <row r="16" spans="2:8" s="1" customFormat="1" x14ac:dyDescent="0.15">
      <c r="B16" s="7" t="s">
        <v>1195</v>
      </c>
      <c r="C16" s="109">
        <v>168041.45</v>
      </c>
      <c r="D16" s="109"/>
      <c r="E16" s="56">
        <v>4.6623424606347502E-5</v>
      </c>
      <c r="F16" s="57">
        <v>1</v>
      </c>
      <c r="G16" s="56">
        <v>2.0023627880899499E-5</v>
      </c>
    </row>
    <row r="17" spans="2:7" s="1" customFormat="1" x14ac:dyDescent="0.15">
      <c r="B17" s="7" t="s">
        <v>1196</v>
      </c>
      <c r="C17" s="109">
        <v>355758.55</v>
      </c>
      <c r="D17" s="109"/>
      <c r="E17" s="56">
        <v>9.8705896277308296E-5</v>
      </c>
      <c r="F17" s="57">
        <v>4</v>
      </c>
      <c r="G17" s="56">
        <v>8.0094511523597903E-5</v>
      </c>
    </row>
    <row r="18" spans="2:7" s="1" customFormat="1" x14ac:dyDescent="0.15">
      <c r="B18" s="5" t="s">
        <v>68</v>
      </c>
      <c r="C18" s="110">
        <v>3604227948.0500202</v>
      </c>
      <c r="D18" s="110"/>
      <c r="E18" s="58">
        <v>1</v>
      </c>
      <c r="F18" s="59">
        <v>49941</v>
      </c>
      <c r="G18" s="58">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workbookViewId="0">
      <selection sqref="A1:XFD1048576"/>
    </sheetView>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8" x14ac:dyDescent="0.15">
      <c r="B1" s="75"/>
      <c r="C1" s="75"/>
      <c r="D1" s="75"/>
      <c r="E1" s="75"/>
      <c r="F1" s="75"/>
    </row>
    <row r="2" spans="2:12" s="1" customFormat="1" ht="17.399999999999999" x14ac:dyDescent="0.15">
      <c r="B2" s="75"/>
      <c r="C2" s="75"/>
      <c r="D2" s="75"/>
      <c r="E2" s="75"/>
      <c r="F2" s="75"/>
      <c r="H2" s="81" t="s">
        <v>887</v>
      </c>
      <c r="I2" s="81"/>
      <c r="J2" s="81"/>
      <c r="K2" s="81"/>
      <c r="L2" s="81"/>
    </row>
    <row r="3" spans="2:12" s="1" customFormat="1" ht="7.8" x14ac:dyDescent="0.15">
      <c r="B3" s="75"/>
      <c r="C3" s="75"/>
      <c r="D3" s="75"/>
      <c r="E3" s="75"/>
      <c r="F3" s="75"/>
    </row>
    <row r="4" spans="2:12" s="1" customFormat="1" ht="7.8" x14ac:dyDescent="0.15"/>
    <row r="5" spans="2:12" s="1" customFormat="1" ht="15.6" x14ac:dyDescent="0.15">
      <c r="B5" s="77" t="s">
        <v>1208</v>
      </c>
      <c r="C5" s="77"/>
      <c r="D5" s="77"/>
      <c r="E5" s="77"/>
      <c r="F5" s="77"/>
      <c r="G5" s="77"/>
      <c r="H5" s="77"/>
      <c r="I5" s="77"/>
      <c r="J5" s="77"/>
      <c r="K5" s="77"/>
      <c r="L5" s="77"/>
    </row>
    <row r="6" spans="2:12" s="1" customFormat="1" ht="7.8" x14ac:dyDescent="0.15"/>
    <row r="7" spans="2:12" s="1" customFormat="1" ht="7.8" x14ac:dyDescent="0.15">
      <c r="B7" s="70" t="s">
        <v>1049</v>
      </c>
      <c r="C7" s="70"/>
      <c r="D7" s="70"/>
    </row>
    <row r="8" spans="2:12" s="1" customFormat="1" x14ac:dyDescent="0.15">
      <c r="B8" s="70"/>
      <c r="C8" s="70"/>
      <c r="D8" s="70"/>
      <c r="G8" s="116">
        <v>45200</v>
      </c>
      <c r="H8" s="116"/>
    </row>
    <row r="9" spans="2:12" s="1" customFormat="1" ht="7.8" x14ac:dyDescent="0.15"/>
    <row r="10" spans="2:12" s="1" customFormat="1" x14ac:dyDescent="0.15">
      <c r="B10" s="111" t="s">
        <v>1209</v>
      </c>
      <c r="C10" s="111"/>
      <c r="D10" s="111"/>
      <c r="E10" s="111"/>
      <c r="F10" s="112" t="s">
        <v>1210</v>
      </c>
      <c r="G10" s="112"/>
      <c r="H10" s="117" t="s">
        <v>1211</v>
      </c>
      <c r="I10" s="117"/>
      <c r="J10" s="117"/>
      <c r="K10" s="117"/>
      <c r="L10" s="117"/>
    </row>
    <row r="11" spans="2:12" s="1" customFormat="1" x14ac:dyDescent="0.15">
      <c r="B11" s="60" t="s">
        <v>1199</v>
      </c>
      <c r="C11" s="24" t="s">
        <v>1200</v>
      </c>
      <c r="D11" s="24" t="s">
        <v>1201</v>
      </c>
      <c r="E11" s="60" t="s">
        <v>1202</v>
      </c>
      <c r="F11" s="114" t="s">
        <v>1203</v>
      </c>
      <c r="G11" s="114"/>
      <c r="H11" s="108" t="s">
        <v>1204</v>
      </c>
      <c r="I11" s="108"/>
      <c r="J11" s="24" t="s">
        <v>1205</v>
      </c>
      <c r="K11" s="24" t="s">
        <v>1206</v>
      </c>
      <c r="L11" s="24" t="s">
        <v>1207</v>
      </c>
    </row>
    <row r="12" spans="2:12" s="1" customFormat="1" ht="10.199999999999999" x14ac:dyDescent="0.15">
      <c r="B12" s="61">
        <v>45200</v>
      </c>
      <c r="C12" s="62">
        <v>45231</v>
      </c>
      <c r="D12" s="13">
        <v>1</v>
      </c>
      <c r="E12" s="63">
        <v>31</v>
      </c>
      <c r="F12" s="113">
        <v>2750000000</v>
      </c>
      <c r="G12" s="113"/>
      <c r="H12" s="97">
        <v>3580404841.3349199</v>
      </c>
      <c r="I12" s="97"/>
      <c r="J12" s="13">
        <v>3574332209.76719</v>
      </c>
      <c r="K12" s="13">
        <v>3565241947.3437901</v>
      </c>
      <c r="L12" s="13">
        <v>3550141204.7615399</v>
      </c>
    </row>
    <row r="13" spans="2:12" s="1" customFormat="1" ht="10.199999999999999" x14ac:dyDescent="0.15">
      <c r="B13" s="61">
        <v>45200</v>
      </c>
      <c r="C13" s="62">
        <v>45261</v>
      </c>
      <c r="D13" s="13">
        <v>2</v>
      </c>
      <c r="E13" s="63">
        <v>61</v>
      </c>
      <c r="F13" s="113">
        <v>2750000000</v>
      </c>
      <c r="G13" s="113"/>
      <c r="H13" s="97">
        <v>3555241637.9250202</v>
      </c>
      <c r="I13" s="97"/>
      <c r="J13" s="13">
        <v>3543385984.5882902</v>
      </c>
      <c r="K13" s="13">
        <v>3525675382.2828999</v>
      </c>
      <c r="L13" s="13">
        <v>3496351009.00284</v>
      </c>
    </row>
    <row r="14" spans="2:12" s="1" customFormat="1" ht="10.199999999999999" x14ac:dyDescent="0.15">
      <c r="B14" s="61">
        <v>45200</v>
      </c>
      <c r="C14" s="62">
        <v>45292</v>
      </c>
      <c r="D14" s="13">
        <v>3</v>
      </c>
      <c r="E14" s="63">
        <v>92</v>
      </c>
      <c r="F14" s="113">
        <v>2750000000</v>
      </c>
      <c r="G14" s="113"/>
      <c r="H14" s="97">
        <v>3530337664.8422298</v>
      </c>
      <c r="I14" s="97"/>
      <c r="J14" s="13">
        <v>3512597311.98768</v>
      </c>
      <c r="K14" s="13">
        <v>3486151990.5280099</v>
      </c>
      <c r="L14" s="13">
        <v>3442513407.05232</v>
      </c>
    </row>
    <row r="15" spans="2:12" s="1" customFormat="1" ht="10.199999999999999" x14ac:dyDescent="0.15">
      <c r="B15" s="61">
        <v>45200</v>
      </c>
      <c r="C15" s="62">
        <v>45323</v>
      </c>
      <c r="D15" s="13">
        <v>4</v>
      </c>
      <c r="E15" s="63">
        <v>123</v>
      </c>
      <c r="F15" s="113">
        <v>2750000000</v>
      </c>
      <c r="G15" s="113"/>
      <c r="H15" s="97">
        <v>3505025634.39961</v>
      </c>
      <c r="I15" s="97"/>
      <c r="J15" s="13">
        <v>3481497567.7727399</v>
      </c>
      <c r="K15" s="13">
        <v>3446498882.8271399</v>
      </c>
      <c r="L15" s="13">
        <v>3388941594.6266999</v>
      </c>
    </row>
    <row r="16" spans="2:12" s="1" customFormat="1" ht="10.199999999999999" x14ac:dyDescent="0.15">
      <c r="B16" s="61">
        <v>45200</v>
      </c>
      <c r="C16" s="62">
        <v>45352</v>
      </c>
      <c r="D16" s="13">
        <v>5</v>
      </c>
      <c r="E16" s="63">
        <v>152</v>
      </c>
      <c r="F16" s="113">
        <v>2750000000</v>
      </c>
      <c r="G16" s="113"/>
      <c r="H16" s="97">
        <v>3481142676.8699999</v>
      </c>
      <c r="I16" s="97"/>
      <c r="J16" s="13">
        <v>3452288350.0647802</v>
      </c>
      <c r="K16" s="13">
        <v>3409451762.7832298</v>
      </c>
      <c r="L16" s="13">
        <v>3339227742.6505098</v>
      </c>
    </row>
    <row r="17" spans="2:12" s="1" customFormat="1" ht="10.199999999999999" x14ac:dyDescent="0.15">
      <c r="B17" s="61">
        <v>45200</v>
      </c>
      <c r="C17" s="62">
        <v>45383</v>
      </c>
      <c r="D17" s="13">
        <v>6</v>
      </c>
      <c r="E17" s="63">
        <v>183</v>
      </c>
      <c r="F17" s="113">
        <v>2750000000</v>
      </c>
      <c r="G17" s="113"/>
      <c r="H17" s="97">
        <v>3456285389.0598798</v>
      </c>
      <c r="I17" s="97"/>
      <c r="J17" s="13">
        <v>3421823571.9677</v>
      </c>
      <c r="K17" s="13">
        <v>3370770576.2136402</v>
      </c>
      <c r="L17" s="13">
        <v>3287360279.4301</v>
      </c>
    </row>
    <row r="18" spans="2:12" s="1" customFormat="1" ht="10.199999999999999" x14ac:dyDescent="0.15">
      <c r="B18" s="61">
        <v>45200</v>
      </c>
      <c r="C18" s="62">
        <v>45413</v>
      </c>
      <c r="D18" s="13">
        <v>7</v>
      </c>
      <c r="E18" s="63">
        <v>213</v>
      </c>
      <c r="F18" s="113">
        <v>2750000000</v>
      </c>
      <c r="G18" s="113"/>
      <c r="H18" s="97">
        <v>3430851402.5506701</v>
      </c>
      <c r="I18" s="97"/>
      <c r="J18" s="13">
        <v>3391067908.3820601</v>
      </c>
      <c r="K18" s="13">
        <v>3332251980.5658698</v>
      </c>
      <c r="L18" s="13">
        <v>3236473290.6070199</v>
      </c>
    </row>
    <row r="19" spans="2:12" s="1" customFormat="1" ht="10.199999999999999" x14ac:dyDescent="0.15">
      <c r="B19" s="61">
        <v>45200</v>
      </c>
      <c r="C19" s="62">
        <v>45444</v>
      </c>
      <c r="D19" s="13">
        <v>8</v>
      </c>
      <c r="E19" s="63">
        <v>244</v>
      </c>
      <c r="F19" s="113">
        <v>2750000000</v>
      </c>
      <c r="G19" s="113"/>
      <c r="H19" s="97">
        <v>3406091533.4663701</v>
      </c>
      <c r="I19" s="97"/>
      <c r="J19" s="13">
        <v>3360885155.4770899</v>
      </c>
      <c r="K19" s="13">
        <v>3294193555.4205298</v>
      </c>
      <c r="L19" s="13">
        <v>3185957112.8731899</v>
      </c>
    </row>
    <row r="20" spans="2:12" s="1" customFormat="1" ht="10.199999999999999" x14ac:dyDescent="0.15">
      <c r="B20" s="61">
        <v>45200</v>
      </c>
      <c r="C20" s="62">
        <v>45474</v>
      </c>
      <c r="D20" s="13">
        <v>9</v>
      </c>
      <c r="E20" s="63">
        <v>274</v>
      </c>
      <c r="F20" s="113">
        <v>2750000000</v>
      </c>
      <c r="G20" s="113"/>
      <c r="H20" s="97">
        <v>3380761567.1823502</v>
      </c>
      <c r="I20" s="97"/>
      <c r="J20" s="13">
        <v>3330415818.9418302</v>
      </c>
      <c r="K20" s="13">
        <v>3256294448.0874901</v>
      </c>
      <c r="L20" s="13">
        <v>3136393638.6026902</v>
      </c>
    </row>
    <row r="21" spans="2:12" s="1" customFormat="1" ht="10.199999999999999" x14ac:dyDescent="0.15">
      <c r="B21" s="61">
        <v>45200</v>
      </c>
      <c r="C21" s="62">
        <v>45505</v>
      </c>
      <c r="D21" s="13">
        <v>10</v>
      </c>
      <c r="E21" s="63">
        <v>305</v>
      </c>
      <c r="F21" s="113">
        <v>2750000000</v>
      </c>
      <c r="G21" s="113"/>
      <c r="H21" s="97">
        <v>3356302715.7120199</v>
      </c>
      <c r="I21" s="97"/>
      <c r="J21" s="13">
        <v>3300713439.2494102</v>
      </c>
      <c r="K21" s="13">
        <v>3219045552.4436202</v>
      </c>
      <c r="L21" s="13">
        <v>3087383917.4215798</v>
      </c>
    </row>
    <row r="22" spans="2:12" s="1" customFormat="1" ht="10.199999999999999" x14ac:dyDescent="0.15">
      <c r="B22" s="61">
        <v>45200</v>
      </c>
      <c r="C22" s="62">
        <v>45536</v>
      </c>
      <c r="D22" s="13">
        <v>11</v>
      </c>
      <c r="E22" s="63">
        <v>336</v>
      </c>
      <c r="F22" s="113">
        <v>2250000000</v>
      </c>
      <c r="G22" s="113"/>
      <c r="H22" s="97">
        <v>3329719128.8717098</v>
      </c>
      <c r="I22" s="97"/>
      <c r="J22" s="13">
        <v>3269016233.83325</v>
      </c>
      <c r="K22" s="13">
        <v>3180024537.6117401</v>
      </c>
      <c r="L22" s="13">
        <v>3037040656.4435101</v>
      </c>
    </row>
    <row r="23" spans="2:12" s="1" customFormat="1" ht="10.199999999999999" x14ac:dyDescent="0.15">
      <c r="B23" s="61">
        <v>45200</v>
      </c>
      <c r="C23" s="62">
        <v>45566</v>
      </c>
      <c r="D23" s="13">
        <v>12</v>
      </c>
      <c r="E23" s="63">
        <v>366</v>
      </c>
      <c r="F23" s="113">
        <v>2250000000</v>
      </c>
      <c r="G23" s="113"/>
      <c r="H23" s="97">
        <v>3303765884.44175</v>
      </c>
      <c r="I23" s="97"/>
      <c r="J23" s="13">
        <v>3238212171.0613999</v>
      </c>
      <c r="K23" s="13">
        <v>3142305907.5577598</v>
      </c>
      <c r="L23" s="13">
        <v>2988716216.7398901</v>
      </c>
    </row>
    <row r="24" spans="2:12" s="1" customFormat="1" ht="10.199999999999999" x14ac:dyDescent="0.15">
      <c r="B24" s="61">
        <v>45200</v>
      </c>
      <c r="C24" s="62">
        <v>45597</v>
      </c>
      <c r="D24" s="13">
        <v>13</v>
      </c>
      <c r="E24" s="63">
        <v>397</v>
      </c>
      <c r="F24" s="113">
        <v>2250000000</v>
      </c>
      <c r="G24" s="113"/>
      <c r="H24" s="97">
        <v>3279316512.3786898</v>
      </c>
      <c r="I24" s="97"/>
      <c r="J24" s="13">
        <v>3208796323.9866199</v>
      </c>
      <c r="K24" s="13">
        <v>3105842335.1016102</v>
      </c>
      <c r="L24" s="13">
        <v>2941522963.8069701</v>
      </c>
    </row>
    <row r="25" spans="2:12" s="1" customFormat="1" ht="10.199999999999999" x14ac:dyDescent="0.15">
      <c r="B25" s="61">
        <v>45200</v>
      </c>
      <c r="C25" s="62">
        <v>45627</v>
      </c>
      <c r="D25" s="13">
        <v>14</v>
      </c>
      <c r="E25" s="63">
        <v>427</v>
      </c>
      <c r="F25" s="113">
        <v>2250000000</v>
      </c>
      <c r="G25" s="113"/>
      <c r="H25" s="97">
        <v>3254294026.9562302</v>
      </c>
      <c r="I25" s="97"/>
      <c r="J25" s="13">
        <v>3179085184.0963602</v>
      </c>
      <c r="K25" s="13">
        <v>3069510945.4985199</v>
      </c>
      <c r="L25" s="13">
        <v>2895196916.4594698</v>
      </c>
    </row>
    <row r="26" spans="2:12" s="1" customFormat="1" ht="10.199999999999999" x14ac:dyDescent="0.15">
      <c r="B26" s="61">
        <v>45200</v>
      </c>
      <c r="C26" s="62">
        <v>45658</v>
      </c>
      <c r="D26" s="13">
        <v>15</v>
      </c>
      <c r="E26" s="63">
        <v>458</v>
      </c>
      <c r="F26" s="113">
        <v>2250000000</v>
      </c>
      <c r="G26" s="113"/>
      <c r="H26" s="97">
        <v>3229213428.3276801</v>
      </c>
      <c r="I26" s="97"/>
      <c r="J26" s="13">
        <v>3149233806.0747099</v>
      </c>
      <c r="K26" s="13">
        <v>3032955365.04038</v>
      </c>
      <c r="L26" s="13">
        <v>2848600589.0637398</v>
      </c>
    </row>
    <row r="27" spans="2:12" s="1" customFormat="1" ht="10.199999999999999" x14ac:dyDescent="0.15">
      <c r="B27" s="61">
        <v>45200</v>
      </c>
      <c r="C27" s="62">
        <v>45689</v>
      </c>
      <c r="D27" s="13">
        <v>16</v>
      </c>
      <c r="E27" s="63">
        <v>489</v>
      </c>
      <c r="F27" s="113">
        <v>2250000000</v>
      </c>
      <c r="G27" s="113"/>
      <c r="H27" s="97">
        <v>3205032929.0212898</v>
      </c>
      <c r="I27" s="97"/>
      <c r="J27" s="13">
        <v>3120350860.4421101</v>
      </c>
      <c r="K27" s="13">
        <v>2997496171.2302799</v>
      </c>
      <c r="L27" s="13">
        <v>2803372426.46841</v>
      </c>
    </row>
    <row r="28" spans="2:12" s="1" customFormat="1" ht="10.199999999999999" x14ac:dyDescent="0.15">
      <c r="B28" s="61">
        <v>45200</v>
      </c>
      <c r="C28" s="62">
        <v>45717</v>
      </c>
      <c r="D28" s="13">
        <v>17</v>
      </c>
      <c r="E28" s="63">
        <v>517</v>
      </c>
      <c r="F28" s="113">
        <v>2250000000</v>
      </c>
      <c r="G28" s="113"/>
      <c r="H28" s="97">
        <v>3181039906.58885</v>
      </c>
      <c r="I28" s="97"/>
      <c r="J28" s="13">
        <v>3092246983.4383101</v>
      </c>
      <c r="K28" s="13">
        <v>2963674461.25808</v>
      </c>
      <c r="L28" s="13">
        <v>2761135179.36273</v>
      </c>
    </row>
    <row r="29" spans="2:12" s="1" customFormat="1" ht="10.199999999999999" x14ac:dyDescent="0.15">
      <c r="B29" s="61">
        <v>45200</v>
      </c>
      <c r="C29" s="62">
        <v>45748</v>
      </c>
      <c r="D29" s="13">
        <v>18</v>
      </c>
      <c r="E29" s="63">
        <v>548</v>
      </c>
      <c r="F29" s="113">
        <v>2250000000</v>
      </c>
      <c r="G29" s="113"/>
      <c r="H29" s="97">
        <v>3156137637.5204902</v>
      </c>
      <c r="I29" s="97"/>
      <c r="J29" s="13">
        <v>3062836193.1925201</v>
      </c>
      <c r="K29" s="13">
        <v>2928020995.7026901</v>
      </c>
      <c r="L29" s="13">
        <v>2716364072.3343301</v>
      </c>
    </row>
    <row r="30" spans="2:12" s="1" customFormat="1" ht="10.199999999999999" x14ac:dyDescent="0.15">
      <c r="B30" s="61">
        <v>45200</v>
      </c>
      <c r="C30" s="62">
        <v>45778</v>
      </c>
      <c r="D30" s="13">
        <v>19</v>
      </c>
      <c r="E30" s="63">
        <v>578</v>
      </c>
      <c r="F30" s="113">
        <v>2250000000</v>
      </c>
      <c r="G30" s="113"/>
      <c r="H30" s="97">
        <v>3132718125.7972102</v>
      </c>
      <c r="I30" s="97"/>
      <c r="J30" s="13">
        <v>3035118951.0812302</v>
      </c>
      <c r="K30" s="13">
        <v>2894382340.9233799</v>
      </c>
      <c r="L30" s="13">
        <v>2674150062.2150102</v>
      </c>
    </row>
    <row r="31" spans="2:12" s="1" customFormat="1" ht="10.199999999999999" x14ac:dyDescent="0.15">
      <c r="B31" s="61">
        <v>45200</v>
      </c>
      <c r="C31" s="62">
        <v>45809</v>
      </c>
      <c r="D31" s="13">
        <v>20</v>
      </c>
      <c r="E31" s="63">
        <v>609</v>
      </c>
      <c r="F31" s="113">
        <v>2250000000</v>
      </c>
      <c r="G31" s="113"/>
      <c r="H31" s="97">
        <v>3107557094.0155501</v>
      </c>
      <c r="I31" s="97"/>
      <c r="J31" s="13">
        <v>3005635365.05234</v>
      </c>
      <c r="K31" s="13">
        <v>2858976386.7021899</v>
      </c>
      <c r="L31" s="13">
        <v>2630250201.4904099</v>
      </c>
    </row>
    <row r="32" spans="2:12" s="1" customFormat="1" ht="10.199999999999999" x14ac:dyDescent="0.15">
      <c r="B32" s="61">
        <v>45200</v>
      </c>
      <c r="C32" s="62">
        <v>45839</v>
      </c>
      <c r="D32" s="13">
        <v>21</v>
      </c>
      <c r="E32" s="63">
        <v>639</v>
      </c>
      <c r="F32" s="113">
        <v>2250000000</v>
      </c>
      <c r="G32" s="113"/>
      <c r="H32" s="97">
        <v>3083117787.5635099</v>
      </c>
      <c r="I32" s="97"/>
      <c r="J32" s="13">
        <v>2977102948.1715102</v>
      </c>
      <c r="K32" s="13">
        <v>2824866291.9338999</v>
      </c>
      <c r="L32" s="13">
        <v>2588215740.0154901</v>
      </c>
    </row>
    <row r="33" spans="2:12" s="1" customFormat="1" ht="10.199999999999999" x14ac:dyDescent="0.15">
      <c r="B33" s="61">
        <v>45200</v>
      </c>
      <c r="C33" s="62">
        <v>45870</v>
      </c>
      <c r="D33" s="13">
        <v>22</v>
      </c>
      <c r="E33" s="63">
        <v>670</v>
      </c>
      <c r="F33" s="113">
        <v>2250000000</v>
      </c>
      <c r="G33" s="113"/>
      <c r="H33" s="97">
        <v>3058578958.87568</v>
      </c>
      <c r="I33" s="97"/>
      <c r="J33" s="13">
        <v>2948398703.3480701</v>
      </c>
      <c r="K33" s="13">
        <v>2790514914.2385702</v>
      </c>
      <c r="L33" s="13">
        <v>2545912920.90275</v>
      </c>
    </row>
    <row r="34" spans="2:12" s="1" customFormat="1" ht="10.199999999999999" x14ac:dyDescent="0.15">
      <c r="B34" s="61">
        <v>45200</v>
      </c>
      <c r="C34" s="62">
        <v>45901</v>
      </c>
      <c r="D34" s="13">
        <v>23</v>
      </c>
      <c r="E34" s="63">
        <v>701</v>
      </c>
      <c r="F34" s="113">
        <v>2250000000</v>
      </c>
      <c r="G34" s="113"/>
      <c r="H34" s="97">
        <v>3034271789.00635</v>
      </c>
      <c r="I34" s="97"/>
      <c r="J34" s="13">
        <v>2920006198.3731599</v>
      </c>
      <c r="K34" s="13">
        <v>2756614286.9776301</v>
      </c>
      <c r="L34" s="13">
        <v>2504331518.7708998</v>
      </c>
    </row>
    <row r="35" spans="2:12" s="1" customFormat="1" ht="10.199999999999999" x14ac:dyDescent="0.15">
      <c r="B35" s="61">
        <v>45200</v>
      </c>
      <c r="C35" s="62">
        <v>45931</v>
      </c>
      <c r="D35" s="13">
        <v>24</v>
      </c>
      <c r="E35" s="63">
        <v>731</v>
      </c>
      <c r="F35" s="113">
        <v>1750000000</v>
      </c>
      <c r="G35" s="113"/>
      <c r="H35" s="97">
        <v>3010340982.1270499</v>
      </c>
      <c r="I35" s="97"/>
      <c r="J35" s="13">
        <v>2892221468.32235</v>
      </c>
      <c r="K35" s="13">
        <v>2723664072.3817101</v>
      </c>
      <c r="L35" s="13">
        <v>2464253841.9943199</v>
      </c>
    </row>
    <row r="36" spans="2:12" s="1" customFormat="1" ht="10.199999999999999" x14ac:dyDescent="0.15">
      <c r="B36" s="61">
        <v>45200</v>
      </c>
      <c r="C36" s="62">
        <v>45962</v>
      </c>
      <c r="D36" s="13">
        <v>25</v>
      </c>
      <c r="E36" s="63">
        <v>762</v>
      </c>
      <c r="F36" s="113">
        <v>1750000000</v>
      </c>
      <c r="G36" s="113"/>
      <c r="H36" s="97">
        <v>2985004941.71875</v>
      </c>
      <c r="I36" s="97"/>
      <c r="J36" s="13">
        <v>2863015425.43538</v>
      </c>
      <c r="K36" s="13">
        <v>2689303254.7066698</v>
      </c>
      <c r="L36" s="13">
        <v>2422859872.83248</v>
      </c>
    </row>
    <row r="37" spans="2:12" s="1" customFormat="1" ht="10.199999999999999" x14ac:dyDescent="0.15">
      <c r="B37" s="61">
        <v>45200</v>
      </c>
      <c r="C37" s="62">
        <v>45992</v>
      </c>
      <c r="D37" s="13">
        <v>26</v>
      </c>
      <c r="E37" s="63">
        <v>792</v>
      </c>
      <c r="F37" s="113">
        <v>1750000000</v>
      </c>
      <c r="G37" s="113"/>
      <c r="H37" s="97">
        <v>2961269504.0315099</v>
      </c>
      <c r="I37" s="97"/>
      <c r="J37" s="13">
        <v>2835587988.5325699</v>
      </c>
      <c r="K37" s="13">
        <v>2656984279.6231198</v>
      </c>
      <c r="L37" s="13">
        <v>2383930489.41395</v>
      </c>
    </row>
    <row r="38" spans="2:12" s="1" customFormat="1" ht="10.199999999999999" x14ac:dyDescent="0.15">
      <c r="B38" s="61">
        <v>45200</v>
      </c>
      <c r="C38" s="62">
        <v>46023</v>
      </c>
      <c r="D38" s="13">
        <v>27</v>
      </c>
      <c r="E38" s="63">
        <v>823</v>
      </c>
      <c r="F38" s="113">
        <v>1750000000</v>
      </c>
      <c r="G38" s="113"/>
      <c r="H38" s="97">
        <v>2937768255.45928</v>
      </c>
      <c r="I38" s="97"/>
      <c r="J38" s="13">
        <v>2808312975.5839901</v>
      </c>
      <c r="K38" s="13">
        <v>2624734962.7690701</v>
      </c>
      <c r="L38" s="13">
        <v>2345020691.5973802</v>
      </c>
    </row>
    <row r="39" spans="2:12" s="1" customFormat="1" ht="10.199999999999999" x14ac:dyDescent="0.15">
      <c r="B39" s="61">
        <v>45200</v>
      </c>
      <c r="C39" s="62">
        <v>46054</v>
      </c>
      <c r="D39" s="13">
        <v>28</v>
      </c>
      <c r="E39" s="63">
        <v>854</v>
      </c>
      <c r="F39" s="113">
        <v>1750000000</v>
      </c>
      <c r="G39" s="113"/>
      <c r="H39" s="97">
        <v>2914787507.67629</v>
      </c>
      <c r="I39" s="97"/>
      <c r="J39" s="13">
        <v>2781619047.0426998</v>
      </c>
      <c r="K39" s="13">
        <v>2593174212.11481</v>
      </c>
      <c r="L39" s="13">
        <v>2307010315.8715801</v>
      </c>
    </row>
    <row r="40" spans="2:12" s="1" customFormat="1" ht="10.199999999999999" x14ac:dyDescent="0.15">
      <c r="B40" s="61">
        <v>45200</v>
      </c>
      <c r="C40" s="62">
        <v>46082</v>
      </c>
      <c r="D40" s="13">
        <v>29</v>
      </c>
      <c r="E40" s="63">
        <v>882</v>
      </c>
      <c r="F40" s="113">
        <v>1750000000</v>
      </c>
      <c r="G40" s="113"/>
      <c r="H40" s="97">
        <v>2891188980.7745299</v>
      </c>
      <c r="I40" s="97"/>
      <c r="J40" s="13">
        <v>2754871555.9358101</v>
      </c>
      <c r="K40" s="13">
        <v>2562338568.7890701</v>
      </c>
      <c r="L40" s="13">
        <v>2270854806.8263302</v>
      </c>
    </row>
    <row r="41" spans="2:12" s="1" customFormat="1" ht="10.199999999999999" x14ac:dyDescent="0.15">
      <c r="B41" s="61">
        <v>45200</v>
      </c>
      <c r="C41" s="62">
        <v>46113</v>
      </c>
      <c r="D41" s="13">
        <v>30</v>
      </c>
      <c r="E41" s="63">
        <v>913</v>
      </c>
      <c r="F41" s="113">
        <v>1750000000</v>
      </c>
      <c r="G41" s="113"/>
      <c r="H41" s="97">
        <v>2867970303.8442202</v>
      </c>
      <c r="I41" s="97"/>
      <c r="J41" s="13">
        <v>2728112680.2757802</v>
      </c>
      <c r="K41" s="13">
        <v>2530996565.4019599</v>
      </c>
      <c r="L41" s="13">
        <v>2233577514.9703999</v>
      </c>
    </row>
    <row r="42" spans="2:12" s="1" customFormat="1" ht="10.199999999999999" x14ac:dyDescent="0.15">
      <c r="B42" s="61">
        <v>45200</v>
      </c>
      <c r="C42" s="62">
        <v>46143</v>
      </c>
      <c r="D42" s="13">
        <v>31</v>
      </c>
      <c r="E42" s="63">
        <v>943</v>
      </c>
      <c r="F42" s="113">
        <v>1750000000</v>
      </c>
      <c r="G42" s="113"/>
      <c r="H42" s="97">
        <v>2844745933.5045199</v>
      </c>
      <c r="I42" s="97"/>
      <c r="J42" s="13">
        <v>2701579173.6649599</v>
      </c>
      <c r="K42" s="13">
        <v>2500211328.38235</v>
      </c>
      <c r="L42" s="13">
        <v>2197365367.0356498</v>
      </c>
    </row>
    <row r="43" spans="2:12" s="1" customFormat="1" ht="10.199999999999999" x14ac:dyDescent="0.15">
      <c r="B43" s="61">
        <v>45200</v>
      </c>
      <c r="C43" s="62">
        <v>46174</v>
      </c>
      <c r="D43" s="13">
        <v>32</v>
      </c>
      <c r="E43" s="63">
        <v>974</v>
      </c>
      <c r="F43" s="113">
        <v>1750000000</v>
      </c>
      <c r="G43" s="113"/>
      <c r="H43" s="97">
        <v>2820215250.9921198</v>
      </c>
      <c r="I43" s="97"/>
      <c r="J43" s="13">
        <v>2673740473.94803</v>
      </c>
      <c r="K43" s="13">
        <v>2468154614.6709099</v>
      </c>
      <c r="L43" s="13">
        <v>2160003914.9426999</v>
      </c>
    </row>
    <row r="44" spans="2:12" s="1" customFormat="1" ht="10.199999999999999" x14ac:dyDescent="0.15">
      <c r="B44" s="61">
        <v>45200</v>
      </c>
      <c r="C44" s="62">
        <v>46204</v>
      </c>
      <c r="D44" s="13">
        <v>33</v>
      </c>
      <c r="E44" s="63">
        <v>1004</v>
      </c>
      <c r="F44" s="113">
        <v>1750000000</v>
      </c>
      <c r="G44" s="113"/>
      <c r="H44" s="97">
        <v>2796931802.20963</v>
      </c>
      <c r="I44" s="97"/>
      <c r="J44" s="13">
        <v>2647313844.7462702</v>
      </c>
      <c r="K44" s="13">
        <v>2437745200.2609501</v>
      </c>
      <c r="L44" s="13">
        <v>2124645949.50179</v>
      </c>
    </row>
    <row r="45" spans="2:12" s="1" customFormat="1" ht="10.199999999999999" x14ac:dyDescent="0.15">
      <c r="B45" s="61">
        <v>45200</v>
      </c>
      <c r="C45" s="62">
        <v>46235</v>
      </c>
      <c r="D45" s="13">
        <v>34</v>
      </c>
      <c r="E45" s="63">
        <v>1035</v>
      </c>
      <c r="F45" s="113">
        <v>1750000000</v>
      </c>
      <c r="G45" s="113"/>
      <c r="H45" s="97">
        <v>2774697028.4363599</v>
      </c>
      <c r="I45" s="97"/>
      <c r="J45" s="13">
        <v>2621814143.4118199</v>
      </c>
      <c r="K45" s="13">
        <v>2408124154.8748202</v>
      </c>
      <c r="L45" s="13">
        <v>2089939687.36832</v>
      </c>
    </row>
    <row r="46" spans="2:12" s="1" customFormat="1" ht="10.199999999999999" x14ac:dyDescent="0.15">
      <c r="B46" s="61">
        <v>45200</v>
      </c>
      <c r="C46" s="62">
        <v>46266</v>
      </c>
      <c r="D46" s="13">
        <v>35</v>
      </c>
      <c r="E46" s="63">
        <v>1066</v>
      </c>
      <c r="F46" s="113">
        <v>1750000000</v>
      </c>
      <c r="G46" s="113"/>
      <c r="H46" s="97">
        <v>2751458126.8613501</v>
      </c>
      <c r="I46" s="97"/>
      <c r="J46" s="13">
        <v>2595446133.2183099</v>
      </c>
      <c r="K46" s="13">
        <v>2377842497.8705702</v>
      </c>
      <c r="L46" s="13">
        <v>2054918412.3636501</v>
      </c>
    </row>
    <row r="47" spans="2:12" s="1" customFormat="1" ht="10.199999999999999" x14ac:dyDescent="0.15">
      <c r="B47" s="61">
        <v>45200</v>
      </c>
      <c r="C47" s="62">
        <v>46296</v>
      </c>
      <c r="D47" s="13">
        <v>36</v>
      </c>
      <c r="E47" s="63">
        <v>1096</v>
      </c>
      <c r="F47" s="113">
        <v>1750000000</v>
      </c>
      <c r="G47" s="113"/>
      <c r="H47" s="97">
        <v>2728634651.5075598</v>
      </c>
      <c r="I47" s="97"/>
      <c r="J47" s="13">
        <v>2569691940.0541801</v>
      </c>
      <c r="K47" s="13">
        <v>2348453116.41961</v>
      </c>
      <c r="L47" s="13">
        <v>2021200871.3444099</v>
      </c>
    </row>
    <row r="48" spans="2:12" s="1" customFormat="1" ht="10.199999999999999" x14ac:dyDescent="0.15">
      <c r="B48" s="61">
        <v>45200</v>
      </c>
      <c r="C48" s="62">
        <v>46327</v>
      </c>
      <c r="D48" s="13">
        <v>37</v>
      </c>
      <c r="E48" s="63">
        <v>1127</v>
      </c>
      <c r="F48" s="113">
        <v>1750000000</v>
      </c>
      <c r="G48" s="113"/>
      <c r="H48" s="97">
        <v>2706642357.8480701</v>
      </c>
      <c r="I48" s="97"/>
      <c r="J48" s="13">
        <v>2544657435.5401001</v>
      </c>
      <c r="K48" s="13">
        <v>2319659556.0063801</v>
      </c>
      <c r="L48" s="13">
        <v>1987963710.8511801</v>
      </c>
    </row>
    <row r="49" spans="2:12" s="1" customFormat="1" ht="10.199999999999999" x14ac:dyDescent="0.15">
      <c r="B49" s="61">
        <v>45200</v>
      </c>
      <c r="C49" s="62">
        <v>46357</v>
      </c>
      <c r="D49" s="13">
        <v>38</v>
      </c>
      <c r="E49" s="63">
        <v>1157</v>
      </c>
      <c r="F49" s="113">
        <v>1750000000</v>
      </c>
      <c r="G49" s="113"/>
      <c r="H49" s="97">
        <v>2682804296.5649199</v>
      </c>
      <c r="I49" s="97"/>
      <c r="J49" s="13">
        <v>2518105983.1651301</v>
      </c>
      <c r="K49" s="13">
        <v>2289806043.6889801</v>
      </c>
      <c r="L49" s="13">
        <v>1954334877.4612401</v>
      </c>
    </row>
    <row r="50" spans="2:12" s="1" customFormat="1" ht="10.199999999999999" x14ac:dyDescent="0.15">
      <c r="B50" s="61">
        <v>45200</v>
      </c>
      <c r="C50" s="62">
        <v>46388</v>
      </c>
      <c r="D50" s="13">
        <v>39</v>
      </c>
      <c r="E50" s="63">
        <v>1188</v>
      </c>
      <c r="F50" s="113">
        <v>1750000000</v>
      </c>
      <c r="G50" s="113"/>
      <c r="H50" s="97">
        <v>2660525373.4577999</v>
      </c>
      <c r="I50" s="97"/>
      <c r="J50" s="13">
        <v>2492959343.9710898</v>
      </c>
      <c r="K50" s="13">
        <v>2261173990.0555</v>
      </c>
      <c r="L50" s="13">
        <v>1921723433.9329</v>
      </c>
    </row>
    <row r="51" spans="2:12" s="1" customFormat="1" ht="10.199999999999999" x14ac:dyDescent="0.15">
      <c r="B51" s="61">
        <v>45200</v>
      </c>
      <c r="C51" s="62">
        <v>46419</v>
      </c>
      <c r="D51" s="13">
        <v>40</v>
      </c>
      <c r="E51" s="63">
        <v>1219</v>
      </c>
      <c r="F51" s="113">
        <v>1750000000</v>
      </c>
      <c r="G51" s="113"/>
      <c r="H51" s="97">
        <v>2638606843.4327698</v>
      </c>
      <c r="I51" s="97"/>
      <c r="J51" s="13">
        <v>2468227884.0852199</v>
      </c>
      <c r="K51" s="13">
        <v>2233048380.49334</v>
      </c>
      <c r="L51" s="13">
        <v>1889781777.3612199</v>
      </c>
    </row>
    <row r="52" spans="2:12" s="1" customFormat="1" ht="10.199999999999999" x14ac:dyDescent="0.15">
      <c r="B52" s="61">
        <v>45200</v>
      </c>
      <c r="C52" s="62">
        <v>46447</v>
      </c>
      <c r="D52" s="13">
        <v>41</v>
      </c>
      <c r="E52" s="63">
        <v>1247</v>
      </c>
      <c r="F52" s="113">
        <v>1750000000</v>
      </c>
      <c r="G52" s="113"/>
      <c r="H52" s="97">
        <v>2617309074.8405399</v>
      </c>
      <c r="I52" s="97"/>
      <c r="J52" s="13">
        <v>2444554386.1045699</v>
      </c>
      <c r="K52" s="13">
        <v>2206549619.9133401</v>
      </c>
      <c r="L52" s="13">
        <v>1860211109.7207899</v>
      </c>
    </row>
    <row r="53" spans="2:12" s="1" customFormat="1" ht="10.199999999999999" x14ac:dyDescent="0.15">
      <c r="B53" s="61">
        <v>45200</v>
      </c>
      <c r="C53" s="62">
        <v>46478</v>
      </c>
      <c r="D53" s="13">
        <v>42</v>
      </c>
      <c r="E53" s="63">
        <v>1278</v>
      </c>
      <c r="F53" s="113">
        <v>1750000000</v>
      </c>
      <c r="G53" s="113"/>
      <c r="H53" s="97">
        <v>2595832671.0915298</v>
      </c>
      <c r="I53" s="97"/>
      <c r="J53" s="13">
        <v>2420383402.0181198</v>
      </c>
      <c r="K53" s="13">
        <v>2179175729.03585</v>
      </c>
      <c r="L53" s="13">
        <v>1829352543.07833</v>
      </c>
    </row>
    <row r="54" spans="2:12" s="1" customFormat="1" ht="10.199999999999999" x14ac:dyDescent="0.15">
      <c r="B54" s="61">
        <v>45200</v>
      </c>
      <c r="C54" s="62">
        <v>46508</v>
      </c>
      <c r="D54" s="13">
        <v>43</v>
      </c>
      <c r="E54" s="63">
        <v>1308</v>
      </c>
      <c r="F54" s="113">
        <v>1750000000</v>
      </c>
      <c r="G54" s="113"/>
      <c r="H54" s="97">
        <v>2574513107.0088701</v>
      </c>
      <c r="I54" s="97"/>
      <c r="J54" s="13">
        <v>2396564597.0694499</v>
      </c>
      <c r="K54" s="13">
        <v>2152419876.8020701</v>
      </c>
      <c r="L54" s="13">
        <v>1799485007.3996699</v>
      </c>
    </row>
    <row r="55" spans="2:12" s="1" customFormat="1" ht="10.199999999999999" x14ac:dyDescent="0.15">
      <c r="B55" s="61">
        <v>45200</v>
      </c>
      <c r="C55" s="62">
        <v>46539</v>
      </c>
      <c r="D55" s="13">
        <v>44</v>
      </c>
      <c r="E55" s="63">
        <v>1339</v>
      </c>
      <c r="F55" s="113">
        <v>1750000000</v>
      </c>
      <c r="G55" s="113"/>
      <c r="H55" s="97">
        <v>2551688376.18929</v>
      </c>
      <c r="I55" s="97"/>
      <c r="J55" s="13">
        <v>2371288781.1164498</v>
      </c>
      <c r="K55" s="13">
        <v>2124302665.0534899</v>
      </c>
      <c r="L55" s="13">
        <v>1768455973.0320599</v>
      </c>
    </row>
    <row r="56" spans="2:12" s="1" customFormat="1" ht="10.199999999999999" x14ac:dyDescent="0.15">
      <c r="B56" s="61">
        <v>45200</v>
      </c>
      <c r="C56" s="62">
        <v>46569</v>
      </c>
      <c r="D56" s="13">
        <v>45</v>
      </c>
      <c r="E56" s="63">
        <v>1369</v>
      </c>
      <c r="F56" s="113">
        <v>1750000000</v>
      </c>
      <c r="G56" s="113"/>
      <c r="H56" s="97">
        <v>2530973976.2548699</v>
      </c>
      <c r="I56" s="97"/>
      <c r="J56" s="13">
        <v>2348178197.79426</v>
      </c>
      <c r="K56" s="13">
        <v>2098421687.4005699</v>
      </c>
      <c r="L56" s="13">
        <v>1739749449.7263801</v>
      </c>
    </row>
    <row r="57" spans="2:12" s="1" customFormat="1" ht="10.199999999999999" x14ac:dyDescent="0.15">
      <c r="B57" s="61">
        <v>45200</v>
      </c>
      <c r="C57" s="62">
        <v>46600</v>
      </c>
      <c r="D57" s="13">
        <v>46</v>
      </c>
      <c r="E57" s="63">
        <v>1400</v>
      </c>
      <c r="F57" s="113">
        <v>1750000000</v>
      </c>
      <c r="G57" s="113"/>
      <c r="H57" s="97">
        <v>2510386857.47295</v>
      </c>
      <c r="I57" s="97"/>
      <c r="J57" s="13">
        <v>2325127664.0549502</v>
      </c>
      <c r="K57" s="13">
        <v>2072538519.2829199</v>
      </c>
      <c r="L57" s="13">
        <v>1711012460.0169599</v>
      </c>
    </row>
    <row r="58" spans="2:12" s="1" customFormat="1" ht="10.199999999999999" x14ac:dyDescent="0.15">
      <c r="B58" s="61">
        <v>45200</v>
      </c>
      <c r="C58" s="62">
        <v>46631</v>
      </c>
      <c r="D58" s="13">
        <v>47</v>
      </c>
      <c r="E58" s="63">
        <v>1431</v>
      </c>
      <c r="F58" s="113">
        <v>1750000000</v>
      </c>
      <c r="G58" s="113"/>
      <c r="H58" s="97">
        <v>2489805255.8365002</v>
      </c>
      <c r="I58" s="97"/>
      <c r="J58" s="13">
        <v>2302153667.5402398</v>
      </c>
      <c r="K58" s="13">
        <v>2046841480.3745</v>
      </c>
      <c r="L58" s="13">
        <v>1682640703.7716401</v>
      </c>
    </row>
    <row r="59" spans="2:12" s="1" customFormat="1" ht="10.199999999999999" x14ac:dyDescent="0.15">
      <c r="B59" s="61">
        <v>45200</v>
      </c>
      <c r="C59" s="62">
        <v>46661</v>
      </c>
      <c r="D59" s="13">
        <v>48</v>
      </c>
      <c r="E59" s="63">
        <v>1461</v>
      </c>
      <c r="F59" s="113">
        <v>1750000000</v>
      </c>
      <c r="G59" s="113"/>
      <c r="H59" s="97">
        <v>2468827165.8832898</v>
      </c>
      <c r="I59" s="97"/>
      <c r="J59" s="13">
        <v>2279009721.3716998</v>
      </c>
      <c r="K59" s="13">
        <v>2021277052.2534201</v>
      </c>
      <c r="L59" s="13">
        <v>1654813707.8045101</v>
      </c>
    </row>
    <row r="60" spans="2:12" s="1" customFormat="1" ht="10.199999999999999" x14ac:dyDescent="0.15">
      <c r="B60" s="61">
        <v>45200</v>
      </c>
      <c r="C60" s="62">
        <v>46692</v>
      </c>
      <c r="D60" s="13">
        <v>49</v>
      </c>
      <c r="E60" s="63">
        <v>1492</v>
      </c>
      <c r="F60" s="113">
        <v>1750000000</v>
      </c>
      <c r="G60" s="113"/>
      <c r="H60" s="97">
        <v>2447703332.15627</v>
      </c>
      <c r="I60" s="97"/>
      <c r="J60" s="13">
        <v>2255677711.68997</v>
      </c>
      <c r="K60" s="13">
        <v>1995495758.0539601</v>
      </c>
      <c r="L60" s="13">
        <v>1626786998.49228</v>
      </c>
    </row>
    <row r="61" spans="2:12" s="1" customFormat="1" ht="10.199999999999999" x14ac:dyDescent="0.15">
      <c r="B61" s="61">
        <v>45200</v>
      </c>
      <c r="C61" s="62">
        <v>46722</v>
      </c>
      <c r="D61" s="13">
        <v>50</v>
      </c>
      <c r="E61" s="63">
        <v>1522</v>
      </c>
      <c r="F61" s="113">
        <v>1750000000</v>
      </c>
      <c r="G61" s="113"/>
      <c r="H61" s="97">
        <v>2426779551.3030601</v>
      </c>
      <c r="I61" s="97"/>
      <c r="J61" s="13">
        <v>2232724594.7930298</v>
      </c>
      <c r="K61" s="13">
        <v>1970328704.36672</v>
      </c>
      <c r="L61" s="13">
        <v>1599685659.91978</v>
      </c>
    </row>
    <row r="62" spans="2:12" s="1" customFormat="1" ht="10.199999999999999" x14ac:dyDescent="0.15">
      <c r="B62" s="61">
        <v>45200</v>
      </c>
      <c r="C62" s="62">
        <v>46753</v>
      </c>
      <c r="D62" s="13">
        <v>51</v>
      </c>
      <c r="E62" s="63">
        <v>1553</v>
      </c>
      <c r="F62" s="113">
        <v>1750000000</v>
      </c>
      <c r="G62" s="113"/>
      <c r="H62" s="97">
        <v>2405945453.0128398</v>
      </c>
      <c r="I62" s="97"/>
      <c r="J62" s="13">
        <v>2209802118.3775101</v>
      </c>
      <c r="K62" s="13">
        <v>1945140633.9697001</v>
      </c>
      <c r="L62" s="13">
        <v>1572546850.9861901</v>
      </c>
    </row>
    <row r="63" spans="2:12" s="1" customFormat="1" ht="10.199999999999999" x14ac:dyDescent="0.15">
      <c r="B63" s="61">
        <v>45200</v>
      </c>
      <c r="C63" s="62">
        <v>46784</v>
      </c>
      <c r="D63" s="13">
        <v>52</v>
      </c>
      <c r="E63" s="63">
        <v>1584</v>
      </c>
      <c r="F63" s="113">
        <v>1750000000</v>
      </c>
      <c r="G63" s="113"/>
      <c r="H63" s="97">
        <v>2385627925.5913801</v>
      </c>
      <c r="I63" s="97"/>
      <c r="J63" s="13">
        <v>2187424628.5964799</v>
      </c>
      <c r="K63" s="13">
        <v>1920546431.76331</v>
      </c>
      <c r="L63" s="13">
        <v>1546087317.7999301</v>
      </c>
    </row>
    <row r="64" spans="2:12" s="1" customFormat="1" ht="10.199999999999999" x14ac:dyDescent="0.15">
      <c r="B64" s="61">
        <v>45200</v>
      </c>
      <c r="C64" s="62">
        <v>46813</v>
      </c>
      <c r="D64" s="13">
        <v>53</v>
      </c>
      <c r="E64" s="63">
        <v>1613</v>
      </c>
      <c r="F64" s="113">
        <v>1000000000</v>
      </c>
      <c r="G64" s="113"/>
      <c r="H64" s="97">
        <v>2364962966.25524</v>
      </c>
      <c r="I64" s="97"/>
      <c r="J64" s="13">
        <v>2165035758.8278599</v>
      </c>
      <c r="K64" s="13">
        <v>1896366301.0138199</v>
      </c>
      <c r="L64" s="13">
        <v>1520571978.7558</v>
      </c>
    </row>
    <row r="65" spans="2:12" s="1" customFormat="1" ht="10.199999999999999" x14ac:dyDescent="0.15">
      <c r="B65" s="61">
        <v>45200</v>
      </c>
      <c r="C65" s="62">
        <v>46844</v>
      </c>
      <c r="D65" s="13">
        <v>54</v>
      </c>
      <c r="E65" s="63">
        <v>1644</v>
      </c>
      <c r="F65" s="113">
        <v>1000000000</v>
      </c>
      <c r="G65" s="113"/>
      <c r="H65" s="97">
        <v>2344911071.8677101</v>
      </c>
      <c r="I65" s="97"/>
      <c r="J65" s="13">
        <v>2143038067.8282199</v>
      </c>
      <c r="K65" s="13">
        <v>1872324559.26296</v>
      </c>
      <c r="L65" s="13">
        <v>1494935679.8182199</v>
      </c>
    </row>
    <row r="66" spans="2:12" s="1" customFormat="1" ht="10.199999999999999" x14ac:dyDescent="0.15">
      <c r="B66" s="61">
        <v>45200</v>
      </c>
      <c r="C66" s="62">
        <v>46874</v>
      </c>
      <c r="D66" s="13">
        <v>55</v>
      </c>
      <c r="E66" s="63">
        <v>1674</v>
      </c>
      <c r="F66" s="113">
        <v>1000000000</v>
      </c>
      <c r="G66" s="113"/>
      <c r="H66" s="97">
        <v>2324801036.8652601</v>
      </c>
      <c r="I66" s="97"/>
      <c r="J66" s="13">
        <v>2121171872.02917</v>
      </c>
      <c r="K66" s="13">
        <v>1848659279.3685701</v>
      </c>
      <c r="L66" s="13">
        <v>1469989836.09323</v>
      </c>
    </row>
    <row r="67" spans="2:12" s="1" customFormat="1" ht="10.199999999999999" x14ac:dyDescent="0.15">
      <c r="B67" s="61">
        <v>45200</v>
      </c>
      <c r="C67" s="62">
        <v>46905</v>
      </c>
      <c r="D67" s="13">
        <v>56</v>
      </c>
      <c r="E67" s="63">
        <v>1705</v>
      </c>
      <c r="F67" s="113">
        <v>1000000000</v>
      </c>
      <c r="G67" s="113"/>
      <c r="H67" s="97">
        <v>2304174624.6395102</v>
      </c>
      <c r="I67" s="97"/>
      <c r="J67" s="13">
        <v>2098786381.0650699</v>
      </c>
      <c r="K67" s="13">
        <v>1824497807.80849</v>
      </c>
      <c r="L67" s="13">
        <v>1444632637.4574201</v>
      </c>
    </row>
    <row r="68" spans="2:12" s="1" customFormat="1" ht="10.199999999999999" x14ac:dyDescent="0.15">
      <c r="B68" s="61">
        <v>45200</v>
      </c>
      <c r="C68" s="62">
        <v>46935</v>
      </c>
      <c r="D68" s="13">
        <v>57</v>
      </c>
      <c r="E68" s="63">
        <v>1735</v>
      </c>
      <c r="F68" s="113">
        <v>1000000000</v>
      </c>
      <c r="G68" s="113"/>
      <c r="H68" s="97">
        <v>2284079225.9744401</v>
      </c>
      <c r="I68" s="97"/>
      <c r="J68" s="13">
        <v>2077067317.1119101</v>
      </c>
      <c r="K68" s="13">
        <v>1801173081.7790401</v>
      </c>
      <c r="L68" s="13">
        <v>1420318054.8678401</v>
      </c>
    </row>
    <row r="69" spans="2:12" s="1" customFormat="1" ht="10.199999999999999" x14ac:dyDescent="0.15">
      <c r="B69" s="61">
        <v>45200</v>
      </c>
      <c r="C69" s="62">
        <v>46966</v>
      </c>
      <c r="D69" s="13">
        <v>58</v>
      </c>
      <c r="E69" s="63">
        <v>1766</v>
      </c>
      <c r="F69" s="113">
        <v>1000000000</v>
      </c>
      <c r="G69" s="113"/>
      <c r="H69" s="97">
        <v>2264570680.11164</v>
      </c>
      <c r="I69" s="97"/>
      <c r="J69" s="13">
        <v>2055834109.58934</v>
      </c>
      <c r="K69" s="13">
        <v>1778226328.23772</v>
      </c>
      <c r="L69" s="13">
        <v>1396284173.80512</v>
      </c>
    </row>
    <row r="70" spans="2:12" s="1" customFormat="1" ht="10.199999999999999" x14ac:dyDescent="0.15">
      <c r="B70" s="61">
        <v>45200</v>
      </c>
      <c r="C70" s="62">
        <v>46997</v>
      </c>
      <c r="D70" s="13">
        <v>59</v>
      </c>
      <c r="E70" s="63">
        <v>1797</v>
      </c>
      <c r="F70" s="113">
        <v>1000000000</v>
      </c>
      <c r="G70" s="113"/>
      <c r="H70" s="97">
        <v>2245061597.9334502</v>
      </c>
      <c r="I70" s="97"/>
      <c r="J70" s="13">
        <v>2034666467.16344</v>
      </c>
      <c r="K70" s="13">
        <v>1755441208.8716099</v>
      </c>
      <c r="L70" s="13">
        <v>1372554785.1176701</v>
      </c>
    </row>
    <row r="71" spans="2:12" s="1" customFormat="1" ht="10.199999999999999" x14ac:dyDescent="0.15">
      <c r="B71" s="61">
        <v>45200</v>
      </c>
      <c r="C71" s="62">
        <v>47027</v>
      </c>
      <c r="D71" s="13">
        <v>60</v>
      </c>
      <c r="E71" s="63">
        <v>1827</v>
      </c>
      <c r="F71" s="113">
        <v>0</v>
      </c>
      <c r="G71" s="113"/>
      <c r="H71" s="97">
        <v>2225766907.7817302</v>
      </c>
      <c r="I71" s="97"/>
      <c r="J71" s="13">
        <v>2013868958.8255799</v>
      </c>
      <c r="K71" s="13">
        <v>1733221376.44999</v>
      </c>
      <c r="L71" s="13">
        <v>1349626258.0011799</v>
      </c>
    </row>
    <row r="72" spans="2:12" s="1" customFormat="1" ht="10.199999999999999" x14ac:dyDescent="0.15">
      <c r="B72" s="61">
        <v>45200</v>
      </c>
      <c r="C72" s="62">
        <v>47058</v>
      </c>
      <c r="D72" s="13">
        <v>61</v>
      </c>
      <c r="E72" s="63">
        <v>1858</v>
      </c>
      <c r="F72" s="113"/>
      <c r="G72" s="113"/>
      <c r="H72" s="97">
        <v>2205099756.5950799</v>
      </c>
      <c r="I72" s="97"/>
      <c r="J72" s="13">
        <v>1991785411.4040401</v>
      </c>
      <c r="K72" s="13">
        <v>1709855732.83132</v>
      </c>
      <c r="L72" s="13">
        <v>1325792539.66786</v>
      </c>
    </row>
    <row r="73" spans="2:12" s="1" customFormat="1" ht="10.199999999999999" x14ac:dyDescent="0.15">
      <c r="B73" s="61">
        <v>45200</v>
      </c>
      <c r="C73" s="62">
        <v>47088</v>
      </c>
      <c r="D73" s="13">
        <v>62</v>
      </c>
      <c r="E73" s="63">
        <v>1888</v>
      </c>
      <c r="F73" s="113"/>
      <c r="G73" s="113"/>
      <c r="H73" s="97">
        <v>2185799719.7384501</v>
      </c>
      <c r="I73" s="97"/>
      <c r="J73" s="13">
        <v>1971111683.21892</v>
      </c>
      <c r="K73" s="13">
        <v>1687943560.6314001</v>
      </c>
      <c r="L73" s="13">
        <v>1303437185.2161701</v>
      </c>
    </row>
    <row r="74" spans="2:12" s="1" customFormat="1" ht="10.199999999999999" x14ac:dyDescent="0.15">
      <c r="B74" s="61">
        <v>45200</v>
      </c>
      <c r="C74" s="62">
        <v>47119</v>
      </c>
      <c r="D74" s="13">
        <v>63</v>
      </c>
      <c r="E74" s="63">
        <v>1919</v>
      </c>
      <c r="F74" s="113"/>
      <c r="G74" s="113"/>
      <c r="H74" s="97">
        <v>2166543869.1483798</v>
      </c>
      <c r="I74" s="97"/>
      <c r="J74" s="13">
        <v>1950433431.8808601</v>
      </c>
      <c r="K74" s="13">
        <v>1665988174.4804699</v>
      </c>
      <c r="L74" s="13">
        <v>1281034185.59972</v>
      </c>
    </row>
    <row r="75" spans="2:12" s="1" customFormat="1" ht="10.199999999999999" x14ac:dyDescent="0.15">
      <c r="B75" s="61">
        <v>45200</v>
      </c>
      <c r="C75" s="62">
        <v>47150</v>
      </c>
      <c r="D75" s="13">
        <v>64</v>
      </c>
      <c r="E75" s="63">
        <v>1950</v>
      </c>
      <c r="F75" s="113"/>
      <c r="G75" s="113"/>
      <c r="H75" s="97">
        <v>2147124672.63186</v>
      </c>
      <c r="I75" s="97"/>
      <c r="J75" s="13">
        <v>1929672851.06675</v>
      </c>
      <c r="K75" s="13">
        <v>1644063401.0662799</v>
      </c>
      <c r="L75" s="13">
        <v>1258821019.81057</v>
      </c>
    </row>
    <row r="76" spans="2:12" s="1" customFormat="1" ht="10.199999999999999" x14ac:dyDescent="0.15">
      <c r="B76" s="61">
        <v>45200</v>
      </c>
      <c r="C76" s="62">
        <v>47178</v>
      </c>
      <c r="D76" s="13">
        <v>65</v>
      </c>
      <c r="E76" s="63">
        <v>1978</v>
      </c>
      <c r="F76" s="113"/>
      <c r="G76" s="113"/>
      <c r="H76" s="97">
        <v>2128221874.0474501</v>
      </c>
      <c r="I76" s="97"/>
      <c r="J76" s="13">
        <v>1909754094.75406</v>
      </c>
      <c r="K76" s="13">
        <v>1623354767.58992</v>
      </c>
      <c r="L76" s="13">
        <v>1238208772.8071799</v>
      </c>
    </row>
    <row r="77" spans="2:12" s="1" customFormat="1" ht="10.199999999999999" x14ac:dyDescent="0.15">
      <c r="B77" s="61">
        <v>45200</v>
      </c>
      <c r="C77" s="62">
        <v>47209</v>
      </c>
      <c r="D77" s="13">
        <v>66</v>
      </c>
      <c r="E77" s="63">
        <v>2009</v>
      </c>
      <c r="F77" s="113"/>
      <c r="G77" s="113"/>
      <c r="H77" s="97">
        <v>2108068164.33761</v>
      </c>
      <c r="I77" s="97"/>
      <c r="J77" s="13">
        <v>1888460807.32618</v>
      </c>
      <c r="K77" s="13">
        <v>1601172268.83762</v>
      </c>
      <c r="L77" s="13">
        <v>1216116316.17364</v>
      </c>
    </row>
    <row r="78" spans="2:12" s="1" customFormat="1" ht="10.199999999999999" x14ac:dyDescent="0.15">
      <c r="B78" s="61">
        <v>45200</v>
      </c>
      <c r="C78" s="62">
        <v>47239</v>
      </c>
      <c r="D78" s="13">
        <v>67</v>
      </c>
      <c r="E78" s="63">
        <v>2039</v>
      </c>
      <c r="F78" s="113"/>
      <c r="G78" s="113"/>
      <c r="H78" s="97">
        <v>2088501643.4469099</v>
      </c>
      <c r="I78" s="97"/>
      <c r="J78" s="13">
        <v>1867861661.12132</v>
      </c>
      <c r="K78" s="13">
        <v>1579808911.09074</v>
      </c>
      <c r="L78" s="13">
        <v>1194971914.33009</v>
      </c>
    </row>
    <row r="79" spans="2:12" s="1" customFormat="1" ht="10.199999999999999" x14ac:dyDescent="0.15">
      <c r="B79" s="61">
        <v>45200</v>
      </c>
      <c r="C79" s="62">
        <v>47270</v>
      </c>
      <c r="D79" s="13">
        <v>68</v>
      </c>
      <c r="E79" s="63">
        <v>2070</v>
      </c>
      <c r="F79" s="113"/>
      <c r="G79" s="113"/>
      <c r="H79" s="97">
        <v>2069481682.8820801</v>
      </c>
      <c r="I79" s="97"/>
      <c r="J79" s="13">
        <v>1847711885.9753301</v>
      </c>
      <c r="K79" s="13">
        <v>1558792101.5919399</v>
      </c>
      <c r="L79" s="13">
        <v>1174080716.2911699</v>
      </c>
    </row>
    <row r="80" spans="2:12" s="1" customFormat="1" ht="10.199999999999999" x14ac:dyDescent="0.15">
      <c r="B80" s="61">
        <v>45200</v>
      </c>
      <c r="C80" s="62">
        <v>47300</v>
      </c>
      <c r="D80" s="13">
        <v>69</v>
      </c>
      <c r="E80" s="63">
        <v>2100</v>
      </c>
      <c r="F80" s="113"/>
      <c r="G80" s="113"/>
      <c r="H80" s="97">
        <v>2050608108.0197401</v>
      </c>
      <c r="I80" s="97"/>
      <c r="J80" s="13">
        <v>1827855653.59673</v>
      </c>
      <c r="K80" s="13">
        <v>1538245338.48122</v>
      </c>
      <c r="L80" s="13">
        <v>1153855566.65044</v>
      </c>
    </row>
    <row r="81" spans="2:12" s="1" customFormat="1" ht="10.199999999999999" x14ac:dyDescent="0.15">
      <c r="B81" s="61">
        <v>45200</v>
      </c>
      <c r="C81" s="62">
        <v>47331</v>
      </c>
      <c r="D81" s="13">
        <v>70</v>
      </c>
      <c r="E81" s="63">
        <v>2131</v>
      </c>
      <c r="F81" s="113"/>
      <c r="G81" s="113"/>
      <c r="H81" s="97">
        <v>2032095602.32305</v>
      </c>
      <c r="I81" s="97"/>
      <c r="J81" s="13">
        <v>1808281924.6895001</v>
      </c>
      <c r="K81" s="13">
        <v>1517902741.5513599</v>
      </c>
      <c r="L81" s="13">
        <v>1133773774.07406</v>
      </c>
    </row>
    <row r="82" spans="2:12" s="1" customFormat="1" ht="10.199999999999999" x14ac:dyDescent="0.15">
      <c r="B82" s="61">
        <v>45200</v>
      </c>
      <c r="C82" s="62">
        <v>47362</v>
      </c>
      <c r="D82" s="13">
        <v>71</v>
      </c>
      <c r="E82" s="63">
        <v>2162</v>
      </c>
      <c r="F82" s="113"/>
      <c r="G82" s="113"/>
      <c r="H82" s="97">
        <v>2012561490.0578301</v>
      </c>
      <c r="I82" s="97"/>
      <c r="J82" s="13">
        <v>1787861789.02457</v>
      </c>
      <c r="K82" s="13">
        <v>1496944984.85711</v>
      </c>
      <c r="L82" s="13">
        <v>1113383858.3583601</v>
      </c>
    </row>
    <row r="83" spans="2:12" s="1" customFormat="1" ht="10.199999999999999" x14ac:dyDescent="0.15">
      <c r="B83" s="61">
        <v>45200</v>
      </c>
      <c r="C83" s="62">
        <v>47392</v>
      </c>
      <c r="D83" s="13">
        <v>72</v>
      </c>
      <c r="E83" s="63">
        <v>2192</v>
      </c>
      <c r="F83" s="113"/>
      <c r="G83" s="113"/>
      <c r="H83" s="97">
        <v>1994402758.39288</v>
      </c>
      <c r="I83" s="97"/>
      <c r="J83" s="13">
        <v>1768822324.05215</v>
      </c>
      <c r="K83" s="13">
        <v>1477358431.67957</v>
      </c>
      <c r="L83" s="13">
        <v>1094311692.7151899</v>
      </c>
    </row>
    <row r="84" spans="2:12" s="1" customFormat="1" ht="10.199999999999999" x14ac:dyDescent="0.15">
      <c r="B84" s="61">
        <v>45200</v>
      </c>
      <c r="C84" s="62">
        <v>47423</v>
      </c>
      <c r="D84" s="13">
        <v>73</v>
      </c>
      <c r="E84" s="63">
        <v>2223</v>
      </c>
      <c r="F84" s="113"/>
      <c r="G84" s="113"/>
      <c r="H84" s="97">
        <v>1975770666.2713101</v>
      </c>
      <c r="I84" s="97"/>
      <c r="J84" s="13">
        <v>1749325621.0208199</v>
      </c>
      <c r="K84" s="13">
        <v>1457358553.3533399</v>
      </c>
      <c r="L84" s="13">
        <v>1074925085.9949901</v>
      </c>
    </row>
    <row r="85" spans="2:12" s="1" customFormat="1" ht="10.199999999999999" x14ac:dyDescent="0.15">
      <c r="B85" s="61">
        <v>45200</v>
      </c>
      <c r="C85" s="62">
        <v>47453</v>
      </c>
      <c r="D85" s="13">
        <v>74</v>
      </c>
      <c r="E85" s="63">
        <v>2253</v>
      </c>
      <c r="F85" s="113"/>
      <c r="G85" s="113"/>
      <c r="H85" s="97">
        <v>1956907662.26703</v>
      </c>
      <c r="I85" s="97"/>
      <c r="J85" s="13">
        <v>1729780582.91681</v>
      </c>
      <c r="K85" s="13">
        <v>1437528760.4711499</v>
      </c>
      <c r="L85" s="13">
        <v>1055952566.03353</v>
      </c>
    </row>
    <row r="86" spans="2:12" s="1" customFormat="1" ht="10.199999999999999" x14ac:dyDescent="0.15">
      <c r="B86" s="61">
        <v>45200</v>
      </c>
      <c r="C86" s="62">
        <v>47484</v>
      </c>
      <c r="D86" s="13">
        <v>75</v>
      </c>
      <c r="E86" s="63">
        <v>2284</v>
      </c>
      <c r="F86" s="113"/>
      <c r="G86" s="113"/>
      <c r="H86" s="97">
        <v>1938463556.2734301</v>
      </c>
      <c r="I86" s="97"/>
      <c r="J86" s="13">
        <v>1710570994.7144799</v>
      </c>
      <c r="K86" s="13">
        <v>1417949360.5091</v>
      </c>
      <c r="L86" s="13">
        <v>1037158684.53696</v>
      </c>
    </row>
    <row r="87" spans="2:12" s="1" customFormat="1" ht="10.199999999999999" x14ac:dyDescent="0.15">
      <c r="B87" s="61">
        <v>45200</v>
      </c>
      <c r="C87" s="62">
        <v>47515</v>
      </c>
      <c r="D87" s="13">
        <v>76</v>
      </c>
      <c r="E87" s="63">
        <v>2315</v>
      </c>
      <c r="F87" s="113"/>
      <c r="G87" s="113"/>
      <c r="H87" s="97">
        <v>1920201694.47311</v>
      </c>
      <c r="I87" s="97"/>
      <c r="J87" s="13">
        <v>1691582138.4428101</v>
      </c>
      <c r="K87" s="13">
        <v>1398642758.37327</v>
      </c>
      <c r="L87" s="13">
        <v>1018703756.82548</v>
      </c>
    </row>
    <row r="88" spans="2:12" s="1" customFormat="1" ht="10.199999999999999" x14ac:dyDescent="0.15">
      <c r="B88" s="61">
        <v>45200</v>
      </c>
      <c r="C88" s="62">
        <v>47543</v>
      </c>
      <c r="D88" s="13">
        <v>77</v>
      </c>
      <c r="E88" s="63">
        <v>2343</v>
      </c>
      <c r="F88" s="113"/>
      <c r="G88" s="113"/>
      <c r="H88" s="97">
        <v>1902074082.5892601</v>
      </c>
      <c r="I88" s="97"/>
      <c r="J88" s="13">
        <v>1673045657.86183</v>
      </c>
      <c r="K88" s="13">
        <v>1380138336.63308</v>
      </c>
      <c r="L88" s="13">
        <v>1001379594.89905</v>
      </c>
    </row>
    <row r="89" spans="2:12" s="1" customFormat="1" ht="10.199999999999999" x14ac:dyDescent="0.15">
      <c r="B89" s="61">
        <v>45200</v>
      </c>
      <c r="C89" s="62">
        <v>47574</v>
      </c>
      <c r="D89" s="13">
        <v>78</v>
      </c>
      <c r="E89" s="63">
        <v>2374</v>
      </c>
      <c r="F89" s="113"/>
      <c r="G89" s="113"/>
      <c r="H89" s="97">
        <v>1884320086.7418201</v>
      </c>
      <c r="I89" s="97"/>
      <c r="J89" s="13">
        <v>1654618294.7635701</v>
      </c>
      <c r="K89" s="13">
        <v>1361465815.45664</v>
      </c>
      <c r="L89" s="13">
        <v>983647468.90469801</v>
      </c>
    </row>
    <row r="90" spans="2:12" s="1" customFormat="1" ht="10.199999999999999" x14ac:dyDescent="0.15">
      <c r="B90" s="61">
        <v>45200</v>
      </c>
      <c r="C90" s="62">
        <v>47604</v>
      </c>
      <c r="D90" s="13">
        <v>79</v>
      </c>
      <c r="E90" s="63">
        <v>2404</v>
      </c>
      <c r="F90" s="113"/>
      <c r="G90" s="113"/>
      <c r="H90" s="97">
        <v>1866735793.8294201</v>
      </c>
      <c r="I90" s="97"/>
      <c r="J90" s="13">
        <v>1636486999.4769299</v>
      </c>
      <c r="K90" s="13">
        <v>1343232670.2258601</v>
      </c>
      <c r="L90" s="13">
        <v>966496013.78977394</v>
      </c>
    </row>
    <row r="91" spans="2:12" s="1" customFormat="1" ht="10.199999999999999" x14ac:dyDescent="0.15">
      <c r="B91" s="61">
        <v>45200</v>
      </c>
      <c r="C91" s="62">
        <v>47635</v>
      </c>
      <c r="D91" s="13">
        <v>80</v>
      </c>
      <c r="E91" s="63">
        <v>2435</v>
      </c>
      <c r="F91" s="113"/>
      <c r="G91" s="113"/>
      <c r="H91" s="97">
        <v>1848828934.39554</v>
      </c>
      <c r="I91" s="97"/>
      <c r="J91" s="13">
        <v>1618039848.0289299</v>
      </c>
      <c r="K91" s="13">
        <v>1324713592.38464</v>
      </c>
      <c r="L91" s="13">
        <v>949133785.75790095</v>
      </c>
    </row>
    <row r="92" spans="2:12" s="1" customFormat="1" ht="10.199999999999999" x14ac:dyDescent="0.15">
      <c r="B92" s="61">
        <v>45200</v>
      </c>
      <c r="C92" s="62">
        <v>47665</v>
      </c>
      <c r="D92" s="13">
        <v>81</v>
      </c>
      <c r="E92" s="63">
        <v>2465</v>
      </c>
      <c r="F92" s="113"/>
      <c r="G92" s="113"/>
      <c r="H92" s="97">
        <v>1831493997.0505199</v>
      </c>
      <c r="I92" s="97"/>
      <c r="J92" s="13">
        <v>1600237868.8619499</v>
      </c>
      <c r="K92" s="13">
        <v>1306914241.1814599</v>
      </c>
      <c r="L92" s="13">
        <v>932542458.73663902</v>
      </c>
    </row>
    <row r="93" spans="2:12" s="1" customFormat="1" ht="10.199999999999999" x14ac:dyDescent="0.15">
      <c r="B93" s="61">
        <v>45200</v>
      </c>
      <c r="C93" s="62">
        <v>47696</v>
      </c>
      <c r="D93" s="13">
        <v>82</v>
      </c>
      <c r="E93" s="63">
        <v>2496</v>
      </c>
      <c r="F93" s="113"/>
      <c r="G93" s="113"/>
      <c r="H93" s="97">
        <v>1814239011.0446701</v>
      </c>
      <c r="I93" s="97"/>
      <c r="J93" s="13">
        <v>1582473056.18998</v>
      </c>
      <c r="K93" s="13">
        <v>1289118865.23808</v>
      </c>
      <c r="L93" s="13">
        <v>915948609.23921204</v>
      </c>
    </row>
    <row r="94" spans="2:12" s="1" customFormat="1" ht="10.199999999999999" x14ac:dyDescent="0.15">
      <c r="B94" s="61">
        <v>45200</v>
      </c>
      <c r="C94" s="62">
        <v>47727</v>
      </c>
      <c r="D94" s="13">
        <v>83</v>
      </c>
      <c r="E94" s="63">
        <v>2527</v>
      </c>
      <c r="F94" s="113"/>
      <c r="G94" s="113"/>
      <c r="H94" s="97">
        <v>1797083554.9846599</v>
      </c>
      <c r="I94" s="97"/>
      <c r="J94" s="13">
        <v>1564850568.9595599</v>
      </c>
      <c r="K94" s="13">
        <v>1271521197.6238101</v>
      </c>
      <c r="L94" s="13">
        <v>899618479.391868</v>
      </c>
    </row>
    <row r="95" spans="2:12" s="1" customFormat="1" ht="10.199999999999999" x14ac:dyDescent="0.15">
      <c r="B95" s="61">
        <v>45200</v>
      </c>
      <c r="C95" s="62">
        <v>47757</v>
      </c>
      <c r="D95" s="13">
        <v>84</v>
      </c>
      <c r="E95" s="63">
        <v>2557</v>
      </c>
      <c r="F95" s="113"/>
      <c r="G95" s="113"/>
      <c r="H95" s="97">
        <v>1779644482.4156599</v>
      </c>
      <c r="I95" s="97"/>
      <c r="J95" s="13">
        <v>1547121476.79459</v>
      </c>
      <c r="K95" s="13">
        <v>1254021304.7713699</v>
      </c>
      <c r="L95" s="13">
        <v>883600110.36084104</v>
      </c>
    </row>
    <row r="96" spans="2:12" s="1" customFormat="1" ht="10.199999999999999" x14ac:dyDescent="0.15">
      <c r="B96" s="61">
        <v>45200</v>
      </c>
      <c r="C96" s="62">
        <v>47788</v>
      </c>
      <c r="D96" s="13">
        <v>85</v>
      </c>
      <c r="E96" s="63">
        <v>2588</v>
      </c>
      <c r="F96" s="113"/>
      <c r="G96" s="113"/>
      <c r="H96" s="97">
        <v>1762649632.6965799</v>
      </c>
      <c r="I96" s="97"/>
      <c r="J96" s="13">
        <v>1529748149.00423</v>
      </c>
      <c r="K96" s="13">
        <v>1236785910.6591899</v>
      </c>
      <c r="L96" s="13">
        <v>867764731.83588803</v>
      </c>
    </row>
    <row r="97" spans="2:12" s="1" customFormat="1" ht="10.199999999999999" x14ac:dyDescent="0.15">
      <c r="B97" s="61">
        <v>45200</v>
      </c>
      <c r="C97" s="62">
        <v>47818</v>
      </c>
      <c r="D97" s="13">
        <v>86</v>
      </c>
      <c r="E97" s="63">
        <v>2618</v>
      </c>
      <c r="F97" s="113"/>
      <c r="G97" s="113"/>
      <c r="H97" s="97">
        <v>1744271004.48699</v>
      </c>
      <c r="I97" s="97"/>
      <c r="J97" s="13">
        <v>1511313157.63042</v>
      </c>
      <c r="K97" s="13">
        <v>1218874028.9891701</v>
      </c>
      <c r="L97" s="13">
        <v>851691617.92674696</v>
      </c>
    </row>
    <row r="98" spans="2:12" s="1" customFormat="1" ht="10.199999999999999" x14ac:dyDescent="0.15">
      <c r="B98" s="61">
        <v>45200</v>
      </c>
      <c r="C98" s="62">
        <v>47849</v>
      </c>
      <c r="D98" s="13">
        <v>87</v>
      </c>
      <c r="E98" s="63">
        <v>2649</v>
      </c>
      <c r="F98" s="113"/>
      <c r="G98" s="113"/>
      <c r="H98" s="97">
        <v>1726690507.3512499</v>
      </c>
      <c r="I98" s="97"/>
      <c r="J98" s="13">
        <v>1493543177.7746401</v>
      </c>
      <c r="K98" s="13">
        <v>1201479141.03809</v>
      </c>
      <c r="L98" s="13">
        <v>835980995.33402205</v>
      </c>
    </row>
    <row r="99" spans="2:12" s="1" customFormat="1" ht="10.199999999999999" x14ac:dyDescent="0.15">
      <c r="B99" s="61">
        <v>45200</v>
      </c>
      <c r="C99" s="62">
        <v>47880</v>
      </c>
      <c r="D99" s="13">
        <v>88</v>
      </c>
      <c r="E99" s="63">
        <v>2680</v>
      </c>
      <c r="F99" s="113"/>
      <c r="G99" s="113"/>
      <c r="H99" s="97">
        <v>1709101125.80056</v>
      </c>
      <c r="I99" s="97"/>
      <c r="J99" s="13">
        <v>1475821457.0178599</v>
      </c>
      <c r="K99" s="13">
        <v>1184203570.34285</v>
      </c>
      <c r="L99" s="13">
        <v>820470848.123492</v>
      </c>
    </row>
    <row r="100" spans="2:12" s="1" customFormat="1" ht="10.199999999999999" x14ac:dyDescent="0.15">
      <c r="B100" s="61">
        <v>45200</v>
      </c>
      <c r="C100" s="62">
        <v>47908</v>
      </c>
      <c r="D100" s="13">
        <v>89</v>
      </c>
      <c r="E100" s="63">
        <v>2708</v>
      </c>
      <c r="F100" s="113"/>
      <c r="G100" s="113"/>
      <c r="H100" s="97">
        <v>1691467035.87093</v>
      </c>
      <c r="I100" s="97"/>
      <c r="J100" s="13">
        <v>1458356566.6400599</v>
      </c>
      <c r="K100" s="13">
        <v>1167501328.7506599</v>
      </c>
      <c r="L100" s="13">
        <v>805803563.24589205</v>
      </c>
    </row>
    <row r="101" spans="2:12" s="1" customFormat="1" ht="10.199999999999999" x14ac:dyDescent="0.15">
      <c r="B101" s="61">
        <v>45200</v>
      </c>
      <c r="C101" s="62">
        <v>47939</v>
      </c>
      <c r="D101" s="13">
        <v>90</v>
      </c>
      <c r="E101" s="63">
        <v>2739</v>
      </c>
      <c r="F101" s="113"/>
      <c r="G101" s="113"/>
      <c r="H101" s="97">
        <v>1674624904.2007501</v>
      </c>
      <c r="I101" s="97"/>
      <c r="J101" s="13">
        <v>1441386690.7755101</v>
      </c>
      <c r="K101" s="13">
        <v>1150981286.2634699</v>
      </c>
      <c r="L101" s="13">
        <v>791036789.42458296</v>
      </c>
    </row>
    <row r="102" spans="2:12" s="1" customFormat="1" ht="10.199999999999999" x14ac:dyDescent="0.15">
      <c r="B102" s="61">
        <v>45200</v>
      </c>
      <c r="C102" s="62">
        <v>47969</v>
      </c>
      <c r="D102" s="13">
        <v>91</v>
      </c>
      <c r="E102" s="63">
        <v>2769</v>
      </c>
      <c r="F102" s="113"/>
      <c r="G102" s="113"/>
      <c r="H102" s="97">
        <v>1657565952.4460101</v>
      </c>
      <c r="I102" s="97"/>
      <c r="J102" s="13">
        <v>1424361872.5232501</v>
      </c>
      <c r="K102" s="13">
        <v>1134587154.0327699</v>
      </c>
      <c r="L102" s="13">
        <v>776573139.934901</v>
      </c>
    </row>
    <row r="103" spans="2:12" s="1" customFormat="1" ht="10.199999999999999" x14ac:dyDescent="0.15">
      <c r="B103" s="61">
        <v>45200</v>
      </c>
      <c r="C103" s="62">
        <v>48000</v>
      </c>
      <c r="D103" s="13">
        <v>92</v>
      </c>
      <c r="E103" s="63">
        <v>2800</v>
      </c>
      <c r="F103" s="113"/>
      <c r="G103" s="113"/>
      <c r="H103" s="97">
        <v>1640599546.2899401</v>
      </c>
      <c r="I103" s="97"/>
      <c r="J103" s="13">
        <v>1407391386.16011</v>
      </c>
      <c r="K103" s="13">
        <v>1118218064.0380399</v>
      </c>
      <c r="L103" s="13">
        <v>762127488.84291196</v>
      </c>
    </row>
    <row r="104" spans="2:12" s="1" customFormat="1" ht="10.199999999999999" x14ac:dyDescent="0.15">
      <c r="B104" s="61">
        <v>45200</v>
      </c>
      <c r="C104" s="62">
        <v>48030</v>
      </c>
      <c r="D104" s="13">
        <v>93</v>
      </c>
      <c r="E104" s="63">
        <v>2830</v>
      </c>
      <c r="F104" s="113"/>
      <c r="G104" s="113"/>
      <c r="H104" s="97">
        <v>1623755916.8539701</v>
      </c>
      <c r="I104" s="97"/>
      <c r="J104" s="13">
        <v>1390655662.53862</v>
      </c>
      <c r="K104" s="13">
        <v>1102201482.6649499</v>
      </c>
      <c r="L104" s="13">
        <v>748131940.78944898</v>
      </c>
    </row>
    <row r="105" spans="2:12" s="1" customFormat="1" ht="10.199999999999999" x14ac:dyDescent="0.15">
      <c r="B105" s="61">
        <v>45200</v>
      </c>
      <c r="C105" s="62">
        <v>48061</v>
      </c>
      <c r="D105" s="13">
        <v>94</v>
      </c>
      <c r="E105" s="63">
        <v>2861</v>
      </c>
      <c r="F105" s="113"/>
      <c r="G105" s="113"/>
      <c r="H105" s="97">
        <v>1607307329.1787</v>
      </c>
      <c r="I105" s="97"/>
      <c r="J105" s="13">
        <v>1374233610.0329199</v>
      </c>
      <c r="K105" s="13">
        <v>1086415720.5339999</v>
      </c>
      <c r="L105" s="13">
        <v>734293809.48109496</v>
      </c>
    </row>
    <row r="106" spans="2:12" s="1" customFormat="1" ht="10.199999999999999" x14ac:dyDescent="0.15">
      <c r="B106" s="61">
        <v>45200</v>
      </c>
      <c r="C106" s="62">
        <v>48092</v>
      </c>
      <c r="D106" s="13">
        <v>95</v>
      </c>
      <c r="E106" s="63">
        <v>2892</v>
      </c>
      <c r="F106" s="113"/>
      <c r="G106" s="113"/>
      <c r="H106" s="97">
        <v>1591140702.07465</v>
      </c>
      <c r="I106" s="97"/>
      <c r="J106" s="13">
        <v>1358103928.0325699</v>
      </c>
      <c r="K106" s="13">
        <v>1070933671.30079</v>
      </c>
      <c r="L106" s="13">
        <v>720763886.87864304</v>
      </c>
    </row>
    <row r="107" spans="2:12" s="1" customFormat="1" ht="10.199999999999999" x14ac:dyDescent="0.15">
      <c r="B107" s="61">
        <v>45200</v>
      </c>
      <c r="C107" s="62">
        <v>48122</v>
      </c>
      <c r="D107" s="13">
        <v>96</v>
      </c>
      <c r="E107" s="63">
        <v>2922</v>
      </c>
      <c r="F107" s="113"/>
      <c r="G107" s="113"/>
      <c r="H107" s="97">
        <v>1573910392.72488</v>
      </c>
      <c r="I107" s="97"/>
      <c r="J107" s="13">
        <v>1341192090.1484001</v>
      </c>
      <c r="K107" s="13">
        <v>1054994799.69226</v>
      </c>
      <c r="L107" s="13">
        <v>707126067.77025795</v>
      </c>
    </row>
    <row r="108" spans="2:12" s="1" customFormat="1" ht="10.199999999999999" x14ac:dyDescent="0.15">
      <c r="B108" s="61">
        <v>45200</v>
      </c>
      <c r="C108" s="62">
        <v>48153</v>
      </c>
      <c r="D108" s="13">
        <v>97</v>
      </c>
      <c r="E108" s="63">
        <v>2953</v>
      </c>
      <c r="F108" s="113"/>
      <c r="G108" s="113"/>
      <c r="H108" s="97">
        <v>1557987046.3626101</v>
      </c>
      <c r="I108" s="97"/>
      <c r="J108" s="13">
        <v>1325371421.7469299</v>
      </c>
      <c r="K108" s="13">
        <v>1039898687.8970701</v>
      </c>
      <c r="L108" s="13">
        <v>694055465.36825895</v>
      </c>
    </row>
    <row r="109" spans="2:12" s="1" customFormat="1" ht="10.199999999999999" x14ac:dyDescent="0.15">
      <c r="B109" s="61">
        <v>45200</v>
      </c>
      <c r="C109" s="62">
        <v>48183</v>
      </c>
      <c r="D109" s="13">
        <v>98</v>
      </c>
      <c r="E109" s="63">
        <v>2983</v>
      </c>
      <c r="F109" s="113"/>
      <c r="G109" s="113"/>
      <c r="H109" s="97">
        <v>1541140442.3295801</v>
      </c>
      <c r="I109" s="97"/>
      <c r="J109" s="13">
        <v>1308888153.6889</v>
      </c>
      <c r="K109" s="13">
        <v>1024438125.2547899</v>
      </c>
      <c r="L109" s="13">
        <v>680933913.30447602</v>
      </c>
    </row>
    <row r="110" spans="2:12" s="1" customFormat="1" ht="10.199999999999999" x14ac:dyDescent="0.15">
      <c r="B110" s="61">
        <v>45200</v>
      </c>
      <c r="C110" s="62">
        <v>48214</v>
      </c>
      <c r="D110" s="13">
        <v>99</v>
      </c>
      <c r="E110" s="63">
        <v>3014</v>
      </c>
      <c r="F110" s="113"/>
      <c r="G110" s="113"/>
      <c r="H110" s="97">
        <v>1525045833.6501</v>
      </c>
      <c r="I110" s="97"/>
      <c r="J110" s="13">
        <v>1293022240.5318799</v>
      </c>
      <c r="K110" s="13">
        <v>1009446446.39903</v>
      </c>
      <c r="L110" s="13">
        <v>668127172.53696203</v>
      </c>
    </row>
    <row r="111" spans="2:12" s="1" customFormat="1" ht="10.199999999999999" x14ac:dyDescent="0.15">
      <c r="B111" s="61">
        <v>45200</v>
      </c>
      <c r="C111" s="62">
        <v>48245</v>
      </c>
      <c r="D111" s="13">
        <v>100</v>
      </c>
      <c r="E111" s="63">
        <v>3045</v>
      </c>
      <c r="F111" s="113"/>
      <c r="G111" s="113"/>
      <c r="H111" s="97">
        <v>1508368464.8231201</v>
      </c>
      <c r="I111" s="97"/>
      <c r="J111" s="13">
        <v>1276713121.86517</v>
      </c>
      <c r="K111" s="13">
        <v>994179270.34429598</v>
      </c>
      <c r="L111" s="13">
        <v>655235130.64939404</v>
      </c>
    </row>
    <row r="112" spans="2:12" s="1" customFormat="1" ht="10.199999999999999" x14ac:dyDescent="0.15">
      <c r="B112" s="61">
        <v>45200</v>
      </c>
      <c r="C112" s="62">
        <v>48274</v>
      </c>
      <c r="D112" s="13">
        <v>101</v>
      </c>
      <c r="E112" s="63">
        <v>3074</v>
      </c>
      <c r="F112" s="113"/>
      <c r="G112" s="113"/>
      <c r="H112" s="97">
        <v>1492037042.8944199</v>
      </c>
      <c r="I112" s="97"/>
      <c r="J112" s="13">
        <v>1260886007.18696</v>
      </c>
      <c r="K112" s="13">
        <v>979518512.15900695</v>
      </c>
      <c r="L112" s="13">
        <v>643014351.94440496</v>
      </c>
    </row>
    <row r="113" spans="2:12" s="1" customFormat="1" ht="10.199999999999999" x14ac:dyDescent="0.15">
      <c r="B113" s="61">
        <v>45200</v>
      </c>
      <c r="C113" s="62">
        <v>48305</v>
      </c>
      <c r="D113" s="13">
        <v>102</v>
      </c>
      <c r="E113" s="63">
        <v>3105</v>
      </c>
      <c r="F113" s="113"/>
      <c r="G113" s="113"/>
      <c r="H113" s="97">
        <v>1476563957.6266401</v>
      </c>
      <c r="I113" s="97"/>
      <c r="J113" s="13">
        <v>1245693682.38116</v>
      </c>
      <c r="K113" s="13">
        <v>965255262.18791997</v>
      </c>
      <c r="L113" s="13">
        <v>630967246.51931405</v>
      </c>
    </row>
    <row r="114" spans="2:12" s="1" customFormat="1" ht="10.199999999999999" x14ac:dyDescent="0.15">
      <c r="B114" s="61">
        <v>45200</v>
      </c>
      <c r="C114" s="62">
        <v>48335</v>
      </c>
      <c r="D114" s="13">
        <v>103</v>
      </c>
      <c r="E114" s="63">
        <v>3135</v>
      </c>
      <c r="F114" s="113"/>
      <c r="G114" s="113"/>
      <c r="H114" s="97">
        <v>1460818704.6371</v>
      </c>
      <c r="I114" s="97"/>
      <c r="J114" s="13">
        <v>1230387414.2760301</v>
      </c>
      <c r="K114" s="13">
        <v>951048277.55816698</v>
      </c>
      <c r="L114" s="13">
        <v>619132047.49416494</v>
      </c>
    </row>
    <row r="115" spans="2:12" s="1" customFormat="1" ht="10.199999999999999" x14ac:dyDescent="0.15">
      <c r="B115" s="61">
        <v>45200</v>
      </c>
      <c r="C115" s="62">
        <v>48366</v>
      </c>
      <c r="D115" s="13">
        <v>104</v>
      </c>
      <c r="E115" s="63">
        <v>3166</v>
      </c>
      <c r="F115" s="113"/>
      <c r="G115" s="113"/>
      <c r="H115" s="97">
        <v>1445454016.7443299</v>
      </c>
      <c r="I115" s="97"/>
      <c r="J115" s="13">
        <v>1215381491.4975801</v>
      </c>
      <c r="K115" s="13">
        <v>937059988.98970103</v>
      </c>
      <c r="L115" s="13">
        <v>607441886.05652702</v>
      </c>
    </row>
    <row r="116" spans="2:12" s="1" customFormat="1" ht="10.199999999999999" x14ac:dyDescent="0.15">
      <c r="B116" s="61">
        <v>45200</v>
      </c>
      <c r="C116" s="62">
        <v>48396</v>
      </c>
      <c r="D116" s="13">
        <v>105</v>
      </c>
      <c r="E116" s="63">
        <v>3196</v>
      </c>
      <c r="F116" s="113"/>
      <c r="G116" s="113"/>
      <c r="H116" s="97">
        <v>1429715988.6483901</v>
      </c>
      <c r="I116" s="97"/>
      <c r="J116" s="13">
        <v>1200175266.31161</v>
      </c>
      <c r="K116" s="13">
        <v>923058478.83452201</v>
      </c>
      <c r="L116" s="13">
        <v>595912698.57907999</v>
      </c>
    </row>
    <row r="117" spans="2:12" s="1" customFormat="1" ht="10.199999999999999" x14ac:dyDescent="0.15">
      <c r="B117" s="61">
        <v>45200</v>
      </c>
      <c r="C117" s="62">
        <v>48427</v>
      </c>
      <c r="D117" s="13">
        <v>106</v>
      </c>
      <c r="E117" s="63">
        <v>3227</v>
      </c>
      <c r="F117" s="113"/>
      <c r="G117" s="113"/>
      <c r="H117" s="97">
        <v>1414122930.61812</v>
      </c>
      <c r="I117" s="97"/>
      <c r="J117" s="13">
        <v>1185072286.64289</v>
      </c>
      <c r="K117" s="13">
        <v>909124744.39958501</v>
      </c>
      <c r="L117" s="13">
        <v>584431374.20912099</v>
      </c>
    </row>
    <row r="118" spans="2:12" s="1" customFormat="1" ht="10.199999999999999" x14ac:dyDescent="0.15">
      <c r="B118" s="61">
        <v>45200</v>
      </c>
      <c r="C118" s="62">
        <v>48458</v>
      </c>
      <c r="D118" s="13">
        <v>107</v>
      </c>
      <c r="E118" s="63">
        <v>3258</v>
      </c>
      <c r="F118" s="113"/>
      <c r="G118" s="113"/>
      <c r="H118" s="97">
        <v>1398819098.7559299</v>
      </c>
      <c r="I118" s="97"/>
      <c r="J118" s="13">
        <v>1170259054.0706601</v>
      </c>
      <c r="K118" s="13">
        <v>895477625.76592696</v>
      </c>
      <c r="L118" s="13">
        <v>573220089.32296705</v>
      </c>
    </row>
    <row r="119" spans="2:12" s="1" customFormat="1" ht="10.199999999999999" x14ac:dyDescent="0.15">
      <c r="B119" s="61">
        <v>45200</v>
      </c>
      <c r="C119" s="62">
        <v>48488</v>
      </c>
      <c r="D119" s="13">
        <v>108</v>
      </c>
      <c r="E119" s="63">
        <v>3288</v>
      </c>
      <c r="F119" s="113"/>
      <c r="G119" s="113"/>
      <c r="H119" s="97">
        <v>1383400693.5385699</v>
      </c>
      <c r="I119" s="97"/>
      <c r="J119" s="13">
        <v>1155460240.6031599</v>
      </c>
      <c r="K119" s="13">
        <v>881977492.90285099</v>
      </c>
      <c r="L119" s="13">
        <v>562263963.06449795</v>
      </c>
    </row>
    <row r="120" spans="2:12" s="1" customFormat="1" ht="10.199999999999999" x14ac:dyDescent="0.15">
      <c r="B120" s="61">
        <v>45200</v>
      </c>
      <c r="C120" s="62">
        <v>48519</v>
      </c>
      <c r="D120" s="13">
        <v>109</v>
      </c>
      <c r="E120" s="63">
        <v>3319</v>
      </c>
      <c r="F120" s="113"/>
      <c r="G120" s="113"/>
      <c r="H120" s="97">
        <v>1368414590.56812</v>
      </c>
      <c r="I120" s="97"/>
      <c r="J120" s="13">
        <v>1141004854.42382</v>
      </c>
      <c r="K120" s="13">
        <v>868728524.23994505</v>
      </c>
      <c r="L120" s="13">
        <v>551471976.04586399</v>
      </c>
    </row>
    <row r="121" spans="2:12" s="1" customFormat="1" ht="10.199999999999999" x14ac:dyDescent="0.15">
      <c r="B121" s="61">
        <v>45200</v>
      </c>
      <c r="C121" s="62">
        <v>48549</v>
      </c>
      <c r="D121" s="13">
        <v>110</v>
      </c>
      <c r="E121" s="63">
        <v>3349</v>
      </c>
      <c r="F121" s="113"/>
      <c r="G121" s="113"/>
      <c r="H121" s="97">
        <v>1353086348.09846</v>
      </c>
      <c r="I121" s="97"/>
      <c r="J121" s="13">
        <v>1126372058.7027099</v>
      </c>
      <c r="K121" s="13">
        <v>855476778.58918798</v>
      </c>
      <c r="L121" s="13">
        <v>540833612.841398</v>
      </c>
    </row>
    <row r="122" spans="2:12" s="1" customFormat="1" ht="10.199999999999999" x14ac:dyDescent="0.15">
      <c r="B122" s="61">
        <v>45200</v>
      </c>
      <c r="C122" s="62">
        <v>48580</v>
      </c>
      <c r="D122" s="13">
        <v>111</v>
      </c>
      <c r="E122" s="63">
        <v>3380</v>
      </c>
      <c r="F122" s="113"/>
      <c r="G122" s="113"/>
      <c r="H122" s="97">
        <v>1337994586.8301599</v>
      </c>
      <c r="I122" s="97"/>
      <c r="J122" s="13">
        <v>1111919871.6977701</v>
      </c>
      <c r="K122" s="13">
        <v>842352640.22041202</v>
      </c>
      <c r="L122" s="13">
        <v>530280931.90395802</v>
      </c>
    </row>
    <row r="123" spans="2:12" s="1" customFormat="1" ht="10.199999999999999" x14ac:dyDescent="0.15">
      <c r="B123" s="61">
        <v>45200</v>
      </c>
      <c r="C123" s="62">
        <v>48611</v>
      </c>
      <c r="D123" s="13">
        <v>112</v>
      </c>
      <c r="E123" s="63">
        <v>3411</v>
      </c>
      <c r="F123" s="113"/>
      <c r="G123" s="113"/>
      <c r="H123" s="97">
        <v>1323084532.6100299</v>
      </c>
      <c r="I123" s="97"/>
      <c r="J123" s="13">
        <v>1097664217.1917</v>
      </c>
      <c r="K123" s="13">
        <v>829438231.16850603</v>
      </c>
      <c r="L123" s="13">
        <v>519939411.56032401</v>
      </c>
    </row>
    <row r="124" spans="2:12" s="1" customFormat="1" ht="10.199999999999999" x14ac:dyDescent="0.15">
      <c r="B124" s="61">
        <v>45200</v>
      </c>
      <c r="C124" s="62">
        <v>48639</v>
      </c>
      <c r="D124" s="13">
        <v>113</v>
      </c>
      <c r="E124" s="63">
        <v>3439</v>
      </c>
      <c r="F124" s="113"/>
      <c r="G124" s="113"/>
      <c r="H124" s="97">
        <v>1308327150.7230999</v>
      </c>
      <c r="I124" s="97"/>
      <c r="J124" s="13">
        <v>1083758187.6793599</v>
      </c>
      <c r="K124" s="13">
        <v>817048901.071141</v>
      </c>
      <c r="L124" s="13">
        <v>510213270.62675399</v>
      </c>
    </row>
    <row r="125" spans="2:12" s="1" customFormat="1" ht="10.199999999999999" x14ac:dyDescent="0.15">
      <c r="B125" s="61">
        <v>45200</v>
      </c>
      <c r="C125" s="62">
        <v>48670</v>
      </c>
      <c r="D125" s="13">
        <v>114</v>
      </c>
      <c r="E125" s="63">
        <v>3470</v>
      </c>
      <c r="F125" s="113"/>
      <c r="G125" s="113"/>
      <c r="H125" s="97">
        <v>1293654091.5657101</v>
      </c>
      <c r="I125" s="97"/>
      <c r="J125" s="13">
        <v>1069786179.47648</v>
      </c>
      <c r="K125" s="13">
        <v>804464223.09254205</v>
      </c>
      <c r="L125" s="13">
        <v>500226913.59707701</v>
      </c>
    </row>
    <row r="126" spans="2:12" s="1" customFormat="1" ht="10.199999999999999" x14ac:dyDescent="0.15">
      <c r="B126" s="61">
        <v>45200</v>
      </c>
      <c r="C126" s="62">
        <v>48700</v>
      </c>
      <c r="D126" s="13">
        <v>115</v>
      </c>
      <c r="E126" s="63">
        <v>3500</v>
      </c>
      <c r="F126" s="113"/>
      <c r="G126" s="113"/>
      <c r="H126" s="97">
        <v>1278929579.6477101</v>
      </c>
      <c r="I126" s="97"/>
      <c r="J126" s="13">
        <v>1055873788.62774</v>
      </c>
      <c r="K126" s="13">
        <v>792048047.62230504</v>
      </c>
      <c r="L126" s="13">
        <v>490487485.40885001</v>
      </c>
    </row>
    <row r="127" spans="2:12" s="1" customFormat="1" ht="10.199999999999999" x14ac:dyDescent="0.15">
      <c r="B127" s="61">
        <v>45200</v>
      </c>
      <c r="C127" s="62">
        <v>48731</v>
      </c>
      <c r="D127" s="13">
        <v>116</v>
      </c>
      <c r="E127" s="63">
        <v>3531</v>
      </c>
      <c r="F127" s="113"/>
      <c r="G127" s="113"/>
      <c r="H127" s="97">
        <v>1264390728.3721099</v>
      </c>
      <c r="I127" s="97"/>
      <c r="J127" s="13">
        <v>1042100150.22347</v>
      </c>
      <c r="K127" s="13">
        <v>779727892.68913198</v>
      </c>
      <c r="L127" s="13">
        <v>480812880.00862497</v>
      </c>
    </row>
    <row r="128" spans="2:12" s="1" customFormat="1" ht="10.199999999999999" x14ac:dyDescent="0.15">
      <c r="B128" s="61">
        <v>45200</v>
      </c>
      <c r="C128" s="62">
        <v>48761</v>
      </c>
      <c r="D128" s="13">
        <v>117</v>
      </c>
      <c r="E128" s="63">
        <v>3561</v>
      </c>
      <c r="F128" s="113"/>
      <c r="G128" s="113"/>
      <c r="H128" s="97">
        <v>1249925209.2161</v>
      </c>
      <c r="I128" s="97"/>
      <c r="J128" s="13">
        <v>1028486850.71544</v>
      </c>
      <c r="K128" s="13">
        <v>767647999.72211099</v>
      </c>
      <c r="L128" s="13">
        <v>471423501.06166703</v>
      </c>
    </row>
    <row r="129" spans="2:12" s="1" customFormat="1" ht="10.199999999999999" x14ac:dyDescent="0.15">
      <c r="B129" s="61">
        <v>45200</v>
      </c>
      <c r="C129" s="62">
        <v>48792</v>
      </c>
      <c r="D129" s="13">
        <v>118</v>
      </c>
      <c r="E129" s="63">
        <v>3592</v>
      </c>
      <c r="F129" s="113"/>
      <c r="G129" s="113"/>
      <c r="H129" s="97">
        <v>1235552691.5696399</v>
      </c>
      <c r="I129" s="97"/>
      <c r="J129" s="13">
        <v>1014936255.20013</v>
      </c>
      <c r="K129" s="13">
        <v>755607462.46377802</v>
      </c>
      <c r="L129" s="13">
        <v>462063820.02538198</v>
      </c>
    </row>
    <row r="130" spans="2:12" s="1" customFormat="1" ht="10.199999999999999" x14ac:dyDescent="0.15">
      <c r="B130" s="61">
        <v>45200</v>
      </c>
      <c r="C130" s="62">
        <v>48823</v>
      </c>
      <c r="D130" s="13">
        <v>119</v>
      </c>
      <c r="E130" s="63">
        <v>3623</v>
      </c>
      <c r="F130" s="113"/>
      <c r="G130" s="113"/>
      <c r="H130" s="97">
        <v>1221244147.07652</v>
      </c>
      <c r="I130" s="97"/>
      <c r="J130" s="13">
        <v>1001481127.8734699</v>
      </c>
      <c r="K130" s="13">
        <v>743694097.39181602</v>
      </c>
      <c r="L130" s="13">
        <v>452852406.48952401</v>
      </c>
    </row>
    <row r="131" spans="2:12" s="1" customFormat="1" ht="10.199999999999999" x14ac:dyDescent="0.15">
      <c r="B131" s="61">
        <v>45200</v>
      </c>
      <c r="C131" s="62">
        <v>48853</v>
      </c>
      <c r="D131" s="13">
        <v>120</v>
      </c>
      <c r="E131" s="63">
        <v>3653</v>
      </c>
      <c r="F131" s="113"/>
      <c r="G131" s="113"/>
      <c r="H131" s="97">
        <v>1206950412.0055699</v>
      </c>
      <c r="I131" s="97"/>
      <c r="J131" s="13">
        <v>988134953.884776</v>
      </c>
      <c r="K131" s="13">
        <v>731977268.38948298</v>
      </c>
      <c r="L131" s="13">
        <v>443890676.389763</v>
      </c>
    </row>
    <row r="132" spans="2:12" s="1" customFormat="1" ht="10.199999999999999" x14ac:dyDescent="0.15">
      <c r="B132" s="61">
        <v>45200</v>
      </c>
      <c r="C132" s="62">
        <v>48884</v>
      </c>
      <c r="D132" s="13">
        <v>121</v>
      </c>
      <c r="E132" s="63">
        <v>3684</v>
      </c>
      <c r="F132" s="113"/>
      <c r="G132" s="113"/>
      <c r="H132" s="97">
        <v>1192755866.06864</v>
      </c>
      <c r="I132" s="97"/>
      <c r="J132" s="13">
        <v>974857584.71045005</v>
      </c>
      <c r="K132" s="13">
        <v>720305282.82186198</v>
      </c>
      <c r="L132" s="13">
        <v>434962331.97128302</v>
      </c>
    </row>
    <row r="133" spans="2:12" s="1" customFormat="1" ht="10.199999999999999" x14ac:dyDescent="0.15">
      <c r="B133" s="61">
        <v>45200</v>
      </c>
      <c r="C133" s="62">
        <v>48914</v>
      </c>
      <c r="D133" s="13">
        <v>122</v>
      </c>
      <c r="E133" s="63">
        <v>3714</v>
      </c>
      <c r="F133" s="113"/>
      <c r="G133" s="113"/>
      <c r="H133" s="97">
        <v>1177840169.19243</v>
      </c>
      <c r="I133" s="97"/>
      <c r="J133" s="13">
        <v>961086630.04114401</v>
      </c>
      <c r="K133" s="13">
        <v>708382343.75513697</v>
      </c>
      <c r="L133" s="13">
        <v>426009083.98241901</v>
      </c>
    </row>
    <row r="134" spans="2:12" s="1" customFormat="1" ht="10.199999999999999" x14ac:dyDescent="0.15">
      <c r="B134" s="61">
        <v>45200</v>
      </c>
      <c r="C134" s="62">
        <v>48945</v>
      </c>
      <c r="D134" s="13">
        <v>123</v>
      </c>
      <c r="E134" s="63">
        <v>3745</v>
      </c>
      <c r="F134" s="113"/>
      <c r="G134" s="113"/>
      <c r="H134" s="97">
        <v>1163613769.85972</v>
      </c>
      <c r="I134" s="97"/>
      <c r="J134" s="13">
        <v>947867876.59200799</v>
      </c>
      <c r="K134" s="13">
        <v>696862493.16609395</v>
      </c>
      <c r="L134" s="13">
        <v>417306204.47589499</v>
      </c>
    </row>
    <row r="135" spans="2:12" s="1" customFormat="1" ht="10.199999999999999" x14ac:dyDescent="0.15">
      <c r="B135" s="61">
        <v>45200</v>
      </c>
      <c r="C135" s="62">
        <v>48976</v>
      </c>
      <c r="D135" s="13">
        <v>124</v>
      </c>
      <c r="E135" s="63">
        <v>3776</v>
      </c>
      <c r="F135" s="113"/>
      <c r="G135" s="113"/>
      <c r="H135" s="97">
        <v>1149532147.61373</v>
      </c>
      <c r="I135" s="97"/>
      <c r="J135" s="13">
        <v>934808932.29430401</v>
      </c>
      <c r="K135" s="13">
        <v>685513846.74164999</v>
      </c>
      <c r="L135" s="13">
        <v>408771494.24935102</v>
      </c>
    </row>
    <row r="136" spans="2:12" s="1" customFormat="1" ht="10.199999999999999" x14ac:dyDescent="0.15">
      <c r="B136" s="61">
        <v>45200</v>
      </c>
      <c r="C136" s="62">
        <v>49004</v>
      </c>
      <c r="D136" s="13">
        <v>125</v>
      </c>
      <c r="E136" s="63">
        <v>3804</v>
      </c>
      <c r="F136" s="113"/>
      <c r="G136" s="113"/>
      <c r="H136" s="97">
        <v>1135493734.7007501</v>
      </c>
      <c r="I136" s="97"/>
      <c r="J136" s="13">
        <v>921978083.76608002</v>
      </c>
      <c r="K136" s="13">
        <v>674551468.06945097</v>
      </c>
      <c r="L136" s="13">
        <v>400695508.238415</v>
      </c>
    </row>
    <row r="137" spans="2:12" s="1" customFormat="1" ht="10.199999999999999" x14ac:dyDescent="0.15">
      <c r="B137" s="61">
        <v>45200</v>
      </c>
      <c r="C137" s="62">
        <v>49035</v>
      </c>
      <c r="D137" s="13">
        <v>126</v>
      </c>
      <c r="E137" s="63">
        <v>3835</v>
      </c>
      <c r="F137" s="113"/>
      <c r="G137" s="113"/>
      <c r="H137" s="97">
        <v>1121512464.2648301</v>
      </c>
      <c r="I137" s="97"/>
      <c r="J137" s="13">
        <v>909081330.74288797</v>
      </c>
      <c r="K137" s="13">
        <v>663424225.47269201</v>
      </c>
      <c r="L137" s="13">
        <v>392416561.41249597</v>
      </c>
    </row>
    <row r="138" spans="2:12" s="1" customFormat="1" ht="10.199999999999999" x14ac:dyDescent="0.15">
      <c r="B138" s="61">
        <v>45200</v>
      </c>
      <c r="C138" s="62">
        <v>49065</v>
      </c>
      <c r="D138" s="13">
        <v>127</v>
      </c>
      <c r="E138" s="63">
        <v>3865</v>
      </c>
      <c r="F138" s="113"/>
      <c r="G138" s="113"/>
      <c r="H138" s="97">
        <v>1107609473.23031</v>
      </c>
      <c r="I138" s="97"/>
      <c r="J138" s="13">
        <v>896338098.48969698</v>
      </c>
      <c r="K138" s="13">
        <v>652514565.83241606</v>
      </c>
      <c r="L138" s="13">
        <v>384381339.59016901</v>
      </c>
    </row>
    <row r="139" spans="2:12" s="1" customFormat="1" ht="10.199999999999999" x14ac:dyDescent="0.15">
      <c r="B139" s="61">
        <v>45200</v>
      </c>
      <c r="C139" s="62">
        <v>49096</v>
      </c>
      <c r="D139" s="13">
        <v>128</v>
      </c>
      <c r="E139" s="63">
        <v>3896</v>
      </c>
      <c r="F139" s="113"/>
      <c r="G139" s="113"/>
      <c r="H139" s="97">
        <v>1093395246.1919799</v>
      </c>
      <c r="I139" s="97"/>
      <c r="J139" s="13">
        <v>883334423.46834099</v>
      </c>
      <c r="K139" s="13">
        <v>641412770.47824395</v>
      </c>
      <c r="L139" s="13">
        <v>376241162.226695</v>
      </c>
    </row>
    <row r="140" spans="2:12" s="1" customFormat="1" ht="10.199999999999999" x14ac:dyDescent="0.15">
      <c r="B140" s="61">
        <v>45200</v>
      </c>
      <c r="C140" s="62">
        <v>49126</v>
      </c>
      <c r="D140" s="13">
        <v>129</v>
      </c>
      <c r="E140" s="63">
        <v>3926</v>
      </c>
      <c r="F140" s="113"/>
      <c r="G140" s="113"/>
      <c r="H140" s="97">
        <v>1079707743.9221201</v>
      </c>
      <c r="I140" s="97"/>
      <c r="J140" s="13">
        <v>870844774.99957502</v>
      </c>
      <c r="K140" s="13">
        <v>630787335.10581601</v>
      </c>
      <c r="L140" s="13">
        <v>368491736.63313502</v>
      </c>
    </row>
    <row r="141" spans="2:12" s="1" customFormat="1" ht="10.199999999999999" x14ac:dyDescent="0.15">
      <c r="B141" s="61">
        <v>45200</v>
      </c>
      <c r="C141" s="62">
        <v>49157</v>
      </c>
      <c r="D141" s="13">
        <v>130</v>
      </c>
      <c r="E141" s="63">
        <v>3957</v>
      </c>
      <c r="F141" s="113"/>
      <c r="G141" s="113"/>
      <c r="H141" s="97">
        <v>1066119053.1420701</v>
      </c>
      <c r="I141" s="97"/>
      <c r="J141" s="13">
        <v>858426306.57556295</v>
      </c>
      <c r="K141" s="13">
        <v>620210801.55532396</v>
      </c>
      <c r="L141" s="13">
        <v>360778570.53961998</v>
      </c>
    </row>
    <row r="142" spans="2:12" s="1" customFormat="1" ht="10.199999999999999" x14ac:dyDescent="0.15">
      <c r="B142" s="61">
        <v>45200</v>
      </c>
      <c r="C142" s="62">
        <v>49188</v>
      </c>
      <c r="D142" s="13">
        <v>131</v>
      </c>
      <c r="E142" s="63">
        <v>3988</v>
      </c>
      <c r="F142" s="113"/>
      <c r="G142" s="113"/>
      <c r="H142" s="97">
        <v>1052601262.05821</v>
      </c>
      <c r="I142" s="97"/>
      <c r="J142" s="13">
        <v>846104449.06633401</v>
      </c>
      <c r="K142" s="13">
        <v>609753608.36025405</v>
      </c>
      <c r="L142" s="13">
        <v>353193259.31163502</v>
      </c>
    </row>
    <row r="143" spans="2:12" s="1" customFormat="1" ht="10.199999999999999" x14ac:dyDescent="0.15">
      <c r="B143" s="61">
        <v>45200</v>
      </c>
      <c r="C143" s="62">
        <v>49218</v>
      </c>
      <c r="D143" s="13">
        <v>132</v>
      </c>
      <c r="E143" s="63">
        <v>4018</v>
      </c>
      <c r="F143" s="113"/>
      <c r="G143" s="113"/>
      <c r="H143" s="97">
        <v>1039271086.3119299</v>
      </c>
      <c r="I143" s="97"/>
      <c r="J143" s="13">
        <v>834018141.68213797</v>
      </c>
      <c r="K143" s="13">
        <v>599564161.34158397</v>
      </c>
      <c r="L143" s="13">
        <v>345867517.01549798</v>
      </c>
    </row>
    <row r="144" spans="2:12" s="1" customFormat="1" ht="10.199999999999999" x14ac:dyDescent="0.15">
      <c r="B144" s="61">
        <v>45200</v>
      </c>
      <c r="C144" s="62">
        <v>49249</v>
      </c>
      <c r="D144" s="13">
        <v>133</v>
      </c>
      <c r="E144" s="63">
        <v>4049</v>
      </c>
      <c r="F144" s="113"/>
      <c r="G144" s="113"/>
      <c r="H144" s="97">
        <v>1026026497.3968101</v>
      </c>
      <c r="I144" s="97"/>
      <c r="J144" s="13">
        <v>821992790.41729105</v>
      </c>
      <c r="K144" s="13">
        <v>589416472.45427704</v>
      </c>
      <c r="L144" s="13">
        <v>338573528.335612</v>
      </c>
    </row>
    <row r="145" spans="2:12" s="1" customFormat="1" ht="10.199999999999999" x14ac:dyDescent="0.15">
      <c r="B145" s="61">
        <v>45200</v>
      </c>
      <c r="C145" s="62">
        <v>49279</v>
      </c>
      <c r="D145" s="13">
        <v>134</v>
      </c>
      <c r="E145" s="63">
        <v>4079</v>
      </c>
      <c r="F145" s="113"/>
      <c r="G145" s="113"/>
      <c r="H145" s="97">
        <v>1012726849.60194</v>
      </c>
      <c r="I145" s="97"/>
      <c r="J145" s="13">
        <v>810006150.090464</v>
      </c>
      <c r="K145" s="13">
        <v>579391799.61775601</v>
      </c>
      <c r="L145" s="13">
        <v>331450866.01921201</v>
      </c>
    </row>
    <row r="146" spans="2:12" s="1" customFormat="1" ht="10.199999999999999" x14ac:dyDescent="0.15">
      <c r="B146" s="61">
        <v>45200</v>
      </c>
      <c r="C146" s="62">
        <v>49310</v>
      </c>
      <c r="D146" s="13">
        <v>135</v>
      </c>
      <c r="E146" s="63">
        <v>4110</v>
      </c>
      <c r="F146" s="113"/>
      <c r="G146" s="113"/>
      <c r="H146" s="97">
        <v>999349770.20768499</v>
      </c>
      <c r="I146" s="97"/>
      <c r="J146" s="13">
        <v>797951119.01123595</v>
      </c>
      <c r="K146" s="13">
        <v>569317336.39431405</v>
      </c>
      <c r="L146" s="13">
        <v>324308134.68402398</v>
      </c>
    </row>
    <row r="147" spans="2:12" s="1" customFormat="1" ht="10.199999999999999" x14ac:dyDescent="0.15">
      <c r="B147" s="61">
        <v>45200</v>
      </c>
      <c r="C147" s="62">
        <v>49341</v>
      </c>
      <c r="D147" s="13">
        <v>136</v>
      </c>
      <c r="E147" s="63">
        <v>4141</v>
      </c>
      <c r="F147" s="113"/>
      <c r="G147" s="113"/>
      <c r="H147" s="97">
        <v>986342096.379354</v>
      </c>
      <c r="I147" s="97"/>
      <c r="J147" s="13">
        <v>786229109.366786</v>
      </c>
      <c r="K147" s="13">
        <v>559527366.43905604</v>
      </c>
      <c r="L147" s="13">
        <v>317381337.32890898</v>
      </c>
    </row>
    <row r="148" spans="2:12" s="1" customFormat="1" ht="10.199999999999999" x14ac:dyDescent="0.15">
      <c r="B148" s="61">
        <v>45200</v>
      </c>
      <c r="C148" s="62">
        <v>49369</v>
      </c>
      <c r="D148" s="13">
        <v>137</v>
      </c>
      <c r="E148" s="63">
        <v>4169</v>
      </c>
      <c r="F148" s="113"/>
      <c r="G148" s="113"/>
      <c r="H148" s="97">
        <v>973403724.94215596</v>
      </c>
      <c r="I148" s="97"/>
      <c r="J148" s="13">
        <v>774726973.67025006</v>
      </c>
      <c r="K148" s="13">
        <v>550075125.850685</v>
      </c>
      <c r="L148" s="13">
        <v>310825807.86419398</v>
      </c>
    </row>
    <row r="149" spans="2:12" s="1" customFormat="1" ht="10.199999999999999" x14ac:dyDescent="0.15">
      <c r="B149" s="61">
        <v>45200</v>
      </c>
      <c r="C149" s="62">
        <v>49400</v>
      </c>
      <c r="D149" s="13">
        <v>138</v>
      </c>
      <c r="E149" s="63">
        <v>4200</v>
      </c>
      <c r="F149" s="113"/>
      <c r="G149" s="113"/>
      <c r="H149" s="97">
        <v>960553203.82641804</v>
      </c>
      <c r="I149" s="97"/>
      <c r="J149" s="13">
        <v>763202663.19065797</v>
      </c>
      <c r="K149" s="13">
        <v>540514438.79482806</v>
      </c>
      <c r="L149" s="13">
        <v>304129805.11411601</v>
      </c>
    </row>
    <row r="150" spans="2:12" s="1" customFormat="1" ht="10.199999999999999" x14ac:dyDescent="0.15">
      <c r="B150" s="61">
        <v>45200</v>
      </c>
      <c r="C150" s="62">
        <v>49430</v>
      </c>
      <c r="D150" s="13">
        <v>139</v>
      </c>
      <c r="E150" s="63">
        <v>4230</v>
      </c>
      <c r="F150" s="113"/>
      <c r="G150" s="113"/>
      <c r="H150" s="97">
        <v>947585966.74156904</v>
      </c>
      <c r="I150" s="97"/>
      <c r="J150" s="13">
        <v>751663796.32020497</v>
      </c>
      <c r="K150" s="13">
        <v>531032159.602153</v>
      </c>
      <c r="L150" s="13">
        <v>297569619.95750099</v>
      </c>
    </row>
    <row r="151" spans="2:12" s="1" customFormat="1" ht="10.199999999999999" x14ac:dyDescent="0.15">
      <c r="B151" s="61">
        <v>45200</v>
      </c>
      <c r="C151" s="62">
        <v>49461</v>
      </c>
      <c r="D151" s="13">
        <v>140</v>
      </c>
      <c r="E151" s="63">
        <v>4261</v>
      </c>
      <c r="F151" s="113"/>
      <c r="G151" s="113"/>
      <c r="H151" s="97">
        <v>934398781.16074896</v>
      </c>
      <c r="I151" s="97"/>
      <c r="J151" s="13">
        <v>739946047.98236001</v>
      </c>
      <c r="K151" s="13">
        <v>521424385.23585802</v>
      </c>
      <c r="L151" s="13">
        <v>290948233.47840703</v>
      </c>
    </row>
    <row r="152" spans="2:12" s="1" customFormat="1" ht="10.199999999999999" x14ac:dyDescent="0.15">
      <c r="B152" s="61">
        <v>45200</v>
      </c>
      <c r="C152" s="62">
        <v>49491</v>
      </c>
      <c r="D152" s="13">
        <v>141</v>
      </c>
      <c r="E152" s="63">
        <v>4291</v>
      </c>
      <c r="F152" s="113"/>
      <c r="G152" s="113"/>
      <c r="H152" s="97">
        <v>921891295.22487795</v>
      </c>
      <c r="I152" s="97"/>
      <c r="J152" s="13">
        <v>728843133.042974</v>
      </c>
      <c r="K152" s="13">
        <v>512336286.88576901</v>
      </c>
      <c r="L152" s="13">
        <v>284705322.85187</v>
      </c>
    </row>
    <row r="153" spans="2:12" s="1" customFormat="1" ht="10.199999999999999" x14ac:dyDescent="0.15">
      <c r="B153" s="61">
        <v>45200</v>
      </c>
      <c r="C153" s="62">
        <v>49522</v>
      </c>
      <c r="D153" s="13">
        <v>142</v>
      </c>
      <c r="E153" s="63">
        <v>4322</v>
      </c>
      <c r="F153" s="113"/>
      <c r="G153" s="113"/>
      <c r="H153" s="97">
        <v>909492386.76276505</v>
      </c>
      <c r="I153" s="97"/>
      <c r="J153" s="13">
        <v>717821065.403723</v>
      </c>
      <c r="K153" s="13">
        <v>503305112.721784</v>
      </c>
      <c r="L153" s="13">
        <v>278502072.93084401</v>
      </c>
    </row>
    <row r="154" spans="2:12" s="1" customFormat="1" ht="10.199999999999999" x14ac:dyDescent="0.15">
      <c r="B154" s="61">
        <v>45200</v>
      </c>
      <c r="C154" s="62">
        <v>49553</v>
      </c>
      <c r="D154" s="13">
        <v>143</v>
      </c>
      <c r="E154" s="63">
        <v>4353</v>
      </c>
      <c r="F154" s="113"/>
      <c r="G154" s="113"/>
      <c r="H154" s="97">
        <v>896562798.86077797</v>
      </c>
      <c r="I154" s="97"/>
      <c r="J154" s="13">
        <v>706416158.79779196</v>
      </c>
      <c r="K154" s="13">
        <v>494048813.62202698</v>
      </c>
      <c r="L154" s="13">
        <v>272222219.28704298</v>
      </c>
    </row>
    <row r="155" spans="2:12" s="1" customFormat="1" ht="10.199999999999999" x14ac:dyDescent="0.15">
      <c r="B155" s="61">
        <v>45200</v>
      </c>
      <c r="C155" s="62">
        <v>49583</v>
      </c>
      <c r="D155" s="13">
        <v>144</v>
      </c>
      <c r="E155" s="63">
        <v>4383</v>
      </c>
      <c r="F155" s="113"/>
      <c r="G155" s="113"/>
      <c r="H155" s="97">
        <v>884425141.54397798</v>
      </c>
      <c r="I155" s="97"/>
      <c r="J155" s="13">
        <v>695708885.79121804</v>
      </c>
      <c r="K155" s="13">
        <v>485362873.93798101</v>
      </c>
      <c r="L155" s="13">
        <v>266339969.97437599</v>
      </c>
    </row>
    <row r="156" spans="2:12" s="1" customFormat="1" ht="10.199999999999999" x14ac:dyDescent="0.15">
      <c r="B156" s="61">
        <v>45200</v>
      </c>
      <c r="C156" s="62">
        <v>49614</v>
      </c>
      <c r="D156" s="13">
        <v>145</v>
      </c>
      <c r="E156" s="63">
        <v>4414</v>
      </c>
      <c r="F156" s="113"/>
      <c r="G156" s="113"/>
      <c r="H156" s="97">
        <v>872376200.89027596</v>
      </c>
      <c r="I156" s="97"/>
      <c r="J156" s="13">
        <v>685067017.24204195</v>
      </c>
      <c r="K156" s="13">
        <v>476723054.23737901</v>
      </c>
      <c r="L156" s="13">
        <v>260490906.67070201</v>
      </c>
    </row>
    <row r="157" spans="2:12" s="1" customFormat="1" ht="10.199999999999999" x14ac:dyDescent="0.15">
      <c r="B157" s="61">
        <v>45200</v>
      </c>
      <c r="C157" s="62">
        <v>49644</v>
      </c>
      <c r="D157" s="13">
        <v>146</v>
      </c>
      <c r="E157" s="63">
        <v>4444</v>
      </c>
      <c r="F157" s="113"/>
      <c r="G157" s="113"/>
      <c r="H157" s="97">
        <v>860371105.38730204</v>
      </c>
      <c r="I157" s="97"/>
      <c r="J157" s="13">
        <v>674530554.13930595</v>
      </c>
      <c r="K157" s="13">
        <v>468235664.61405402</v>
      </c>
      <c r="L157" s="13">
        <v>254804436.84091499</v>
      </c>
    </row>
    <row r="158" spans="2:12" s="1" customFormat="1" ht="10.199999999999999" x14ac:dyDescent="0.15">
      <c r="B158" s="61">
        <v>45200</v>
      </c>
      <c r="C158" s="62">
        <v>49675</v>
      </c>
      <c r="D158" s="13">
        <v>147</v>
      </c>
      <c r="E158" s="63">
        <v>4475</v>
      </c>
      <c r="F158" s="113"/>
      <c r="G158" s="113"/>
      <c r="H158" s="97">
        <v>848414737.74680603</v>
      </c>
      <c r="I158" s="97"/>
      <c r="J158" s="13">
        <v>664028612.26309204</v>
      </c>
      <c r="K158" s="13">
        <v>459773302.12282097</v>
      </c>
      <c r="L158" s="13">
        <v>249139658.50848699</v>
      </c>
    </row>
    <row r="159" spans="2:12" s="1" customFormat="1" ht="10.199999999999999" x14ac:dyDescent="0.15">
      <c r="B159" s="61">
        <v>45200</v>
      </c>
      <c r="C159" s="62">
        <v>49706</v>
      </c>
      <c r="D159" s="13">
        <v>148</v>
      </c>
      <c r="E159" s="63">
        <v>4506</v>
      </c>
      <c r="F159" s="113"/>
      <c r="G159" s="113"/>
      <c r="H159" s="97">
        <v>836498591.35550106</v>
      </c>
      <c r="I159" s="97"/>
      <c r="J159" s="13">
        <v>653591780.69388103</v>
      </c>
      <c r="K159" s="13">
        <v>451395921.90307701</v>
      </c>
      <c r="L159" s="13">
        <v>243564150.59421</v>
      </c>
    </row>
    <row r="160" spans="2:12" s="1" customFormat="1" ht="10.199999999999999" x14ac:dyDescent="0.15">
      <c r="B160" s="61">
        <v>45200</v>
      </c>
      <c r="C160" s="62">
        <v>49735</v>
      </c>
      <c r="D160" s="13">
        <v>149</v>
      </c>
      <c r="E160" s="63">
        <v>4535</v>
      </c>
      <c r="F160" s="113"/>
      <c r="G160" s="113"/>
      <c r="H160" s="97">
        <v>824632082.26266205</v>
      </c>
      <c r="I160" s="97"/>
      <c r="J160" s="13">
        <v>643297608.34224403</v>
      </c>
      <c r="K160" s="13">
        <v>443229264.88976902</v>
      </c>
      <c r="L160" s="13">
        <v>238209846.957986</v>
      </c>
    </row>
    <row r="161" spans="2:12" s="1" customFormat="1" ht="10.199999999999999" x14ac:dyDescent="0.15">
      <c r="B161" s="61">
        <v>45200</v>
      </c>
      <c r="C161" s="62">
        <v>49766</v>
      </c>
      <c r="D161" s="13">
        <v>150</v>
      </c>
      <c r="E161" s="63">
        <v>4566</v>
      </c>
      <c r="F161" s="113"/>
      <c r="G161" s="113"/>
      <c r="H161" s="97">
        <v>812852833.312096</v>
      </c>
      <c r="I161" s="97"/>
      <c r="J161" s="13">
        <v>633033090.85245502</v>
      </c>
      <c r="K161" s="13">
        <v>435047819.65445799</v>
      </c>
      <c r="L161" s="13">
        <v>232822473.29045799</v>
      </c>
    </row>
    <row r="162" spans="2:12" s="1" customFormat="1" ht="10.199999999999999" x14ac:dyDescent="0.15">
      <c r="B162" s="61">
        <v>45200</v>
      </c>
      <c r="C162" s="62">
        <v>49796</v>
      </c>
      <c r="D162" s="13">
        <v>151</v>
      </c>
      <c r="E162" s="63">
        <v>4596</v>
      </c>
      <c r="F162" s="113"/>
      <c r="G162" s="113"/>
      <c r="H162" s="97">
        <v>801144427.06257105</v>
      </c>
      <c r="I162" s="97"/>
      <c r="J162" s="13">
        <v>622890726.47613704</v>
      </c>
      <c r="K162" s="13">
        <v>427023933.03425699</v>
      </c>
      <c r="L162" s="13">
        <v>227591585.712861</v>
      </c>
    </row>
    <row r="163" spans="2:12" s="1" customFormat="1" ht="10.199999999999999" x14ac:dyDescent="0.15">
      <c r="B163" s="61">
        <v>45200</v>
      </c>
      <c r="C163" s="62">
        <v>49827</v>
      </c>
      <c r="D163" s="13">
        <v>152</v>
      </c>
      <c r="E163" s="63">
        <v>4627</v>
      </c>
      <c r="F163" s="113"/>
      <c r="G163" s="113"/>
      <c r="H163" s="97">
        <v>789542300.185794</v>
      </c>
      <c r="I163" s="97"/>
      <c r="J163" s="13">
        <v>612828890.24888098</v>
      </c>
      <c r="K163" s="13">
        <v>419057554.95968503</v>
      </c>
      <c r="L163" s="13">
        <v>222399742.352467</v>
      </c>
    </row>
    <row r="164" spans="2:12" s="1" customFormat="1" ht="10.199999999999999" x14ac:dyDescent="0.15">
      <c r="B164" s="61">
        <v>45200</v>
      </c>
      <c r="C164" s="62">
        <v>49857</v>
      </c>
      <c r="D164" s="13">
        <v>153</v>
      </c>
      <c r="E164" s="63">
        <v>4657</v>
      </c>
      <c r="F164" s="113"/>
      <c r="G164" s="113"/>
      <c r="H164" s="97">
        <v>778119397.04846001</v>
      </c>
      <c r="I164" s="97"/>
      <c r="J164" s="13">
        <v>602971284.70101297</v>
      </c>
      <c r="K164" s="13">
        <v>411302019.06095701</v>
      </c>
      <c r="L164" s="13">
        <v>217388982.57715899</v>
      </c>
    </row>
    <row r="165" spans="2:12" s="1" customFormat="1" ht="10.199999999999999" x14ac:dyDescent="0.15">
      <c r="B165" s="61">
        <v>45200</v>
      </c>
      <c r="C165" s="62">
        <v>49888</v>
      </c>
      <c r="D165" s="13">
        <v>154</v>
      </c>
      <c r="E165" s="63">
        <v>4688</v>
      </c>
      <c r="F165" s="113"/>
      <c r="G165" s="113"/>
      <c r="H165" s="97">
        <v>766853277.11549103</v>
      </c>
      <c r="I165" s="97"/>
      <c r="J165" s="13">
        <v>593233196.49278104</v>
      </c>
      <c r="K165" s="13">
        <v>403630289.71274</v>
      </c>
      <c r="L165" s="13">
        <v>212430591.18610999</v>
      </c>
    </row>
    <row r="166" spans="2:12" s="1" customFormat="1" ht="10.199999999999999" x14ac:dyDescent="0.15">
      <c r="B166" s="61">
        <v>45200</v>
      </c>
      <c r="C166" s="62">
        <v>49919</v>
      </c>
      <c r="D166" s="13">
        <v>155</v>
      </c>
      <c r="E166" s="63">
        <v>4719</v>
      </c>
      <c r="F166" s="113"/>
      <c r="G166" s="113"/>
      <c r="H166" s="97">
        <v>755699148.369923</v>
      </c>
      <c r="I166" s="97"/>
      <c r="J166" s="13">
        <v>583612895.55840099</v>
      </c>
      <c r="K166" s="13">
        <v>396074859.21697199</v>
      </c>
      <c r="L166" s="13">
        <v>207571251.678386</v>
      </c>
    </row>
    <row r="167" spans="2:12" s="1" customFormat="1" ht="10.199999999999999" x14ac:dyDescent="0.15">
      <c r="B167" s="61">
        <v>45200</v>
      </c>
      <c r="C167" s="62">
        <v>49949</v>
      </c>
      <c r="D167" s="13">
        <v>156</v>
      </c>
      <c r="E167" s="63">
        <v>4749</v>
      </c>
      <c r="F167" s="113"/>
      <c r="G167" s="113"/>
      <c r="H167" s="97">
        <v>744663287.66179204</v>
      </c>
      <c r="I167" s="97"/>
      <c r="J167" s="13">
        <v>574146141.47413599</v>
      </c>
      <c r="K167" s="13">
        <v>388691116.330787</v>
      </c>
      <c r="L167" s="13">
        <v>202866635.188936</v>
      </c>
    </row>
    <row r="168" spans="2:12" s="1" customFormat="1" ht="10.199999999999999" x14ac:dyDescent="0.15">
      <c r="B168" s="61">
        <v>45200</v>
      </c>
      <c r="C168" s="62">
        <v>49980</v>
      </c>
      <c r="D168" s="13">
        <v>157</v>
      </c>
      <c r="E168" s="63">
        <v>4780</v>
      </c>
      <c r="F168" s="113"/>
      <c r="G168" s="113"/>
      <c r="H168" s="97">
        <v>733753173.37987494</v>
      </c>
      <c r="I168" s="97"/>
      <c r="J168" s="13">
        <v>564774758.69798195</v>
      </c>
      <c r="K168" s="13">
        <v>381374398.64719701</v>
      </c>
      <c r="L168" s="13">
        <v>198204799.45073199</v>
      </c>
    </row>
    <row r="169" spans="2:12" s="1" customFormat="1" ht="10.199999999999999" x14ac:dyDescent="0.15">
      <c r="B169" s="61">
        <v>45200</v>
      </c>
      <c r="C169" s="62">
        <v>50010</v>
      </c>
      <c r="D169" s="13">
        <v>158</v>
      </c>
      <c r="E169" s="63">
        <v>4810</v>
      </c>
      <c r="F169" s="113"/>
      <c r="G169" s="113"/>
      <c r="H169" s="97">
        <v>722960342.05917597</v>
      </c>
      <c r="I169" s="97"/>
      <c r="J169" s="13">
        <v>555554054.26856101</v>
      </c>
      <c r="K169" s="13">
        <v>374224611.12482202</v>
      </c>
      <c r="L169" s="13">
        <v>193691721.85695001</v>
      </c>
    </row>
    <row r="170" spans="2:12" s="1" customFormat="1" ht="10.199999999999999" x14ac:dyDescent="0.15">
      <c r="B170" s="61">
        <v>45200</v>
      </c>
      <c r="C170" s="62">
        <v>50041</v>
      </c>
      <c r="D170" s="13">
        <v>159</v>
      </c>
      <c r="E170" s="63">
        <v>4841</v>
      </c>
      <c r="F170" s="113"/>
      <c r="G170" s="113"/>
      <c r="H170" s="97">
        <v>712263036.32543302</v>
      </c>
      <c r="I170" s="97"/>
      <c r="J170" s="13">
        <v>546405462.40909898</v>
      </c>
      <c r="K170" s="13">
        <v>367126006.079225</v>
      </c>
      <c r="L170" s="13">
        <v>189212787.31489599</v>
      </c>
    </row>
    <row r="171" spans="2:12" s="1" customFormat="1" ht="10.199999999999999" x14ac:dyDescent="0.15">
      <c r="B171" s="61">
        <v>45200</v>
      </c>
      <c r="C171" s="62">
        <v>50072</v>
      </c>
      <c r="D171" s="13">
        <v>160</v>
      </c>
      <c r="E171" s="63">
        <v>4872</v>
      </c>
      <c r="F171" s="113"/>
      <c r="G171" s="113"/>
      <c r="H171" s="97">
        <v>701130780.35201395</v>
      </c>
      <c r="I171" s="97"/>
      <c r="J171" s="13">
        <v>536953203.98351395</v>
      </c>
      <c r="K171" s="13">
        <v>359857574.46839303</v>
      </c>
      <c r="L171" s="13">
        <v>184681163.373402</v>
      </c>
    </row>
    <row r="172" spans="2:12" s="1" customFormat="1" ht="10.199999999999999" x14ac:dyDescent="0.15">
      <c r="B172" s="61">
        <v>45200</v>
      </c>
      <c r="C172" s="62">
        <v>50100</v>
      </c>
      <c r="D172" s="13">
        <v>161</v>
      </c>
      <c r="E172" s="63">
        <v>4900</v>
      </c>
      <c r="F172" s="113"/>
      <c r="G172" s="113"/>
      <c r="H172" s="97">
        <v>690702385.33388197</v>
      </c>
      <c r="I172" s="97"/>
      <c r="J172" s="13">
        <v>528156323.05194002</v>
      </c>
      <c r="K172" s="13">
        <v>353148861.00782698</v>
      </c>
      <c r="L172" s="13">
        <v>180544712.650089</v>
      </c>
    </row>
    <row r="173" spans="2:12" s="1" customFormat="1" ht="10.199999999999999" x14ac:dyDescent="0.15">
      <c r="B173" s="61">
        <v>45200</v>
      </c>
      <c r="C173" s="62">
        <v>50131</v>
      </c>
      <c r="D173" s="13">
        <v>162</v>
      </c>
      <c r="E173" s="63">
        <v>4931</v>
      </c>
      <c r="F173" s="113"/>
      <c r="G173" s="113"/>
      <c r="H173" s="97">
        <v>680360409.84166503</v>
      </c>
      <c r="I173" s="97"/>
      <c r="J173" s="13">
        <v>519365791.22219998</v>
      </c>
      <c r="K173" s="13">
        <v>346387937.64733899</v>
      </c>
      <c r="L173" s="13">
        <v>176338175.964219</v>
      </c>
    </row>
    <row r="174" spans="2:12" s="1" customFormat="1" ht="10.199999999999999" x14ac:dyDescent="0.15">
      <c r="B174" s="61">
        <v>45200</v>
      </c>
      <c r="C174" s="62">
        <v>50161</v>
      </c>
      <c r="D174" s="13">
        <v>163</v>
      </c>
      <c r="E174" s="63">
        <v>4961</v>
      </c>
      <c r="F174" s="113"/>
      <c r="G174" s="113"/>
      <c r="H174" s="97">
        <v>670093547.19231105</v>
      </c>
      <c r="I174" s="97"/>
      <c r="J174" s="13">
        <v>510688764.17710501</v>
      </c>
      <c r="K174" s="13">
        <v>339762535.91745502</v>
      </c>
      <c r="L174" s="13">
        <v>172256316.866505</v>
      </c>
    </row>
    <row r="175" spans="2:12" s="1" customFormat="1" ht="10.199999999999999" x14ac:dyDescent="0.15">
      <c r="B175" s="61">
        <v>45200</v>
      </c>
      <c r="C175" s="62">
        <v>50192</v>
      </c>
      <c r="D175" s="13">
        <v>164</v>
      </c>
      <c r="E175" s="63">
        <v>4992</v>
      </c>
      <c r="F175" s="113"/>
      <c r="G175" s="113"/>
      <c r="H175" s="97">
        <v>659823761.160882</v>
      </c>
      <c r="I175" s="97"/>
      <c r="J175" s="13">
        <v>502009108.587524</v>
      </c>
      <c r="K175" s="13">
        <v>333138538.87508702</v>
      </c>
      <c r="L175" s="13">
        <v>168182639.350189</v>
      </c>
    </row>
    <row r="176" spans="2:12" s="1" customFormat="1" ht="10.199999999999999" x14ac:dyDescent="0.15">
      <c r="B176" s="61">
        <v>45200</v>
      </c>
      <c r="C176" s="62">
        <v>50222</v>
      </c>
      <c r="D176" s="13">
        <v>165</v>
      </c>
      <c r="E176" s="63">
        <v>5022</v>
      </c>
      <c r="F176" s="113"/>
      <c r="G176" s="113"/>
      <c r="H176" s="97">
        <v>649684811.40501702</v>
      </c>
      <c r="I176" s="97"/>
      <c r="J176" s="13">
        <v>493483822.71221799</v>
      </c>
      <c r="K176" s="13">
        <v>326675050.59609801</v>
      </c>
      <c r="L176" s="13">
        <v>164243555.36964899</v>
      </c>
    </row>
    <row r="177" spans="2:12" s="1" customFormat="1" ht="10.199999999999999" x14ac:dyDescent="0.15">
      <c r="B177" s="61">
        <v>45200</v>
      </c>
      <c r="C177" s="62">
        <v>50253</v>
      </c>
      <c r="D177" s="13">
        <v>166</v>
      </c>
      <c r="E177" s="63">
        <v>5053</v>
      </c>
      <c r="F177" s="113"/>
      <c r="G177" s="113"/>
      <c r="H177" s="97">
        <v>639601094.87965298</v>
      </c>
      <c r="I177" s="97"/>
      <c r="J177" s="13">
        <v>485000497.480937</v>
      </c>
      <c r="K177" s="13">
        <v>320242762.686059</v>
      </c>
      <c r="L177" s="13">
        <v>160327608.24660999</v>
      </c>
    </row>
    <row r="178" spans="2:12" s="1" customFormat="1" ht="10.199999999999999" x14ac:dyDescent="0.15">
      <c r="B178" s="61">
        <v>45200</v>
      </c>
      <c r="C178" s="62">
        <v>50284</v>
      </c>
      <c r="D178" s="13">
        <v>167</v>
      </c>
      <c r="E178" s="63">
        <v>5084</v>
      </c>
      <c r="F178" s="113"/>
      <c r="G178" s="113"/>
      <c r="H178" s="97">
        <v>629578138.60572195</v>
      </c>
      <c r="I178" s="97"/>
      <c r="J178" s="13">
        <v>476590524.853935</v>
      </c>
      <c r="K178" s="13">
        <v>313889390.22237599</v>
      </c>
      <c r="L178" s="13">
        <v>156481228.162716</v>
      </c>
    </row>
    <row r="179" spans="2:12" s="1" customFormat="1" ht="10.199999999999999" x14ac:dyDescent="0.15">
      <c r="B179" s="61">
        <v>45200</v>
      </c>
      <c r="C179" s="62">
        <v>50314</v>
      </c>
      <c r="D179" s="13">
        <v>168</v>
      </c>
      <c r="E179" s="63">
        <v>5114</v>
      </c>
      <c r="F179" s="113"/>
      <c r="G179" s="113"/>
      <c r="H179" s="97">
        <v>619641404.79009998</v>
      </c>
      <c r="I179" s="97"/>
      <c r="J179" s="13">
        <v>468298487.22176701</v>
      </c>
      <c r="K179" s="13">
        <v>307669010.41600901</v>
      </c>
      <c r="L179" s="13">
        <v>152751487.40509799</v>
      </c>
    </row>
    <row r="180" spans="2:12" s="1" customFormat="1" ht="10.199999999999999" x14ac:dyDescent="0.15">
      <c r="B180" s="61">
        <v>45200</v>
      </c>
      <c r="C180" s="62">
        <v>50345</v>
      </c>
      <c r="D180" s="13">
        <v>169</v>
      </c>
      <c r="E180" s="63">
        <v>5145</v>
      </c>
      <c r="F180" s="113"/>
      <c r="G180" s="113"/>
      <c r="H180" s="97">
        <v>609777773.07871103</v>
      </c>
      <c r="I180" s="97"/>
      <c r="J180" s="13">
        <v>460062350.50776398</v>
      </c>
      <c r="K180" s="13">
        <v>301489218.935561</v>
      </c>
      <c r="L180" s="13">
        <v>149049354.45222199</v>
      </c>
    </row>
    <row r="181" spans="2:12" s="1" customFormat="1" ht="10.199999999999999" x14ac:dyDescent="0.15">
      <c r="B181" s="61">
        <v>45200</v>
      </c>
      <c r="C181" s="62">
        <v>50375</v>
      </c>
      <c r="D181" s="13">
        <v>170</v>
      </c>
      <c r="E181" s="63">
        <v>5175</v>
      </c>
      <c r="F181" s="113"/>
      <c r="G181" s="113"/>
      <c r="H181" s="97">
        <v>599923695.49946296</v>
      </c>
      <c r="I181" s="97"/>
      <c r="J181" s="13">
        <v>451884744.841842</v>
      </c>
      <c r="K181" s="13">
        <v>295401393.88886899</v>
      </c>
      <c r="L181" s="13">
        <v>145441028.302358</v>
      </c>
    </row>
    <row r="182" spans="2:12" s="1" customFormat="1" ht="10.199999999999999" x14ac:dyDescent="0.15">
      <c r="B182" s="61">
        <v>45200</v>
      </c>
      <c r="C182" s="62">
        <v>50406</v>
      </c>
      <c r="D182" s="13">
        <v>171</v>
      </c>
      <c r="E182" s="63">
        <v>5206</v>
      </c>
      <c r="F182" s="113"/>
      <c r="G182" s="113"/>
      <c r="H182" s="97">
        <v>590155888.19809496</v>
      </c>
      <c r="I182" s="97"/>
      <c r="J182" s="13">
        <v>443773319.49756402</v>
      </c>
      <c r="K182" s="13">
        <v>289361096.15720803</v>
      </c>
      <c r="L182" s="13">
        <v>141863658.86267599</v>
      </c>
    </row>
    <row r="183" spans="2:12" s="1" customFormat="1" ht="10.199999999999999" x14ac:dyDescent="0.15">
      <c r="B183" s="61">
        <v>45200</v>
      </c>
      <c r="C183" s="62">
        <v>50437</v>
      </c>
      <c r="D183" s="13">
        <v>172</v>
      </c>
      <c r="E183" s="63">
        <v>5237</v>
      </c>
      <c r="F183" s="113"/>
      <c r="G183" s="113"/>
      <c r="H183" s="97">
        <v>580502342.03203595</v>
      </c>
      <c r="I183" s="97"/>
      <c r="J183" s="13">
        <v>435773883.40518802</v>
      </c>
      <c r="K183" s="13">
        <v>283422447.79442197</v>
      </c>
      <c r="L183" s="13">
        <v>138363608.515558</v>
      </c>
    </row>
    <row r="184" spans="2:12" s="1" customFormat="1" ht="10.199999999999999" x14ac:dyDescent="0.15">
      <c r="B184" s="61">
        <v>45200</v>
      </c>
      <c r="C184" s="62">
        <v>50465</v>
      </c>
      <c r="D184" s="13">
        <v>173</v>
      </c>
      <c r="E184" s="63">
        <v>5265</v>
      </c>
      <c r="F184" s="113"/>
      <c r="G184" s="113"/>
      <c r="H184" s="97">
        <v>570942118.90673804</v>
      </c>
      <c r="I184" s="97"/>
      <c r="J184" s="13">
        <v>427940537.69027001</v>
      </c>
      <c r="K184" s="13">
        <v>277688305.22737998</v>
      </c>
      <c r="L184" s="13">
        <v>135045537.10970801</v>
      </c>
    </row>
    <row r="185" spans="2:12" s="1" customFormat="1" ht="10.199999999999999" x14ac:dyDescent="0.15">
      <c r="B185" s="61">
        <v>45200</v>
      </c>
      <c r="C185" s="62">
        <v>50496</v>
      </c>
      <c r="D185" s="13">
        <v>174</v>
      </c>
      <c r="E185" s="63">
        <v>5296</v>
      </c>
      <c r="F185" s="113"/>
      <c r="G185" s="113"/>
      <c r="H185" s="97">
        <v>561076256.28727996</v>
      </c>
      <c r="I185" s="97"/>
      <c r="J185" s="13">
        <v>419832461.39442003</v>
      </c>
      <c r="K185" s="13">
        <v>271734180.30567998</v>
      </c>
      <c r="L185" s="13">
        <v>131590196.692338</v>
      </c>
    </row>
    <row r="186" spans="2:12" s="1" customFormat="1" ht="10.199999999999999" x14ac:dyDescent="0.15">
      <c r="B186" s="61">
        <v>45200</v>
      </c>
      <c r="C186" s="62">
        <v>50526</v>
      </c>
      <c r="D186" s="13">
        <v>175</v>
      </c>
      <c r="E186" s="63">
        <v>5326</v>
      </c>
      <c r="F186" s="113"/>
      <c r="G186" s="113"/>
      <c r="H186" s="97">
        <v>551633247.82016206</v>
      </c>
      <c r="I186" s="97"/>
      <c r="J186" s="13">
        <v>412089091.98190397</v>
      </c>
      <c r="K186" s="13">
        <v>266065853.237333</v>
      </c>
      <c r="L186" s="13">
        <v>128317086.61484399</v>
      </c>
    </row>
    <row r="187" spans="2:12" s="1" customFormat="1" ht="10.199999999999999" x14ac:dyDescent="0.15">
      <c r="B187" s="61">
        <v>45200</v>
      </c>
      <c r="C187" s="62">
        <v>50557</v>
      </c>
      <c r="D187" s="13">
        <v>176</v>
      </c>
      <c r="E187" s="63">
        <v>5357</v>
      </c>
      <c r="F187" s="113"/>
      <c r="G187" s="113"/>
      <c r="H187" s="97">
        <v>542355395.10731101</v>
      </c>
      <c r="I187" s="97"/>
      <c r="J187" s="13">
        <v>404471037.19121599</v>
      </c>
      <c r="K187" s="13">
        <v>260483095.15268901</v>
      </c>
      <c r="L187" s="13">
        <v>125092569.35171001</v>
      </c>
    </row>
    <row r="188" spans="2:12" s="1" customFormat="1" ht="10.199999999999999" x14ac:dyDescent="0.15">
      <c r="B188" s="61">
        <v>45200</v>
      </c>
      <c r="C188" s="62">
        <v>50587</v>
      </c>
      <c r="D188" s="13">
        <v>177</v>
      </c>
      <c r="E188" s="63">
        <v>5387</v>
      </c>
      <c r="F188" s="113"/>
      <c r="G188" s="113"/>
      <c r="H188" s="97">
        <v>533064641.84453702</v>
      </c>
      <c r="I188" s="97"/>
      <c r="J188" s="13">
        <v>396889766.53247702</v>
      </c>
      <c r="K188" s="13">
        <v>254971584.833736</v>
      </c>
      <c r="L188" s="13">
        <v>121943831.36680301</v>
      </c>
    </row>
    <row r="189" spans="2:12" s="1" customFormat="1" ht="10.199999999999999" x14ac:dyDescent="0.15">
      <c r="B189" s="61">
        <v>45200</v>
      </c>
      <c r="C189" s="62">
        <v>50618</v>
      </c>
      <c r="D189" s="13">
        <v>178</v>
      </c>
      <c r="E189" s="63">
        <v>5418</v>
      </c>
      <c r="F189" s="113"/>
      <c r="G189" s="113"/>
      <c r="H189" s="97">
        <v>523420942.84221798</v>
      </c>
      <c r="I189" s="97"/>
      <c r="J189" s="13">
        <v>389048637.641491</v>
      </c>
      <c r="K189" s="13">
        <v>249298619.75026</v>
      </c>
      <c r="L189" s="13">
        <v>118725647.342935</v>
      </c>
    </row>
    <row r="190" spans="2:12" s="1" customFormat="1" ht="10.199999999999999" x14ac:dyDescent="0.15">
      <c r="B190" s="61">
        <v>45200</v>
      </c>
      <c r="C190" s="62">
        <v>50649</v>
      </c>
      <c r="D190" s="13">
        <v>179</v>
      </c>
      <c r="E190" s="63">
        <v>5449</v>
      </c>
      <c r="F190" s="113"/>
      <c r="G190" s="113"/>
      <c r="H190" s="97">
        <v>514177379.27869898</v>
      </c>
      <c r="I190" s="97"/>
      <c r="J190" s="13">
        <v>381529873.77921098</v>
      </c>
      <c r="K190" s="13">
        <v>243858903.63207099</v>
      </c>
      <c r="L190" s="13">
        <v>115643148.879788</v>
      </c>
    </row>
    <row r="191" spans="2:12" s="1" customFormat="1" ht="10.199999999999999" x14ac:dyDescent="0.15">
      <c r="B191" s="61">
        <v>45200</v>
      </c>
      <c r="C191" s="62">
        <v>50679</v>
      </c>
      <c r="D191" s="13">
        <v>180</v>
      </c>
      <c r="E191" s="63">
        <v>5479</v>
      </c>
      <c r="F191" s="113"/>
      <c r="G191" s="113"/>
      <c r="H191" s="97">
        <v>505137029.45334202</v>
      </c>
      <c r="I191" s="97"/>
      <c r="J191" s="13">
        <v>374206518.844944</v>
      </c>
      <c r="K191" s="13">
        <v>238589421.51967499</v>
      </c>
      <c r="L191" s="13">
        <v>112680446.54887301</v>
      </c>
    </row>
    <row r="192" spans="2:12" s="1" customFormat="1" ht="10.199999999999999" x14ac:dyDescent="0.15">
      <c r="B192" s="61">
        <v>45200</v>
      </c>
      <c r="C192" s="62">
        <v>50710</v>
      </c>
      <c r="D192" s="13">
        <v>181</v>
      </c>
      <c r="E192" s="63">
        <v>5510</v>
      </c>
      <c r="F192" s="113"/>
      <c r="G192" s="113"/>
      <c r="H192" s="97">
        <v>496132323.67245299</v>
      </c>
      <c r="I192" s="97"/>
      <c r="J192" s="13">
        <v>366912446.90349197</v>
      </c>
      <c r="K192" s="13">
        <v>233343857.438959</v>
      </c>
      <c r="L192" s="13">
        <v>109736313.859026</v>
      </c>
    </row>
    <row r="193" spans="2:12" s="1" customFormat="1" ht="10.199999999999999" x14ac:dyDescent="0.15">
      <c r="B193" s="61">
        <v>45200</v>
      </c>
      <c r="C193" s="62">
        <v>50740</v>
      </c>
      <c r="D193" s="13">
        <v>182</v>
      </c>
      <c r="E193" s="63">
        <v>5540</v>
      </c>
      <c r="F193" s="113"/>
      <c r="G193" s="113"/>
      <c r="H193" s="97">
        <v>487158279.806638</v>
      </c>
      <c r="I193" s="97"/>
      <c r="J193" s="13">
        <v>359684373.731525</v>
      </c>
      <c r="K193" s="13">
        <v>228184040.55717301</v>
      </c>
      <c r="L193" s="13">
        <v>106869885.56667601</v>
      </c>
    </row>
    <row r="194" spans="2:12" s="1" customFormat="1" ht="10.199999999999999" x14ac:dyDescent="0.15">
      <c r="B194" s="61">
        <v>45200</v>
      </c>
      <c r="C194" s="62">
        <v>50771</v>
      </c>
      <c r="D194" s="13">
        <v>183</v>
      </c>
      <c r="E194" s="63">
        <v>5571</v>
      </c>
      <c r="F194" s="113"/>
      <c r="G194" s="113"/>
      <c r="H194" s="97">
        <v>478209758.41153902</v>
      </c>
      <c r="I194" s="97"/>
      <c r="J194" s="13">
        <v>352478551.82234102</v>
      </c>
      <c r="K194" s="13">
        <v>223043968.63241899</v>
      </c>
      <c r="L194" s="13">
        <v>104020079.588962</v>
      </c>
    </row>
    <row r="195" spans="2:12" s="1" customFormat="1" ht="10.199999999999999" x14ac:dyDescent="0.15">
      <c r="B195" s="61">
        <v>45200</v>
      </c>
      <c r="C195" s="62">
        <v>50802</v>
      </c>
      <c r="D195" s="13">
        <v>184</v>
      </c>
      <c r="E195" s="63">
        <v>5602</v>
      </c>
      <c r="F195" s="113"/>
      <c r="G195" s="113"/>
      <c r="H195" s="97">
        <v>469289744.93562198</v>
      </c>
      <c r="I195" s="97"/>
      <c r="J195" s="13">
        <v>345317115.39583403</v>
      </c>
      <c r="K195" s="13">
        <v>217956580.50060001</v>
      </c>
      <c r="L195" s="13">
        <v>101216963.197614</v>
      </c>
    </row>
    <row r="196" spans="2:12" s="1" customFormat="1" ht="10.199999999999999" x14ac:dyDescent="0.15">
      <c r="B196" s="61">
        <v>45200</v>
      </c>
      <c r="C196" s="62">
        <v>50830</v>
      </c>
      <c r="D196" s="13">
        <v>185</v>
      </c>
      <c r="E196" s="63">
        <v>5630</v>
      </c>
      <c r="F196" s="113"/>
      <c r="G196" s="113"/>
      <c r="H196" s="97">
        <v>460420906.24026</v>
      </c>
      <c r="I196" s="97"/>
      <c r="J196" s="13">
        <v>338272114.96263897</v>
      </c>
      <c r="K196" s="13">
        <v>213019419.17832899</v>
      </c>
      <c r="L196" s="13">
        <v>98545665.065636694</v>
      </c>
    </row>
    <row r="197" spans="2:12" s="1" customFormat="1" ht="10.199999999999999" x14ac:dyDescent="0.15">
      <c r="B197" s="61">
        <v>45200</v>
      </c>
      <c r="C197" s="62">
        <v>50861</v>
      </c>
      <c r="D197" s="13">
        <v>186</v>
      </c>
      <c r="E197" s="63">
        <v>5661</v>
      </c>
      <c r="F197" s="113"/>
      <c r="G197" s="113"/>
      <c r="H197" s="97">
        <v>451586510.03437299</v>
      </c>
      <c r="I197" s="97"/>
      <c r="J197" s="13">
        <v>331218741.35717201</v>
      </c>
      <c r="K197" s="13">
        <v>208047256.34305099</v>
      </c>
      <c r="L197" s="13">
        <v>95837823.235701099</v>
      </c>
    </row>
    <row r="198" spans="2:12" s="1" customFormat="1" ht="10.199999999999999" x14ac:dyDescent="0.15">
      <c r="B198" s="61">
        <v>45200</v>
      </c>
      <c r="C198" s="62">
        <v>50891</v>
      </c>
      <c r="D198" s="13">
        <v>187</v>
      </c>
      <c r="E198" s="63">
        <v>5691</v>
      </c>
      <c r="F198" s="113"/>
      <c r="G198" s="113"/>
      <c r="H198" s="97">
        <v>442660251.18405902</v>
      </c>
      <c r="I198" s="97"/>
      <c r="J198" s="13">
        <v>324138806.70448297</v>
      </c>
      <c r="K198" s="13">
        <v>203099047.480681</v>
      </c>
      <c r="L198" s="13">
        <v>93174896.337222099</v>
      </c>
    </row>
    <row r="199" spans="2:12" s="1" customFormat="1" ht="10.199999999999999" x14ac:dyDescent="0.15">
      <c r="B199" s="61">
        <v>45200</v>
      </c>
      <c r="C199" s="62">
        <v>50922</v>
      </c>
      <c r="D199" s="13">
        <v>188</v>
      </c>
      <c r="E199" s="63">
        <v>5722</v>
      </c>
      <c r="F199" s="113"/>
      <c r="G199" s="113"/>
      <c r="H199" s="97">
        <v>433931107.15135199</v>
      </c>
      <c r="I199" s="97"/>
      <c r="J199" s="13">
        <v>317207952.252859</v>
      </c>
      <c r="K199" s="13">
        <v>198250831.20623699</v>
      </c>
      <c r="L199" s="13">
        <v>90565474.753450096</v>
      </c>
    </row>
    <row r="200" spans="2:12" s="1" customFormat="1" ht="10.199999999999999" x14ac:dyDescent="0.15">
      <c r="B200" s="61">
        <v>45200</v>
      </c>
      <c r="C200" s="62">
        <v>50952</v>
      </c>
      <c r="D200" s="13">
        <v>189</v>
      </c>
      <c r="E200" s="63">
        <v>5752</v>
      </c>
      <c r="F200" s="113"/>
      <c r="G200" s="113"/>
      <c r="H200" s="97">
        <v>425309023.11110801</v>
      </c>
      <c r="I200" s="97"/>
      <c r="J200" s="13">
        <v>310394801.31950998</v>
      </c>
      <c r="K200" s="13">
        <v>193515232.754071</v>
      </c>
      <c r="L200" s="13">
        <v>88039768.380489394</v>
      </c>
    </row>
    <row r="201" spans="2:12" s="1" customFormat="1" ht="10.199999999999999" x14ac:dyDescent="0.15">
      <c r="B201" s="61">
        <v>45200</v>
      </c>
      <c r="C201" s="62">
        <v>50983</v>
      </c>
      <c r="D201" s="13">
        <v>190</v>
      </c>
      <c r="E201" s="63">
        <v>5783</v>
      </c>
      <c r="F201" s="113"/>
      <c r="G201" s="113"/>
      <c r="H201" s="97">
        <v>416763869.09106398</v>
      </c>
      <c r="I201" s="97"/>
      <c r="J201" s="13">
        <v>303642586.738904</v>
      </c>
      <c r="K201" s="13">
        <v>188824130.375431</v>
      </c>
      <c r="L201" s="13">
        <v>85541694.208175898</v>
      </c>
    </row>
    <row r="202" spans="2:12" s="1" customFormat="1" ht="10.199999999999999" x14ac:dyDescent="0.15">
      <c r="B202" s="61">
        <v>45200</v>
      </c>
      <c r="C202" s="62">
        <v>51014</v>
      </c>
      <c r="D202" s="13">
        <v>191</v>
      </c>
      <c r="E202" s="63">
        <v>5814</v>
      </c>
      <c r="F202" s="113"/>
      <c r="G202" s="113"/>
      <c r="H202" s="97">
        <v>408325960.95580697</v>
      </c>
      <c r="I202" s="97"/>
      <c r="J202" s="13">
        <v>296990387.61673599</v>
      </c>
      <c r="K202" s="13">
        <v>184217674.987351</v>
      </c>
      <c r="L202" s="13">
        <v>83101386.649405405</v>
      </c>
    </row>
    <row r="203" spans="2:12" s="1" customFormat="1" ht="10.199999999999999" x14ac:dyDescent="0.15">
      <c r="B203" s="61">
        <v>45200</v>
      </c>
      <c r="C203" s="62">
        <v>51044</v>
      </c>
      <c r="D203" s="13">
        <v>192</v>
      </c>
      <c r="E203" s="63">
        <v>5844</v>
      </c>
      <c r="F203" s="113"/>
      <c r="G203" s="113"/>
      <c r="H203" s="97">
        <v>400035546.993029</v>
      </c>
      <c r="I203" s="97"/>
      <c r="J203" s="13">
        <v>290482882.184053</v>
      </c>
      <c r="K203" s="13">
        <v>179737714.87181801</v>
      </c>
      <c r="L203" s="13">
        <v>80748092.747113794</v>
      </c>
    </row>
    <row r="204" spans="2:12" s="1" customFormat="1" ht="10.199999999999999" x14ac:dyDescent="0.15">
      <c r="B204" s="61">
        <v>45200</v>
      </c>
      <c r="C204" s="62">
        <v>51075</v>
      </c>
      <c r="D204" s="13">
        <v>193</v>
      </c>
      <c r="E204" s="63">
        <v>5875</v>
      </c>
      <c r="F204" s="113"/>
      <c r="G204" s="113"/>
      <c r="H204" s="97">
        <v>391835297.47990203</v>
      </c>
      <c r="I204" s="97"/>
      <c r="J204" s="13">
        <v>284045749.96188498</v>
      </c>
      <c r="K204" s="13">
        <v>175307727.19418499</v>
      </c>
      <c r="L204" s="13">
        <v>78424315.382344902</v>
      </c>
    </row>
    <row r="205" spans="2:12" s="1" customFormat="1" ht="10.199999999999999" x14ac:dyDescent="0.15">
      <c r="B205" s="61">
        <v>45200</v>
      </c>
      <c r="C205" s="62">
        <v>51105</v>
      </c>
      <c r="D205" s="13">
        <v>194</v>
      </c>
      <c r="E205" s="63">
        <v>5905</v>
      </c>
      <c r="F205" s="113"/>
      <c r="G205" s="113"/>
      <c r="H205" s="97">
        <v>383109959.92964202</v>
      </c>
      <c r="I205" s="97"/>
      <c r="J205" s="13">
        <v>277264803.47503698</v>
      </c>
      <c r="K205" s="13">
        <v>170701475.075517</v>
      </c>
      <c r="L205" s="13">
        <v>76050668.210054606</v>
      </c>
    </row>
    <row r="206" spans="2:12" s="1" customFormat="1" ht="10.199999999999999" x14ac:dyDescent="0.15">
      <c r="B206" s="61">
        <v>45200</v>
      </c>
      <c r="C206" s="62">
        <v>51136</v>
      </c>
      <c r="D206" s="13">
        <v>195</v>
      </c>
      <c r="E206" s="63">
        <v>5936</v>
      </c>
      <c r="F206" s="113"/>
      <c r="G206" s="113"/>
      <c r="H206" s="97">
        <v>375105256.22704399</v>
      </c>
      <c r="I206" s="97"/>
      <c r="J206" s="13">
        <v>271011193.65844899</v>
      </c>
      <c r="K206" s="13">
        <v>166427026.17659599</v>
      </c>
      <c r="L206" s="13">
        <v>73832271.989803195</v>
      </c>
    </row>
    <row r="207" spans="2:12" s="1" customFormat="1" ht="10.199999999999999" x14ac:dyDescent="0.15">
      <c r="B207" s="61">
        <v>45200</v>
      </c>
      <c r="C207" s="62">
        <v>51167</v>
      </c>
      <c r="D207" s="13">
        <v>196</v>
      </c>
      <c r="E207" s="63">
        <v>5967</v>
      </c>
      <c r="F207" s="113"/>
      <c r="G207" s="113"/>
      <c r="H207" s="97">
        <v>367153988.097022</v>
      </c>
      <c r="I207" s="97"/>
      <c r="J207" s="13">
        <v>264816540.799151</v>
      </c>
      <c r="K207" s="13">
        <v>162209327.98867199</v>
      </c>
      <c r="L207" s="13">
        <v>71656373.434035406</v>
      </c>
    </row>
    <row r="208" spans="2:12" s="1" customFormat="1" ht="10.199999999999999" x14ac:dyDescent="0.15">
      <c r="B208" s="61">
        <v>45200</v>
      </c>
      <c r="C208" s="62">
        <v>51196</v>
      </c>
      <c r="D208" s="13">
        <v>197</v>
      </c>
      <c r="E208" s="63">
        <v>5996</v>
      </c>
      <c r="F208" s="113"/>
      <c r="G208" s="113"/>
      <c r="H208" s="97">
        <v>359269367.13820499</v>
      </c>
      <c r="I208" s="97"/>
      <c r="J208" s="13">
        <v>258718442.99641699</v>
      </c>
      <c r="K208" s="13">
        <v>158096970.339214</v>
      </c>
      <c r="L208" s="13">
        <v>69562966.522944003</v>
      </c>
    </row>
    <row r="209" spans="2:12" s="1" customFormat="1" ht="10.199999999999999" x14ac:dyDescent="0.15">
      <c r="B209" s="61">
        <v>45200</v>
      </c>
      <c r="C209" s="62">
        <v>51227</v>
      </c>
      <c r="D209" s="13">
        <v>198</v>
      </c>
      <c r="E209" s="63">
        <v>6027</v>
      </c>
      <c r="F209" s="113"/>
      <c r="G209" s="113"/>
      <c r="H209" s="97">
        <v>351461081.92560703</v>
      </c>
      <c r="I209" s="97"/>
      <c r="J209" s="13">
        <v>252666241.80346</v>
      </c>
      <c r="K209" s="13">
        <v>154005940.076395</v>
      </c>
      <c r="L209" s="13">
        <v>67475892.622245297</v>
      </c>
    </row>
    <row r="210" spans="2:12" s="1" customFormat="1" ht="10.199999999999999" x14ac:dyDescent="0.15">
      <c r="B210" s="61">
        <v>45200</v>
      </c>
      <c r="C210" s="62">
        <v>51257</v>
      </c>
      <c r="D210" s="13">
        <v>199</v>
      </c>
      <c r="E210" s="63">
        <v>6057</v>
      </c>
      <c r="F210" s="113"/>
      <c r="G210" s="113"/>
      <c r="H210" s="97">
        <v>343719402.136437</v>
      </c>
      <c r="I210" s="97"/>
      <c r="J210" s="13">
        <v>246695136.20634201</v>
      </c>
      <c r="K210" s="13">
        <v>149996320.56219399</v>
      </c>
      <c r="L210" s="13">
        <v>65449729.454365298</v>
      </c>
    </row>
    <row r="211" spans="2:12" s="1" customFormat="1" ht="10.199999999999999" x14ac:dyDescent="0.15">
      <c r="B211" s="61">
        <v>45200</v>
      </c>
      <c r="C211" s="62">
        <v>51288</v>
      </c>
      <c r="D211" s="13">
        <v>200</v>
      </c>
      <c r="E211" s="63">
        <v>6088</v>
      </c>
      <c r="F211" s="113"/>
      <c r="G211" s="113"/>
      <c r="H211" s="97">
        <v>336080939.88345498</v>
      </c>
      <c r="I211" s="97"/>
      <c r="J211" s="13">
        <v>240803725.43010801</v>
      </c>
      <c r="K211" s="13">
        <v>146041845.75631601</v>
      </c>
      <c r="L211" s="13">
        <v>63454318.266493201</v>
      </c>
    </row>
    <row r="212" spans="2:12" s="1" customFormat="1" ht="10.199999999999999" x14ac:dyDescent="0.15">
      <c r="B212" s="61">
        <v>45200</v>
      </c>
      <c r="C212" s="62">
        <v>51318</v>
      </c>
      <c r="D212" s="13">
        <v>201</v>
      </c>
      <c r="E212" s="63">
        <v>6118</v>
      </c>
      <c r="F212" s="113"/>
      <c r="G212" s="113"/>
      <c r="H212" s="97">
        <v>328451184.14216298</v>
      </c>
      <c r="I212" s="97"/>
      <c r="J212" s="13">
        <v>234950682.40957499</v>
      </c>
      <c r="K212" s="13">
        <v>142141400.345245</v>
      </c>
      <c r="L212" s="13">
        <v>61506433.1742502</v>
      </c>
    </row>
    <row r="213" spans="2:12" s="1" customFormat="1" ht="10.199999999999999" x14ac:dyDescent="0.15">
      <c r="B213" s="61">
        <v>45200</v>
      </c>
      <c r="C213" s="62">
        <v>51349</v>
      </c>
      <c r="D213" s="13">
        <v>202</v>
      </c>
      <c r="E213" s="63">
        <v>6149</v>
      </c>
      <c r="F213" s="113"/>
      <c r="G213" s="113"/>
      <c r="H213" s="97">
        <v>321036362.67768598</v>
      </c>
      <c r="I213" s="97"/>
      <c r="J213" s="13">
        <v>229257147.31063601</v>
      </c>
      <c r="K213" s="13">
        <v>138344168.018711</v>
      </c>
      <c r="L213" s="13">
        <v>59609767.555596299</v>
      </c>
    </row>
    <row r="214" spans="2:12" s="1" customFormat="1" ht="10.199999999999999" x14ac:dyDescent="0.15">
      <c r="B214" s="61">
        <v>45200</v>
      </c>
      <c r="C214" s="62">
        <v>51380</v>
      </c>
      <c r="D214" s="13">
        <v>203</v>
      </c>
      <c r="E214" s="63">
        <v>6180</v>
      </c>
      <c r="F214" s="113"/>
      <c r="G214" s="113"/>
      <c r="H214" s="97">
        <v>313713099.61596298</v>
      </c>
      <c r="I214" s="97"/>
      <c r="J214" s="13">
        <v>223647522.06002599</v>
      </c>
      <c r="K214" s="13">
        <v>134615836.858661</v>
      </c>
      <c r="L214" s="13">
        <v>57757627.7516011</v>
      </c>
    </row>
    <row r="215" spans="2:12" s="1" customFormat="1" ht="10.199999999999999" x14ac:dyDescent="0.15">
      <c r="B215" s="61">
        <v>45200</v>
      </c>
      <c r="C215" s="62">
        <v>51410</v>
      </c>
      <c r="D215" s="13">
        <v>204</v>
      </c>
      <c r="E215" s="63">
        <v>6210</v>
      </c>
      <c r="F215" s="113"/>
      <c r="G215" s="113"/>
      <c r="H215" s="97">
        <v>306540309.95618701</v>
      </c>
      <c r="I215" s="97"/>
      <c r="J215" s="13">
        <v>218175303.86267301</v>
      </c>
      <c r="K215" s="13">
        <v>130998831.412103</v>
      </c>
      <c r="L215" s="13">
        <v>55975334.4238692</v>
      </c>
    </row>
    <row r="216" spans="2:12" s="1" customFormat="1" ht="10.199999999999999" x14ac:dyDescent="0.15">
      <c r="B216" s="61">
        <v>45200</v>
      </c>
      <c r="C216" s="62">
        <v>51441</v>
      </c>
      <c r="D216" s="13">
        <v>205</v>
      </c>
      <c r="E216" s="63">
        <v>6241</v>
      </c>
      <c r="F216" s="113"/>
      <c r="G216" s="113"/>
      <c r="H216" s="97">
        <v>299489686.83843702</v>
      </c>
      <c r="I216" s="97"/>
      <c r="J216" s="13">
        <v>212795602.11132199</v>
      </c>
      <c r="K216" s="13">
        <v>127443759.087264</v>
      </c>
      <c r="L216" s="13">
        <v>54225612.714644901</v>
      </c>
    </row>
    <row r="217" spans="2:12" s="1" customFormat="1" ht="10.199999999999999" x14ac:dyDescent="0.15">
      <c r="B217" s="61">
        <v>45200</v>
      </c>
      <c r="C217" s="62">
        <v>51471</v>
      </c>
      <c r="D217" s="13">
        <v>206</v>
      </c>
      <c r="E217" s="63">
        <v>6271</v>
      </c>
      <c r="F217" s="113"/>
      <c r="G217" s="113"/>
      <c r="H217" s="97">
        <v>292517355.79593801</v>
      </c>
      <c r="I217" s="97"/>
      <c r="J217" s="13">
        <v>207500417.897921</v>
      </c>
      <c r="K217" s="13">
        <v>123966593.665436</v>
      </c>
      <c r="L217" s="13">
        <v>52529908.746460401</v>
      </c>
    </row>
    <row r="218" spans="2:12" s="1" customFormat="1" ht="10.199999999999999" x14ac:dyDescent="0.15">
      <c r="B218" s="61">
        <v>45200</v>
      </c>
      <c r="C218" s="62">
        <v>51502</v>
      </c>
      <c r="D218" s="13">
        <v>207</v>
      </c>
      <c r="E218" s="63">
        <v>6302</v>
      </c>
      <c r="F218" s="113"/>
      <c r="G218" s="113"/>
      <c r="H218" s="97">
        <v>285617804.66152602</v>
      </c>
      <c r="I218" s="97"/>
      <c r="J218" s="13">
        <v>202262510.063144</v>
      </c>
      <c r="K218" s="13">
        <v>120530005.831577</v>
      </c>
      <c r="L218" s="13">
        <v>50857355.710004099</v>
      </c>
    </row>
    <row r="219" spans="2:12" s="1" customFormat="1" ht="10.199999999999999" x14ac:dyDescent="0.15">
      <c r="B219" s="61">
        <v>45200</v>
      </c>
      <c r="C219" s="62">
        <v>51533</v>
      </c>
      <c r="D219" s="13">
        <v>208</v>
      </c>
      <c r="E219" s="63">
        <v>6333</v>
      </c>
      <c r="F219" s="113"/>
      <c r="G219" s="113"/>
      <c r="H219" s="97">
        <v>278774735.37957799</v>
      </c>
      <c r="I219" s="97"/>
      <c r="J219" s="13">
        <v>197081703.30875501</v>
      </c>
      <c r="K219" s="13">
        <v>117144036.59242401</v>
      </c>
      <c r="L219" s="13">
        <v>49219296.576400504</v>
      </c>
    </row>
    <row r="220" spans="2:12" s="1" customFormat="1" ht="10.199999999999999" x14ac:dyDescent="0.15">
      <c r="B220" s="61">
        <v>45200</v>
      </c>
      <c r="C220" s="62">
        <v>51561</v>
      </c>
      <c r="D220" s="13">
        <v>209</v>
      </c>
      <c r="E220" s="63">
        <v>6361</v>
      </c>
      <c r="F220" s="113"/>
      <c r="G220" s="113"/>
      <c r="H220" s="97">
        <v>272002153.44935</v>
      </c>
      <c r="I220" s="97"/>
      <c r="J220" s="13">
        <v>191999173.95095199</v>
      </c>
      <c r="K220" s="13">
        <v>113860832.35995901</v>
      </c>
      <c r="L220" s="13">
        <v>47656767.698481403</v>
      </c>
    </row>
    <row r="221" spans="2:12" s="1" customFormat="1" ht="10.199999999999999" x14ac:dyDescent="0.15">
      <c r="B221" s="61">
        <v>45200</v>
      </c>
      <c r="C221" s="62">
        <v>51592</v>
      </c>
      <c r="D221" s="13">
        <v>210</v>
      </c>
      <c r="E221" s="63">
        <v>6392</v>
      </c>
      <c r="F221" s="113"/>
      <c r="G221" s="113"/>
      <c r="H221" s="97">
        <v>265343316.06848601</v>
      </c>
      <c r="I221" s="97"/>
      <c r="J221" s="13">
        <v>186981202.834445</v>
      </c>
      <c r="K221" s="13">
        <v>110603032.921785</v>
      </c>
      <c r="L221" s="13">
        <v>46097129.734650098</v>
      </c>
    </row>
    <row r="222" spans="2:12" s="1" customFormat="1" ht="10.199999999999999" x14ac:dyDescent="0.15">
      <c r="B222" s="61">
        <v>45200</v>
      </c>
      <c r="C222" s="62">
        <v>51622</v>
      </c>
      <c r="D222" s="13">
        <v>211</v>
      </c>
      <c r="E222" s="63">
        <v>6422</v>
      </c>
      <c r="F222" s="113"/>
      <c r="G222" s="113"/>
      <c r="H222" s="97">
        <v>258771761.12804601</v>
      </c>
      <c r="I222" s="97"/>
      <c r="J222" s="13">
        <v>182051071.24159601</v>
      </c>
      <c r="K222" s="13">
        <v>107421717.826399</v>
      </c>
      <c r="L222" s="13">
        <v>44587695.3336422</v>
      </c>
    </row>
    <row r="223" spans="2:12" s="1" customFormat="1" ht="10.199999999999999" x14ac:dyDescent="0.15">
      <c r="B223" s="61">
        <v>45200</v>
      </c>
      <c r="C223" s="62">
        <v>51653</v>
      </c>
      <c r="D223" s="13">
        <v>212</v>
      </c>
      <c r="E223" s="63">
        <v>6453</v>
      </c>
      <c r="F223" s="113"/>
      <c r="G223" s="113"/>
      <c r="H223" s="97">
        <v>252356696.48557401</v>
      </c>
      <c r="I223" s="97"/>
      <c r="J223" s="13">
        <v>177236828.41559801</v>
      </c>
      <c r="K223" s="13">
        <v>104315037.151913</v>
      </c>
      <c r="L223" s="13">
        <v>43114809.198602103</v>
      </c>
    </row>
    <row r="224" spans="2:12" s="1" customFormat="1" ht="10.199999999999999" x14ac:dyDescent="0.15">
      <c r="B224" s="61">
        <v>45200</v>
      </c>
      <c r="C224" s="62">
        <v>51683</v>
      </c>
      <c r="D224" s="13">
        <v>213</v>
      </c>
      <c r="E224" s="63">
        <v>6483</v>
      </c>
      <c r="F224" s="113"/>
      <c r="G224" s="113"/>
      <c r="H224" s="97">
        <v>246231282.940703</v>
      </c>
      <c r="I224" s="97"/>
      <c r="J224" s="13">
        <v>172650931.01093799</v>
      </c>
      <c r="K224" s="13">
        <v>101365843.601595</v>
      </c>
      <c r="L224" s="13">
        <v>41724128.472609803</v>
      </c>
    </row>
    <row r="225" spans="2:12" s="1" customFormat="1" ht="10.199999999999999" x14ac:dyDescent="0.15">
      <c r="B225" s="61">
        <v>45200</v>
      </c>
      <c r="C225" s="62">
        <v>51714</v>
      </c>
      <c r="D225" s="13">
        <v>214</v>
      </c>
      <c r="E225" s="63">
        <v>6514</v>
      </c>
      <c r="F225" s="113"/>
      <c r="G225" s="113"/>
      <c r="H225" s="97">
        <v>240289635.643731</v>
      </c>
      <c r="I225" s="97"/>
      <c r="J225" s="13">
        <v>168199040.74162301</v>
      </c>
      <c r="K225" s="13">
        <v>98500927.974833995</v>
      </c>
      <c r="L225" s="13">
        <v>40373144.527706303</v>
      </c>
    </row>
    <row r="226" spans="2:12" s="1" customFormat="1" ht="10.199999999999999" x14ac:dyDescent="0.15">
      <c r="B226" s="61">
        <v>45200</v>
      </c>
      <c r="C226" s="62">
        <v>51745</v>
      </c>
      <c r="D226" s="13">
        <v>215</v>
      </c>
      <c r="E226" s="63">
        <v>6545</v>
      </c>
      <c r="F226" s="113"/>
      <c r="G226" s="113"/>
      <c r="H226" s="97">
        <v>234504127.87896699</v>
      </c>
      <c r="I226" s="97"/>
      <c r="J226" s="13">
        <v>163870865.17646199</v>
      </c>
      <c r="K226" s="13">
        <v>95722194.565686196</v>
      </c>
      <c r="L226" s="13">
        <v>39068030.752183199</v>
      </c>
    </row>
    <row r="227" spans="2:12" s="1" customFormat="1" ht="10.199999999999999" x14ac:dyDescent="0.15">
      <c r="B227" s="61">
        <v>45200</v>
      </c>
      <c r="C227" s="62">
        <v>51775</v>
      </c>
      <c r="D227" s="13">
        <v>216</v>
      </c>
      <c r="E227" s="63">
        <v>6575</v>
      </c>
      <c r="F227" s="113"/>
      <c r="G227" s="113"/>
      <c r="H227" s="97">
        <v>228847930.227532</v>
      </c>
      <c r="I227" s="97"/>
      <c r="J227" s="13">
        <v>159655838.15376499</v>
      </c>
      <c r="K227" s="13">
        <v>93030524.953634307</v>
      </c>
      <c r="L227" s="13">
        <v>37813809.250163697</v>
      </c>
    </row>
    <row r="228" spans="2:12" s="1" customFormat="1" ht="10.199999999999999" x14ac:dyDescent="0.15">
      <c r="B228" s="61">
        <v>45200</v>
      </c>
      <c r="C228" s="62">
        <v>51806</v>
      </c>
      <c r="D228" s="13">
        <v>217</v>
      </c>
      <c r="E228" s="63">
        <v>6606</v>
      </c>
      <c r="F228" s="113"/>
      <c r="G228" s="113"/>
      <c r="H228" s="97">
        <v>223249785.599489</v>
      </c>
      <c r="I228" s="97"/>
      <c r="J228" s="13">
        <v>155486126.587378</v>
      </c>
      <c r="K228" s="13">
        <v>90370441.7343335</v>
      </c>
      <c r="L228" s="13">
        <v>36576991.568325602</v>
      </c>
    </row>
    <row r="229" spans="2:12" s="1" customFormat="1" ht="10.199999999999999" x14ac:dyDescent="0.15">
      <c r="B229" s="61">
        <v>45200</v>
      </c>
      <c r="C229" s="62">
        <v>51836</v>
      </c>
      <c r="D229" s="13">
        <v>218</v>
      </c>
      <c r="E229" s="63">
        <v>6636</v>
      </c>
      <c r="F229" s="113"/>
      <c r="G229" s="113"/>
      <c r="H229" s="97">
        <v>217847490.19330201</v>
      </c>
      <c r="I229" s="97"/>
      <c r="J229" s="13">
        <v>151474565.50537601</v>
      </c>
      <c r="K229" s="13">
        <v>87822186.027895302</v>
      </c>
      <c r="L229" s="13">
        <v>35399889.278595999</v>
      </c>
    </row>
    <row r="230" spans="2:12" s="1" customFormat="1" ht="10.199999999999999" x14ac:dyDescent="0.15">
      <c r="B230" s="61">
        <v>45200</v>
      </c>
      <c r="C230" s="62">
        <v>51867</v>
      </c>
      <c r="D230" s="13">
        <v>219</v>
      </c>
      <c r="E230" s="63">
        <v>6667</v>
      </c>
      <c r="F230" s="113"/>
      <c r="G230" s="113"/>
      <c r="H230" s="97">
        <v>212615850.29618001</v>
      </c>
      <c r="I230" s="97"/>
      <c r="J230" s="13">
        <v>147586138.98142299</v>
      </c>
      <c r="K230" s="13">
        <v>85350130.969121203</v>
      </c>
      <c r="L230" s="13">
        <v>34257721.305746399</v>
      </c>
    </row>
    <row r="231" spans="2:12" s="1" customFormat="1" ht="10.199999999999999" x14ac:dyDescent="0.15">
      <c r="B231" s="61">
        <v>45200</v>
      </c>
      <c r="C231" s="62">
        <v>51898</v>
      </c>
      <c r="D231" s="13">
        <v>220</v>
      </c>
      <c r="E231" s="63">
        <v>6698</v>
      </c>
      <c r="F231" s="113"/>
      <c r="G231" s="113"/>
      <c r="H231" s="97">
        <v>207515246.86235601</v>
      </c>
      <c r="I231" s="97"/>
      <c r="J231" s="13">
        <v>143801270.81201899</v>
      </c>
      <c r="K231" s="13">
        <v>82949818.011242494</v>
      </c>
      <c r="L231" s="13">
        <v>33153267.454846598</v>
      </c>
    </row>
    <row r="232" spans="2:12" s="1" customFormat="1" ht="10.199999999999999" x14ac:dyDescent="0.15">
      <c r="B232" s="61">
        <v>45200</v>
      </c>
      <c r="C232" s="62">
        <v>51926</v>
      </c>
      <c r="D232" s="13">
        <v>221</v>
      </c>
      <c r="E232" s="63">
        <v>6726</v>
      </c>
      <c r="F232" s="113"/>
      <c r="G232" s="113"/>
      <c r="H232" s="97">
        <v>202538313.30013901</v>
      </c>
      <c r="I232" s="97"/>
      <c r="J232" s="13">
        <v>140137389.99395201</v>
      </c>
      <c r="K232" s="13">
        <v>80650646.729462102</v>
      </c>
      <c r="L232" s="13">
        <v>32110995.1661417</v>
      </c>
    </row>
    <row r="233" spans="2:12" s="1" customFormat="1" ht="10.199999999999999" x14ac:dyDescent="0.15">
      <c r="B233" s="61">
        <v>45200</v>
      </c>
      <c r="C233" s="62">
        <v>51957</v>
      </c>
      <c r="D233" s="13">
        <v>222</v>
      </c>
      <c r="E233" s="63">
        <v>6757</v>
      </c>
      <c r="F233" s="113"/>
      <c r="G233" s="113"/>
      <c r="H233" s="97">
        <v>197688636.51803899</v>
      </c>
      <c r="I233" s="97"/>
      <c r="J233" s="13">
        <v>136549879.370417</v>
      </c>
      <c r="K233" s="13">
        <v>78386133.592750698</v>
      </c>
      <c r="L233" s="13">
        <v>31077192.2043157</v>
      </c>
    </row>
    <row r="234" spans="2:12" s="1" customFormat="1" ht="10.199999999999999" x14ac:dyDescent="0.15">
      <c r="B234" s="61">
        <v>45200</v>
      </c>
      <c r="C234" s="62">
        <v>51987</v>
      </c>
      <c r="D234" s="13">
        <v>223</v>
      </c>
      <c r="E234" s="63">
        <v>6787</v>
      </c>
      <c r="F234" s="113"/>
      <c r="G234" s="113"/>
      <c r="H234" s="97">
        <v>192904297.67662701</v>
      </c>
      <c r="I234" s="97"/>
      <c r="J234" s="13">
        <v>133026473.582893</v>
      </c>
      <c r="K234" s="13">
        <v>76175579.766404197</v>
      </c>
      <c r="L234" s="13">
        <v>30076990.746649802</v>
      </c>
    </row>
    <row r="235" spans="2:12" s="1" customFormat="1" ht="10.199999999999999" x14ac:dyDescent="0.15">
      <c r="B235" s="61">
        <v>45200</v>
      </c>
      <c r="C235" s="62">
        <v>52018</v>
      </c>
      <c r="D235" s="13">
        <v>224</v>
      </c>
      <c r="E235" s="63">
        <v>6818</v>
      </c>
      <c r="F235" s="113"/>
      <c r="G235" s="113"/>
      <c r="H235" s="97">
        <v>188194009.923787</v>
      </c>
      <c r="I235" s="97"/>
      <c r="J235" s="13">
        <v>129558153.663681</v>
      </c>
      <c r="K235" s="13">
        <v>74000820.135012805</v>
      </c>
      <c r="L235" s="13">
        <v>29094558.173412401</v>
      </c>
    </row>
    <row r="236" spans="2:12" s="1" customFormat="1" ht="10.199999999999999" x14ac:dyDescent="0.15">
      <c r="B236" s="61">
        <v>45200</v>
      </c>
      <c r="C236" s="62">
        <v>52048</v>
      </c>
      <c r="D236" s="13">
        <v>225</v>
      </c>
      <c r="E236" s="63">
        <v>6848</v>
      </c>
      <c r="F236" s="113"/>
      <c r="G236" s="113"/>
      <c r="H236" s="97">
        <v>183576198.943086</v>
      </c>
      <c r="I236" s="97"/>
      <c r="J236" s="13">
        <v>126171680.594598</v>
      </c>
      <c r="K236" s="13">
        <v>71889164.769030198</v>
      </c>
      <c r="L236" s="13">
        <v>28148467.466008399</v>
      </c>
    </row>
    <row r="237" spans="2:12" s="1" customFormat="1" ht="10.199999999999999" x14ac:dyDescent="0.15">
      <c r="B237" s="61">
        <v>45200</v>
      </c>
      <c r="C237" s="62">
        <v>52079</v>
      </c>
      <c r="D237" s="13">
        <v>226</v>
      </c>
      <c r="E237" s="63">
        <v>6879</v>
      </c>
      <c r="F237" s="113"/>
      <c r="G237" s="113"/>
      <c r="H237" s="97">
        <v>179035008.584755</v>
      </c>
      <c r="I237" s="97"/>
      <c r="J237" s="13">
        <v>122841823.62272599</v>
      </c>
      <c r="K237" s="13">
        <v>69813899.734805301</v>
      </c>
      <c r="L237" s="13">
        <v>27220107.401537001</v>
      </c>
    </row>
    <row r="238" spans="2:12" s="1" customFormat="1" ht="10.199999999999999" x14ac:dyDescent="0.15">
      <c r="B238" s="61">
        <v>45200</v>
      </c>
      <c r="C238" s="62">
        <v>52110</v>
      </c>
      <c r="D238" s="13">
        <v>227</v>
      </c>
      <c r="E238" s="63">
        <v>6910</v>
      </c>
      <c r="F238" s="113"/>
      <c r="G238" s="113"/>
      <c r="H238" s="97">
        <v>174555620.92329699</v>
      </c>
      <c r="I238" s="97"/>
      <c r="J238" s="13">
        <v>119565232.01128601</v>
      </c>
      <c r="K238" s="13">
        <v>67778920.351357505</v>
      </c>
      <c r="L238" s="13">
        <v>26314747.234742101</v>
      </c>
    </row>
    <row r="239" spans="2:12" s="1" customFormat="1" ht="10.199999999999999" x14ac:dyDescent="0.15">
      <c r="B239" s="61">
        <v>45200</v>
      </c>
      <c r="C239" s="62">
        <v>52140</v>
      </c>
      <c r="D239" s="13">
        <v>228</v>
      </c>
      <c r="E239" s="63">
        <v>6940</v>
      </c>
      <c r="F239" s="113"/>
      <c r="G239" s="113"/>
      <c r="H239" s="97">
        <v>170178361.47168401</v>
      </c>
      <c r="I239" s="97"/>
      <c r="J239" s="13">
        <v>116375610.124184</v>
      </c>
      <c r="K239" s="13">
        <v>65808421.522090897</v>
      </c>
      <c r="L239" s="13">
        <v>25444979.979311299</v>
      </c>
    </row>
    <row r="240" spans="2:12" s="1" customFormat="1" ht="10.199999999999999" x14ac:dyDescent="0.15">
      <c r="B240" s="61">
        <v>45200</v>
      </c>
      <c r="C240" s="62">
        <v>52171</v>
      </c>
      <c r="D240" s="13">
        <v>229</v>
      </c>
      <c r="E240" s="63">
        <v>6971</v>
      </c>
      <c r="F240" s="113"/>
      <c r="G240" s="113"/>
      <c r="H240" s="97">
        <v>165872154.32176399</v>
      </c>
      <c r="I240" s="97"/>
      <c r="J240" s="13">
        <v>113238445.10066099</v>
      </c>
      <c r="K240" s="13">
        <v>63871555.559722297</v>
      </c>
      <c r="L240" s="13">
        <v>24591484.8447004</v>
      </c>
    </row>
    <row r="241" spans="2:12" s="1" customFormat="1" ht="10.199999999999999" x14ac:dyDescent="0.15">
      <c r="B241" s="61">
        <v>45200</v>
      </c>
      <c r="C241" s="62">
        <v>52201</v>
      </c>
      <c r="D241" s="13">
        <v>230</v>
      </c>
      <c r="E241" s="63">
        <v>7001</v>
      </c>
      <c r="F241" s="113"/>
      <c r="G241" s="113"/>
      <c r="H241" s="97">
        <v>161621978.85445201</v>
      </c>
      <c r="I241" s="97"/>
      <c r="J241" s="13">
        <v>110155805.950095</v>
      </c>
      <c r="K241" s="13">
        <v>61979883.500268601</v>
      </c>
      <c r="L241" s="13">
        <v>23765343.623946499</v>
      </c>
    </row>
    <row r="242" spans="2:12" s="1" customFormat="1" ht="10.199999999999999" x14ac:dyDescent="0.15">
      <c r="B242" s="61">
        <v>45200</v>
      </c>
      <c r="C242" s="62">
        <v>52232</v>
      </c>
      <c r="D242" s="13">
        <v>231</v>
      </c>
      <c r="E242" s="63">
        <v>7032</v>
      </c>
      <c r="F242" s="113"/>
      <c r="G242" s="113"/>
      <c r="H242" s="97">
        <v>157428271.56205201</v>
      </c>
      <c r="I242" s="97"/>
      <c r="J242" s="13">
        <v>107115539.324329</v>
      </c>
      <c r="K242" s="13">
        <v>60115980.505458802</v>
      </c>
      <c r="L242" s="13">
        <v>22953023.275702599</v>
      </c>
    </row>
    <row r="243" spans="2:12" s="1" customFormat="1" ht="10.199999999999999" x14ac:dyDescent="0.15">
      <c r="B243" s="61">
        <v>45200</v>
      </c>
      <c r="C243" s="62">
        <v>52263</v>
      </c>
      <c r="D243" s="13">
        <v>232</v>
      </c>
      <c r="E243" s="63">
        <v>7063</v>
      </c>
      <c r="F243" s="113"/>
      <c r="G243" s="113"/>
      <c r="H243" s="97">
        <v>153272068.520711</v>
      </c>
      <c r="I243" s="97"/>
      <c r="J243" s="13">
        <v>104110743.783025</v>
      </c>
      <c r="K243" s="13">
        <v>58281013.860636599</v>
      </c>
      <c r="L243" s="13">
        <v>22158159.279851101</v>
      </c>
    </row>
    <row r="244" spans="2:12" s="1" customFormat="1" ht="10.199999999999999" x14ac:dyDescent="0.15">
      <c r="B244" s="61">
        <v>45200</v>
      </c>
      <c r="C244" s="62">
        <v>52291</v>
      </c>
      <c r="D244" s="13">
        <v>233</v>
      </c>
      <c r="E244" s="63">
        <v>7091</v>
      </c>
      <c r="F244" s="113"/>
      <c r="G244" s="113"/>
      <c r="H244" s="97">
        <v>149174280.52123901</v>
      </c>
      <c r="I244" s="97"/>
      <c r="J244" s="13">
        <v>101172062.930539</v>
      </c>
      <c r="K244" s="13">
        <v>56505831.5763634</v>
      </c>
      <c r="L244" s="13">
        <v>21401039.2541577</v>
      </c>
    </row>
    <row r="245" spans="2:12" s="1" customFormat="1" ht="10.199999999999999" x14ac:dyDescent="0.15">
      <c r="B245" s="61">
        <v>45200</v>
      </c>
      <c r="C245" s="62">
        <v>52322</v>
      </c>
      <c r="D245" s="13">
        <v>234</v>
      </c>
      <c r="E245" s="63">
        <v>7122</v>
      </c>
      <c r="F245" s="113"/>
      <c r="G245" s="113"/>
      <c r="H245" s="97">
        <v>145149401.09296599</v>
      </c>
      <c r="I245" s="97"/>
      <c r="J245" s="13">
        <v>98275368.479313001</v>
      </c>
      <c r="K245" s="13">
        <v>54748400.921117403</v>
      </c>
      <c r="L245" s="13">
        <v>20647603.483701099</v>
      </c>
    </row>
    <row r="246" spans="2:12" s="1" customFormat="1" ht="10.199999999999999" x14ac:dyDescent="0.15">
      <c r="B246" s="61">
        <v>45200</v>
      </c>
      <c r="C246" s="62">
        <v>52352</v>
      </c>
      <c r="D246" s="13">
        <v>235</v>
      </c>
      <c r="E246" s="63">
        <v>7152</v>
      </c>
      <c r="F246" s="113"/>
      <c r="G246" s="113"/>
      <c r="H246" s="97">
        <v>141085140.89704901</v>
      </c>
      <c r="I246" s="97"/>
      <c r="J246" s="13">
        <v>95366812.948768407</v>
      </c>
      <c r="K246" s="13">
        <v>52997306.102444299</v>
      </c>
      <c r="L246" s="13">
        <v>19905270.812865999</v>
      </c>
    </row>
    <row r="247" spans="2:12" s="1" customFormat="1" ht="10.199999999999999" x14ac:dyDescent="0.15">
      <c r="B247" s="61">
        <v>45200</v>
      </c>
      <c r="C247" s="62">
        <v>52383</v>
      </c>
      <c r="D247" s="13">
        <v>236</v>
      </c>
      <c r="E247" s="63">
        <v>7183</v>
      </c>
      <c r="F247" s="113"/>
      <c r="G247" s="113"/>
      <c r="H247" s="97">
        <v>137150242.07313499</v>
      </c>
      <c r="I247" s="97"/>
      <c r="J247" s="13">
        <v>92549771.439701393</v>
      </c>
      <c r="K247" s="13">
        <v>51301016.300667003</v>
      </c>
      <c r="L247" s="13">
        <v>19186549.760486599</v>
      </c>
    </row>
    <row r="248" spans="2:12" s="1" customFormat="1" ht="10.199999999999999" x14ac:dyDescent="0.15">
      <c r="B248" s="61">
        <v>45200</v>
      </c>
      <c r="C248" s="62">
        <v>52413</v>
      </c>
      <c r="D248" s="13">
        <v>237</v>
      </c>
      <c r="E248" s="63">
        <v>7213</v>
      </c>
      <c r="F248" s="113"/>
      <c r="G248" s="113"/>
      <c r="H248" s="97">
        <v>133282401.07921401</v>
      </c>
      <c r="I248" s="97"/>
      <c r="J248" s="13">
        <v>89792102.421311498</v>
      </c>
      <c r="K248" s="13">
        <v>49649916.899294399</v>
      </c>
      <c r="L248" s="13">
        <v>18492921.448263299</v>
      </c>
    </row>
    <row r="249" spans="2:12" s="1" customFormat="1" ht="10.199999999999999" x14ac:dyDescent="0.15">
      <c r="B249" s="61">
        <v>45200</v>
      </c>
      <c r="C249" s="62">
        <v>52444</v>
      </c>
      <c r="D249" s="13">
        <v>238</v>
      </c>
      <c r="E249" s="63">
        <v>7244</v>
      </c>
      <c r="F249" s="113"/>
      <c r="G249" s="113"/>
      <c r="H249" s="97">
        <v>129454270.976539</v>
      </c>
      <c r="I249" s="97"/>
      <c r="J249" s="13">
        <v>87065178.516884804</v>
      </c>
      <c r="K249" s="13">
        <v>48019648.115815103</v>
      </c>
      <c r="L249" s="13">
        <v>17809945.554717999</v>
      </c>
    </row>
    <row r="250" spans="2:12" s="1" customFormat="1" ht="10.199999999999999" x14ac:dyDescent="0.15">
      <c r="B250" s="61">
        <v>45200</v>
      </c>
      <c r="C250" s="62">
        <v>52475</v>
      </c>
      <c r="D250" s="13">
        <v>239</v>
      </c>
      <c r="E250" s="63">
        <v>7275</v>
      </c>
      <c r="F250" s="113"/>
      <c r="G250" s="113"/>
      <c r="H250" s="97">
        <v>125651982.305718</v>
      </c>
      <c r="I250" s="97"/>
      <c r="J250" s="13">
        <v>84364596.758973703</v>
      </c>
      <c r="K250" s="13">
        <v>46411842.133175097</v>
      </c>
      <c r="L250" s="13">
        <v>17140719.363469999</v>
      </c>
    </row>
    <row r="251" spans="2:12" s="1" customFormat="1" ht="10.199999999999999" x14ac:dyDescent="0.15">
      <c r="B251" s="61">
        <v>45200</v>
      </c>
      <c r="C251" s="62">
        <v>52505</v>
      </c>
      <c r="D251" s="13">
        <v>240</v>
      </c>
      <c r="E251" s="63">
        <v>7305</v>
      </c>
      <c r="F251" s="113"/>
      <c r="G251" s="113"/>
      <c r="H251" s="97">
        <v>121888316.346275</v>
      </c>
      <c r="I251" s="97"/>
      <c r="J251" s="13">
        <v>81703287.021240294</v>
      </c>
      <c r="K251" s="13">
        <v>44837136.382927202</v>
      </c>
      <c r="L251" s="13">
        <v>16491273.3087589</v>
      </c>
    </row>
    <row r="252" spans="2:12" s="1" customFormat="1" ht="10.199999999999999" x14ac:dyDescent="0.15">
      <c r="B252" s="61">
        <v>45200</v>
      </c>
      <c r="C252" s="62">
        <v>52536</v>
      </c>
      <c r="D252" s="13">
        <v>241</v>
      </c>
      <c r="E252" s="63">
        <v>7336</v>
      </c>
      <c r="F252" s="113"/>
      <c r="G252" s="113"/>
      <c r="H252" s="97">
        <v>118150009.53951</v>
      </c>
      <c r="I252" s="97"/>
      <c r="J252" s="13">
        <v>79063127.733831599</v>
      </c>
      <c r="K252" s="13">
        <v>43277924.259135798</v>
      </c>
      <c r="L252" s="13">
        <v>15850368.508598899</v>
      </c>
    </row>
    <row r="253" spans="2:12" s="1" customFormat="1" ht="10.199999999999999" x14ac:dyDescent="0.15">
      <c r="B253" s="61">
        <v>45200</v>
      </c>
      <c r="C253" s="62">
        <v>52566</v>
      </c>
      <c r="D253" s="13">
        <v>242</v>
      </c>
      <c r="E253" s="63">
        <v>7366</v>
      </c>
      <c r="F253" s="113"/>
      <c r="G253" s="113"/>
      <c r="H253" s="97">
        <v>114421899.445402</v>
      </c>
      <c r="I253" s="97"/>
      <c r="J253" s="13">
        <v>76442686.818153307</v>
      </c>
      <c r="K253" s="13">
        <v>41740547.576828599</v>
      </c>
      <c r="L253" s="13">
        <v>15224644.7172109</v>
      </c>
    </row>
    <row r="254" spans="2:12" s="1" customFormat="1" ht="10.199999999999999" x14ac:dyDescent="0.15">
      <c r="B254" s="61">
        <v>45200</v>
      </c>
      <c r="C254" s="62">
        <v>52597</v>
      </c>
      <c r="D254" s="13">
        <v>243</v>
      </c>
      <c r="E254" s="63">
        <v>7397</v>
      </c>
      <c r="F254" s="113"/>
      <c r="G254" s="113"/>
      <c r="H254" s="97">
        <v>110483410.97303499</v>
      </c>
      <c r="I254" s="97"/>
      <c r="J254" s="13">
        <v>73686281.901874393</v>
      </c>
      <c r="K254" s="13">
        <v>40133121.040765099</v>
      </c>
      <c r="L254" s="13">
        <v>14576342.9950455</v>
      </c>
    </row>
    <row r="255" spans="2:12" s="1" customFormat="1" ht="10.199999999999999" x14ac:dyDescent="0.15">
      <c r="B255" s="61">
        <v>45200</v>
      </c>
      <c r="C255" s="62">
        <v>52628</v>
      </c>
      <c r="D255" s="13">
        <v>244</v>
      </c>
      <c r="E255" s="63">
        <v>7428</v>
      </c>
      <c r="F255" s="113"/>
      <c r="G255" s="113"/>
      <c r="H255" s="97">
        <v>106797019.55315</v>
      </c>
      <c r="I255" s="97"/>
      <c r="J255" s="13">
        <v>71106856.743808106</v>
      </c>
      <c r="K255" s="13">
        <v>38629747.175467901</v>
      </c>
      <c r="L255" s="13">
        <v>13970891.811013</v>
      </c>
    </row>
    <row r="256" spans="2:12" s="1" customFormat="1" ht="10.199999999999999" x14ac:dyDescent="0.15">
      <c r="B256" s="61">
        <v>45200</v>
      </c>
      <c r="C256" s="62">
        <v>52657</v>
      </c>
      <c r="D256" s="13">
        <v>245</v>
      </c>
      <c r="E256" s="63">
        <v>7457</v>
      </c>
      <c r="F256" s="113"/>
      <c r="G256" s="113"/>
      <c r="H256" s="97">
        <v>103133201.00485601</v>
      </c>
      <c r="I256" s="97"/>
      <c r="J256" s="13">
        <v>68558481.140068606</v>
      </c>
      <c r="K256" s="13">
        <v>37156689.548464298</v>
      </c>
      <c r="L256" s="13">
        <v>13384890.5716739</v>
      </c>
    </row>
    <row r="257" spans="2:12" s="1" customFormat="1" ht="10.199999999999999" x14ac:dyDescent="0.15">
      <c r="B257" s="61">
        <v>45200</v>
      </c>
      <c r="C257" s="62">
        <v>52688</v>
      </c>
      <c r="D257" s="13">
        <v>246</v>
      </c>
      <c r="E257" s="63">
        <v>7488</v>
      </c>
      <c r="F257" s="113"/>
      <c r="G257" s="113"/>
      <c r="H257" s="97">
        <v>99483065.919540003</v>
      </c>
      <c r="I257" s="97"/>
      <c r="J257" s="13">
        <v>66019864.754911497</v>
      </c>
      <c r="K257" s="13">
        <v>35689835.768172197</v>
      </c>
      <c r="L257" s="13">
        <v>12802034.1147827</v>
      </c>
    </row>
    <row r="258" spans="2:12" s="1" customFormat="1" ht="10.199999999999999" x14ac:dyDescent="0.15">
      <c r="B258" s="61">
        <v>45200</v>
      </c>
      <c r="C258" s="62">
        <v>52718</v>
      </c>
      <c r="D258" s="13">
        <v>247</v>
      </c>
      <c r="E258" s="63">
        <v>7518</v>
      </c>
      <c r="F258" s="113"/>
      <c r="G258" s="113"/>
      <c r="H258" s="97">
        <v>95782512.885361001</v>
      </c>
      <c r="I258" s="97"/>
      <c r="J258" s="13">
        <v>63459735.304995097</v>
      </c>
      <c r="K258" s="13">
        <v>34221413.410118498</v>
      </c>
      <c r="L258" s="13">
        <v>12224988.433718501</v>
      </c>
    </row>
    <row r="259" spans="2:12" s="1" customFormat="1" ht="10.199999999999999" x14ac:dyDescent="0.15">
      <c r="B259" s="61">
        <v>45200</v>
      </c>
      <c r="C259" s="62">
        <v>52749</v>
      </c>
      <c r="D259" s="13">
        <v>248</v>
      </c>
      <c r="E259" s="63">
        <v>7549</v>
      </c>
      <c r="F259" s="113"/>
      <c r="G259" s="113"/>
      <c r="H259" s="97">
        <v>92198618.194913998</v>
      </c>
      <c r="I259" s="97"/>
      <c r="J259" s="13">
        <v>60981656.995236702</v>
      </c>
      <c r="K259" s="13">
        <v>32801446.822353799</v>
      </c>
      <c r="L259" s="13">
        <v>11668099.768350201</v>
      </c>
    </row>
    <row r="260" spans="2:12" s="1" customFormat="1" ht="10.199999999999999" x14ac:dyDescent="0.15">
      <c r="B260" s="61">
        <v>45200</v>
      </c>
      <c r="C260" s="62">
        <v>52779</v>
      </c>
      <c r="D260" s="13">
        <v>249</v>
      </c>
      <c r="E260" s="63">
        <v>7579</v>
      </c>
      <c r="F260" s="113"/>
      <c r="G260" s="113"/>
      <c r="H260" s="97">
        <v>88661518.846311003</v>
      </c>
      <c r="I260" s="97"/>
      <c r="J260" s="13">
        <v>58545906.640767202</v>
      </c>
      <c r="K260" s="13">
        <v>31413771.653335702</v>
      </c>
      <c r="L260" s="13">
        <v>11128670.9039336</v>
      </c>
    </row>
    <row r="261" spans="2:12" s="1" customFormat="1" ht="10.199999999999999" x14ac:dyDescent="0.15">
      <c r="B261" s="61">
        <v>45200</v>
      </c>
      <c r="C261" s="62">
        <v>52810</v>
      </c>
      <c r="D261" s="13">
        <v>250</v>
      </c>
      <c r="E261" s="63">
        <v>7610</v>
      </c>
      <c r="F261" s="113"/>
      <c r="G261" s="113"/>
      <c r="H261" s="97">
        <v>85208987.270420998</v>
      </c>
      <c r="I261" s="97"/>
      <c r="J261" s="13">
        <v>56170663.217476003</v>
      </c>
      <c r="K261" s="13">
        <v>30062645.194280401</v>
      </c>
      <c r="L261" s="13">
        <v>10604910.996409001</v>
      </c>
    </row>
    <row r="262" spans="2:12" s="1" customFormat="1" ht="10.199999999999999" x14ac:dyDescent="0.15">
      <c r="B262" s="61">
        <v>45200</v>
      </c>
      <c r="C262" s="62">
        <v>52841</v>
      </c>
      <c r="D262" s="13">
        <v>251</v>
      </c>
      <c r="E262" s="63">
        <v>7641</v>
      </c>
      <c r="F262" s="113"/>
      <c r="G262" s="113"/>
      <c r="H262" s="97">
        <v>81827494.977658004</v>
      </c>
      <c r="I262" s="97"/>
      <c r="J262" s="13">
        <v>53850058.972240798</v>
      </c>
      <c r="K262" s="13">
        <v>28747356.560024898</v>
      </c>
      <c r="L262" s="13">
        <v>10097976.8788267</v>
      </c>
    </row>
    <row r="263" spans="2:12" s="1" customFormat="1" ht="10.199999999999999" x14ac:dyDescent="0.15">
      <c r="B263" s="61">
        <v>45200</v>
      </c>
      <c r="C263" s="62">
        <v>52871</v>
      </c>
      <c r="D263" s="13">
        <v>252</v>
      </c>
      <c r="E263" s="63">
        <v>7671</v>
      </c>
      <c r="F263" s="113"/>
      <c r="G263" s="113"/>
      <c r="H263" s="97">
        <v>78541884.986526996</v>
      </c>
      <c r="I263" s="97"/>
      <c r="J263" s="13">
        <v>51602983.001350597</v>
      </c>
      <c r="K263" s="13">
        <v>27479973.351849999</v>
      </c>
      <c r="L263" s="13">
        <v>9613219.2402122803</v>
      </c>
    </row>
    <row r="264" spans="2:12" s="1" customFormat="1" ht="10.199999999999999" x14ac:dyDescent="0.15">
      <c r="B264" s="61">
        <v>45200</v>
      </c>
      <c r="C264" s="62">
        <v>52902</v>
      </c>
      <c r="D264" s="13">
        <v>253</v>
      </c>
      <c r="E264" s="63">
        <v>7702</v>
      </c>
      <c r="F264" s="113"/>
      <c r="G264" s="113"/>
      <c r="H264" s="97">
        <v>75324349.658401996</v>
      </c>
      <c r="I264" s="97"/>
      <c r="J264" s="13">
        <v>49405085.731624402</v>
      </c>
      <c r="K264" s="13">
        <v>26242623.509526599</v>
      </c>
      <c r="L264" s="13">
        <v>9141477.8057563007</v>
      </c>
    </row>
    <row r="265" spans="2:12" s="1" customFormat="1" ht="10.199999999999999" x14ac:dyDescent="0.15">
      <c r="B265" s="61">
        <v>45200</v>
      </c>
      <c r="C265" s="62">
        <v>52932</v>
      </c>
      <c r="D265" s="13">
        <v>254</v>
      </c>
      <c r="E265" s="63">
        <v>7732</v>
      </c>
      <c r="F265" s="113"/>
      <c r="G265" s="113"/>
      <c r="H265" s="97">
        <v>72166164.022847995</v>
      </c>
      <c r="I265" s="97"/>
      <c r="J265" s="13">
        <v>47255944.522046603</v>
      </c>
      <c r="K265" s="13">
        <v>25039278.342384201</v>
      </c>
      <c r="L265" s="13">
        <v>8686544.5373026207</v>
      </c>
    </row>
    <row r="266" spans="2:12" s="1" customFormat="1" ht="10.199999999999999" x14ac:dyDescent="0.15">
      <c r="B266" s="61">
        <v>45200</v>
      </c>
      <c r="C266" s="62">
        <v>52963</v>
      </c>
      <c r="D266" s="13">
        <v>255</v>
      </c>
      <c r="E266" s="63">
        <v>7763</v>
      </c>
      <c r="F266" s="113"/>
      <c r="G266" s="113"/>
      <c r="H266" s="97">
        <v>69131149.110377997</v>
      </c>
      <c r="I266" s="97"/>
      <c r="J266" s="13">
        <v>45191773.163666897</v>
      </c>
      <c r="K266" s="13">
        <v>23884647.415543199</v>
      </c>
      <c r="L266" s="13">
        <v>8250888.09626914</v>
      </c>
    </row>
    <row r="267" spans="2:12" s="1" customFormat="1" ht="10.199999999999999" x14ac:dyDescent="0.15">
      <c r="B267" s="61">
        <v>45200</v>
      </c>
      <c r="C267" s="62">
        <v>52994</v>
      </c>
      <c r="D267" s="13">
        <v>256</v>
      </c>
      <c r="E267" s="63">
        <v>7794</v>
      </c>
      <c r="F267" s="113"/>
      <c r="G267" s="113"/>
      <c r="H267" s="97">
        <v>66126427.041322999</v>
      </c>
      <c r="I267" s="97"/>
      <c r="J267" s="13">
        <v>43154237.009920403</v>
      </c>
      <c r="K267" s="13">
        <v>22749768.838642001</v>
      </c>
      <c r="L267" s="13">
        <v>7825560.8009874905</v>
      </c>
    </row>
    <row r="268" spans="2:12" s="1" customFormat="1" ht="10.199999999999999" x14ac:dyDescent="0.15">
      <c r="B268" s="61">
        <v>45200</v>
      </c>
      <c r="C268" s="62">
        <v>53022</v>
      </c>
      <c r="D268" s="13">
        <v>257</v>
      </c>
      <c r="E268" s="63">
        <v>7822</v>
      </c>
      <c r="F268" s="113"/>
      <c r="G268" s="113"/>
      <c r="H268" s="97">
        <v>63141620.174433999</v>
      </c>
      <c r="I268" s="97"/>
      <c r="J268" s="13">
        <v>41143215.404629402</v>
      </c>
      <c r="K268" s="13">
        <v>21639782.494649202</v>
      </c>
      <c r="L268" s="13">
        <v>7415260.0207053199</v>
      </c>
    </row>
    <row r="269" spans="2:12" s="1" customFormat="1" ht="10.199999999999999" x14ac:dyDescent="0.15">
      <c r="B269" s="61">
        <v>45200</v>
      </c>
      <c r="C269" s="62">
        <v>53053</v>
      </c>
      <c r="D269" s="13">
        <v>258</v>
      </c>
      <c r="E269" s="63">
        <v>7853</v>
      </c>
      <c r="F269" s="113"/>
      <c r="G269" s="113"/>
      <c r="H269" s="97">
        <v>60179683.891273998</v>
      </c>
      <c r="I269" s="97"/>
      <c r="J269" s="13">
        <v>39146702.848649301</v>
      </c>
      <c r="K269" s="13">
        <v>20537328.223222502</v>
      </c>
      <c r="L269" s="13">
        <v>7007676.6886262503</v>
      </c>
    </row>
    <row r="270" spans="2:12" s="1" customFormat="1" ht="10.199999999999999" x14ac:dyDescent="0.15">
      <c r="B270" s="61">
        <v>45200</v>
      </c>
      <c r="C270" s="62">
        <v>53083</v>
      </c>
      <c r="D270" s="13">
        <v>259</v>
      </c>
      <c r="E270" s="63">
        <v>7883</v>
      </c>
      <c r="F270" s="113"/>
      <c r="G270" s="113"/>
      <c r="H270" s="97">
        <v>57252814.991132997</v>
      </c>
      <c r="I270" s="97"/>
      <c r="J270" s="13">
        <v>37181652.897122502</v>
      </c>
      <c r="K270" s="13">
        <v>19458403.919762701</v>
      </c>
      <c r="L270" s="13">
        <v>6612313.1118325302</v>
      </c>
    </row>
    <row r="271" spans="2:12" s="1" customFormat="1" ht="10.199999999999999" x14ac:dyDescent="0.15">
      <c r="B271" s="61">
        <v>45200</v>
      </c>
      <c r="C271" s="62">
        <v>53114</v>
      </c>
      <c r="D271" s="13">
        <v>260</v>
      </c>
      <c r="E271" s="63">
        <v>7914</v>
      </c>
      <c r="F271" s="113"/>
      <c r="G271" s="113"/>
      <c r="H271" s="97">
        <v>54396909.233594999</v>
      </c>
      <c r="I271" s="97"/>
      <c r="J271" s="13">
        <v>35267027.041559704</v>
      </c>
      <c r="K271" s="13">
        <v>18409477.637288298</v>
      </c>
      <c r="L271" s="13">
        <v>6229372.2154186601</v>
      </c>
    </row>
    <row r="272" spans="2:12" s="1" customFormat="1" ht="10.199999999999999" x14ac:dyDescent="0.15">
      <c r="B272" s="61">
        <v>45200</v>
      </c>
      <c r="C272" s="62">
        <v>53144</v>
      </c>
      <c r="D272" s="13">
        <v>261</v>
      </c>
      <c r="E272" s="63">
        <v>7944</v>
      </c>
      <c r="F272" s="113"/>
      <c r="G272" s="113"/>
      <c r="H272" s="97">
        <v>51587963.30957</v>
      </c>
      <c r="I272" s="97"/>
      <c r="J272" s="13">
        <v>33391011.039861798</v>
      </c>
      <c r="K272" s="13">
        <v>17387292.148085602</v>
      </c>
      <c r="L272" s="13">
        <v>5859369.0209364304</v>
      </c>
    </row>
    <row r="273" spans="2:12" s="1" customFormat="1" ht="10.199999999999999" x14ac:dyDescent="0.15">
      <c r="B273" s="61">
        <v>45200</v>
      </c>
      <c r="C273" s="62">
        <v>53175</v>
      </c>
      <c r="D273" s="13">
        <v>262</v>
      </c>
      <c r="E273" s="63">
        <v>7975</v>
      </c>
      <c r="F273" s="113"/>
      <c r="G273" s="113"/>
      <c r="H273" s="97">
        <v>48810209.188240997</v>
      </c>
      <c r="I273" s="97"/>
      <c r="J273" s="13">
        <v>31539487.709182099</v>
      </c>
      <c r="K273" s="13">
        <v>16381403.580719801</v>
      </c>
      <c r="L273" s="13">
        <v>5497011.2874069801</v>
      </c>
    </row>
    <row r="274" spans="2:12" s="1" customFormat="1" ht="10.199999999999999" x14ac:dyDescent="0.15">
      <c r="B274" s="61">
        <v>45200</v>
      </c>
      <c r="C274" s="62">
        <v>53206</v>
      </c>
      <c r="D274" s="13">
        <v>263</v>
      </c>
      <c r="E274" s="63">
        <v>8006</v>
      </c>
      <c r="F274" s="113"/>
      <c r="G274" s="113"/>
      <c r="H274" s="97">
        <v>46065489.821097001</v>
      </c>
      <c r="I274" s="97"/>
      <c r="J274" s="13">
        <v>29715458.6888365</v>
      </c>
      <c r="K274" s="13">
        <v>15394762.964456599</v>
      </c>
      <c r="L274" s="13">
        <v>5144049.5674084099</v>
      </c>
    </row>
    <row r="275" spans="2:12" s="1" customFormat="1" ht="10.199999999999999" x14ac:dyDescent="0.15">
      <c r="B275" s="61">
        <v>45200</v>
      </c>
      <c r="C275" s="62">
        <v>53236</v>
      </c>
      <c r="D275" s="13">
        <v>264</v>
      </c>
      <c r="E275" s="63">
        <v>8036</v>
      </c>
      <c r="F275" s="113"/>
      <c r="G275" s="113"/>
      <c r="H275" s="97">
        <v>43408516.958995998</v>
      </c>
      <c r="I275" s="97"/>
      <c r="J275" s="13">
        <v>27955563.702286098</v>
      </c>
      <c r="K275" s="13">
        <v>14447363.142587701</v>
      </c>
      <c r="L275" s="13">
        <v>4807693.9231609097</v>
      </c>
    </row>
    <row r="276" spans="2:12" s="1" customFormat="1" ht="10.199999999999999" x14ac:dyDescent="0.15">
      <c r="B276" s="61">
        <v>45200</v>
      </c>
      <c r="C276" s="62">
        <v>53267</v>
      </c>
      <c r="D276" s="13">
        <v>265</v>
      </c>
      <c r="E276" s="63">
        <v>8067</v>
      </c>
      <c r="F276" s="113"/>
      <c r="G276" s="113"/>
      <c r="H276" s="97">
        <v>40856015.498919003</v>
      </c>
      <c r="I276" s="97"/>
      <c r="J276" s="13">
        <v>26267097.976747502</v>
      </c>
      <c r="K276" s="13">
        <v>13540244.9852669</v>
      </c>
      <c r="L276" s="13">
        <v>4486744.7523794305</v>
      </c>
    </row>
    <row r="277" spans="2:12" s="1" customFormat="1" ht="10.199999999999999" x14ac:dyDescent="0.15">
      <c r="B277" s="61">
        <v>45200</v>
      </c>
      <c r="C277" s="62">
        <v>53297</v>
      </c>
      <c r="D277" s="13">
        <v>266</v>
      </c>
      <c r="E277" s="63">
        <v>8097</v>
      </c>
      <c r="F277" s="113"/>
      <c r="G277" s="113"/>
      <c r="H277" s="97">
        <v>38379917.553329997</v>
      </c>
      <c r="I277" s="97"/>
      <c r="J277" s="13">
        <v>24634666.216741499</v>
      </c>
      <c r="K277" s="13">
        <v>12667498.9715119</v>
      </c>
      <c r="L277" s="13">
        <v>4180341.8944141301</v>
      </c>
    </row>
    <row r="278" spans="2:12" s="1" customFormat="1" ht="10.199999999999999" x14ac:dyDescent="0.15">
      <c r="B278" s="61">
        <v>45200</v>
      </c>
      <c r="C278" s="62">
        <v>53328</v>
      </c>
      <c r="D278" s="13">
        <v>267</v>
      </c>
      <c r="E278" s="63">
        <v>8128</v>
      </c>
      <c r="F278" s="113"/>
      <c r="G278" s="113"/>
      <c r="H278" s="97">
        <v>36002612.781695001</v>
      </c>
      <c r="I278" s="97"/>
      <c r="J278" s="13">
        <v>23069567.009896599</v>
      </c>
      <c r="K278" s="13">
        <v>11832533.2002763</v>
      </c>
      <c r="L278" s="13">
        <v>3888259.80753206</v>
      </c>
    </row>
    <row r="279" spans="2:12" s="1" customFormat="1" ht="10.199999999999999" x14ac:dyDescent="0.15">
      <c r="B279" s="61">
        <v>45200</v>
      </c>
      <c r="C279" s="62">
        <v>53359</v>
      </c>
      <c r="D279" s="13">
        <v>268</v>
      </c>
      <c r="E279" s="63">
        <v>8159</v>
      </c>
      <c r="F279" s="113"/>
      <c r="G279" s="113"/>
      <c r="H279" s="97">
        <v>33701990.675235003</v>
      </c>
      <c r="I279" s="97"/>
      <c r="J279" s="13">
        <v>21558758.966088399</v>
      </c>
      <c r="K279" s="13">
        <v>11029507.953602901</v>
      </c>
      <c r="L279" s="13">
        <v>3609028.4214494801</v>
      </c>
    </row>
    <row r="280" spans="2:12" s="1" customFormat="1" ht="10.199999999999999" x14ac:dyDescent="0.15">
      <c r="B280" s="61">
        <v>45200</v>
      </c>
      <c r="C280" s="62">
        <v>53387</v>
      </c>
      <c r="D280" s="13">
        <v>269</v>
      </c>
      <c r="E280" s="63">
        <v>8187</v>
      </c>
      <c r="F280" s="113"/>
      <c r="G280" s="113"/>
      <c r="H280" s="97">
        <v>31495494.301622</v>
      </c>
      <c r="I280" s="97"/>
      <c r="J280" s="13">
        <v>20116422.787385199</v>
      </c>
      <c r="K280" s="13">
        <v>10267961.9819334</v>
      </c>
      <c r="L280" s="13">
        <v>3346982.3888344001</v>
      </c>
    </row>
    <row r="281" spans="2:12" s="1" customFormat="1" ht="10.199999999999999" x14ac:dyDescent="0.15">
      <c r="B281" s="61">
        <v>45200</v>
      </c>
      <c r="C281" s="62">
        <v>53418</v>
      </c>
      <c r="D281" s="13">
        <v>270</v>
      </c>
      <c r="E281" s="63">
        <v>8218</v>
      </c>
      <c r="F281" s="113"/>
      <c r="G281" s="113"/>
      <c r="H281" s="97">
        <v>29395314.505738001</v>
      </c>
      <c r="I281" s="97"/>
      <c r="J281" s="13">
        <v>18743177.417389199</v>
      </c>
      <c r="K281" s="13">
        <v>9542689.7937301192</v>
      </c>
      <c r="L281" s="13">
        <v>3097395.0583108999</v>
      </c>
    </row>
    <row r="282" spans="2:12" s="1" customFormat="1" ht="10.199999999999999" x14ac:dyDescent="0.15">
      <c r="B282" s="61">
        <v>45200</v>
      </c>
      <c r="C282" s="62">
        <v>53448</v>
      </c>
      <c r="D282" s="13">
        <v>271</v>
      </c>
      <c r="E282" s="63">
        <v>8248</v>
      </c>
      <c r="F282" s="113"/>
      <c r="G282" s="113"/>
      <c r="H282" s="97">
        <v>27375216.848382998</v>
      </c>
      <c r="I282" s="97"/>
      <c r="J282" s="13">
        <v>17426462.392593</v>
      </c>
      <c r="K282" s="13">
        <v>8850475.2298407592</v>
      </c>
      <c r="L282" s="13">
        <v>2860938.1512139398</v>
      </c>
    </row>
    <row r="283" spans="2:12" s="1" customFormat="1" ht="10.199999999999999" x14ac:dyDescent="0.15">
      <c r="B283" s="61">
        <v>45200</v>
      </c>
      <c r="C283" s="62">
        <v>53479</v>
      </c>
      <c r="D283" s="13">
        <v>272</v>
      </c>
      <c r="E283" s="63">
        <v>8279</v>
      </c>
      <c r="F283" s="113"/>
      <c r="G283" s="113"/>
      <c r="H283" s="97">
        <v>25501164.516862001</v>
      </c>
      <c r="I283" s="97"/>
      <c r="J283" s="13">
        <v>16205948.6114121</v>
      </c>
      <c r="K283" s="13">
        <v>8209673.9227892002</v>
      </c>
      <c r="L283" s="13">
        <v>2642557.2546579498</v>
      </c>
    </row>
    <row r="284" spans="2:12" s="1" customFormat="1" ht="10.199999999999999" x14ac:dyDescent="0.15">
      <c r="B284" s="61">
        <v>45200</v>
      </c>
      <c r="C284" s="62">
        <v>53509</v>
      </c>
      <c r="D284" s="13">
        <v>273</v>
      </c>
      <c r="E284" s="63">
        <v>8309</v>
      </c>
      <c r="F284" s="113"/>
      <c r="G284" s="113"/>
      <c r="H284" s="97">
        <v>23843315.245829999</v>
      </c>
      <c r="I284" s="97"/>
      <c r="J284" s="13">
        <v>15127516.859820601</v>
      </c>
      <c r="K284" s="13">
        <v>7644496.0988867497</v>
      </c>
      <c r="L284" s="13">
        <v>2450549.30327272</v>
      </c>
    </row>
    <row r="285" spans="2:12" s="1" customFormat="1" ht="10.199999999999999" x14ac:dyDescent="0.15">
      <c r="B285" s="61">
        <v>45200</v>
      </c>
      <c r="C285" s="62">
        <v>53540</v>
      </c>
      <c r="D285" s="13">
        <v>274</v>
      </c>
      <c r="E285" s="63">
        <v>8340</v>
      </c>
      <c r="F285" s="113"/>
      <c r="G285" s="113"/>
      <c r="H285" s="97">
        <v>22281407.773896001</v>
      </c>
      <c r="I285" s="97"/>
      <c r="J285" s="13">
        <v>14112579.797108199</v>
      </c>
      <c r="K285" s="13">
        <v>7113473.5530166598</v>
      </c>
      <c r="L285" s="13">
        <v>2270664.2483125301</v>
      </c>
    </row>
    <row r="286" spans="2:12" s="1" customFormat="1" ht="10.199999999999999" x14ac:dyDescent="0.15">
      <c r="B286" s="61">
        <v>45200</v>
      </c>
      <c r="C286" s="62">
        <v>53571</v>
      </c>
      <c r="D286" s="13">
        <v>275</v>
      </c>
      <c r="E286" s="63">
        <v>8371</v>
      </c>
      <c r="F286" s="113"/>
      <c r="G286" s="113"/>
      <c r="H286" s="97">
        <v>20783295.507580999</v>
      </c>
      <c r="I286" s="97"/>
      <c r="J286" s="13">
        <v>13141380.056848001</v>
      </c>
      <c r="K286" s="13">
        <v>6607092.3786150599</v>
      </c>
      <c r="L286" s="13">
        <v>2100091.4143634299</v>
      </c>
    </row>
    <row r="287" spans="2:12" s="1" customFormat="1" ht="10.199999999999999" x14ac:dyDescent="0.15">
      <c r="B287" s="61">
        <v>45200</v>
      </c>
      <c r="C287" s="62">
        <v>53601</v>
      </c>
      <c r="D287" s="13">
        <v>276</v>
      </c>
      <c r="E287" s="63">
        <v>8401</v>
      </c>
      <c r="F287" s="113"/>
      <c r="G287" s="113"/>
      <c r="H287" s="97">
        <v>19367484.286940999</v>
      </c>
      <c r="I287" s="97"/>
      <c r="J287" s="13">
        <v>12226054.728640901</v>
      </c>
      <c r="K287" s="13">
        <v>6131765.0589560503</v>
      </c>
      <c r="L287" s="13">
        <v>1941017.31780427</v>
      </c>
    </row>
    <row r="288" spans="2:12" s="1" customFormat="1" ht="10.199999999999999" x14ac:dyDescent="0.15">
      <c r="B288" s="61">
        <v>45200</v>
      </c>
      <c r="C288" s="62">
        <v>53632</v>
      </c>
      <c r="D288" s="13">
        <v>277</v>
      </c>
      <c r="E288" s="63">
        <v>8432</v>
      </c>
      <c r="F288" s="113"/>
      <c r="G288" s="113"/>
      <c r="H288" s="97">
        <v>18041801.223175999</v>
      </c>
      <c r="I288" s="97"/>
      <c r="J288" s="13">
        <v>11369877.770835301</v>
      </c>
      <c r="K288" s="13">
        <v>5687862.1139828404</v>
      </c>
      <c r="L288" s="13">
        <v>1792873.2315537101</v>
      </c>
    </row>
    <row r="289" spans="2:12" s="1" customFormat="1" ht="10.199999999999999" x14ac:dyDescent="0.15">
      <c r="B289" s="61">
        <v>45200</v>
      </c>
      <c r="C289" s="62">
        <v>53662</v>
      </c>
      <c r="D289" s="13">
        <v>278</v>
      </c>
      <c r="E289" s="63">
        <v>8462</v>
      </c>
      <c r="F289" s="113"/>
      <c r="G289" s="113"/>
      <c r="H289" s="97">
        <v>16788079.465190999</v>
      </c>
      <c r="I289" s="97"/>
      <c r="J289" s="13">
        <v>10562421.1260288</v>
      </c>
      <c r="K289" s="13">
        <v>5270921.0339367799</v>
      </c>
      <c r="L289" s="13">
        <v>1654638.46779643</v>
      </c>
    </row>
    <row r="290" spans="2:12" s="1" customFormat="1" ht="10.199999999999999" x14ac:dyDescent="0.15">
      <c r="B290" s="61">
        <v>45200</v>
      </c>
      <c r="C290" s="62">
        <v>53693</v>
      </c>
      <c r="D290" s="13">
        <v>279</v>
      </c>
      <c r="E290" s="63">
        <v>8493</v>
      </c>
      <c r="F290" s="113"/>
      <c r="G290" s="113"/>
      <c r="H290" s="97">
        <v>15613818.636659</v>
      </c>
      <c r="I290" s="97"/>
      <c r="J290" s="13">
        <v>9806959.2834862601</v>
      </c>
      <c r="K290" s="13">
        <v>4881479.79514674</v>
      </c>
      <c r="L290" s="13">
        <v>1525895.2550242499</v>
      </c>
    </row>
    <row r="291" spans="2:12" s="1" customFormat="1" ht="10.199999999999999" x14ac:dyDescent="0.15">
      <c r="B291" s="61">
        <v>45200</v>
      </c>
      <c r="C291" s="62">
        <v>53724</v>
      </c>
      <c r="D291" s="13">
        <v>280</v>
      </c>
      <c r="E291" s="63">
        <v>8524</v>
      </c>
      <c r="F291" s="113"/>
      <c r="G291" s="113"/>
      <c r="H291" s="97">
        <v>14537467.348129001</v>
      </c>
      <c r="I291" s="97"/>
      <c r="J291" s="13">
        <v>9115421.8713284004</v>
      </c>
      <c r="K291" s="13">
        <v>4525723.21543709</v>
      </c>
      <c r="L291" s="13">
        <v>1408697.79833767</v>
      </c>
    </row>
    <row r="292" spans="2:12" s="1" customFormat="1" ht="10.199999999999999" x14ac:dyDescent="0.15">
      <c r="B292" s="61">
        <v>45200</v>
      </c>
      <c r="C292" s="62">
        <v>53752</v>
      </c>
      <c r="D292" s="13">
        <v>281</v>
      </c>
      <c r="E292" s="63">
        <v>8552</v>
      </c>
      <c r="F292" s="113"/>
      <c r="G292" s="113"/>
      <c r="H292" s="97">
        <v>13520429.208752001</v>
      </c>
      <c r="I292" s="97"/>
      <c r="J292" s="13">
        <v>8464720.4968643393</v>
      </c>
      <c r="K292" s="13">
        <v>4193000.8966772198</v>
      </c>
      <c r="L292" s="13">
        <v>1300139.0796490801</v>
      </c>
    </row>
    <row r="293" spans="2:12" s="1" customFormat="1" ht="10.199999999999999" x14ac:dyDescent="0.15">
      <c r="B293" s="61">
        <v>45200</v>
      </c>
      <c r="C293" s="62">
        <v>53783</v>
      </c>
      <c r="D293" s="13">
        <v>282</v>
      </c>
      <c r="E293" s="63">
        <v>8583</v>
      </c>
      <c r="F293" s="113"/>
      <c r="G293" s="113"/>
      <c r="H293" s="97">
        <v>12556668.789376</v>
      </c>
      <c r="I293" s="97"/>
      <c r="J293" s="13">
        <v>7848006.6386085097</v>
      </c>
      <c r="K293" s="13">
        <v>3877624.82853274</v>
      </c>
      <c r="L293" s="13">
        <v>1197256.66763595</v>
      </c>
    </row>
    <row r="294" spans="2:12" s="1" customFormat="1" ht="10.199999999999999" x14ac:dyDescent="0.15">
      <c r="B294" s="61">
        <v>45200</v>
      </c>
      <c r="C294" s="62">
        <v>53813</v>
      </c>
      <c r="D294" s="13">
        <v>283</v>
      </c>
      <c r="E294" s="63">
        <v>8613</v>
      </c>
      <c r="F294" s="113"/>
      <c r="G294" s="113"/>
      <c r="H294" s="97">
        <v>11652552.869999999</v>
      </c>
      <c r="I294" s="97"/>
      <c r="J294" s="13">
        <v>7270973.5585916396</v>
      </c>
      <c r="K294" s="13">
        <v>3583676.16645189</v>
      </c>
      <c r="L294" s="13">
        <v>1101961.2390125401</v>
      </c>
    </row>
    <row r="295" spans="2:12" s="1" customFormat="1" ht="10.199999999999999" x14ac:dyDescent="0.15">
      <c r="B295" s="61">
        <v>45200</v>
      </c>
      <c r="C295" s="62">
        <v>53844</v>
      </c>
      <c r="D295" s="13">
        <v>284</v>
      </c>
      <c r="E295" s="63">
        <v>8644</v>
      </c>
      <c r="F295" s="113"/>
      <c r="G295" s="113"/>
      <c r="H295" s="97">
        <v>10811970.73</v>
      </c>
      <c r="I295" s="97"/>
      <c r="J295" s="13">
        <v>6735023.6266429704</v>
      </c>
      <c r="K295" s="13">
        <v>3311077.9838016098</v>
      </c>
      <c r="L295" s="13">
        <v>1013826.38448413</v>
      </c>
    </row>
    <row r="296" spans="2:12" s="1" customFormat="1" ht="10.199999999999999" x14ac:dyDescent="0.15">
      <c r="B296" s="61">
        <v>45200</v>
      </c>
      <c r="C296" s="62">
        <v>53874</v>
      </c>
      <c r="D296" s="13">
        <v>285</v>
      </c>
      <c r="E296" s="63">
        <v>8674</v>
      </c>
      <c r="F296" s="113"/>
      <c r="G296" s="113"/>
      <c r="H296" s="97">
        <v>10033107.550000001</v>
      </c>
      <c r="I296" s="97"/>
      <c r="J296" s="13">
        <v>6239593.4045072496</v>
      </c>
      <c r="K296" s="13">
        <v>3059964.1867245999</v>
      </c>
      <c r="L296" s="13">
        <v>933096.59991236299</v>
      </c>
    </row>
    <row r="297" spans="2:12" s="1" customFormat="1" ht="10.199999999999999" x14ac:dyDescent="0.15">
      <c r="B297" s="61">
        <v>45200</v>
      </c>
      <c r="C297" s="62">
        <v>53905</v>
      </c>
      <c r="D297" s="13">
        <v>286</v>
      </c>
      <c r="E297" s="63">
        <v>8705</v>
      </c>
      <c r="F297" s="113"/>
      <c r="G297" s="113"/>
      <c r="H297" s="97">
        <v>9322142.5299999993</v>
      </c>
      <c r="I297" s="97"/>
      <c r="J297" s="13">
        <v>5787611.0939106699</v>
      </c>
      <c r="K297" s="13">
        <v>2831088.7669188501</v>
      </c>
      <c r="L297" s="13">
        <v>859647.43064745294</v>
      </c>
    </row>
    <row r="298" spans="2:12" s="1" customFormat="1" ht="10.199999999999999" x14ac:dyDescent="0.15">
      <c r="B298" s="61">
        <v>45200</v>
      </c>
      <c r="C298" s="62">
        <v>53936</v>
      </c>
      <c r="D298" s="13">
        <v>287</v>
      </c>
      <c r="E298" s="63">
        <v>8736</v>
      </c>
      <c r="F298" s="113"/>
      <c r="G298" s="113"/>
      <c r="H298" s="97">
        <v>8669427.5199999996</v>
      </c>
      <c r="I298" s="97"/>
      <c r="J298" s="13">
        <v>5373246.9496282199</v>
      </c>
      <c r="K298" s="13">
        <v>2621712.34976845</v>
      </c>
      <c r="L298" s="13">
        <v>792699.42341407901</v>
      </c>
    </row>
    <row r="299" spans="2:12" s="1" customFormat="1" ht="10.199999999999999" x14ac:dyDescent="0.15">
      <c r="B299" s="61">
        <v>45200</v>
      </c>
      <c r="C299" s="62">
        <v>53966</v>
      </c>
      <c r="D299" s="13">
        <v>288</v>
      </c>
      <c r="E299" s="63">
        <v>8766</v>
      </c>
      <c r="F299" s="113"/>
      <c r="G299" s="113"/>
      <c r="H299" s="97">
        <v>8092203.96</v>
      </c>
      <c r="I299" s="97"/>
      <c r="J299" s="13">
        <v>5007255.6069512703</v>
      </c>
      <c r="K299" s="13">
        <v>2437124.7933523799</v>
      </c>
      <c r="L299" s="13">
        <v>733866.99101114995</v>
      </c>
    </row>
    <row r="300" spans="2:12" s="1" customFormat="1" ht="10.199999999999999" x14ac:dyDescent="0.15">
      <c r="B300" s="61">
        <v>45200</v>
      </c>
      <c r="C300" s="62">
        <v>53997</v>
      </c>
      <c r="D300" s="13">
        <v>289</v>
      </c>
      <c r="E300" s="63">
        <v>8797</v>
      </c>
      <c r="F300" s="113"/>
      <c r="G300" s="113"/>
      <c r="H300" s="97">
        <v>7582213.6200000001</v>
      </c>
      <c r="I300" s="97"/>
      <c r="J300" s="13">
        <v>4683728.7548775496</v>
      </c>
      <c r="K300" s="13">
        <v>2273860.5938911298</v>
      </c>
      <c r="L300" s="13">
        <v>681804.77876709006</v>
      </c>
    </row>
    <row r="301" spans="2:12" s="1" customFormat="1" ht="10.199999999999999" x14ac:dyDescent="0.15">
      <c r="B301" s="61">
        <v>45200</v>
      </c>
      <c r="C301" s="62">
        <v>54027</v>
      </c>
      <c r="D301" s="13">
        <v>290</v>
      </c>
      <c r="E301" s="63">
        <v>8827</v>
      </c>
      <c r="F301" s="113"/>
      <c r="G301" s="113"/>
      <c r="H301" s="97">
        <v>7125164.75</v>
      </c>
      <c r="I301" s="97"/>
      <c r="J301" s="13">
        <v>4394173.40452764</v>
      </c>
      <c r="K301" s="13">
        <v>2128036.4267464699</v>
      </c>
      <c r="L301" s="13">
        <v>635464.57728141802</v>
      </c>
    </row>
    <row r="302" spans="2:12" s="1" customFormat="1" ht="10.199999999999999" x14ac:dyDescent="0.15">
      <c r="B302" s="61">
        <v>45200</v>
      </c>
      <c r="C302" s="62">
        <v>54058</v>
      </c>
      <c r="D302" s="13">
        <v>291</v>
      </c>
      <c r="E302" s="63">
        <v>8858</v>
      </c>
      <c r="F302" s="113"/>
      <c r="G302" s="113"/>
      <c r="H302" s="97">
        <v>6733150.8399999999</v>
      </c>
      <c r="I302" s="97"/>
      <c r="J302" s="13">
        <v>4145370.9869470899</v>
      </c>
      <c r="K302" s="13">
        <v>2002439.31255726</v>
      </c>
      <c r="L302" s="13">
        <v>595426.65354471898</v>
      </c>
    </row>
    <row r="303" spans="2:12" s="1" customFormat="1" ht="10.199999999999999" x14ac:dyDescent="0.15">
      <c r="B303" s="61">
        <v>45200</v>
      </c>
      <c r="C303" s="62">
        <v>54089</v>
      </c>
      <c r="D303" s="13">
        <v>292</v>
      </c>
      <c r="E303" s="63">
        <v>8889</v>
      </c>
      <c r="F303" s="113"/>
      <c r="G303" s="113"/>
      <c r="H303" s="97">
        <v>6373085.54</v>
      </c>
      <c r="I303" s="97"/>
      <c r="J303" s="13">
        <v>3917036.2101081698</v>
      </c>
      <c r="K303" s="13">
        <v>1887329.11047003</v>
      </c>
      <c r="L303" s="13">
        <v>558821.57711570803</v>
      </c>
    </row>
    <row r="304" spans="2:12" s="1" customFormat="1" ht="10.199999999999999" x14ac:dyDescent="0.15">
      <c r="B304" s="61">
        <v>45200</v>
      </c>
      <c r="C304" s="62">
        <v>54118</v>
      </c>
      <c r="D304" s="13">
        <v>293</v>
      </c>
      <c r="E304" s="63">
        <v>8918</v>
      </c>
      <c r="F304" s="113"/>
      <c r="G304" s="113"/>
      <c r="H304" s="97">
        <v>6052128.2300000004</v>
      </c>
      <c r="I304" s="97"/>
      <c r="J304" s="13">
        <v>3713866.61174645</v>
      </c>
      <c r="K304" s="13">
        <v>1785179.10726001</v>
      </c>
      <c r="L304" s="13">
        <v>526481.20388554595</v>
      </c>
    </row>
    <row r="305" spans="2:12" s="1" customFormat="1" ht="10.199999999999999" x14ac:dyDescent="0.15">
      <c r="B305" s="61">
        <v>45200</v>
      </c>
      <c r="C305" s="62">
        <v>54149</v>
      </c>
      <c r="D305" s="13">
        <v>294</v>
      </c>
      <c r="E305" s="63">
        <v>8949</v>
      </c>
      <c r="F305" s="113"/>
      <c r="G305" s="113"/>
      <c r="H305" s="97">
        <v>5755249.1900000004</v>
      </c>
      <c r="I305" s="97"/>
      <c r="J305" s="13">
        <v>3525697.8580118199</v>
      </c>
      <c r="K305" s="13">
        <v>1690420.2191764</v>
      </c>
      <c r="L305" s="13">
        <v>496423.547399526</v>
      </c>
    </row>
    <row r="306" spans="2:12" s="1" customFormat="1" ht="10.199999999999999" x14ac:dyDescent="0.15">
      <c r="B306" s="61">
        <v>45200</v>
      </c>
      <c r="C306" s="62">
        <v>54179</v>
      </c>
      <c r="D306" s="13">
        <v>295</v>
      </c>
      <c r="E306" s="63">
        <v>8979</v>
      </c>
      <c r="F306" s="113"/>
      <c r="G306" s="113"/>
      <c r="H306" s="97">
        <v>5496608.2699999996</v>
      </c>
      <c r="I306" s="97"/>
      <c r="J306" s="13">
        <v>3361725.9510003501</v>
      </c>
      <c r="K306" s="13">
        <v>1607835.67598554</v>
      </c>
      <c r="L306" s="13">
        <v>470235.52888124</v>
      </c>
    </row>
    <row r="307" spans="2:12" s="1" customFormat="1" ht="10.199999999999999" x14ac:dyDescent="0.15">
      <c r="B307" s="61">
        <v>45200</v>
      </c>
      <c r="C307" s="62">
        <v>54210</v>
      </c>
      <c r="D307" s="13">
        <v>296</v>
      </c>
      <c r="E307" s="63">
        <v>9010</v>
      </c>
      <c r="F307" s="113"/>
      <c r="G307" s="113"/>
      <c r="H307" s="97">
        <v>5264901.67</v>
      </c>
      <c r="I307" s="97"/>
      <c r="J307" s="13">
        <v>3214552.7980628498</v>
      </c>
      <c r="K307" s="13">
        <v>1533536.1229646299</v>
      </c>
      <c r="L307" s="13">
        <v>446605.85092989099</v>
      </c>
    </row>
    <row r="308" spans="2:12" s="1" customFormat="1" ht="10.199999999999999" x14ac:dyDescent="0.15">
      <c r="B308" s="61">
        <v>45200</v>
      </c>
      <c r="C308" s="62">
        <v>54240</v>
      </c>
      <c r="D308" s="13">
        <v>297</v>
      </c>
      <c r="E308" s="63">
        <v>9040</v>
      </c>
      <c r="F308" s="113"/>
      <c r="G308" s="113"/>
      <c r="H308" s="97">
        <v>5094070.38</v>
      </c>
      <c r="I308" s="97"/>
      <c r="J308" s="13">
        <v>3105144.3922766298</v>
      </c>
      <c r="K308" s="13">
        <v>1477695.7167896701</v>
      </c>
      <c r="L308" s="13">
        <v>428579.60077997099</v>
      </c>
    </row>
    <row r="309" spans="2:12" s="1" customFormat="1" ht="10.199999999999999" x14ac:dyDescent="0.15">
      <c r="B309" s="61">
        <v>45200</v>
      </c>
      <c r="C309" s="62">
        <v>54271</v>
      </c>
      <c r="D309" s="13">
        <v>298</v>
      </c>
      <c r="E309" s="63">
        <v>9071</v>
      </c>
      <c r="F309" s="113"/>
      <c r="G309" s="113"/>
      <c r="H309" s="97">
        <v>4956975.7699999996</v>
      </c>
      <c r="I309" s="97"/>
      <c r="J309" s="13">
        <v>3016452.10699791</v>
      </c>
      <c r="K309" s="13">
        <v>1431837.5300330999</v>
      </c>
      <c r="L309" s="13">
        <v>413520.30798141001</v>
      </c>
    </row>
    <row r="310" spans="2:12" s="1" customFormat="1" ht="10.199999999999999" x14ac:dyDescent="0.15">
      <c r="B310" s="61">
        <v>45200</v>
      </c>
      <c r="C310" s="62">
        <v>54302</v>
      </c>
      <c r="D310" s="13">
        <v>299</v>
      </c>
      <c r="E310" s="63">
        <v>9102</v>
      </c>
      <c r="F310" s="113"/>
      <c r="G310" s="113"/>
      <c r="H310" s="97">
        <v>4819592.1100000003</v>
      </c>
      <c r="I310" s="97"/>
      <c r="J310" s="13">
        <v>2927876.1502988902</v>
      </c>
      <c r="K310" s="13">
        <v>1386258.11726557</v>
      </c>
      <c r="L310" s="13">
        <v>398661.06517247099</v>
      </c>
    </row>
    <row r="311" spans="2:12" s="1" customFormat="1" ht="10.199999999999999" x14ac:dyDescent="0.15">
      <c r="B311" s="61">
        <v>45200</v>
      </c>
      <c r="C311" s="62">
        <v>54332</v>
      </c>
      <c r="D311" s="13">
        <v>300</v>
      </c>
      <c r="E311" s="63">
        <v>9132</v>
      </c>
      <c r="F311" s="113"/>
      <c r="G311" s="113"/>
      <c r="H311" s="97">
        <v>4681920.9400000004</v>
      </c>
      <c r="I311" s="97"/>
      <c r="J311" s="13">
        <v>2839573.1010422702</v>
      </c>
      <c r="K311" s="13">
        <v>1341140.3250251301</v>
      </c>
      <c r="L311" s="13">
        <v>384105.05704016099</v>
      </c>
    </row>
    <row r="312" spans="2:12" s="1" customFormat="1" ht="10.199999999999999" x14ac:dyDescent="0.15">
      <c r="B312" s="61">
        <v>45200</v>
      </c>
      <c r="C312" s="62">
        <v>54363</v>
      </c>
      <c r="D312" s="13">
        <v>301</v>
      </c>
      <c r="E312" s="63">
        <v>9163</v>
      </c>
      <c r="F312" s="113"/>
      <c r="G312" s="113"/>
      <c r="H312" s="97">
        <v>4546492.29</v>
      </c>
      <c r="I312" s="97"/>
      <c r="J312" s="13">
        <v>2752759.15499304</v>
      </c>
      <c r="K312" s="13">
        <v>1296831.2761393299</v>
      </c>
      <c r="L312" s="13">
        <v>369841.719545145</v>
      </c>
    </row>
    <row r="313" spans="2:12" s="1" customFormat="1" ht="10.199999999999999" x14ac:dyDescent="0.15">
      <c r="B313" s="61">
        <v>45200</v>
      </c>
      <c r="C313" s="62">
        <v>54393</v>
      </c>
      <c r="D313" s="13">
        <v>302</v>
      </c>
      <c r="E313" s="63">
        <v>9193</v>
      </c>
      <c r="F313" s="113"/>
      <c r="G313" s="113"/>
      <c r="H313" s="97">
        <v>4410777.3600000003</v>
      </c>
      <c r="I313" s="97"/>
      <c r="J313" s="13">
        <v>2666204.4799753502</v>
      </c>
      <c r="K313" s="13">
        <v>1252963.6779757</v>
      </c>
      <c r="L313" s="13">
        <v>355866.40295431198</v>
      </c>
    </row>
    <row r="314" spans="2:12" s="1" customFormat="1" ht="10.199999999999999" x14ac:dyDescent="0.15">
      <c r="B314" s="61">
        <v>45200</v>
      </c>
      <c r="C314" s="62">
        <v>54424</v>
      </c>
      <c r="D314" s="13">
        <v>303</v>
      </c>
      <c r="E314" s="63">
        <v>9224</v>
      </c>
      <c r="F314" s="113"/>
      <c r="G314" s="113"/>
      <c r="H314" s="97">
        <v>4274775.5599999996</v>
      </c>
      <c r="I314" s="97"/>
      <c r="J314" s="13">
        <v>2579612.15060275</v>
      </c>
      <c r="K314" s="13">
        <v>1209187.18098186</v>
      </c>
      <c r="L314" s="13">
        <v>341978.38821300003</v>
      </c>
    </row>
    <row r="315" spans="2:12" s="1" customFormat="1" ht="10.199999999999999" x14ac:dyDescent="0.15">
      <c r="B315" s="61">
        <v>45200</v>
      </c>
      <c r="C315" s="62">
        <v>54455</v>
      </c>
      <c r="D315" s="13">
        <v>304</v>
      </c>
      <c r="E315" s="63">
        <v>9255</v>
      </c>
      <c r="F315" s="113"/>
      <c r="G315" s="113"/>
      <c r="H315" s="97">
        <v>4138486.31</v>
      </c>
      <c r="I315" s="97"/>
      <c r="J315" s="13">
        <v>2493132.7180242101</v>
      </c>
      <c r="K315" s="13">
        <v>1165678.0307543201</v>
      </c>
      <c r="L315" s="13">
        <v>328276.92580010102</v>
      </c>
    </row>
    <row r="316" spans="2:12" s="1" customFormat="1" ht="10.199999999999999" x14ac:dyDescent="0.15">
      <c r="B316" s="61">
        <v>45200</v>
      </c>
      <c r="C316" s="62">
        <v>54483</v>
      </c>
      <c r="D316" s="13">
        <v>305</v>
      </c>
      <c r="E316" s="63">
        <v>9283</v>
      </c>
      <c r="F316" s="113"/>
      <c r="G316" s="113"/>
      <c r="H316" s="97">
        <v>4001908.85</v>
      </c>
      <c r="I316" s="97"/>
      <c r="J316" s="13">
        <v>2407161.2902657599</v>
      </c>
      <c r="K316" s="13">
        <v>1122895.9628520999</v>
      </c>
      <c r="L316" s="13">
        <v>315018.65861002699</v>
      </c>
    </row>
    <row r="317" spans="2:12" s="1" customFormat="1" ht="10.199999999999999" x14ac:dyDescent="0.15">
      <c r="B317" s="61">
        <v>45200</v>
      </c>
      <c r="C317" s="62">
        <v>54514</v>
      </c>
      <c r="D317" s="13">
        <v>306</v>
      </c>
      <c r="E317" s="63">
        <v>9314</v>
      </c>
      <c r="F317" s="113"/>
      <c r="G317" s="113"/>
      <c r="H317" s="97">
        <v>3865058.72</v>
      </c>
      <c r="I317" s="97"/>
      <c r="J317" s="13">
        <v>2320902.3785277898</v>
      </c>
      <c r="K317" s="13">
        <v>1079904.3635884</v>
      </c>
      <c r="L317" s="13">
        <v>301674.54965332302</v>
      </c>
    </row>
    <row r="318" spans="2:12" s="1" customFormat="1" ht="10.199999999999999" x14ac:dyDescent="0.15">
      <c r="B318" s="61">
        <v>45200</v>
      </c>
      <c r="C318" s="62">
        <v>54544</v>
      </c>
      <c r="D318" s="13">
        <v>307</v>
      </c>
      <c r="E318" s="63">
        <v>9344</v>
      </c>
      <c r="F318" s="113"/>
      <c r="G318" s="113"/>
      <c r="H318" s="97">
        <v>3728518.18</v>
      </c>
      <c r="I318" s="97"/>
      <c r="J318" s="13">
        <v>2235237.1283498802</v>
      </c>
      <c r="K318" s="13">
        <v>1037484.9188285</v>
      </c>
      <c r="L318" s="13">
        <v>288636.50216296897</v>
      </c>
    </row>
    <row r="319" spans="2:12" s="1" customFormat="1" ht="10.199999999999999" x14ac:dyDescent="0.15">
      <c r="B319" s="61">
        <v>45200</v>
      </c>
      <c r="C319" s="62">
        <v>54575</v>
      </c>
      <c r="D319" s="13">
        <v>308</v>
      </c>
      <c r="E319" s="63">
        <v>9375</v>
      </c>
      <c r="F319" s="113"/>
      <c r="G319" s="113"/>
      <c r="H319" s="97">
        <v>3591689.33</v>
      </c>
      <c r="I319" s="97"/>
      <c r="J319" s="13">
        <v>2149556.5810626899</v>
      </c>
      <c r="K319" s="13">
        <v>995178.91001353902</v>
      </c>
      <c r="L319" s="13">
        <v>275693.95514006697</v>
      </c>
    </row>
    <row r="320" spans="2:12" s="1" customFormat="1" ht="10.199999999999999" x14ac:dyDescent="0.15">
      <c r="B320" s="61">
        <v>45200</v>
      </c>
      <c r="C320" s="62">
        <v>54605</v>
      </c>
      <c r="D320" s="13">
        <v>309</v>
      </c>
      <c r="E320" s="63">
        <v>9405</v>
      </c>
      <c r="F320" s="113"/>
      <c r="G320" s="113"/>
      <c r="H320" s="97">
        <v>3456049.43</v>
      </c>
      <c r="I320" s="97"/>
      <c r="J320" s="13">
        <v>2064983.6738932901</v>
      </c>
      <c r="K320" s="13">
        <v>953671.21051275497</v>
      </c>
      <c r="L320" s="13">
        <v>263112.10906858102</v>
      </c>
    </row>
    <row r="321" spans="2:12" s="1" customFormat="1" ht="10.199999999999999" x14ac:dyDescent="0.15">
      <c r="B321" s="61">
        <v>45200</v>
      </c>
      <c r="C321" s="62">
        <v>54636</v>
      </c>
      <c r="D321" s="13">
        <v>310</v>
      </c>
      <c r="E321" s="63">
        <v>9436</v>
      </c>
      <c r="F321" s="113"/>
      <c r="G321" s="113"/>
      <c r="H321" s="97">
        <v>3320481.73</v>
      </c>
      <c r="I321" s="97"/>
      <c r="J321" s="13">
        <v>1980617.2223948699</v>
      </c>
      <c r="K321" s="13">
        <v>912381.96901482495</v>
      </c>
      <c r="L321" s="13">
        <v>250654.48333061801</v>
      </c>
    </row>
    <row r="322" spans="2:12" s="1" customFormat="1" ht="10.199999999999999" x14ac:dyDescent="0.15">
      <c r="B322" s="61">
        <v>45200</v>
      </c>
      <c r="C322" s="62">
        <v>54667</v>
      </c>
      <c r="D322" s="13">
        <v>311</v>
      </c>
      <c r="E322" s="63">
        <v>9467</v>
      </c>
      <c r="F322" s="113"/>
      <c r="G322" s="113"/>
      <c r="H322" s="97">
        <v>3185533.4</v>
      </c>
      <c r="I322" s="97"/>
      <c r="J322" s="13">
        <v>1896899.8323645799</v>
      </c>
      <c r="K322" s="13">
        <v>871594.80659970304</v>
      </c>
      <c r="L322" s="13">
        <v>238435.01671299699</v>
      </c>
    </row>
    <row r="323" spans="2:12" s="1" customFormat="1" ht="10.199999999999999" x14ac:dyDescent="0.15">
      <c r="B323" s="61">
        <v>45200</v>
      </c>
      <c r="C323" s="62">
        <v>54697</v>
      </c>
      <c r="D323" s="13">
        <v>312</v>
      </c>
      <c r="E323" s="63">
        <v>9497</v>
      </c>
      <c r="F323" s="113"/>
      <c r="G323" s="113"/>
      <c r="H323" s="97">
        <v>3051042.92</v>
      </c>
      <c r="I323" s="97"/>
      <c r="J323" s="13">
        <v>1813832.2215757701</v>
      </c>
      <c r="K323" s="13">
        <v>831375.29622356198</v>
      </c>
      <c r="L323" s="13">
        <v>226500.206194698</v>
      </c>
    </row>
    <row r="324" spans="2:12" s="1" customFormat="1" ht="10.199999999999999" x14ac:dyDescent="0.15">
      <c r="B324" s="61">
        <v>45200</v>
      </c>
      <c r="C324" s="62">
        <v>54728</v>
      </c>
      <c r="D324" s="13">
        <v>313</v>
      </c>
      <c r="E324" s="63">
        <v>9528</v>
      </c>
      <c r="F324" s="113"/>
      <c r="G324" s="113"/>
      <c r="H324" s="97">
        <v>2916266.6</v>
      </c>
      <c r="I324" s="97"/>
      <c r="J324" s="13">
        <v>1730767.76699778</v>
      </c>
      <c r="K324" s="13">
        <v>791284.92944706103</v>
      </c>
      <c r="L324" s="13">
        <v>214664.88102470801</v>
      </c>
    </row>
    <row r="325" spans="2:12" s="1" customFormat="1" ht="10.199999999999999" x14ac:dyDescent="0.15">
      <c r="B325" s="61">
        <v>45200</v>
      </c>
      <c r="C325" s="62">
        <v>54758</v>
      </c>
      <c r="D325" s="13">
        <v>314</v>
      </c>
      <c r="E325" s="63">
        <v>9558</v>
      </c>
      <c r="F325" s="113"/>
      <c r="G325" s="113"/>
      <c r="H325" s="97">
        <v>2781203.75</v>
      </c>
      <c r="I325" s="97"/>
      <c r="J325" s="13">
        <v>1647900.3321046899</v>
      </c>
      <c r="K325" s="13">
        <v>751544.67923076102</v>
      </c>
      <c r="L325" s="13">
        <v>203048.12973990999</v>
      </c>
    </row>
    <row r="326" spans="2:12" s="1" customFormat="1" ht="10.199999999999999" x14ac:dyDescent="0.15">
      <c r="B326" s="61">
        <v>45200</v>
      </c>
      <c r="C326" s="62">
        <v>54789</v>
      </c>
      <c r="D326" s="13">
        <v>315</v>
      </c>
      <c r="E326" s="63">
        <v>9589</v>
      </c>
      <c r="F326" s="113"/>
      <c r="G326" s="113"/>
      <c r="H326" s="97">
        <v>2645854.5</v>
      </c>
      <c r="I326" s="97"/>
      <c r="J326" s="13">
        <v>1565045.1533250301</v>
      </c>
      <c r="K326" s="13">
        <v>711942.35037172399</v>
      </c>
      <c r="L326" s="13">
        <v>191533.89334127301</v>
      </c>
    </row>
    <row r="327" spans="2:12" s="1" customFormat="1" ht="10.199999999999999" x14ac:dyDescent="0.15">
      <c r="B327" s="61">
        <v>45200</v>
      </c>
      <c r="C327" s="62">
        <v>54820</v>
      </c>
      <c r="D327" s="13">
        <v>316</v>
      </c>
      <c r="E327" s="63">
        <v>9620</v>
      </c>
      <c r="F327" s="113"/>
      <c r="G327" s="113"/>
      <c r="H327" s="97">
        <v>2511150.1</v>
      </c>
      <c r="I327" s="97"/>
      <c r="J327" s="13">
        <v>1482847.0783631699</v>
      </c>
      <c r="K327" s="13">
        <v>672834.75205203204</v>
      </c>
      <c r="L327" s="13">
        <v>180246.08607026</v>
      </c>
    </row>
    <row r="328" spans="2:12" s="1" customFormat="1" ht="10.199999999999999" x14ac:dyDescent="0.15">
      <c r="B328" s="61">
        <v>45200</v>
      </c>
      <c r="C328" s="62">
        <v>54848</v>
      </c>
      <c r="D328" s="13">
        <v>317</v>
      </c>
      <c r="E328" s="63">
        <v>9648</v>
      </c>
      <c r="F328" s="113"/>
      <c r="G328" s="113"/>
      <c r="H328" s="97">
        <v>2376158.92</v>
      </c>
      <c r="I328" s="97"/>
      <c r="J328" s="13">
        <v>1400984.4000498599</v>
      </c>
      <c r="K328" s="13">
        <v>634229.53793619596</v>
      </c>
      <c r="L328" s="13">
        <v>169253.98551970199</v>
      </c>
    </row>
    <row r="329" spans="2:12" s="1" customFormat="1" ht="10.199999999999999" x14ac:dyDescent="0.15">
      <c r="B329" s="61">
        <v>45200</v>
      </c>
      <c r="C329" s="62">
        <v>54879</v>
      </c>
      <c r="D329" s="13">
        <v>318</v>
      </c>
      <c r="E329" s="63">
        <v>9679</v>
      </c>
      <c r="F329" s="113"/>
      <c r="G329" s="113"/>
      <c r="H329" s="97">
        <v>2241148.96</v>
      </c>
      <c r="I329" s="97"/>
      <c r="J329" s="13">
        <v>1319141.3026413401</v>
      </c>
      <c r="K329" s="13">
        <v>595660.19095975906</v>
      </c>
      <c r="L329" s="13">
        <v>158287.87015658501</v>
      </c>
    </row>
    <row r="330" spans="2:12" s="1" customFormat="1" ht="10.199999999999999" x14ac:dyDescent="0.15">
      <c r="B330" s="61">
        <v>45200</v>
      </c>
      <c r="C330" s="62">
        <v>54909</v>
      </c>
      <c r="D330" s="13">
        <v>319</v>
      </c>
      <c r="E330" s="63">
        <v>9709</v>
      </c>
      <c r="F330" s="113"/>
      <c r="G330" s="113"/>
      <c r="H330" s="97">
        <v>2106460.36</v>
      </c>
      <c r="I330" s="97"/>
      <c r="J330" s="13">
        <v>1237828.4105825301</v>
      </c>
      <c r="K330" s="13">
        <v>557567.52615758195</v>
      </c>
      <c r="L330" s="13">
        <v>147557.95040476401</v>
      </c>
    </row>
    <row r="331" spans="2:12" s="1" customFormat="1" ht="10.199999999999999" x14ac:dyDescent="0.15">
      <c r="B331" s="61">
        <v>45200</v>
      </c>
      <c r="C331" s="62">
        <v>54940</v>
      </c>
      <c r="D331" s="13">
        <v>320</v>
      </c>
      <c r="E331" s="63">
        <v>9740</v>
      </c>
      <c r="F331" s="113"/>
      <c r="G331" s="113"/>
      <c r="H331" s="97">
        <v>1973419.29</v>
      </c>
      <c r="I331" s="97"/>
      <c r="J331" s="13">
        <v>1157682.06092213</v>
      </c>
      <c r="K331" s="13">
        <v>520140.20177220099</v>
      </c>
      <c r="L331" s="13">
        <v>137069.92777206199</v>
      </c>
    </row>
    <row r="332" spans="2:12" s="1" customFormat="1" ht="10.199999999999999" x14ac:dyDescent="0.15">
      <c r="B332" s="61">
        <v>45200</v>
      </c>
      <c r="C332" s="62">
        <v>54970</v>
      </c>
      <c r="D332" s="13">
        <v>321</v>
      </c>
      <c r="E332" s="63">
        <v>9770</v>
      </c>
      <c r="F332" s="113"/>
      <c r="G332" s="113"/>
      <c r="H332" s="97">
        <v>1840283.77</v>
      </c>
      <c r="I332" s="97"/>
      <c r="J332" s="13">
        <v>1077807.7223056101</v>
      </c>
      <c r="K332" s="13">
        <v>483061.222792026</v>
      </c>
      <c r="L332" s="13">
        <v>126776.86903662</v>
      </c>
    </row>
    <row r="333" spans="2:12" s="1" customFormat="1" ht="10.199999999999999" x14ac:dyDescent="0.15">
      <c r="B333" s="61">
        <v>45200</v>
      </c>
      <c r="C333" s="62">
        <v>55001</v>
      </c>
      <c r="D333" s="13">
        <v>322</v>
      </c>
      <c r="E333" s="63">
        <v>9801</v>
      </c>
      <c r="F333" s="113"/>
      <c r="G333" s="113"/>
      <c r="H333" s="97">
        <v>1708317.27</v>
      </c>
      <c r="I333" s="97"/>
      <c r="J333" s="13">
        <v>998821.32342086197</v>
      </c>
      <c r="K333" s="13">
        <v>446521.920199032</v>
      </c>
      <c r="L333" s="13">
        <v>116690.969700452</v>
      </c>
    </row>
    <row r="334" spans="2:12" s="1" customFormat="1" ht="10.199999999999999" x14ac:dyDescent="0.15">
      <c r="B334" s="61">
        <v>45200</v>
      </c>
      <c r="C334" s="62">
        <v>55032</v>
      </c>
      <c r="D334" s="13">
        <v>323</v>
      </c>
      <c r="E334" s="63">
        <v>9832</v>
      </c>
      <c r="F334" s="113"/>
      <c r="G334" s="113"/>
      <c r="H334" s="97">
        <v>1576330.84</v>
      </c>
      <c r="I334" s="97"/>
      <c r="J334" s="13">
        <v>920088.12466114305</v>
      </c>
      <c r="K334" s="13">
        <v>410278.25210040802</v>
      </c>
      <c r="L334" s="13">
        <v>106765.166420252</v>
      </c>
    </row>
    <row r="335" spans="2:12" s="1" customFormat="1" ht="10.199999999999999" x14ac:dyDescent="0.15">
      <c r="B335" s="61">
        <v>45200</v>
      </c>
      <c r="C335" s="62">
        <v>55062</v>
      </c>
      <c r="D335" s="13">
        <v>324</v>
      </c>
      <c r="E335" s="63">
        <v>9862</v>
      </c>
      <c r="F335" s="113"/>
      <c r="G335" s="113"/>
      <c r="H335" s="97">
        <v>1445208.87</v>
      </c>
      <c r="I335" s="97"/>
      <c r="J335" s="13">
        <v>842168.96257349895</v>
      </c>
      <c r="K335" s="13">
        <v>374608.882031888</v>
      </c>
      <c r="L335" s="13">
        <v>97083.458340607496</v>
      </c>
    </row>
    <row r="336" spans="2:12" s="1" customFormat="1" ht="10.199999999999999" x14ac:dyDescent="0.15">
      <c r="B336" s="61">
        <v>45200</v>
      </c>
      <c r="C336" s="62">
        <v>55093</v>
      </c>
      <c r="D336" s="13">
        <v>325</v>
      </c>
      <c r="E336" s="63">
        <v>9893</v>
      </c>
      <c r="F336" s="113"/>
      <c r="G336" s="113"/>
      <c r="H336" s="97">
        <v>1316270.68</v>
      </c>
      <c r="I336" s="97"/>
      <c r="J336" s="13">
        <v>765731.65314562398</v>
      </c>
      <c r="K336" s="13">
        <v>339742.22865075001</v>
      </c>
      <c r="L336" s="13">
        <v>87674.504297494597</v>
      </c>
    </row>
    <row r="337" spans="2:12" s="1" customFormat="1" ht="10.199999999999999" x14ac:dyDescent="0.15">
      <c r="B337" s="61">
        <v>45200</v>
      </c>
      <c r="C337" s="62">
        <v>55123</v>
      </c>
      <c r="D337" s="13">
        <v>326</v>
      </c>
      <c r="E337" s="63">
        <v>9923</v>
      </c>
      <c r="F337" s="113"/>
      <c r="G337" s="113"/>
      <c r="H337" s="97">
        <v>1189065.77</v>
      </c>
      <c r="I337" s="97"/>
      <c r="J337" s="13">
        <v>690595.63654101</v>
      </c>
      <c r="K337" s="13">
        <v>305651.49805324798</v>
      </c>
      <c r="L337" s="13">
        <v>78553.655521663197</v>
      </c>
    </row>
    <row r="338" spans="2:12" s="1" customFormat="1" ht="10.199999999999999" x14ac:dyDescent="0.15">
      <c r="B338" s="61">
        <v>45200</v>
      </c>
      <c r="C338" s="62">
        <v>55154</v>
      </c>
      <c r="D338" s="13">
        <v>327</v>
      </c>
      <c r="E338" s="63">
        <v>9954</v>
      </c>
      <c r="F338" s="113"/>
      <c r="G338" s="113"/>
      <c r="H338" s="97">
        <v>1062368</v>
      </c>
      <c r="I338" s="97"/>
      <c r="J338" s="13">
        <v>615964.541789843</v>
      </c>
      <c r="K338" s="13">
        <v>271927.10816447402</v>
      </c>
      <c r="L338" s="13">
        <v>69590.345863468596</v>
      </c>
    </row>
    <row r="339" spans="2:12" s="1" customFormat="1" ht="10.199999999999999" x14ac:dyDescent="0.15">
      <c r="B339" s="61">
        <v>45200</v>
      </c>
      <c r="C339" s="62">
        <v>55185</v>
      </c>
      <c r="D339" s="13">
        <v>328</v>
      </c>
      <c r="E339" s="63">
        <v>9985</v>
      </c>
      <c r="F339" s="113"/>
      <c r="G339" s="113"/>
      <c r="H339" s="97">
        <v>937867.29</v>
      </c>
      <c r="I339" s="97"/>
      <c r="J339" s="13">
        <v>542856.32236070605</v>
      </c>
      <c r="K339" s="13">
        <v>239042.86464186001</v>
      </c>
      <c r="L339" s="13">
        <v>60915.651725957301</v>
      </c>
    </row>
    <row r="340" spans="2:12" s="1" customFormat="1" ht="10.199999999999999" x14ac:dyDescent="0.15">
      <c r="B340" s="61">
        <v>45200</v>
      </c>
      <c r="C340" s="62">
        <v>55213</v>
      </c>
      <c r="D340" s="13">
        <v>329</v>
      </c>
      <c r="E340" s="63">
        <v>10013</v>
      </c>
      <c r="F340" s="113"/>
      <c r="G340" s="113"/>
      <c r="H340" s="97">
        <v>816002.47</v>
      </c>
      <c r="I340" s="97"/>
      <c r="J340" s="13">
        <v>471594.90813161898</v>
      </c>
      <c r="K340" s="13">
        <v>207186.334937418</v>
      </c>
      <c r="L340" s="13">
        <v>52595.5776796684</v>
      </c>
    </row>
    <row r="341" spans="2:12" s="1" customFormat="1" ht="10.199999999999999" x14ac:dyDescent="0.15">
      <c r="B341" s="61">
        <v>45200</v>
      </c>
      <c r="C341" s="62">
        <v>55244</v>
      </c>
      <c r="D341" s="13">
        <v>330</v>
      </c>
      <c r="E341" s="63">
        <v>10044</v>
      </c>
      <c r="F341" s="113"/>
      <c r="G341" s="113"/>
      <c r="H341" s="97">
        <v>701017.27</v>
      </c>
      <c r="I341" s="97"/>
      <c r="J341" s="13">
        <v>404453.99566830101</v>
      </c>
      <c r="K341" s="13">
        <v>177237.34011544401</v>
      </c>
      <c r="L341" s="13">
        <v>44802.264419314</v>
      </c>
    </row>
    <row r="342" spans="2:12" s="1" customFormat="1" ht="10.199999999999999" x14ac:dyDescent="0.15">
      <c r="B342" s="61">
        <v>45200</v>
      </c>
      <c r="C342" s="62">
        <v>55274</v>
      </c>
      <c r="D342" s="13">
        <v>331</v>
      </c>
      <c r="E342" s="63">
        <v>10074</v>
      </c>
      <c r="F342" s="113"/>
      <c r="G342" s="113"/>
      <c r="H342" s="97">
        <v>590987.75</v>
      </c>
      <c r="I342" s="97"/>
      <c r="J342" s="13">
        <v>340412.46335355402</v>
      </c>
      <c r="K342" s="13">
        <v>148806.29822990199</v>
      </c>
      <c r="L342" s="13">
        <v>37461.239043957597</v>
      </c>
    </row>
    <row r="343" spans="2:12" s="1" customFormat="1" ht="10.199999999999999" x14ac:dyDescent="0.15">
      <c r="B343" s="61">
        <v>45200</v>
      </c>
      <c r="C343" s="62">
        <v>55305</v>
      </c>
      <c r="D343" s="13">
        <v>332</v>
      </c>
      <c r="E343" s="63">
        <v>10105</v>
      </c>
      <c r="F343" s="113"/>
      <c r="G343" s="113"/>
      <c r="H343" s="97">
        <v>493091.02</v>
      </c>
      <c r="I343" s="97"/>
      <c r="J343" s="13">
        <v>283541.63925152499</v>
      </c>
      <c r="K343" s="13">
        <v>123630.834162313</v>
      </c>
      <c r="L343" s="13">
        <v>30991.617526673701</v>
      </c>
    </row>
    <row r="344" spans="2:12" s="1" customFormat="1" ht="10.199999999999999" x14ac:dyDescent="0.15">
      <c r="B344" s="61">
        <v>45200</v>
      </c>
      <c r="C344" s="62">
        <v>55335</v>
      </c>
      <c r="D344" s="13">
        <v>333</v>
      </c>
      <c r="E344" s="63">
        <v>10135</v>
      </c>
      <c r="F344" s="113"/>
      <c r="G344" s="113"/>
      <c r="H344" s="97">
        <v>406018.74</v>
      </c>
      <c r="I344" s="97"/>
      <c r="J344" s="13">
        <v>233089.32915531399</v>
      </c>
      <c r="K344" s="13">
        <v>101382.29378132</v>
      </c>
      <c r="L344" s="13">
        <v>25310.203707864199</v>
      </c>
    </row>
    <row r="345" spans="2:12" s="1" customFormat="1" ht="10.199999999999999" x14ac:dyDescent="0.15">
      <c r="B345" s="61">
        <v>45200</v>
      </c>
      <c r="C345" s="62">
        <v>55366</v>
      </c>
      <c r="D345" s="13">
        <v>334</v>
      </c>
      <c r="E345" s="63">
        <v>10166</v>
      </c>
      <c r="F345" s="113"/>
      <c r="G345" s="113"/>
      <c r="H345" s="97">
        <v>323300.42</v>
      </c>
      <c r="I345" s="97"/>
      <c r="J345" s="13">
        <v>185287.175354746</v>
      </c>
      <c r="K345" s="13">
        <v>80385.769706557694</v>
      </c>
      <c r="L345" s="13">
        <v>19983.397247897399</v>
      </c>
    </row>
    <row r="346" spans="2:12" s="1" customFormat="1" ht="10.199999999999999" x14ac:dyDescent="0.15">
      <c r="B346" s="61">
        <v>45200</v>
      </c>
      <c r="C346" s="62">
        <v>55397</v>
      </c>
      <c r="D346" s="13">
        <v>335</v>
      </c>
      <c r="E346" s="63">
        <v>10197</v>
      </c>
      <c r="F346" s="113"/>
      <c r="G346" s="113"/>
      <c r="H346" s="97">
        <v>250973.78</v>
      </c>
      <c r="I346" s="97"/>
      <c r="J346" s="13">
        <v>143591.992776278</v>
      </c>
      <c r="K346" s="13">
        <v>62138.122861953001</v>
      </c>
      <c r="L346" s="13">
        <v>15381.719815482</v>
      </c>
    </row>
    <row r="347" spans="2:12" s="1" customFormat="1" ht="10.199999999999999" x14ac:dyDescent="0.15">
      <c r="B347" s="61">
        <v>45200</v>
      </c>
      <c r="C347" s="62">
        <v>55427</v>
      </c>
      <c r="D347" s="13">
        <v>336</v>
      </c>
      <c r="E347" s="63">
        <v>10227</v>
      </c>
      <c r="F347" s="113"/>
      <c r="G347" s="113"/>
      <c r="H347" s="97">
        <v>189592.57</v>
      </c>
      <c r="I347" s="97"/>
      <c r="J347" s="13">
        <v>108295.333968837</v>
      </c>
      <c r="K347" s="13">
        <v>46748.4718624507</v>
      </c>
      <c r="L347" s="13">
        <v>11524.716987747401</v>
      </c>
    </row>
    <row r="348" spans="2:12" s="1" customFormat="1" ht="10.199999999999999" x14ac:dyDescent="0.15">
      <c r="B348" s="61">
        <v>45200</v>
      </c>
      <c r="C348" s="62">
        <v>55458</v>
      </c>
      <c r="D348" s="13">
        <v>337</v>
      </c>
      <c r="E348" s="63">
        <v>10258</v>
      </c>
      <c r="F348" s="113"/>
      <c r="G348" s="113"/>
      <c r="H348" s="97">
        <v>139787.14000000001</v>
      </c>
      <c r="I348" s="97"/>
      <c r="J348" s="13">
        <v>79711.031620317997</v>
      </c>
      <c r="K348" s="13">
        <v>34321.8111025404</v>
      </c>
      <c r="L348" s="13">
        <v>8425.38328036653</v>
      </c>
    </row>
    <row r="349" spans="2:12" s="1" customFormat="1" ht="10.199999999999999" x14ac:dyDescent="0.15">
      <c r="B349" s="61">
        <v>45200</v>
      </c>
      <c r="C349" s="62">
        <v>55488</v>
      </c>
      <c r="D349" s="13">
        <v>338</v>
      </c>
      <c r="E349" s="63">
        <v>10288</v>
      </c>
      <c r="F349" s="113"/>
      <c r="G349" s="113"/>
      <c r="H349" s="97">
        <v>103836.97</v>
      </c>
      <c r="I349" s="97"/>
      <c r="J349" s="13">
        <v>59113.922448072699</v>
      </c>
      <c r="K349" s="13">
        <v>25390.503419469998</v>
      </c>
      <c r="L349" s="13">
        <v>6207.3590236333803</v>
      </c>
    </row>
    <row r="350" spans="2:12" s="1" customFormat="1" ht="10.199999999999999" x14ac:dyDescent="0.15">
      <c r="B350" s="61">
        <v>45200</v>
      </c>
      <c r="C350" s="62">
        <v>55519</v>
      </c>
      <c r="D350" s="13">
        <v>339</v>
      </c>
      <c r="E350" s="63">
        <v>10319</v>
      </c>
      <c r="F350" s="113"/>
      <c r="G350" s="113"/>
      <c r="H350" s="97">
        <v>77589.600000000006</v>
      </c>
      <c r="I350" s="97"/>
      <c r="J350" s="13">
        <v>44096.494155646898</v>
      </c>
      <c r="K350" s="13">
        <v>18892.0762541695</v>
      </c>
      <c r="L350" s="13">
        <v>4599.0895157793902</v>
      </c>
    </row>
    <row r="351" spans="2:12" s="1" customFormat="1" ht="10.199999999999999" x14ac:dyDescent="0.15">
      <c r="B351" s="61">
        <v>45200</v>
      </c>
      <c r="C351" s="62">
        <v>55550</v>
      </c>
      <c r="D351" s="13">
        <v>340</v>
      </c>
      <c r="E351" s="63">
        <v>10350</v>
      </c>
      <c r="F351" s="113"/>
      <c r="G351" s="113"/>
      <c r="H351" s="97">
        <v>59093.760000000002</v>
      </c>
      <c r="I351" s="97"/>
      <c r="J351" s="13">
        <v>33527.7919457932</v>
      </c>
      <c r="K351" s="13">
        <v>14327.640398511699</v>
      </c>
      <c r="L351" s="13">
        <v>3473.1494004788801</v>
      </c>
    </row>
    <row r="352" spans="2:12" s="1" customFormat="1" ht="10.199999999999999" x14ac:dyDescent="0.15">
      <c r="B352" s="61">
        <v>45200</v>
      </c>
      <c r="C352" s="62">
        <v>55579</v>
      </c>
      <c r="D352" s="13">
        <v>341</v>
      </c>
      <c r="E352" s="63">
        <v>10379</v>
      </c>
      <c r="F352" s="113"/>
      <c r="G352" s="113"/>
      <c r="H352" s="97">
        <v>45176.95</v>
      </c>
      <c r="I352" s="97"/>
      <c r="J352" s="13">
        <v>25591.195696222701</v>
      </c>
      <c r="K352" s="13">
        <v>10910.024845665101</v>
      </c>
      <c r="L352" s="13">
        <v>2634.2080909914398</v>
      </c>
    </row>
    <row r="353" spans="2:12" s="1" customFormat="1" ht="10.199999999999999" x14ac:dyDescent="0.15">
      <c r="B353" s="61">
        <v>45200</v>
      </c>
      <c r="C353" s="62">
        <v>55610</v>
      </c>
      <c r="D353" s="13">
        <v>342</v>
      </c>
      <c r="E353" s="63">
        <v>10410</v>
      </c>
      <c r="F353" s="113"/>
      <c r="G353" s="113"/>
      <c r="H353" s="97">
        <v>34542.78</v>
      </c>
      <c r="I353" s="97"/>
      <c r="J353" s="13">
        <v>19534.114822842799</v>
      </c>
      <c r="K353" s="13">
        <v>8306.5941295886605</v>
      </c>
      <c r="L353" s="13">
        <v>1997.11903076719</v>
      </c>
    </row>
    <row r="354" spans="2:12" s="1" customFormat="1" ht="10.199999999999999" x14ac:dyDescent="0.15">
      <c r="B354" s="61">
        <v>45200</v>
      </c>
      <c r="C354" s="62">
        <v>55640</v>
      </c>
      <c r="D354" s="13">
        <v>343</v>
      </c>
      <c r="E354" s="63">
        <v>10440</v>
      </c>
      <c r="F354" s="113"/>
      <c r="G354" s="113"/>
      <c r="H354" s="97">
        <v>25946.93</v>
      </c>
      <c r="I354" s="97"/>
      <c r="J354" s="13">
        <v>14649.0341061772</v>
      </c>
      <c r="K354" s="13">
        <v>6213.9536863531202</v>
      </c>
      <c r="L354" s="13">
        <v>1487.87023183109</v>
      </c>
    </row>
    <row r="355" spans="2:12" s="1" customFormat="1" ht="10.199999999999999" x14ac:dyDescent="0.15">
      <c r="B355" s="61">
        <v>45200</v>
      </c>
      <c r="C355" s="62">
        <v>55671</v>
      </c>
      <c r="D355" s="13">
        <v>344</v>
      </c>
      <c r="E355" s="63">
        <v>10471</v>
      </c>
      <c r="F355" s="113"/>
      <c r="G355" s="113"/>
      <c r="H355" s="97">
        <v>19393.91</v>
      </c>
      <c r="I355" s="97"/>
      <c r="J355" s="13">
        <v>10930.7802866412</v>
      </c>
      <c r="K355" s="13">
        <v>4624.9205835798803</v>
      </c>
      <c r="L355" s="13">
        <v>1102.70144079802</v>
      </c>
    </row>
    <row r="356" spans="2:12" s="1" customFormat="1" ht="10.199999999999999" x14ac:dyDescent="0.15">
      <c r="B356" s="61">
        <v>45200</v>
      </c>
      <c r="C356" s="62">
        <v>55701</v>
      </c>
      <c r="D356" s="13">
        <v>345</v>
      </c>
      <c r="E356" s="63">
        <v>10501</v>
      </c>
      <c r="F356" s="113"/>
      <c r="G356" s="113"/>
      <c r="H356" s="97">
        <v>15255.87</v>
      </c>
      <c r="I356" s="97"/>
      <c r="J356" s="13">
        <v>8584.38780016089</v>
      </c>
      <c r="K356" s="13">
        <v>3623.1991916734</v>
      </c>
      <c r="L356" s="13">
        <v>860.32383801147705</v>
      </c>
    </row>
    <row r="357" spans="2:12" s="1" customFormat="1" ht="10.199999999999999" x14ac:dyDescent="0.15">
      <c r="B357" s="61">
        <v>45200</v>
      </c>
      <c r="C357" s="62">
        <v>55732</v>
      </c>
      <c r="D357" s="13">
        <v>346</v>
      </c>
      <c r="E357" s="63">
        <v>10532</v>
      </c>
      <c r="F357" s="113"/>
      <c r="G357" s="113"/>
      <c r="H357" s="97">
        <v>12946.28</v>
      </c>
      <c r="I357" s="97"/>
      <c r="J357" s="13">
        <v>7272.4396182583096</v>
      </c>
      <c r="K357" s="13">
        <v>3061.6609784655002</v>
      </c>
      <c r="L357" s="13">
        <v>723.90814722063806</v>
      </c>
    </row>
    <row r="358" spans="2:12" s="1" customFormat="1" ht="10.199999999999999" x14ac:dyDescent="0.15">
      <c r="B358" s="61">
        <v>45200</v>
      </c>
      <c r="C358" s="62">
        <v>55763</v>
      </c>
      <c r="D358" s="13">
        <v>347</v>
      </c>
      <c r="E358" s="63">
        <v>10563</v>
      </c>
      <c r="F358" s="113"/>
      <c r="G358" s="113"/>
      <c r="H358" s="97">
        <v>10971.88</v>
      </c>
      <c r="I358" s="97"/>
      <c r="J358" s="13">
        <v>6152.8872459248096</v>
      </c>
      <c r="K358" s="13">
        <v>2583.7472322620602</v>
      </c>
      <c r="L358" s="13">
        <v>608.32128048183199</v>
      </c>
    </row>
    <row r="359" spans="2:12" s="1" customFormat="1" ht="10.199999999999999" x14ac:dyDescent="0.15">
      <c r="B359" s="61">
        <v>45200</v>
      </c>
      <c r="C359" s="62">
        <v>55793</v>
      </c>
      <c r="D359" s="13">
        <v>348</v>
      </c>
      <c r="E359" s="63">
        <v>10593</v>
      </c>
      <c r="F359" s="113"/>
      <c r="G359" s="113"/>
      <c r="H359" s="97">
        <v>8975.2800000000007</v>
      </c>
      <c r="I359" s="97"/>
      <c r="J359" s="13">
        <v>5024.9584369578397</v>
      </c>
      <c r="K359" s="13">
        <v>2104.90892271148</v>
      </c>
      <c r="L359" s="13">
        <v>493.55138787202202</v>
      </c>
    </row>
    <row r="360" spans="2:12" s="1" customFormat="1" ht="10.199999999999999" x14ac:dyDescent="0.15">
      <c r="B360" s="61">
        <v>45200</v>
      </c>
      <c r="C360" s="62">
        <v>55824</v>
      </c>
      <c r="D360" s="13">
        <v>349</v>
      </c>
      <c r="E360" s="63">
        <v>10624</v>
      </c>
      <c r="F360" s="113"/>
      <c r="G360" s="113"/>
      <c r="H360" s="97">
        <v>7706.08</v>
      </c>
      <c r="I360" s="97"/>
      <c r="J360" s="13">
        <v>4307.0583974352203</v>
      </c>
      <c r="K360" s="13">
        <v>1799.5987724839099</v>
      </c>
      <c r="L360" s="13">
        <v>420.176129525487</v>
      </c>
    </row>
    <row r="361" spans="2:12" s="1" customFormat="1" ht="10.199999999999999" x14ac:dyDescent="0.15">
      <c r="B361" s="61">
        <v>45200</v>
      </c>
      <c r="C361" s="62">
        <v>55854</v>
      </c>
      <c r="D361" s="13">
        <v>350</v>
      </c>
      <c r="E361" s="63">
        <v>10654</v>
      </c>
      <c r="F361" s="113"/>
      <c r="G361" s="113"/>
      <c r="H361" s="97">
        <v>6432.58</v>
      </c>
      <c r="I361" s="97"/>
      <c r="J361" s="13">
        <v>3589.3764030542802</v>
      </c>
      <c r="K361" s="13">
        <v>1496.0416990336601</v>
      </c>
      <c r="L361" s="13">
        <v>347.86879287589102</v>
      </c>
    </row>
    <row r="362" spans="2:12" s="1" customFormat="1" ht="10.199999999999999" x14ac:dyDescent="0.15">
      <c r="B362" s="61">
        <v>45200</v>
      </c>
      <c r="C362" s="62">
        <v>55885</v>
      </c>
      <c r="D362" s="13">
        <v>351</v>
      </c>
      <c r="E362" s="63">
        <v>10685</v>
      </c>
      <c r="F362" s="113"/>
      <c r="G362" s="113"/>
      <c r="H362" s="97">
        <v>5154.75</v>
      </c>
      <c r="I362" s="97"/>
      <c r="J362" s="13">
        <v>2871.4694071685699</v>
      </c>
      <c r="K362" s="13">
        <v>1193.7763804640499</v>
      </c>
      <c r="L362" s="13">
        <v>276.40848645673401</v>
      </c>
    </row>
    <row r="363" spans="2:12" s="1" customFormat="1" ht="10.199999999999999" x14ac:dyDescent="0.15">
      <c r="B363" s="61">
        <v>45200</v>
      </c>
      <c r="C363" s="62">
        <v>55916</v>
      </c>
      <c r="D363" s="13">
        <v>352</v>
      </c>
      <c r="E363" s="63">
        <v>10716</v>
      </c>
      <c r="F363" s="113"/>
      <c r="G363" s="113"/>
      <c r="H363" s="97">
        <v>3872.6</v>
      </c>
      <c r="I363" s="97"/>
      <c r="J363" s="13">
        <v>2153.5849448335998</v>
      </c>
      <c r="K363" s="13">
        <v>893.04817568641397</v>
      </c>
      <c r="L363" s="13">
        <v>205.90168381925599</v>
      </c>
    </row>
    <row r="364" spans="2:12" s="1" customFormat="1" ht="10.199999999999999" x14ac:dyDescent="0.15">
      <c r="B364" s="61">
        <v>45200</v>
      </c>
      <c r="C364" s="62">
        <v>55944</v>
      </c>
      <c r="D364" s="13">
        <v>353</v>
      </c>
      <c r="E364" s="63">
        <v>10744</v>
      </c>
      <c r="F364" s="113"/>
      <c r="G364" s="113"/>
      <c r="H364" s="97">
        <v>2586.1</v>
      </c>
      <c r="I364" s="97"/>
      <c r="J364" s="13">
        <v>1435.9482962808199</v>
      </c>
      <c r="K364" s="13">
        <v>594.09076300023298</v>
      </c>
      <c r="L364" s="13">
        <v>136.44977433364301</v>
      </c>
    </row>
    <row r="365" spans="2:12" s="1" customFormat="1" ht="10.199999999999999" x14ac:dyDescent="0.15">
      <c r="B365" s="61">
        <v>45200</v>
      </c>
      <c r="C365" s="62">
        <v>55975</v>
      </c>
      <c r="D365" s="13">
        <v>354</v>
      </c>
      <c r="E365" s="63">
        <v>10775</v>
      </c>
      <c r="F365" s="113"/>
      <c r="G365" s="113"/>
      <c r="H365" s="97">
        <v>1295.24</v>
      </c>
      <c r="I365" s="97"/>
      <c r="J365" s="13">
        <v>717.97035968767602</v>
      </c>
      <c r="K365" s="13">
        <v>296.28837056217799</v>
      </c>
      <c r="L365" s="13">
        <v>67.762785011393404</v>
      </c>
    </row>
    <row r="366" spans="2:12" s="1" customFormat="1" ht="10.199999999999999" x14ac:dyDescent="0.15">
      <c r="B366" s="61">
        <v>45200</v>
      </c>
      <c r="C366" s="62">
        <v>56005</v>
      </c>
      <c r="D366" s="13">
        <v>355</v>
      </c>
      <c r="E366" s="63">
        <v>10805</v>
      </c>
      <c r="F366" s="113"/>
      <c r="G366" s="113"/>
      <c r="H366" s="97">
        <v>0</v>
      </c>
      <c r="I366" s="97"/>
      <c r="J366" s="13">
        <v>0</v>
      </c>
      <c r="K366" s="13">
        <v>0</v>
      </c>
      <c r="L366" s="13">
        <v>0</v>
      </c>
    </row>
    <row r="367" spans="2:12" s="1" customFormat="1" ht="10.199999999999999" x14ac:dyDescent="0.15">
      <c r="B367" s="61">
        <v>45200</v>
      </c>
      <c r="C367" s="62">
        <v>56036</v>
      </c>
      <c r="D367" s="13">
        <v>356</v>
      </c>
      <c r="E367" s="63">
        <v>10836</v>
      </c>
      <c r="F367" s="113"/>
      <c r="G367" s="113"/>
      <c r="H367" s="97">
        <v>0</v>
      </c>
      <c r="I367" s="97"/>
      <c r="J367" s="13">
        <v>0</v>
      </c>
      <c r="K367" s="13">
        <v>0</v>
      </c>
      <c r="L367" s="13">
        <v>0</v>
      </c>
    </row>
    <row r="368" spans="2:12" s="1" customFormat="1" ht="9.6" x14ac:dyDescent="0.15">
      <c r="B368" s="64"/>
      <c r="C368" s="65"/>
      <c r="D368" s="66"/>
      <c r="E368" s="67"/>
      <c r="F368" s="115"/>
      <c r="G368" s="115"/>
      <c r="H368" s="118">
        <v>341776407952.89301</v>
      </c>
      <c r="I368" s="118"/>
      <c r="J368" s="68">
        <v>303953946299.005</v>
      </c>
      <c r="K368" s="68">
        <v>258822972601.58899</v>
      </c>
      <c r="L368" s="68">
        <v>204984258650.26001</v>
      </c>
    </row>
    <row r="369" s="1" customFormat="1" ht="7.8"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F4" sqref="F4"/>
    </sheetView>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F06E7-4DB2-414E-AEC4-98922CBDA0CD}">
  <sheetPr>
    <tabColor rgb="FF002060"/>
  </sheetPr>
  <dimension ref="A1:J112"/>
  <sheetViews>
    <sheetView view="pageBreakPreview" zoomScale="60" zoomScaleNormal="55" workbookViewId="0">
      <selection activeCell="C85" sqref="C85:C86"/>
    </sheetView>
  </sheetViews>
  <sheetFormatPr defaultRowHeight="14.4" x14ac:dyDescent="0.3"/>
  <cols>
    <col min="1" max="1" width="13.33203125" style="155" customWidth="1"/>
    <col min="2" max="2" width="60.5546875" style="155" bestFit="1" customWidth="1"/>
    <col min="3" max="3" width="44.88671875" style="155" customWidth="1"/>
    <col min="4" max="7" width="41" style="155" customWidth="1"/>
    <col min="8" max="8" width="7.33203125" style="155" customWidth="1"/>
    <col min="9" max="9" width="92" style="155" customWidth="1"/>
    <col min="10" max="10" width="47.6640625" style="155" customWidth="1"/>
    <col min="11" max="16384" width="8.88671875" style="153"/>
  </cols>
  <sheetData>
    <row r="1" spans="1:10" x14ac:dyDescent="0.3">
      <c r="A1" s="240" t="s">
        <v>1613</v>
      </c>
      <c r="B1" s="240"/>
    </row>
    <row r="2" spans="1:10" ht="31.2" x14ac:dyDescent="0.3">
      <c r="A2" s="228" t="s">
        <v>1614</v>
      </c>
      <c r="B2" s="228"/>
      <c r="C2" s="154"/>
      <c r="D2" s="154"/>
      <c r="E2" s="154"/>
      <c r="F2" s="227" t="s">
        <v>1512</v>
      </c>
      <c r="G2" s="209"/>
      <c r="H2" s="154"/>
      <c r="I2" s="228"/>
      <c r="J2" s="154"/>
    </row>
    <row r="3" spans="1:10" ht="15" thickBot="1" x14ac:dyDescent="0.35">
      <c r="A3" s="154"/>
      <c r="B3" s="226"/>
      <c r="C3" s="226"/>
      <c r="D3" s="154"/>
      <c r="E3" s="154"/>
      <c r="F3" s="154"/>
      <c r="G3" s="154"/>
      <c r="H3" s="154"/>
    </row>
    <row r="4" spans="1:10" ht="18.600000000000001" thickBot="1" x14ac:dyDescent="0.35">
      <c r="A4" s="223"/>
      <c r="B4" s="225" t="s">
        <v>0</v>
      </c>
      <c r="C4" s="224" t="s">
        <v>1</v>
      </c>
      <c r="D4" s="223"/>
      <c r="E4" s="223"/>
      <c r="F4" s="154"/>
      <c r="G4" s="154"/>
      <c r="H4" s="154"/>
      <c r="I4" s="165" t="s">
        <v>1615</v>
      </c>
      <c r="J4" s="231" t="s">
        <v>1593</v>
      </c>
    </row>
    <row r="5" spans="1:10" ht="15" thickBot="1" x14ac:dyDescent="0.35">
      <c r="H5" s="154"/>
      <c r="I5" s="241" t="s">
        <v>1595</v>
      </c>
      <c r="J5" s="155" t="s">
        <v>50</v>
      </c>
    </row>
    <row r="6" spans="1:10" ht="18" x14ac:dyDescent="0.3">
      <c r="A6" s="221"/>
      <c r="B6" s="222" t="s">
        <v>1616</v>
      </c>
      <c r="C6" s="221"/>
      <c r="E6" s="197"/>
      <c r="F6" s="197"/>
      <c r="G6" s="197"/>
      <c r="H6" s="154"/>
      <c r="I6" s="241" t="s">
        <v>1597</v>
      </c>
      <c r="J6" s="155" t="s">
        <v>1598</v>
      </c>
    </row>
    <row r="7" spans="1:10" x14ac:dyDescent="0.3">
      <c r="B7" s="219" t="s">
        <v>1617</v>
      </c>
      <c r="H7" s="154"/>
      <c r="I7" s="241" t="s">
        <v>1600</v>
      </c>
      <c r="J7" s="155" t="s">
        <v>1601</v>
      </c>
    </row>
    <row r="8" spans="1:10" x14ac:dyDescent="0.3">
      <c r="B8" s="219" t="s">
        <v>763</v>
      </c>
      <c r="H8" s="154"/>
      <c r="I8" s="241" t="s">
        <v>1618</v>
      </c>
      <c r="J8" s="155" t="s">
        <v>1619</v>
      </c>
    </row>
    <row r="9" spans="1:10" ht="15" thickBot="1" x14ac:dyDescent="0.35">
      <c r="B9" s="218" t="s">
        <v>764</v>
      </c>
      <c r="H9" s="154"/>
    </row>
    <row r="10" spans="1:10" x14ac:dyDescent="0.3">
      <c r="B10" s="217"/>
      <c r="H10" s="154"/>
      <c r="I10" s="242" t="s">
        <v>1620</v>
      </c>
    </row>
    <row r="11" spans="1:10" x14ac:dyDescent="0.3">
      <c r="B11" s="217"/>
      <c r="H11" s="154"/>
      <c r="I11" s="242" t="s">
        <v>1621</v>
      </c>
    </row>
    <row r="12" spans="1:10" ht="36" x14ac:dyDescent="0.3">
      <c r="A12" s="165" t="s">
        <v>5</v>
      </c>
      <c r="B12" s="165" t="s">
        <v>762</v>
      </c>
      <c r="C12" s="164"/>
      <c r="D12" s="164"/>
      <c r="E12" s="164"/>
      <c r="F12" s="164"/>
      <c r="G12" s="164"/>
      <c r="H12" s="154"/>
    </row>
    <row r="13" spans="1:10" x14ac:dyDescent="0.3">
      <c r="A13" s="161"/>
      <c r="B13" s="162" t="s">
        <v>765</v>
      </c>
      <c r="C13" s="161" t="s">
        <v>766</v>
      </c>
      <c r="D13" s="161" t="s">
        <v>767</v>
      </c>
      <c r="E13" s="160"/>
      <c r="F13" s="159"/>
      <c r="G13" s="159"/>
      <c r="H13" s="154"/>
    </row>
    <row r="14" spans="1:10" x14ac:dyDescent="0.3">
      <c r="A14" s="155" t="s">
        <v>768</v>
      </c>
      <c r="B14" s="176" t="s">
        <v>769</v>
      </c>
      <c r="C14" s="243"/>
      <c r="D14" s="243"/>
      <c r="E14" s="197"/>
      <c r="F14" s="197"/>
      <c r="G14" s="197"/>
      <c r="H14" s="154"/>
    </row>
    <row r="15" spans="1:10" x14ac:dyDescent="0.3">
      <c r="A15" s="155" t="s">
        <v>770</v>
      </c>
      <c r="B15" s="176" t="s">
        <v>771</v>
      </c>
      <c r="C15" s="155" t="s">
        <v>772</v>
      </c>
      <c r="D15" s="155" t="s">
        <v>773</v>
      </c>
      <c r="E15" s="197"/>
      <c r="F15" s="197"/>
      <c r="G15" s="197"/>
      <c r="H15" s="154"/>
    </row>
    <row r="16" spans="1:10" x14ac:dyDescent="0.3">
      <c r="A16" s="155" t="s">
        <v>774</v>
      </c>
      <c r="B16" s="176" t="s">
        <v>775</v>
      </c>
      <c r="E16" s="197"/>
      <c r="F16" s="197"/>
      <c r="G16" s="197"/>
      <c r="H16" s="154"/>
    </row>
    <row r="17" spans="1:8" x14ac:dyDescent="0.3">
      <c r="A17" s="155" t="s">
        <v>776</v>
      </c>
      <c r="B17" s="176" t="s">
        <v>777</v>
      </c>
      <c r="E17" s="197"/>
      <c r="F17" s="197"/>
      <c r="G17" s="197"/>
      <c r="H17" s="154"/>
    </row>
    <row r="18" spans="1:8" x14ac:dyDescent="0.3">
      <c r="A18" s="155" t="s">
        <v>778</v>
      </c>
      <c r="B18" s="176" t="s">
        <v>779</v>
      </c>
      <c r="E18" s="197"/>
      <c r="F18" s="197"/>
      <c r="G18" s="197"/>
      <c r="H18" s="154"/>
    </row>
    <row r="19" spans="1:8" x14ac:dyDescent="0.3">
      <c r="A19" s="155" t="s">
        <v>780</v>
      </c>
      <c r="B19" s="176" t="s">
        <v>781</v>
      </c>
      <c r="E19" s="197"/>
      <c r="F19" s="197"/>
      <c r="G19" s="197"/>
      <c r="H19" s="154"/>
    </row>
    <row r="20" spans="1:8" x14ac:dyDescent="0.3">
      <c r="A20" s="155" t="s">
        <v>782</v>
      </c>
      <c r="B20" s="176" t="s">
        <v>783</v>
      </c>
      <c r="E20" s="197"/>
      <c r="F20" s="197"/>
      <c r="G20" s="197"/>
      <c r="H20" s="154"/>
    </row>
    <row r="21" spans="1:8" x14ac:dyDescent="0.3">
      <c r="A21" s="155" t="s">
        <v>784</v>
      </c>
      <c r="B21" s="176" t="s">
        <v>785</v>
      </c>
      <c r="E21" s="197"/>
      <c r="F21" s="197"/>
      <c r="G21" s="197"/>
      <c r="H21" s="154"/>
    </row>
    <row r="22" spans="1:8" x14ac:dyDescent="0.3">
      <c r="A22" s="155" t="s">
        <v>786</v>
      </c>
      <c r="B22" s="176" t="s">
        <v>787</v>
      </c>
      <c r="E22" s="197"/>
      <c r="F22" s="197"/>
      <c r="G22" s="197"/>
      <c r="H22" s="154"/>
    </row>
    <row r="23" spans="1:8" x14ac:dyDescent="0.3">
      <c r="A23" s="155" t="s">
        <v>788</v>
      </c>
      <c r="B23" s="176" t="s">
        <v>789</v>
      </c>
      <c r="C23" s="155" t="s">
        <v>790</v>
      </c>
      <c r="E23" s="197"/>
      <c r="F23" s="197"/>
      <c r="G23" s="197"/>
      <c r="H23" s="154"/>
    </row>
    <row r="24" spans="1:8" x14ac:dyDescent="0.3">
      <c r="A24" s="155" t="s">
        <v>791</v>
      </c>
      <c r="B24" s="176" t="s">
        <v>792</v>
      </c>
      <c r="C24" s="155" t="s">
        <v>793</v>
      </c>
      <c r="E24" s="197"/>
      <c r="F24" s="197"/>
      <c r="G24" s="197"/>
      <c r="H24" s="154"/>
    </row>
    <row r="25" spans="1:8" x14ac:dyDescent="0.3">
      <c r="A25" s="155" t="s">
        <v>794</v>
      </c>
      <c r="B25" s="158" t="s">
        <v>1622</v>
      </c>
      <c r="E25" s="197"/>
      <c r="F25" s="197"/>
      <c r="G25" s="197"/>
      <c r="H25" s="154"/>
    </row>
    <row r="26" spans="1:8" x14ac:dyDescent="0.3">
      <c r="A26" s="155" t="s">
        <v>795</v>
      </c>
      <c r="B26" s="244"/>
      <c r="C26" s="170"/>
      <c r="D26" s="170"/>
      <c r="E26" s="197"/>
      <c r="F26" s="197"/>
      <c r="G26" s="197"/>
      <c r="H26" s="154"/>
    </row>
    <row r="27" spans="1:8" x14ac:dyDescent="0.3">
      <c r="A27" s="155" t="s">
        <v>796</v>
      </c>
      <c r="B27" s="244"/>
      <c r="C27" s="170"/>
      <c r="D27" s="170"/>
      <c r="E27" s="197"/>
      <c r="F27" s="197"/>
      <c r="G27" s="197"/>
      <c r="H27" s="154"/>
    </row>
    <row r="28" spans="1:8" x14ac:dyDescent="0.3">
      <c r="A28" s="155" t="s">
        <v>797</v>
      </c>
      <c r="B28" s="244"/>
      <c r="C28" s="170"/>
      <c r="D28" s="170"/>
      <c r="E28" s="197"/>
      <c r="F28" s="197"/>
      <c r="G28" s="197"/>
      <c r="H28" s="154"/>
    </row>
    <row r="29" spans="1:8" x14ac:dyDescent="0.3">
      <c r="A29" s="155" t="s">
        <v>798</v>
      </c>
      <c r="B29" s="244"/>
      <c r="C29" s="170"/>
      <c r="D29" s="170"/>
      <c r="E29" s="197"/>
      <c r="F29" s="197"/>
      <c r="G29" s="197"/>
      <c r="H29" s="154"/>
    </row>
    <row r="30" spans="1:8" x14ac:dyDescent="0.3">
      <c r="A30" s="155" t="s">
        <v>799</v>
      </c>
      <c r="B30" s="244"/>
      <c r="C30" s="170"/>
      <c r="D30" s="170"/>
      <c r="E30" s="197"/>
      <c r="F30" s="197"/>
      <c r="G30" s="197"/>
      <c r="H30" s="154"/>
    </row>
    <row r="31" spans="1:8" x14ac:dyDescent="0.3">
      <c r="A31" s="155" t="s">
        <v>800</v>
      </c>
      <c r="B31" s="244"/>
      <c r="C31" s="170"/>
      <c r="D31" s="170"/>
      <c r="E31" s="197"/>
      <c r="F31" s="197"/>
      <c r="G31" s="197"/>
      <c r="H31" s="154"/>
    </row>
    <row r="32" spans="1:8" x14ac:dyDescent="0.3">
      <c r="A32" s="155" t="s">
        <v>801</v>
      </c>
      <c r="B32" s="244"/>
      <c r="C32" s="170"/>
      <c r="D32" s="170"/>
      <c r="E32" s="197"/>
      <c r="F32" s="197"/>
      <c r="G32" s="197"/>
      <c r="H32" s="154"/>
    </row>
    <row r="33" spans="1:8" ht="18" x14ac:dyDescent="0.3">
      <c r="A33" s="164"/>
      <c r="B33" s="165" t="s">
        <v>763</v>
      </c>
      <c r="C33" s="164"/>
      <c r="D33" s="164"/>
      <c r="E33" s="164"/>
      <c r="F33" s="164"/>
      <c r="G33" s="164"/>
      <c r="H33" s="154"/>
    </row>
    <row r="34" spans="1:8" x14ac:dyDescent="0.3">
      <c r="A34" s="161"/>
      <c r="B34" s="162" t="s">
        <v>802</v>
      </c>
      <c r="C34" s="161" t="s">
        <v>803</v>
      </c>
      <c r="D34" s="161" t="s">
        <v>767</v>
      </c>
      <c r="E34" s="161" t="s">
        <v>804</v>
      </c>
      <c r="F34" s="159"/>
      <c r="G34" s="159"/>
      <c r="H34" s="154"/>
    </row>
    <row r="35" spans="1:8" x14ac:dyDescent="0.3">
      <c r="A35" s="155" t="s">
        <v>805</v>
      </c>
      <c r="B35" s="243" t="s">
        <v>1623</v>
      </c>
      <c r="C35" s="243"/>
      <c r="D35" s="243"/>
      <c r="E35" s="243"/>
      <c r="F35" s="245"/>
      <c r="G35" s="245"/>
      <c r="H35" s="154"/>
    </row>
    <row r="36" spans="1:8" x14ac:dyDescent="0.3">
      <c r="A36" s="155" t="s">
        <v>806</v>
      </c>
      <c r="B36" s="176" t="s">
        <v>1624</v>
      </c>
      <c r="H36" s="154"/>
    </row>
    <row r="37" spans="1:8" x14ac:dyDescent="0.3">
      <c r="A37" s="155" t="s">
        <v>807</v>
      </c>
      <c r="B37" s="176" t="s">
        <v>1625</v>
      </c>
      <c r="H37" s="154"/>
    </row>
    <row r="38" spans="1:8" x14ac:dyDescent="0.3">
      <c r="A38" s="155" t="s">
        <v>808</v>
      </c>
      <c r="B38" s="176" t="s">
        <v>1626</v>
      </c>
      <c r="H38" s="154"/>
    </row>
    <row r="39" spans="1:8" x14ac:dyDescent="0.3">
      <c r="A39" s="155" t="s">
        <v>809</v>
      </c>
      <c r="B39" s="176" t="s">
        <v>1627</v>
      </c>
      <c r="H39" s="154"/>
    </row>
    <row r="40" spans="1:8" x14ac:dyDescent="0.3">
      <c r="A40" s="155" t="s">
        <v>810</v>
      </c>
      <c r="B40" s="176" t="s">
        <v>1628</v>
      </c>
      <c r="H40" s="154"/>
    </row>
    <row r="41" spans="1:8" x14ac:dyDescent="0.3">
      <c r="A41" s="155" t="s">
        <v>811</v>
      </c>
      <c r="B41" s="176" t="s">
        <v>1629</v>
      </c>
      <c r="H41" s="154"/>
    </row>
    <row r="42" spans="1:8" x14ac:dyDescent="0.3">
      <c r="A42" s="155" t="s">
        <v>812</v>
      </c>
      <c r="B42" s="176" t="s">
        <v>1630</v>
      </c>
      <c r="H42" s="154"/>
    </row>
    <row r="43" spans="1:8" x14ac:dyDescent="0.3">
      <c r="A43" s="155" t="s">
        <v>813</v>
      </c>
      <c r="B43" s="176" t="s">
        <v>1631</v>
      </c>
      <c r="H43" s="154"/>
    </row>
    <row r="44" spans="1:8" x14ac:dyDescent="0.3">
      <c r="A44" s="155" t="s">
        <v>814</v>
      </c>
      <c r="B44" s="176" t="s">
        <v>1632</v>
      </c>
      <c r="H44" s="154"/>
    </row>
    <row r="45" spans="1:8" x14ac:dyDescent="0.3">
      <c r="A45" s="155" t="s">
        <v>815</v>
      </c>
      <c r="B45" s="176" t="s">
        <v>1633</v>
      </c>
      <c r="H45" s="154"/>
    </row>
    <row r="46" spans="1:8" x14ac:dyDescent="0.3">
      <c r="A46" s="155" t="s">
        <v>816</v>
      </c>
      <c r="B46" s="176" t="s">
        <v>1634</v>
      </c>
      <c r="H46" s="154"/>
    </row>
    <row r="47" spans="1:8" x14ac:dyDescent="0.3">
      <c r="A47" s="155" t="s">
        <v>817</v>
      </c>
      <c r="B47" s="176" t="s">
        <v>1635</v>
      </c>
      <c r="H47" s="154"/>
    </row>
    <row r="48" spans="1:8" x14ac:dyDescent="0.3">
      <c r="A48" s="155" t="s">
        <v>818</v>
      </c>
      <c r="B48" s="176" t="s">
        <v>1636</v>
      </c>
      <c r="H48" s="154"/>
    </row>
    <row r="49" spans="1:8" x14ac:dyDescent="0.3">
      <c r="A49" s="155" t="s">
        <v>819</v>
      </c>
      <c r="B49" s="176" t="s">
        <v>1637</v>
      </c>
      <c r="H49" s="154"/>
    </row>
    <row r="50" spans="1:8" x14ac:dyDescent="0.3">
      <c r="A50" s="155" t="s">
        <v>820</v>
      </c>
      <c r="B50" s="176" t="s">
        <v>1638</v>
      </c>
      <c r="H50" s="154"/>
    </row>
    <row r="51" spans="1:8" x14ac:dyDescent="0.3">
      <c r="A51" s="155" t="s">
        <v>821</v>
      </c>
      <c r="B51" s="176" t="s">
        <v>1639</v>
      </c>
      <c r="H51" s="154"/>
    </row>
    <row r="52" spans="1:8" x14ac:dyDescent="0.3">
      <c r="A52" s="155" t="s">
        <v>822</v>
      </c>
      <c r="B52" s="176" t="s">
        <v>1640</v>
      </c>
      <c r="H52" s="154"/>
    </row>
    <row r="53" spans="1:8" x14ac:dyDescent="0.3">
      <c r="A53" s="155" t="s">
        <v>823</v>
      </c>
      <c r="B53" s="176" t="s">
        <v>1641</v>
      </c>
      <c r="H53" s="154"/>
    </row>
    <row r="54" spans="1:8" x14ac:dyDescent="0.3">
      <c r="A54" s="155" t="s">
        <v>824</v>
      </c>
      <c r="B54" s="176" t="s">
        <v>1642</v>
      </c>
      <c r="H54" s="154"/>
    </row>
    <row r="55" spans="1:8" x14ac:dyDescent="0.3">
      <c r="A55" s="155" t="s">
        <v>825</v>
      </c>
      <c r="B55" s="176" t="s">
        <v>1643</v>
      </c>
      <c r="H55" s="154"/>
    </row>
    <row r="56" spans="1:8" x14ac:dyDescent="0.3">
      <c r="A56" s="155" t="s">
        <v>826</v>
      </c>
      <c r="B56" s="176" t="s">
        <v>1644</v>
      </c>
      <c r="H56" s="154"/>
    </row>
    <row r="57" spans="1:8" x14ac:dyDescent="0.3">
      <c r="A57" s="155" t="s">
        <v>827</v>
      </c>
      <c r="B57" s="176" t="s">
        <v>1645</v>
      </c>
      <c r="H57" s="154"/>
    </row>
    <row r="58" spans="1:8" x14ac:dyDescent="0.3">
      <c r="A58" s="155" t="s">
        <v>828</v>
      </c>
      <c r="B58" s="176" t="s">
        <v>1646</v>
      </c>
      <c r="H58" s="154"/>
    </row>
    <row r="59" spans="1:8" x14ac:dyDescent="0.3">
      <c r="A59" s="155" t="s">
        <v>829</v>
      </c>
      <c r="B59" s="176" t="s">
        <v>1647</v>
      </c>
      <c r="H59" s="154"/>
    </row>
    <row r="60" spans="1:8" x14ac:dyDescent="0.3">
      <c r="A60" s="155" t="s">
        <v>830</v>
      </c>
      <c r="B60" s="176"/>
      <c r="E60" s="176"/>
      <c r="F60" s="176"/>
      <c r="G60" s="176"/>
      <c r="H60" s="154"/>
    </row>
    <row r="61" spans="1:8" x14ac:dyDescent="0.3">
      <c r="A61" s="155" t="s">
        <v>831</v>
      </c>
      <c r="B61" s="176"/>
      <c r="E61" s="176"/>
      <c r="F61" s="176"/>
      <c r="G61" s="176"/>
      <c r="H61" s="154"/>
    </row>
    <row r="62" spans="1:8" x14ac:dyDescent="0.3">
      <c r="A62" s="155" t="s">
        <v>832</v>
      </c>
      <c r="B62" s="176"/>
      <c r="E62" s="176"/>
      <c r="F62" s="176"/>
      <c r="G62" s="176"/>
      <c r="H62" s="154"/>
    </row>
    <row r="63" spans="1:8" x14ac:dyDescent="0.3">
      <c r="A63" s="155" t="s">
        <v>833</v>
      </c>
      <c r="B63" s="176"/>
      <c r="E63" s="176"/>
      <c r="F63" s="176"/>
      <c r="G63" s="176"/>
      <c r="H63" s="154"/>
    </row>
    <row r="64" spans="1:8" x14ac:dyDescent="0.3">
      <c r="A64" s="155" t="s">
        <v>834</v>
      </c>
      <c r="B64" s="176"/>
      <c r="E64" s="176"/>
      <c r="F64" s="176"/>
      <c r="G64" s="176"/>
      <c r="H64" s="154"/>
    </row>
    <row r="65" spans="1:10" x14ac:dyDescent="0.3">
      <c r="A65" s="155" t="s">
        <v>835</v>
      </c>
      <c r="B65" s="176"/>
      <c r="E65" s="176"/>
      <c r="F65" s="176"/>
      <c r="G65" s="176"/>
      <c r="H65" s="154"/>
    </row>
    <row r="66" spans="1:10" x14ac:dyDescent="0.3">
      <c r="A66" s="155" t="s">
        <v>836</v>
      </c>
      <c r="B66" s="176"/>
      <c r="E66" s="176"/>
      <c r="F66" s="176"/>
      <c r="G66" s="176"/>
      <c r="H66" s="154"/>
    </row>
    <row r="67" spans="1:10" x14ac:dyDescent="0.3">
      <c r="A67" s="155" t="s">
        <v>837</v>
      </c>
      <c r="B67" s="176"/>
      <c r="E67" s="176"/>
      <c r="F67" s="176"/>
      <c r="G67" s="176"/>
      <c r="H67" s="154"/>
    </row>
    <row r="68" spans="1:10" x14ac:dyDescent="0.3">
      <c r="A68" s="155" t="s">
        <v>838</v>
      </c>
      <c r="B68" s="176"/>
      <c r="E68" s="176"/>
      <c r="F68" s="176"/>
      <c r="G68" s="176"/>
      <c r="H68" s="154"/>
    </row>
    <row r="69" spans="1:10" x14ac:dyDescent="0.3">
      <c r="A69" s="155" t="s">
        <v>839</v>
      </c>
      <c r="B69" s="176"/>
      <c r="E69" s="176"/>
      <c r="F69" s="176"/>
      <c r="G69" s="176"/>
      <c r="H69" s="154"/>
    </row>
    <row r="70" spans="1:10" x14ac:dyDescent="0.3">
      <c r="A70" s="155" t="s">
        <v>840</v>
      </c>
      <c r="B70" s="176"/>
      <c r="E70" s="176"/>
      <c r="F70" s="176"/>
      <c r="G70" s="176"/>
      <c r="H70" s="154"/>
    </row>
    <row r="71" spans="1:10" x14ac:dyDescent="0.3">
      <c r="A71" s="155" t="s">
        <v>841</v>
      </c>
      <c r="B71" s="176"/>
      <c r="E71" s="176"/>
      <c r="F71" s="176"/>
      <c r="G71" s="176"/>
      <c r="H71" s="154"/>
    </row>
    <row r="72" spans="1:10" x14ac:dyDescent="0.3">
      <c r="A72" s="155" t="s">
        <v>842</v>
      </c>
      <c r="B72" s="176"/>
      <c r="E72" s="176"/>
      <c r="F72" s="176"/>
      <c r="G72" s="176"/>
      <c r="H72" s="154"/>
    </row>
    <row r="73" spans="1:10" ht="18" x14ac:dyDescent="0.3">
      <c r="A73" s="164"/>
      <c r="B73" s="165" t="s">
        <v>764</v>
      </c>
      <c r="C73" s="164"/>
      <c r="D73" s="164"/>
      <c r="E73" s="164"/>
      <c r="F73" s="164"/>
      <c r="G73" s="164"/>
      <c r="H73" s="154"/>
    </row>
    <row r="74" spans="1:10" x14ac:dyDescent="0.3">
      <c r="A74" s="161"/>
      <c r="B74" s="162" t="s">
        <v>843</v>
      </c>
      <c r="C74" s="161" t="s">
        <v>844</v>
      </c>
      <c r="D74" s="161"/>
      <c r="E74" s="159"/>
      <c r="F74" s="159"/>
      <c r="G74" s="159"/>
      <c r="H74" s="156"/>
      <c r="I74" s="156"/>
      <c r="J74" s="156"/>
    </row>
    <row r="75" spans="1:10" x14ac:dyDescent="0.3">
      <c r="A75" s="155" t="s">
        <v>845</v>
      </c>
      <c r="B75" s="155" t="s">
        <v>846</v>
      </c>
      <c r="C75" s="168">
        <v>51.995258801352698</v>
      </c>
      <c r="H75" s="154"/>
    </row>
    <row r="76" spans="1:10" x14ac:dyDescent="0.3">
      <c r="A76" s="155" t="s">
        <v>847</v>
      </c>
      <c r="B76" s="155" t="s">
        <v>1648</v>
      </c>
      <c r="C76" s="168">
        <v>179.02787520595899</v>
      </c>
      <c r="H76" s="154"/>
    </row>
    <row r="77" spans="1:10" x14ac:dyDescent="0.3">
      <c r="A77" s="155" t="s">
        <v>848</v>
      </c>
      <c r="H77" s="154"/>
    </row>
    <row r="78" spans="1:10" x14ac:dyDescent="0.3">
      <c r="A78" s="155" t="s">
        <v>849</v>
      </c>
      <c r="H78" s="154"/>
    </row>
    <row r="79" spans="1:10" x14ac:dyDescent="0.3">
      <c r="A79" s="155" t="s">
        <v>850</v>
      </c>
      <c r="H79" s="154"/>
    </row>
    <row r="80" spans="1:10" x14ac:dyDescent="0.3">
      <c r="A80" s="155" t="s">
        <v>851</v>
      </c>
      <c r="H80" s="154"/>
    </row>
    <row r="81" spans="1:8" x14ac:dyDescent="0.3">
      <c r="A81" s="161"/>
      <c r="B81" s="162" t="s">
        <v>852</v>
      </c>
      <c r="C81" s="161" t="s">
        <v>440</v>
      </c>
      <c r="D81" s="161" t="s">
        <v>441</v>
      </c>
      <c r="E81" s="159" t="s">
        <v>853</v>
      </c>
      <c r="F81" s="159" t="s">
        <v>854</v>
      </c>
      <c r="G81" s="159" t="s">
        <v>855</v>
      </c>
      <c r="H81" s="154"/>
    </row>
    <row r="82" spans="1:8" x14ac:dyDescent="0.3">
      <c r="A82" s="155" t="s">
        <v>856</v>
      </c>
      <c r="B82" s="155" t="s">
        <v>1649</v>
      </c>
      <c r="C82" s="246">
        <v>9.8075913925268501E-4</v>
      </c>
      <c r="G82" s="246">
        <v>9.8075913925268501E-4</v>
      </c>
      <c r="H82" s="154"/>
    </row>
    <row r="83" spans="1:8" x14ac:dyDescent="0.3">
      <c r="A83" s="155" t="s">
        <v>857</v>
      </c>
      <c r="B83" s="155" t="s">
        <v>858</v>
      </c>
      <c r="C83" s="246">
        <v>0</v>
      </c>
      <c r="G83" s="246">
        <v>0</v>
      </c>
      <c r="H83" s="154"/>
    </row>
    <row r="84" spans="1:8" x14ac:dyDescent="0.3">
      <c r="A84" s="155" t="s">
        <v>859</v>
      </c>
      <c r="B84" s="155" t="s">
        <v>860</v>
      </c>
      <c r="C84" s="246">
        <v>2.31191209881945E-4</v>
      </c>
      <c r="G84" s="246">
        <v>2.31191209881945E-4</v>
      </c>
      <c r="H84" s="154"/>
    </row>
    <row r="85" spans="1:8" x14ac:dyDescent="0.3">
      <c r="A85" s="155" t="s">
        <v>861</v>
      </c>
      <c r="B85" s="155" t="s">
        <v>862</v>
      </c>
      <c r="C85" s="246">
        <v>9.8705896277308296E-5</v>
      </c>
      <c r="G85" s="246">
        <v>9.8705896277308296E-5</v>
      </c>
      <c r="H85" s="154"/>
    </row>
    <row r="86" spans="1:8" x14ac:dyDescent="0.3">
      <c r="A86" s="155" t="s">
        <v>863</v>
      </c>
      <c r="B86" s="155" t="s">
        <v>864</v>
      </c>
      <c r="C86" s="246">
        <v>0</v>
      </c>
      <c r="G86" s="246">
        <v>0</v>
      </c>
      <c r="H86" s="154"/>
    </row>
    <row r="87" spans="1:8" x14ac:dyDescent="0.3">
      <c r="A87" s="155" t="s">
        <v>865</v>
      </c>
      <c r="H87" s="154"/>
    </row>
    <row r="88" spans="1:8" x14ac:dyDescent="0.3">
      <c r="A88" s="155" t="s">
        <v>866</v>
      </c>
      <c r="H88" s="154"/>
    </row>
    <row r="89" spans="1:8" x14ac:dyDescent="0.3">
      <c r="A89" s="155" t="s">
        <v>867</v>
      </c>
      <c r="H89" s="154"/>
    </row>
    <row r="90" spans="1:8" x14ac:dyDescent="0.3">
      <c r="A90" s="155" t="s">
        <v>868</v>
      </c>
      <c r="H90" s="154"/>
    </row>
    <row r="91" spans="1:8" x14ac:dyDescent="0.3">
      <c r="H91" s="154"/>
    </row>
    <row r="92" spans="1:8" x14ac:dyDescent="0.3">
      <c r="H92" s="154"/>
    </row>
    <row r="93" spans="1:8" x14ac:dyDescent="0.3">
      <c r="H93" s="154"/>
    </row>
    <row r="94" spans="1:8" x14ac:dyDescent="0.3">
      <c r="H94" s="154"/>
    </row>
    <row r="95" spans="1:8" x14ac:dyDescent="0.3">
      <c r="H95" s="154"/>
    </row>
    <row r="96" spans="1:8" x14ac:dyDescent="0.3">
      <c r="H96" s="154"/>
    </row>
    <row r="97" spans="8:8" x14ac:dyDescent="0.3">
      <c r="H97" s="154"/>
    </row>
    <row r="98" spans="8:8" x14ac:dyDescent="0.3">
      <c r="H98" s="154"/>
    </row>
    <row r="99" spans="8:8" x14ac:dyDescent="0.3">
      <c r="H99" s="154"/>
    </row>
    <row r="100" spans="8:8" x14ac:dyDescent="0.3">
      <c r="H100" s="154"/>
    </row>
    <row r="101" spans="8:8" x14ac:dyDescent="0.3">
      <c r="H101" s="154"/>
    </row>
    <row r="102" spans="8:8" x14ac:dyDescent="0.3">
      <c r="H102" s="154"/>
    </row>
    <row r="103" spans="8:8" x14ac:dyDescent="0.3">
      <c r="H103" s="154"/>
    </row>
    <row r="104" spans="8:8" x14ac:dyDescent="0.3">
      <c r="H104" s="154"/>
    </row>
    <row r="105" spans="8:8" x14ac:dyDescent="0.3">
      <c r="H105" s="154"/>
    </row>
    <row r="106" spans="8:8" x14ac:dyDescent="0.3">
      <c r="H106" s="154"/>
    </row>
    <row r="107" spans="8:8" x14ac:dyDescent="0.3">
      <c r="H107" s="154"/>
    </row>
    <row r="108" spans="8:8" x14ac:dyDescent="0.3">
      <c r="H108" s="154"/>
    </row>
    <row r="109" spans="8:8" x14ac:dyDescent="0.3">
      <c r="H109" s="154"/>
    </row>
    <row r="110" spans="8:8" x14ac:dyDescent="0.3">
      <c r="H110" s="154"/>
    </row>
    <row r="111" spans="8:8" x14ac:dyDescent="0.3">
      <c r="H111" s="154"/>
    </row>
    <row r="112" spans="8:8" x14ac:dyDescent="0.3">
      <c r="H112" s="154"/>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CFDCA818-10DD-4727-B200-001BB131F430}"/>
    <hyperlink ref="B7" location="'E. Optional ECB-ECAIs data'!B12" display="1. Additional information on the programme" xr:uid="{BF1B1F7D-194C-4724-8C86-E7C8C68DABF4}"/>
    <hyperlink ref="B9" location="'E. Optional ECB-ECAIs data'!B73" display="3.  Additional information on the asset distribution" xr:uid="{52ADDD03-CB98-43AE-846F-E1035704AB6D}"/>
  </hyperlinks>
  <pageMargins left="0.7" right="0.7" top="0.75" bottom="0.75" header="0.3" footer="0.3"/>
  <pageSetup paperSize="9" scale="20"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FB29-4871-47F4-B02F-8E55AAA1CE2B}">
  <sheetPr>
    <tabColor rgb="FF847A75"/>
  </sheetPr>
  <dimension ref="B1:J43"/>
  <sheetViews>
    <sheetView topLeftCell="A3" zoomScale="80" zoomScaleNormal="80" workbookViewId="0">
      <selection activeCell="D9" sqref="D9"/>
    </sheetView>
  </sheetViews>
  <sheetFormatPr defaultColWidth="9.109375" defaultRowHeight="14.4" x14ac:dyDescent="0.3"/>
  <cols>
    <col min="1" max="1" width="9.109375" style="120"/>
    <col min="2" max="10" width="12.44140625" style="120" customWidth="1"/>
    <col min="11" max="16384" width="9.109375" style="120"/>
  </cols>
  <sheetData>
    <row r="1" spans="2:10" ht="15" thickBot="1" x14ac:dyDescent="0.35"/>
    <row r="2" spans="2:10" x14ac:dyDescent="0.3">
      <c r="B2" s="132"/>
      <c r="C2" s="133"/>
      <c r="D2" s="133"/>
      <c r="E2" s="133"/>
      <c r="F2" s="133"/>
      <c r="G2" s="133"/>
      <c r="H2" s="133"/>
      <c r="I2" s="133"/>
      <c r="J2" s="134"/>
    </row>
    <row r="3" spans="2:10" x14ac:dyDescent="0.3">
      <c r="B3" s="135"/>
      <c r="C3" s="136"/>
      <c r="D3" s="136"/>
      <c r="E3" s="136"/>
      <c r="F3" s="136"/>
      <c r="G3" s="136"/>
      <c r="H3" s="136"/>
      <c r="I3" s="136"/>
      <c r="J3" s="137"/>
    </row>
    <row r="4" spans="2:10" x14ac:dyDescent="0.3">
      <c r="B4" s="135"/>
      <c r="C4" s="136"/>
      <c r="D4" s="136"/>
      <c r="E4" s="136"/>
      <c r="F4" s="136"/>
      <c r="G4" s="136"/>
      <c r="H4" s="136"/>
      <c r="I4" s="136"/>
      <c r="J4" s="137"/>
    </row>
    <row r="5" spans="2:10" ht="31.2" x14ac:dyDescent="0.35">
      <c r="B5" s="135"/>
      <c r="C5" s="136"/>
      <c r="D5" s="136"/>
      <c r="E5" s="138"/>
      <c r="F5" s="139" t="s">
        <v>1373</v>
      </c>
      <c r="G5" s="136"/>
      <c r="H5" s="136"/>
      <c r="I5" s="136"/>
      <c r="J5" s="137"/>
    </row>
    <row r="6" spans="2:10" ht="41.25" customHeight="1" x14ac:dyDescent="0.3">
      <c r="B6" s="135"/>
      <c r="C6" s="136"/>
      <c r="D6" s="140" t="s">
        <v>1374</v>
      </c>
      <c r="E6" s="140"/>
      <c r="F6" s="140"/>
      <c r="G6" s="140"/>
      <c r="H6" s="140"/>
      <c r="I6" s="136"/>
      <c r="J6" s="137"/>
    </row>
    <row r="7" spans="2:10" ht="25.8" x14ac:dyDescent="0.3">
      <c r="B7" s="135"/>
      <c r="C7" s="136"/>
      <c r="D7" s="136"/>
      <c r="E7" s="136"/>
      <c r="F7" s="141" t="s">
        <v>8</v>
      </c>
      <c r="G7" s="136"/>
      <c r="H7" s="136"/>
      <c r="I7" s="136"/>
      <c r="J7" s="137"/>
    </row>
    <row r="8" spans="2:10" ht="25.8" x14ac:dyDescent="0.3">
      <c r="B8" s="135"/>
      <c r="C8" s="136"/>
      <c r="D8" s="136"/>
      <c r="E8" s="136"/>
      <c r="F8" s="141" t="s">
        <v>772</v>
      </c>
      <c r="G8" s="136"/>
      <c r="H8" s="136"/>
      <c r="I8" s="136"/>
      <c r="J8" s="137"/>
    </row>
    <row r="9" spans="2:10" ht="21" x14ac:dyDescent="0.3">
      <c r="B9" s="135"/>
      <c r="C9" s="136"/>
      <c r="D9" s="136"/>
      <c r="E9" s="136"/>
      <c r="F9" s="142" t="str">
        <f>"Reporting Date: "&amp;DAY('A. HTT General'!C17)&amp;"/"&amp;MONTH('A. HTT General'!C17)&amp;"/"&amp;YEAR('A. HTT General'!C17)</f>
        <v>Reporting Date: 31/10/2023</v>
      </c>
      <c r="G9" s="136"/>
      <c r="H9" s="136"/>
      <c r="I9" s="136"/>
      <c r="J9" s="137"/>
    </row>
    <row r="10" spans="2:10" ht="21" x14ac:dyDescent="0.3">
      <c r="B10" s="135"/>
      <c r="C10" s="136"/>
      <c r="D10" s="136"/>
      <c r="E10" s="136"/>
      <c r="F10" s="142" t="str">
        <f>"Cut-off Date: "&amp;DAY('A. HTT General'!C17)&amp;"/"&amp;MONTH('A. HTT General'!C17)&amp;"/"&amp;YEAR('A. HTT General'!C17)</f>
        <v>Cut-off Date: 31/10/2023</v>
      </c>
      <c r="G10" s="136"/>
      <c r="H10" s="136"/>
      <c r="I10" s="136"/>
      <c r="J10" s="137"/>
    </row>
    <row r="11" spans="2:10" ht="21" x14ac:dyDescent="0.3">
      <c r="B11" s="135"/>
      <c r="C11" s="136"/>
      <c r="D11" s="136"/>
      <c r="E11" s="136"/>
      <c r="F11" s="142"/>
      <c r="G11" s="136"/>
      <c r="H11" s="136"/>
      <c r="I11" s="136"/>
      <c r="J11" s="137"/>
    </row>
    <row r="12" spans="2:10" x14ac:dyDescent="0.3">
      <c r="B12" s="135"/>
      <c r="C12" s="136"/>
      <c r="D12" s="136"/>
      <c r="E12" s="136"/>
      <c r="F12" s="136"/>
      <c r="G12" s="136"/>
      <c r="H12" s="136"/>
      <c r="I12" s="136"/>
      <c r="J12" s="137"/>
    </row>
    <row r="13" spans="2:10" x14ac:dyDescent="0.3">
      <c r="B13" s="135"/>
      <c r="C13" s="136"/>
      <c r="D13" s="136"/>
      <c r="E13" s="136"/>
      <c r="F13" s="136"/>
      <c r="G13" s="136"/>
      <c r="H13" s="136"/>
      <c r="I13" s="136"/>
      <c r="J13" s="137"/>
    </row>
    <row r="14" spans="2:10" x14ac:dyDescent="0.3">
      <c r="B14" s="135"/>
      <c r="C14" s="136"/>
      <c r="D14" s="136"/>
      <c r="E14" s="136"/>
      <c r="F14" s="136"/>
      <c r="G14" s="136"/>
      <c r="H14" s="136"/>
      <c r="I14" s="136"/>
      <c r="J14" s="137"/>
    </row>
    <row r="15" spans="2:10" x14ac:dyDescent="0.3">
      <c r="B15" s="135"/>
      <c r="C15" s="136"/>
      <c r="D15" s="136"/>
      <c r="E15" s="136"/>
      <c r="F15" s="136"/>
      <c r="G15" s="136"/>
      <c r="H15" s="136"/>
      <c r="I15" s="136"/>
      <c r="J15" s="137"/>
    </row>
    <row r="16" spans="2:10" x14ac:dyDescent="0.3">
      <c r="B16" s="135"/>
      <c r="C16" s="136"/>
      <c r="D16" s="136"/>
      <c r="E16" s="136"/>
      <c r="F16" s="136"/>
      <c r="G16" s="136"/>
      <c r="H16" s="136"/>
      <c r="I16" s="136"/>
      <c r="J16" s="137"/>
    </row>
    <row r="17" spans="2:10" x14ac:dyDescent="0.3">
      <c r="B17" s="135"/>
      <c r="C17" s="136"/>
      <c r="D17" s="136"/>
      <c r="E17" s="136"/>
      <c r="F17" s="136"/>
      <c r="G17" s="136"/>
      <c r="H17" s="136"/>
      <c r="I17" s="136"/>
      <c r="J17" s="137"/>
    </row>
    <row r="18" spans="2:10" x14ac:dyDescent="0.3">
      <c r="B18" s="135"/>
      <c r="C18" s="136"/>
      <c r="D18" s="136"/>
      <c r="E18" s="136"/>
      <c r="F18" s="136"/>
      <c r="G18" s="136"/>
      <c r="H18" s="136"/>
      <c r="I18" s="136"/>
      <c r="J18" s="137"/>
    </row>
    <row r="19" spans="2:10" x14ac:dyDescent="0.3">
      <c r="B19" s="135"/>
      <c r="C19" s="136"/>
      <c r="D19" s="136"/>
      <c r="E19" s="136"/>
      <c r="F19" s="136"/>
      <c r="G19" s="136"/>
      <c r="H19" s="136"/>
      <c r="I19" s="136"/>
      <c r="J19" s="137"/>
    </row>
    <row r="20" spans="2:10" x14ac:dyDescent="0.3">
      <c r="B20" s="135"/>
      <c r="C20" s="136"/>
      <c r="D20" s="136"/>
      <c r="E20" s="136"/>
      <c r="F20" s="136"/>
      <c r="G20" s="136"/>
      <c r="H20" s="136"/>
      <c r="I20" s="136"/>
      <c r="J20" s="137"/>
    </row>
    <row r="21" spans="2:10" x14ac:dyDescent="0.3">
      <c r="B21" s="135"/>
      <c r="C21" s="136"/>
      <c r="D21" s="136"/>
      <c r="E21" s="136"/>
      <c r="F21" s="136"/>
      <c r="G21" s="136"/>
      <c r="H21" s="136"/>
      <c r="I21" s="136"/>
      <c r="J21" s="137"/>
    </row>
    <row r="22" spans="2:10" x14ac:dyDescent="0.3">
      <c r="B22" s="135"/>
      <c r="C22" s="136"/>
      <c r="D22" s="136"/>
      <c r="E22" s="136"/>
      <c r="F22" s="143" t="s">
        <v>1375</v>
      </c>
      <c r="G22" s="136"/>
      <c r="H22" s="136"/>
      <c r="I22" s="136"/>
      <c r="J22" s="137"/>
    </row>
    <row r="23" spans="2:10" x14ac:dyDescent="0.3">
      <c r="B23" s="135"/>
      <c r="C23" s="136"/>
      <c r="D23" s="136"/>
      <c r="E23" s="136"/>
      <c r="F23" s="144"/>
      <c r="G23" s="136"/>
      <c r="H23" s="136"/>
      <c r="I23" s="136"/>
      <c r="J23" s="137"/>
    </row>
    <row r="24" spans="2:10" x14ac:dyDescent="0.3">
      <c r="B24" s="135"/>
      <c r="C24" s="136"/>
      <c r="D24" s="145" t="s">
        <v>1376</v>
      </c>
      <c r="E24" s="146" t="s">
        <v>1377</v>
      </c>
      <c r="F24" s="146"/>
      <c r="G24" s="146"/>
      <c r="H24" s="146"/>
      <c r="I24" s="136"/>
      <c r="J24" s="137"/>
    </row>
    <row r="25" spans="2:10" x14ac:dyDescent="0.3">
      <c r="B25" s="135"/>
      <c r="C25" s="136"/>
      <c r="D25" s="136"/>
      <c r="H25" s="136"/>
      <c r="I25" s="136"/>
      <c r="J25" s="137"/>
    </row>
    <row r="26" spans="2:10" x14ac:dyDescent="0.3">
      <c r="B26" s="135"/>
      <c r="C26" s="136"/>
      <c r="D26" s="145" t="s">
        <v>1378</v>
      </c>
      <c r="E26" s="146"/>
      <c r="F26" s="146"/>
      <c r="G26" s="146"/>
      <c r="H26" s="146"/>
      <c r="I26" s="136"/>
      <c r="J26" s="137"/>
    </row>
    <row r="27" spans="2:10" x14ac:dyDescent="0.3">
      <c r="B27" s="135"/>
      <c r="C27" s="136"/>
      <c r="D27" s="147"/>
      <c r="E27" s="147"/>
      <c r="F27" s="147"/>
      <c r="G27" s="147"/>
      <c r="H27" s="147"/>
      <c r="I27" s="136"/>
      <c r="J27" s="137"/>
    </row>
    <row r="28" spans="2:10" x14ac:dyDescent="0.3">
      <c r="B28" s="135"/>
      <c r="C28" s="136"/>
      <c r="D28" s="145" t="s">
        <v>1379</v>
      </c>
      <c r="E28" s="146" t="s">
        <v>1377</v>
      </c>
      <c r="F28" s="146"/>
      <c r="G28" s="146"/>
      <c r="H28" s="146"/>
      <c r="I28" s="136"/>
      <c r="J28" s="137"/>
    </row>
    <row r="29" spans="2:10" x14ac:dyDescent="0.3">
      <c r="B29" s="135"/>
      <c r="C29" s="136"/>
      <c r="D29" s="147"/>
      <c r="E29" s="147"/>
      <c r="F29" s="147"/>
      <c r="G29" s="147"/>
      <c r="H29" s="147"/>
      <c r="I29" s="136"/>
      <c r="J29" s="137"/>
    </row>
    <row r="30" spans="2:10" x14ac:dyDescent="0.3">
      <c r="B30" s="135"/>
      <c r="C30" s="136"/>
      <c r="D30" s="145" t="s">
        <v>1380</v>
      </c>
      <c r="E30" s="146" t="s">
        <v>1377</v>
      </c>
      <c r="F30" s="146"/>
      <c r="G30" s="146"/>
      <c r="H30" s="146"/>
      <c r="I30" s="136"/>
      <c r="J30" s="137"/>
    </row>
    <row r="31" spans="2:10" x14ac:dyDescent="0.3">
      <c r="B31" s="135"/>
      <c r="C31" s="136"/>
      <c r="D31" s="147"/>
      <c r="E31" s="147"/>
      <c r="F31" s="147"/>
      <c r="G31" s="147"/>
      <c r="H31" s="147"/>
      <c r="I31" s="136"/>
      <c r="J31" s="137"/>
    </row>
    <row r="32" spans="2:10" x14ac:dyDescent="0.3">
      <c r="B32" s="135"/>
      <c r="C32" s="136"/>
      <c r="D32" s="145" t="s">
        <v>1381</v>
      </c>
      <c r="E32" s="146" t="s">
        <v>1377</v>
      </c>
      <c r="F32" s="146"/>
      <c r="G32" s="146"/>
      <c r="H32" s="146"/>
      <c r="I32" s="136"/>
      <c r="J32" s="137"/>
    </row>
    <row r="33" spans="2:10" x14ac:dyDescent="0.3">
      <c r="B33" s="135"/>
      <c r="C33" s="136"/>
      <c r="I33" s="136"/>
      <c r="J33" s="137"/>
    </row>
    <row r="34" spans="2:10" x14ac:dyDescent="0.3">
      <c r="B34" s="135"/>
      <c r="C34" s="136"/>
      <c r="D34" s="145" t="s">
        <v>1382</v>
      </c>
      <c r="E34" s="146" t="s">
        <v>1377</v>
      </c>
      <c r="F34" s="146"/>
      <c r="G34" s="146"/>
      <c r="H34" s="146"/>
      <c r="I34" s="136"/>
      <c r="J34" s="137"/>
    </row>
    <row r="35" spans="2:10" x14ac:dyDescent="0.3">
      <c r="B35" s="135"/>
      <c r="C35" s="136"/>
      <c r="D35" s="136"/>
      <c r="E35" s="136"/>
      <c r="F35" s="136"/>
      <c r="G35" s="136"/>
      <c r="H35" s="136"/>
      <c r="I35" s="136"/>
      <c r="J35" s="137"/>
    </row>
    <row r="36" spans="2:10" x14ac:dyDescent="0.3">
      <c r="B36" s="135"/>
      <c r="C36" s="136"/>
      <c r="D36" s="148" t="s">
        <v>1383</v>
      </c>
      <c r="E36" s="149"/>
      <c r="F36" s="149"/>
      <c r="G36" s="149"/>
      <c r="H36" s="149"/>
      <c r="I36" s="136"/>
      <c r="J36" s="137"/>
    </row>
    <row r="37" spans="2:10" x14ac:dyDescent="0.3">
      <c r="B37" s="135"/>
      <c r="C37" s="136"/>
      <c r="D37" s="136"/>
      <c r="E37" s="136"/>
      <c r="F37" s="144"/>
      <c r="G37" s="136"/>
      <c r="H37" s="136"/>
      <c r="I37" s="136"/>
      <c r="J37" s="137"/>
    </row>
    <row r="38" spans="2:10" x14ac:dyDescent="0.3">
      <c r="B38" s="135"/>
      <c r="C38" s="136"/>
      <c r="D38" s="148" t="s">
        <v>1384</v>
      </c>
      <c r="E38" s="149"/>
      <c r="F38" s="149"/>
      <c r="G38" s="149"/>
      <c r="H38" s="149"/>
      <c r="I38" s="136"/>
      <c r="J38" s="137"/>
    </row>
    <row r="39" spans="2:10" x14ac:dyDescent="0.3">
      <c r="B39" s="135"/>
      <c r="C39" s="136"/>
      <c r="I39" s="136"/>
      <c r="J39" s="137"/>
    </row>
    <row r="40" spans="2:10" x14ac:dyDescent="0.3">
      <c r="B40" s="135"/>
      <c r="C40" s="136"/>
      <c r="D40" s="148" t="s">
        <v>1385</v>
      </c>
      <c r="E40" s="149" t="s">
        <v>1377</v>
      </c>
      <c r="F40" s="149"/>
      <c r="G40" s="149"/>
      <c r="H40" s="149"/>
      <c r="I40" s="136"/>
      <c r="J40" s="137"/>
    </row>
    <row r="41" spans="2:10" x14ac:dyDescent="0.3">
      <c r="B41" s="135"/>
      <c r="C41" s="136"/>
      <c r="D41" s="136"/>
      <c r="E41" s="147"/>
      <c r="F41" s="147"/>
      <c r="G41" s="147"/>
      <c r="H41" s="147"/>
      <c r="I41" s="136"/>
      <c r="J41" s="137"/>
    </row>
    <row r="42" spans="2:10" x14ac:dyDescent="0.3">
      <c r="B42" s="135"/>
      <c r="C42" s="136"/>
      <c r="D42" s="148" t="s">
        <v>1386</v>
      </c>
      <c r="E42" s="149"/>
      <c r="F42" s="149"/>
      <c r="G42" s="149"/>
      <c r="H42" s="149"/>
      <c r="I42" s="136"/>
      <c r="J42" s="137"/>
    </row>
    <row r="43" spans="2:10" ht="15" thickBot="1" x14ac:dyDescent="0.35">
      <c r="B43" s="150"/>
      <c r="C43" s="151"/>
      <c r="D43" s="151"/>
      <c r="E43" s="151"/>
      <c r="F43" s="151"/>
      <c r="G43" s="151"/>
      <c r="H43" s="151"/>
      <c r="I43" s="151"/>
      <c r="J43" s="152"/>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69594670-D6EA-49D8-93FA-E81FD802ABEB}"/>
    <hyperlink ref="D26:H26" location="'B1. HTT Mortgage Assets'!A1" display="Worksheet B1: HTT Mortgage Assets" xr:uid="{D30A8C04-8F59-4DC3-9D90-2CAA30D64C2A}"/>
    <hyperlink ref="D28:H28" location="'B2. HTT Public Sector Assets'!A1" display="Worksheet C: HTT Public Sector Assets" xr:uid="{466B6CEA-57B5-472D-8C4F-CC6A824FEDDC}"/>
    <hyperlink ref="D32:H32" location="'C. HTT Harmonised Glossary'!A1" display="Worksheet C: HTT Harmonised Glossary" xr:uid="{50012695-4E1B-46ED-A8E1-B3268F170F45}"/>
    <hyperlink ref="D30:H30" location="'B3. HTT Shipping Assets'!A1" display="Worksheet B3: HTT Shipping Assets" xr:uid="{29E18E61-FE77-4369-82C6-FDAA317327FB}"/>
    <hyperlink ref="D34:H34" location="Disclaimer!A1" display="Disclaimer" xr:uid="{C71F7EE2-3C2D-4ADD-8E15-10616164CBA5}"/>
    <hyperlink ref="D40:H40" location="'F1. Sustainable M data'!A1" display="Worksheet F1: Sustainable M data" xr:uid="{46462A12-F96A-454F-B56D-385A120D9F9D}"/>
    <hyperlink ref="D42:H42" location="'G1. Crisis M Payment Holidays'!A1" display="Worksheet G1. Crisis M Payment Holidays" xr:uid="{65022C96-AD4F-4420-82C5-904CFBA750C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71E2-9AED-4642-9C9A-3ED937EA7F6A}">
  <sheetPr>
    <tabColor theme="9" tint="-0.249977111117893"/>
  </sheetPr>
  <dimension ref="A1:G413"/>
  <sheetViews>
    <sheetView view="pageBreakPreview" zoomScale="60" zoomScaleNormal="70" workbookViewId="0">
      <selection activeCell="Q11" sqref="Q11"/>
    </sheetView>
  </sheetViews>
  <sheetFormatPr defaultRowHeight="14.4" x14ac:dyDescent="0.3"/>
  <cols>
    <col min="1" max="1" width="13.33203125" style="155" customWidth="1"/>
    <col min="2" max="2" width="60.6640625" style="155" customWidth="1"/>
    <col min="3" max="3" width="40.6640625" style="155" customWidth="1"/>
    <col min="4" max="4" width="35.109375" style="155" bestFit="1" customWidth="1"/>
    <col min="5" max="5" width="6.6640625" style="155" customWidth="1"/>
    <col min="6" max="6" width="41.6640625" style="155" customWidth="1"/>
    <col min="7" max="7" width="41.6640625" style="154" customWidth="1"/>
    <col min="8" max="16384" width="8.88671875" style="153"/>
  </cols>
  <sheetData>
    <row r="1" spans="1:7" ht="31.2" x14ac:dyDescent="0.3">
      <c r="A1" s="228" t="s">
        <v>1513</v>
      </c>
      <c r="B1" s="228"/>
      <c r="C1" s="154"/>
      <c r="D1" s="154"/>
      <c r="E1" s="154"/>
      <c r="F1" s="227" t="s">
        <v>1512</v>
      </c>
    </row>
    <row r="2" spans="1:7" thickBot="1" x14ac:dyDescent="0.35">
      <c r="A2" s="154"/>
      <c r="B2" s="226"/>
      <c r="C2" s="226"/>
      <c r="D2" s="154"/>
      <c r="E2" s="154"/>
      <c r="F2" s="154"/>
    </row>
    <row r="3" spans="1:7" ht="18.600000000000001" thickBot="1" x14ac:dyDescent="0.35">
      <c r="A3" s="223"/>
      <c r="B3" s="225" t="s">
        <v>0</v>
      </c>
      <c r="C3" s="224" t="s">
        <v>1</v>
      </c>
      <c r="D3" s="223"/>
      <c r="E3" s="223"/>
      <c r="F3" s="154"/>
      <c r="G3" s="223"/>
    </row>
    <row r="4" spans="1:7" ht="15" thickBot="1" x14ac:dyDescent="0.35"/>
    <row r="5" spans="1:7" ht="18" x14ac:dyDescent="0.3">
      <c r="A5" s="221"/>
      <c r="B5" s="222" t="s">
        <v>2</v>
      </c>
      <c r="C5" s="221"/>
      <c r="E5" s="197"/>
      <c r="F5" s="197"/>
    </row>
    <row r="6" spans="1:7" x14ac:dyDescent="0.3">
      <c r="B6" s="219" t="s">
        <v>3</v>
      </c>
      <c r="C6" s="197"/>
      <c r="D6" s="197"/>
    </row>
    <row r="7" spans="1:7" x14ac:dyDescent="0.3">
      <c r="B7" s="220" t="s">
        <v>1507</v>
      </c>
      <c r="C7" s="197"/>
      <c r="D7" s="197"/>
    </row>
    <row r="8" spans="1:7" x14ac:dyDescent="0.3">
      <c r="B8" s="220" t="s">
        <v>4</v>
      </c>
      <c r="C8" s="197"/>
      <c r="D8" s="197"/>
      <c r="F8" s="155" t="s">
        <v>1511</v>
      </c>
    </row>
    <row r="9" spans="1:7" x14ac:dyDescent="0.3">
      <c r="B9" s="219" t="s">
        <v>1510</v>
      </c>
    </row>
    <row r="10" spans="1:7" x14ac:dyDescent="0.3">
      <c r="B10" s="219" t="s">
        <v>337</v>
      </c>
    </row>
    <row r="11" spans="1:7" ht="15" thickBot="1" x14ac:dyDescent="0.35">
      <c r="B11" s="218" t="s">
        <v>348</v>
      </c>
    </row>
    <row r="12" spans="1:7" x14ac:dyDescent="0.3">
      <c r="B12" s="217"/>
    </row>
    <row r="13" spans="1:7" ht="36" x14ac:dyDescent="0.3">
      <c r="A13" s="165" t="s">
        <v>5</v>
      </c>
      <c r="B13" s="165" t="s">
        <v>3</v>
      </c>
      <c r="C13" s="164"/>
      <c r="D13" s="164"/>
      <c r="E13" s="164"/>
      <c r="F13" s="164"/>
      <c r="G13" s="163"/>
    </row>
    <row r="14" spans="1:7" x14ac:dyDescent="0.3">
      <c r="A14" s="155" t="s">
        <v>6</v>
      </c>
      <c r="B14" s="198" t="s">
        <v>7</v>
      </c>
      <c r="C14" s="155" t="s">
        <v>8</v>
      </c>
      <c r="E14" s="197"/>
      <c r="F14" s="197"/>
    </row>
    <row r="15" spans="1:7" x14ac:dyDescent="0.3">
      <c r="A15" s="155" t="s">
        <v>9</v>
      </c>
      <c r="B15" s="198" t="s">
        <v>10</v>
      </c>
      <c r="C15" s="155" t="s">
        <v>11</v>
      </c>
      <c r="E15" s="197"/>
      <c r="F15" s="197"/>
    </row>
    <row r="16" spans="1:7" ht="28.8" x14ac:dyDescent="0.3">
      <c r="A16" s="155" t="s">
        <v>12</v>
      </c>
      <c r="B16" s="198" t="s">
        <v>13</v>
      </c>
      <c r="C16" s="155" t="s">
        <v>14</v>
      </c>
      <c r="E16" s="197"/>
      <c r="F16" s="197"/>
    </row>
    <row r="17" spans="1:7" x14ac:dyDescent="0.3">
      <c r="A17" s="155" t="s">
        <v>15</v>
      </c>
      <c r="B17" s="198" t="s">
        <v>16</v>
      </c>
      <c r="C17" s="216">
        <v>45230</v>
      </c>
      <c r="E17" s="197"/>
      <c r="F17" s="197"/>
    </row>
    <row r="18" spans="1:7" x14ac:dyDescent="0.3">
      <c r="A18" s="155" t="s">
        <v>17</v>
      </c>
      <c r="B18" s="158" t="s">
        <v>1509</v>
      </c>
      <c r="E18" s="197"/>
      <c r="F18" s="197"/>
    </row>
    <row r="19" spans="1:7" x14ac:dyDescent="0.3">
      <c r="A19" s="155" t="s">
        <v>18</v>
      </c>
      <c r="B19" s="158" t="s">
        <v>1508</v>
      </c>
      <c r="E19" s="197"/>
      <c r="F19" s="197"/>
    </row>
    <row r="20" spans="1:7" x14ac:dyDescent="0.3">
      <c r="A20" s="155" t="s">
        <v>19</v>
      </c>
      <c r="B20" s="158"/>
      <c r="E20" s="197"/>
      <c r="F20" s="197"/>
    </row>
    <row r="21" spans="1:7" x14ac:dyDescent="0.3">
      <c r="A21" s="155" t="s">
        <v>20</v>
      </c>
      <c r="B21" s="158"/>
      <c r="E21" s="197"/>
      <c r="F21" s="197"/>
    </row>
    <row r="22" spans="1:7" x14ac:dyDescent="0.3">
      <c r="A22" s="155" t="s">
        <v>21</v>
      </c>
      <c r="B22" s="158"/>
      <c r="E22" s="197"/>
      <c r="F22" s="197"/>
    </row>
    <row r="23" spans="1:7" x14ac:dyDescent="0.3">
      <c r="A23" s="155" t="s">
        <v>22</v>
      </c>
      <c r="B23" s="158"/>
      <c r="E23" s="197"/>
      <c r="F23" s="197"/>
    </row>
    <row r="24" spans="1:7" x14ac:dyDescent="0.3">
      <c r="A24" s="155" t="s">
        <v>23</v>
      </c>
      <c r="B24" s="158"/>
      <c r="E24" s="197"/>
      <c r="F24" s="197"/>
    </row>
    <row r="25" spans="1:7" x14ac:dyDescent="0.3">
      <c r="A25" s="155" t="s">
        <v>24</v>
      </c>
      <c r="B25" s="158"/>
      <c r="E25" s="197"/>
      <c r="F25" s="197"/>
    </row>
    <row r="26" spans="1:7" ht="18" x14ac:dyDescent="0.3">
      <c r="A26" s="164"/>
      <c r="B26" s="165" t="s">
        <v>1507</v>
      </c>
      <c r="C26" s="164"/>
      <c r="D26" s="164"/>
      <c r="E26" s="164"/>
      <c r="F26" s="164"/>
      <c r="G26" s="163"/>
    </row>
    <row r="27" spans="1:7" x14ac:dyDescent="0.3">
      <c r="A27" s="155" t="s">
        <v>25</v>
      </c>
      <c r="B27" s="214" t="s">
        <v>1506</v>
      </c>
      <c r="C27" s="155" t="s">
        <v>26</v>
      </c>
      <c r="D27" s="176"/>
      <c r="E27" s="176"/>
      <c r="F27" s="176"/>
    </row>
    <row r="28" spans="1:7" x14ac:dyDescent="0.3">
      <c r="A28" s="155" t="s">
        <v>27</v>
      </c>
      <c r="B28" s="215" t="s">
        <v>1505</v>
      </c>
      <c r="C28" s="155" t="s">
        <v>26</v>
      </c>
      <c r="D28" s="176"/>
      <c r="E28" s="176"/>
      <c r="F28" s="176"/>
    </row>
    <row r="29" spans="1:7" x14ac:dyDescent="0.3">
      <c r="A29" s="155" t="s">
        <v>28</v>
      </c>
      <c r="B29" s="214" t="s">
        <v>29</v>
      </c>
      <c r="C29" s="155" t="s">
        <v>26</v>
      </c>
      <c r="E29" s="176"/>
      <c r="F29" s="176"/>
    </row>
    <row r="30" spans="1:7" x14ac:dyDescent="0.3">
      <c r="A30" s="155" t="s">
        <v>30</v>
      </c>
      <c r="B30" s="214" t="s">
        <v>31</v>
      </c>
      <c r="C30" s="155" t="s">
        <v>26</v>
      </c>
      <c r="E30" s="176"/>
      <c r="F30" s="176"/>
    </row>
    <row r="31" spans="1:7" x14ac:dyDescent="0.3">
      <c r="A31" s="155" t="s">
        <v>32</v>
      </c>
      <c r="B31" s="214"/>
      <c r="E31" s="176"/>
      <c r="F31" s="176"/>
    </row>
    <row r="32" spans="1:7" x14ac:dyDescent="0.3">
      <c r="A32" s="155" t="s">
        <v>33</v>
      </c>
      <c r="B32" s="214"/>
      <c r="E32" s="176"/>
      <c r="F32" s="176"/>
    </row>
    <row r="33" spans="1:7" x14ac:dyDescent="0.3">
      <c r="A33" s="155" t="s">
        <v>34</v>
      </c>
      <c r="B33" s="214"/>
      <c r="E33" s="176"/>
      <c r="F33" s="176"/>
    </row>
    <row r="34" spans="1:7" x14ac:dyDescent="0.3">
      <c r="A34" s="155" t="s">
        <v>35</v>
      </c>
      <c r="B34" s="214"/>
      <c r="E34" s="176"/>
      <c r="F34" s="176"/>
    </row>
    <row r="35" spans="1:7" x14ac:dyDescent="0.3">
      <c r="A35" s="155" t="s">
        <v>1504</v>
      </c>
      <c r="B35" s="213"/>
      <c r="E35" s="176"/>
      <c r="F35" s="176"/>
    </row>
    <row r="36" spans="1:7" ht="18" x14ac:dyDescent="0.3">
      <c r="A36" s="165"/>
      <c r="B36" s="165" t="s">
        <v>4</v>
      </c>
      <c r="C36" s="165"/>
      <c r="D36" s="164"/>
      <c r="E36" s="164"/>
      <c r="F36" s="164"/>
      <c r="G36" s="163"/>
    </row>
    <row r="37" spans="1:7" x14ac:dyDescent="0.3">
      <c r="A37" s="161"/>
      <c r="B37" s="162" t="s">
        <v>36</v>
      </c>
      <c r="C37" s="161" t="s">
        <v>55</v>
      </c>
      <c r="D37" s="160"/>
      <c r="E37" s="160"/>
      <c r="F37" s="160"/>
      <c r="G37" s="159"/>
    </row>
    <row r="38" spans="1:7" x14ac:dyDescent="0.3">
      <c r="A38" s="155" t="s">
        <v>37</v>
      </c>
      <c r="B38" s="176" t="s">
        <v>1503</v>
      </c>
      <c r="C38" s="184">
        <f>C58</f>
        <v>3744.0986335300099</v>
      </c>
      <c r="F38" s="176"/>
    </row>
    <row r="39" spans="1:7" x14ac:dyDescent="0.3">
      <c r="A39" s="155" t="s">
        <v>38</v>
      </c>
      <c r="B39" s="176" t="s">
        <v>39</v>
      </c>
      <c r="C39" s="184">
        <v>2750</v>
      </c>
      <c r="F39" s="176"/>
    </row>
    <row r="40" spans="1:7" x14ac:dyDescent="0.3">
      <c r="A40" s="155" t="s">
        <v>40</v>
      </c>
      <c r="B40" s="167" t="s">
        <v>41</v>
      </c>
      <c r="C40" s="184">
        <v>3273.20862144388</v>
      </c>
      <c r="F40" s="176"/>
    </row>
    <row r="41" spans="1:7" x14ac:dyDescent="0.3">
      <c r="A41" s="155" t="s">
        <v>42</v>
      </c>
      <c r="B41" s="167" t="s">
        <v>43</v>
      </c>
      <c r="C41" s="184">
        <v>2679.6587187499999</v>
      </c>
      <c r="F41" s="176"/>
    </row>
    <row r="42" spans="1:7" x14ac:dyDescent="0.3">
      <c r="A42" s="155" t="s">
        <v>44</v>
      </c>
      <c r="B42" s="167"/>
      <c r="C42" s="178"/>
      <c r="F42" s="176"/>
    </row>
    <row r="43" spans="1:7" x14ac:dyDescent="0.3">
      <c r="A43" s="156" t="s">
        <v>1502</v>
      </c>
      <c r="B43" s="176"/>
      <c r="F43" s="176"/>
    </row>
    <row r="44" spans="1:7" x14ac:dyDescent="0.3">
      <c r="A44" s="161"/>
      <c r="B44" s="161" t="s">
        <v>1501</v>
      </c>
      <c r="C44" s="161" t="s">
        <v>1500</v>
      </c>
      <c r="D44" s="161" t="s">
        <v>45</v>
      </c>
      <c r="E44" s="161"/>
      <c r="F44" s="161" t="s">
        <v>46</v>
      </c>
      <c r="G44" s="161" t="s">
        <v>47</v>
      </c>
    </row>
    <row r="45" spans="1:7" x14ac:dyDescent="0.3">
      <c r="A45" s="155" t="s">
        <v>48</v>
      </c>
      <c r="B45" s="176" t="s">
        <v>49</v>
      </c>
      <c r="C45" s="196">
        <v>0.05</v>
      </c>
      <c r="D45" s="196">
        <f>IF(OR(C38="[For completion]",C39="[For completion]"),"Please complete G.3.1.1 and G.3.1.2",(C38/C39-1-MAX(C45,F45)))</f>
        <v>0.31149041219273094</v>
      </c>
      <c r="E45" s="196"/>
      <c r="F45" s="196">
        <v>0.05</v>
      </c>
      <c r="G45" s="155" t="s">
        <v>50</v>
      </c>
    </row>
    <row r="46" spans="1:7" x14ac:dyDescent="0.3">
      <c r="A46" s="155" t="s">
        <v>51</v>
      </c>
      <c r="B46" s="158" t="s">
        <v>1499</v>
      </c>
      <c r="C46" s="196"/>
      <c r="D46" s="196">
        <v>0.182856799573301</v>
      </c>
      <c r="E46" s="196"/>
      <c r="F46" s="196"/>
      <c r="G46" s="172"/>
    </row>
    <row r="47" spans="1:7" x14ac:dyDescent="0.3">
      <c r="A47" s="155" t="s">
        <v>52</v>
      </c>
      <c r="B47" s="158" t="s">
        <v>1498</v>
      </c>
      <c r="C47" s="196"/>
      <c r="D47" s="196">
        <v>0.22150205119059099</v>
      </c>
      <c r="E47" s="196"/>
      <c r="F47" s="196"/>
      <c r="G47" s="172"/>
    </row>
    <row r="48" spans="1:7" x14ac:dyDescent="0.3">
      <c r="A48" s="155" t="s">
        <v>53</v>
      </c>
      <c r="B48" s="158"/>
      <c r="C48" s="172"/>
      <c r="D48" s="172"/>
      <c r="E48" s="172"/>
      <c r="F48" s="172"/>
      <c r="G48" s="172"/>
    </row>
    <row r="49" spans="1:7" x14ac:dyDescent="0.3">
      <c r="A49" s="155" t="s">
        <v>54</v>
      </c>
      <c r="B49" s="158"/>
      <c r="C49" s="172"/>
      <c r="D49" s="172"/>
      <c r="E49" s="172"/>
      <c r="F49" s="172"/>
      <c r="G49" s="172"/>
    </row>
    <row r="50" spans="1:7" x14ac:dyDescent="0.3">
      <c r="A50" s="155" t="s">
        <v>1497</v>
      </c>
      <c r="B50" s="158"/>
      <c r="C50" s="172"/>
      <c r="D50" s="172"/>
      <c r="E50" s="172"/>
      <c r="F50" s="172"/>
      <c r="G50" s="172"/>
    </row>
    <row r="51" spans="1:7" x14ac:dyDescent="0.3">
      <c r="A51" s="155" t="s">
        <v>1496</v>
      </c>
      <c r="B51" s="158"/>
      <c r="C51" s="172"/>
      <c r="D51" s="172"/>
      <c r="E51" s="172"/>
      <c r="F51" s="172"/>
      <c r="G51" s="172"/>
    </row>
    <row r="52" spans="1:7" x14ac:dyDescent="0.3">
      <c r="A52" s="161"/>
      <c r="B52" s="162" t="s">
        <v>1495</v>
      </c>
      <c r="C52" s="161" t="s">
        <v>55</v>
      </c>
      <c r="D52" s="161"/>
      <c r="E52" s="160"/>
      <c r="F52" s="159" t="s">
        <v>287</v>
      </c>
      <c r="G52" s="159"/>
    </row>
    <row r="53" spans="1:7" x14ac:dyDescent="0.3">
      <c r="A53" s="155" t="s">
        <v>56</v>
      </c>
      <c r="B53" s="176" t="s">
        <v>57</v>
      </c>
      <c r="C53" s="184">
        <v>3604.2279480500101</v>
      </c>
      <c r="E53" s="192"/>
      <c r="F53" s="196">
        <v>0.96264236090700195</v>
      </c>
      <c r="G53" s="186"/>
    </row>
    <row r="54" spans="1:7" x14ac:dyDescent="0.3">
      <c r="A54" s="155" t="s">
        <v>58</v>
      </c>
      <c r="B54" s="176" t="s">
        <v>59</v>
      </c>
      <c r="C54" s="184" t="s">
        <v>60</v>
      </c>
      <c r="E54" s="192"/>
      <c r="F54" s="196" t="s">
        <v>60</v>
      </c>
      <c r="G54" s="186"/>
    </row>
    <row r="55" spans="1:7" x14ac:dyDescent="0.3">
      <c r="A55" s="155" t="s">
        <v>61</v>
      </c>
      <c r="B55" s="176" t="s">
        <v>62</v>
      </c>
      <c r="C55" s="184" t="s">
        <v>60</v>
      </c>
      <c r="E55" s="192"/>
      <c r="F55" s="196" t="s">
        <v>60</v>
      </c>
      <c r="G55" s="186"/>
    </row>
    <row r="56" spans="1:7" x14ac:dyDescent="0.3">
      <c r="A56" s="155" t="s">
        <v>63</v>
      </c>
      <c r="B56" s="176" t="s">
        <v>64</v>
      </c>
      <c r="C56" s="184">
        <v>20</v>
      </c>
      <c r="E56" s="192"/>
      <c r="F56" s="196">
        <v>5.3417396168176298E-3</v>
      </c>
      <c r="G56" s="186"/>
    </row>
    <row r="57" spans="1:7" x14ac:dyDescent="0.3">
      <c r="A57" s="155" t="s">
        <v>65</v>
      </c>
      <c r="B57" s="155" t="s">
        <v>66</v>
      </c>
      <c r="C57" s="184">
        <v>119.87068548000001</v>
      </c>
      <c r="E57" s="192"/>
      <c r="F57" s="196">
        <v>3.2015899476180103E-2</v>
      </c>
      <c r="G57" s="186"/>
    </row>
    <row r="58" spans="1:7" x14ac:dyDescent="0.3">
      <c r="A58" s="155" t="s">
        <v>67</v>
      </c>
      <c r="B58" s="191" t="s">
        <v>68</v>
      </c>
      <c r="C58" s="177">
        <f>SUM(C53:C57)</f>
        <v>3744.0986335300099</v>
      </c>
      <c r="D58" s="192"/>
      <c r="E58" s="192"/>
      <c r="F58" s="195">
        <f>SUM(F53:F57)</f>
        <v>0.99999999999999967</v>
      </c>
      <c r="G58" s="186"/>
    </row>
    <row r="59" spans="1:7" x14ac:dyDescent="0.3">
      <c r="A59" s="155" t="s">
        <v>69</v>
      </c>
      <c r="B59" s="157" t="s">
        <v>174</v>
      </c>
      <c r="C59" s="178"/>
      <c r="E59" s="192"/>
      <c r="F59" s="181" t="str">
        <f>IF($D$58=0,"",IF(C59="[for completion]","",C59/$D$58))</f>
        <v/>
      </c>
      <c r="G59" s="186"/>
    </row>
    <row r="60" spans="1:7" x14ac:dyDescent="0.3">
      <c r="A60" s="155" t="s">
        <v>70</v>
      </c>
      <c r="B60" s="157" t="s">
        <v>174</v>
      </c>
      <c r="C60" s="178"/>
      <c r="E60" s="192"/>
      <c r="F60" s="181" t="str">
        <f>IF($D$58=0,"",IF(C60="[for completion]","",C60/$D$58))</f>
        <v/>
      </c>
      <c r="G60" s="186"/>
    </row>
    <row r="61" spans="1:7" x14ac:dyDescent="0.3">
      <c r="A61" s="155" t="s">
        <v>71</v>
      </c>
      <c r="B61" s="157" t="s">
        <v>174</v>
      </c>
      <c r="C61" s="178"/>
      <c r="E61" s="192"/>
      <c r="F61" s="181" t="str">
        <f>IF($D$58=0,"",IF(C61="[for completion]","",C61/$D$58))</f>
        <v/>
      </c>
      <c r="G61" s="186"/>
    </row>
    <row r="62" spans="1:7" x14ac:dyDescent="0.3">
      <c r="A62" s="155" t="s">
        <v>72</v>
      </c>
      <c r="B62" s="157" t="s">
        <v>174</v>
      </c>
      <c r="C62" s="178"/>
      <c r="E62" s="192"/>
      <c r="F62" s="181" t="str">
        <f>IF($D$58=0,"",IF(C62="[for completion]","",C62/$D$58))</f>
        <v/>
      </c>
      <c r="G62" s="186"/>
    </row>
    <row r="63" spans="1:7" x14ac:dyDescent="0.3">
      <c r="A63" s="155" t="s">
        <v>73</v>
      </c>
      <c r="B63" s="157" t="s">
        <v>174</v>
      </c>
      <c r="C63" s="178"/>
      <c r="E63" s="192"/>
      <c r="F63" s="181" t="str">
        <f>IF($D$58=0,"",IF(C63="[for completion]","",C63/$D$58))</f>
        <v/>
      </c>
      <c r="G63" s="186"/>
    </row>
    <row r="64" spans="1:7" x14ac:dyDescent="0.3">
      <c r="A64" s="155" t="s">
        <v>74</v>
      </c>
      <c r="B64" s="157" t="s">
        <v>174</v>
      </c>
      <c r="C64" s="212"/>
      <c r="D64" s="156"/>
      <c r="E64" s="156"/>
      <c r="F64" s="181" t="str">
        <f>IF($D$58=0,"",IF(C64="[for completion]","",C64/$D$58))</f>
        <v/>
      </c>
      <c r="G64" s="189"/>
    </row>
    <row r="65" spans="1:7" x14ac:dyDescent="0.3">
      <c r="A65" s="161"/>
      <c r="B65" s="162" t="s">
        <v>75</v>
      </c>
      <c r="C65" s="202" t="s">
        <v>1494</v>
      </c>
      <c r="D65" s="202" t="s">
        <v>1493</v>
      </c>
      <c r="E65" s="160"/>
      <c r="F65" s="159" t="s">
        <v>76</v>
      </c>
      <c r="G65" s="211" t="s">
        <v>77</v>
      </c>
    </row>
    <row r="66" spans="1:7" x14ac:dyDescent="0.3">
      <c r="A66" s="155" t="s">
        <v>78</v>
      </c>
      <c r="B66" s="176" t="s">
        <v>1492</v>
      </c>
      <c r="C66" s="184">
        <v>7.8187357150683896</v>
      </c>
      <c r="D66" s="206" t="s">
        <v>50</v>
      </c>
      <c r="E66" s="198"/>
      <c r="F66" s="210"/>
      <c r="G66" s="209"/>
    </row>
    <row r="67" spans="1:7" x14ac:dyDescent="0.3">
      <c r="B67" s="176"/>
      <c r="C67" s="184"/>
      <c r="E67" s="198"/>
      <c r="F67" s="210"/>
      <c r="G67" s="209"/>
    </row>
    <row r="68" spans="1:7" x14ac:dyDescent="0.3">
      <c r="B68" s="176" t="s">
        <v>80</v>
      </c>
      <c r="C68" s="184"/>
      <c r="D68" s="198"/>
      <c r="E68" s="198"/>
      <c r="F68" s="209"/>
      <c r="G68" s="209"/>
    </row>
    <row r="69" spans="1:7" x14ac:dyDescent="0.3">
      <c r="B69" s="176" t="s">
        <v>81</v>
      </c>
      <c r="C69" s="184"/>
      <c r="E69" s="198"/>
      <c r="F69" s="209"/>
      <c r="G69" s="209"/>
    </row>
    <row r="70" spans="1:7" x14ac:dyDescent="0.3">
      <c r="A70" s="155" t="s">
        <v>82</v>
      </c>
      <c r="B70" s="188" t="s">
        <v>110</v>
      </c>
      <c r="C70" s="184">
        <v>68.472906700000195</v>
      </c>
      <c r="D70" s="206" t="s">
        <v>50</v>
      </c>
      <c r="E70" s="188"/>
      <c r="F70" s="190">
        <v>1.8997940110043899E-2</v>
      </c>
      <c r="G70" s="181" t="str">
        <f>IF($E$77=0,"",IF(D70="[Mark as ND1 if not relevant]","",D70/$E$77))</f>
        <v/>
      </c>
    </row>
    <row r="71" spans="1:7" x14ac:dyDescent="0.3">
      <c r="A71" s="155" t="s">
        <v>83</v>
      </c>
      <c r="B71" s="188" t="s">
        <v>112</v>
      </c>
      <c r="C71" s="184">
        <v>132.71275152999999</v>
      </c>
      <c r="D71" s="206" t="s">
        <v>50</v>
      </c>
      <c r="E71" s="188"/>
      <c r="F71" s="190">
        <v>3.6821409034853599E-2</v>
      </c>
      <c r="G71" s="181" t="str">
        <f>IF($E$77=0,"",IF(D71="[Mark as ND1 if not relevant]","",D71/$E$77))</f>
        <v/>
      </c>
    </row>
    <row r="72" spans="1:7" x14ac:dyDescent="0.3">
      <c r="A72" s="155" t="s">
        <v>84</v>
      </c>
      <c r="B72" s="188" t="s">
        <v>114</v>
      </c>
      <c r="C72" s="184">
        <v>169.97169349000001</v>
      </c>
      <c r="D72" s="206" t="s">
        <v>50</v>
      </c>
      <c r="E72" s="188"/>
      <c r="F72" s="190">
        <v>4.7158974387832502E-2</v>
      </c>
      <c r="G72" s="181" t="str">
        <f>IF($E$77=0,"",IF(D72="[Mark as ND1 if not relevant]","",D72/$E$77))</f>
        <v/>
      </c>
    </row>
    <row r="73" spans="1:7" x14ac:dyDescent="0.3">
      <c r="A73" s="155" t="s">
        <v>85</v>
      </c>
      <c r="B73" s="188" t="s">
        <v>116</v>
      </c>
      <c r="C73" s="184">
        <v>210.95251746</v>
      </c>
      <c r="D73" s="206" t="s">
        <v>50</v>
      </c>
      <c r="E73" s="188"/>
      <c r="F73" s="190">
        <v>5.8529183087360499E-2</v>
      </c>
      <c r="G73" s="181" t="str">
        <f>IF($E$77=0,"",IF(D73="[Mark as ND1 if not relevant]","",D73/$E$77))</f>
        <v/>
      </c>
    </row>
    <row r="74" spans="1:7" x14ac:dyDescent="0.3">
      <c r="A74" s="155" t="s">
        <v>86</v>
      </c>
      <c r="B74" s="188" t="s">
        <v>118</v>
      </c>
      <c r="C74" s="184">
        <v>225.30831681999999</v>
      </c>
      <c r="D74" s="206" t="s">
        <v>50</v>
      </c>
      <c r="E74" s="188"/>
      <c r="F74" s="190">
        <v>6.2512227325105404E-2</v>
      </c>
      <c r="G74" s="181" t="str">
        <f>IF($E$77=0,"",IF(D74="[Mark as ND1 if not relevant]","",D74/$E$77))</f>
        <v/>
      </c>
    </row>
    <row r="75" spans="1:7" x14ac:dyDescent="0.3">
      <c r="A75" s="155" t="s">
        <v>87</v>
      </c>
      <c r="B75" s="188" t="s">
        <v>120</v>
      </c>
      <c r="C75" s="184">
        <v>1777.16689569</v>
      </c>
      <c r="D75" s="206" t="s">
        <v>50</v>
      </c>
      <c r="E75" s="188"/>
      <c r="F75" s="190">
        <v>0.493078384970491</v>
      </c>
      <c r="G75" s="181" t="str">
        <f>IF($E$77=0,"",IF(D75="[Mark as ND1 if not relevant]","",D75/$E$77))</f>
        <v/>
      </c>
    </row>
    <row r="76" spans="1:7" x14ac:dyDescent="0.3">
      <c r="A76" s="155" t="s">
        <v>88</v>
      </c>
      <c r="B76" s="188" t="s">
        <v>122</v>
      </c>
      <c r="C76" s="184">
        <v>1019.64286636</v>
      </c>
      <c r="D76" s="206" t="s">
        <v>50</v>
      </c>
      <c r="E76" s="188"/>
      <c r="F76" s="190">
        <v>0.28290188108431402</v>
      </c>
      <c r="G76" s="181" t="str">
        <f>IF($E$77=0,"",IF(D76="[Mark as ND1 if not relevant]","",D76/$E$77))</f>
        <v/>
      </c>
    </row>
    <row r="77" spans="1:7" x14ac:dyDescent="0.3">
      <c r="A77" s="155" t="s">
        <v>89</v>
      </c>
      <c r="B77" s="185" t="s">
        <v>68</v>
      </c>
      <c r="C77" s="177">
        <f>SUM(C70:C76)</f>
        <v>3604.2279480500001</v>
      </c>
      <c r="D77" s="177">
        <f>SUM(D70:D76)</f>
        <v>0</v>
      </c>
      <c r="E77" s="176"/>
      <c r="F77" s="195">
        <f>SUM(F70:F76)</f>
        <v>1.0000000000000009</v>
      </c>
      <c r="G77" s="195">
        <f>SUM(G70:G76)</f>
        <v>0</v>
      </c>
    </row>
    <row r="78" spans="1:7" x14ac:dyDescent="0.3">
      <c r="A78" s="155" t="s">
        <v>91</v>
      </c>
      <c r="B78" s="204" t="s">
        <v>92</v>
      </c>
      <c r="C78" s="184">
        <v>1.4748646599999999</v>
      </c>
      <c r="D78" s="177"/>
      <c r="E78" s="176"/>
      <c r="F78" s="181" t="str">
        <f>IF($D$77=0,"",IF(C78="[for completion]","",C78/$D$77))</f>
        <v/>
      </c>
      <c r="G78" s="181" t="str">
        <f>IF($E$77=0,"",IF(D78="[for completion]","",D78/$E$77))</f>
        <v/>
      </c>
    </row>
    <row r="79" spans="1:7" x14ac:dyDescent="0.3">
      <c r="A79" s="155" t="s">
        <v>93</v>
      </c>
      <c r="B79" s="204" t="s">
        <v>94</v>
      </c>
      <c r="C79" s="184">
        <v>19.23377275</v>
      </c>
      <c r="D79" s="177"/>
      <c r="E79" s="176"/>
      <c r="F79" s="181" t="str">
        <f>IF($D$77=0,"",IF(C79="[for completion]","",C79/$D$77))</f>
        <v/>
      </c>
      <c r="G79" s="181" t="str">
        <f>IF($E$77=0,"",IF(D79="[for completion]","",D79/$E$77))</f>
        <v/>
      </c>
    </row>
    <row r="80" spans="1:7" x14ac:dyDescent="0.3">
      <c r="A80" s="155" t="s">
        <v>95</v>
      </c>
      <c r="B80" s="204" t="s">
        <v>1488</v>
      </c>
      <c r="C80" s="184">
        <v>47.764269290000001</v>
      </c>
      <c r="D80" s="177"/>
      <c r="E80" s="176"/>
      <c r="F80" s="181" t="str">
        <f>IF($D$77=0,"",IF(C80="[for completion]","",C80/$D$77))</f>
        <v/>
      </c>
      <c r="G80" s="181" t="str">
        <f>IF($E$77=0,"",IF(D80="[for completion]","",D80/$E$77))</f>
        <v/>
      </c>
    </row>
    <row r="81" spans="1:7" x14ac:dyDescent="0.3">
      <c r="A81" s="155" t="s">
        <v>96</v>
      </c>
      <c r="B81" s="204" t="s">
        <v>97</v>
      </c>
      <c r="C81" s="184">
        <v>67.293240900000001</v>
      </c>
      <c r="D81" s="177"/>
      <c r="E81" s="176"/>
      <c r="F81" s="181" t="str">
        <f>IF($D$77=0,"",IF(C81="[for completion]","",C81/$D$77))</f>
        <v/>
      </c>
      <c r="G81" s="181" t="str">
        <f>IF($E$77=0,"",IF(D81="[for completion]","",D81/$E$77))</f>
        <v/>
      </c>
    </row>
    <row r="82" spans="1:7" x14ac:dyDescent="0.3">
      <c r="A82" s="155" t="s">
        <v>98</v>
      </c>
      <c r="B82" s="204" t="s">
        <v>1487</v>
      </c>
      <c r="C82" s="184">
        <v>65.419510630000005</v>
      </c>
      <c r="D82" s="177"/>
      <c r="E82" s="176"/>
      <c r="F82" s="181" t="str">
        <f>IF($D$77=0,"",IF(C82="[for completion]","",C82/$D$77))</f>
        <v/>
      </c>
      <c r="G82" s="181" t="str">
        <f>IF($E$77=0,"",IF(D82="[for completion]","",D82/$E$77))</f>
        <v/>
      </c>
    </row>
    <row r="83" spans="1:7" x14ac:dyDescent="0.3">
      <c r="A83" s="155" t="s">
        <v>99</v>
      </c>
      <c r="B83" s="204"/>
      <c r="C83" s="192"/>
      <c r="D83" s="192"/>
      <c r="E83" s="176"/>
      <c r="F83" s="186"/>
      <c r="G83" s="186"/>
    </row>
    <row r="84" spans="1:7" x14ac:dyDescent="0.3">
      <c r="A84" s="155" t="s">
        <v>100</v>
      </c>
      <c r="B84" s="204"/>
      <c r="C84" s="192"/>
      <c r="D84" s="192"/>
      <c r="E84" s="176"/>
      <c r="F84" s="186"/>
      <c r="G84" s="186"/>
    </row>
    <row r="85" spans="1:7" x14ac:dyDescent="0.3">
      <c r="A85" s="155" t="s">
        <v>101</v>
      </c>
      <c r="B85" s="204"/>
      <c r="C85" s="192"/>
      <c r="D85" s="192"/>
      <c r="E85" s="176"/>
      <c r="F85" s="186"/>
      <c r="G85" s="186"/>
    </row>
    <row r="86" spans="1:7" x14ac:dyDescent="0.3">
      <c r="A86" s="155" t="s">
        <v>102</v>
      </c>
      <c r="B86" s="185"/>
      <c r="C86" s="192"/>
      <c r="D86" s="192"/>
      <c r="E86" s="176"/>
      <c r="F86" s="186" t="str">
        <f>IF($D$77=0,"",IF(C86="[for completion]","",C86/$D$77))</f>
        <v/>
      </c>
      <c r="G86" s="186" t="str">
        <f>IF($E$77=0,"",IF(D86="[for completion]","",D86/$E$77))</f>
        <v/>
      </c>
    </row>
    <row r="87" spans="1:7" x14ac:dyDescent="0.3">
      <c r="A87" s="155" t="s">
        <v>1491</v>
      </c>
      <c r="B87" s="204"/>
      <c r="C87" s="192"/>
      <c r="D87" s="192"/>
      <c r="E87" s="176"/>
      <c r="F87" s="186" t="str">
        <f>IF($D$77=0,"",IF(C87="[for completion]","",C87/$D$77))</f>
        <v/>
      </c>
      <c r="G87" s="186" t="str">
        <f>IF($E$77=0,"",IF(D87="[for completion]","",D87/$E$77))</f>
        <v/>
      </c>
    </row>
    <row r="88" spans="1:7" x14ac:dyDescent="0.3">
      <c r="A88" s="161"/>
      <c r="B88" s="162" t="s">
        <v>103</v>
      </c>
      <c r="C88" s="202" t="s">
        <v>1490</v>
      </c>
      <c r="D88" s="202" t="s">
        <v>104</v>
      </c>
      <c r="E88" s="160"/>
      <c r="F88" s="159" t="s">
        <v>1489</v>
      </c>
      <c r="G88" s="161" t="s">
        <v>105</v>
      </c>
    </row>
    <row r="89" spans="1:7" x14ac:dyDescent="0.3">
      <c r="A89" s="155" t="s">
        <v>106</v>
      </c>
      <c r="B89" s="176" t="s">
        <v>79</v>
      </c>
      <c r="C89" s="184">
        <v>3.5317559153175599</v>
      </c>
      <c r="D89" s="184">
        <v>4.5317559153175599</v>
      </c>
      <c r="E89" s="198"/>
      <c r="F89" s="208"/>
      <c r="G89" s="205"/>
    </row>
    <row r="90" spans="1:7" x14ac:dyDescent="0.3">
      <c r="B90" s="176"/>
      <c r="C90" s="206"/>
      <c r="D90" s="206"/>
      <c r="E90" s="198"/>
      <c r="F90" s="208"/>
      <c r="G90" s="205"/>
    </row>
    <row r="91" spans="1:7" x14ac:dyDescent="0.3">
      <c r="B91" s="176" t="s">
        <v>107</v>
      </c>
      <c r="C91" s="207"/>
      <c r="D91" s="207"/>
      <c r="E91" s="198"/>
      <c r="F91" s="205"/>
      <c r="G91" s="205"/>
    </row>
    <row r="92" spans="1:7" x14ac:dyDescent="0.3">
      <c r="A92" s="155" t="s">
        <v>108</v>
      </c>
      <c r="B92" s="176" t="s">
        <v>81</v>
      </c>
      <c r="C92" s="206"/>
      <c r="D92" s="206"/>
      <c r="E92" s="198"/>
      <c r="F92" s="205"/>
      <c r="G92" s="205"/>
    </row>
    <row r="93" spans="1:7" x14ac:dyDescent="0.3">
      <c r="A93" s="155" t="s">
        <v>109</v>
      </c>
      <c r="B93" s="188" t="s">
        <v>110</v>
      </c>
      <c r="C93" s="184">
        <v>500</v>
      </c>
      <c r="D93" s="184">
        <v>0</v>
      </c>
      <c r="E93" s="188"/>
      <c r="F93" s="181">
        <f>IF($D$100=0,"",IF(C93="[for completion]","",IF(C93="","",C93/$D$100)))</f>
        <v>0.18181818181818182</v>
      </c>
      <c r="G93" s="195">
        <v>0</v>
      </c>
    </row>
    <row r="94" spans="1:7" x14ac:dyDescent="0.3">
      <c r="A94" s="155" t="s">
        <v>111</v>
      </c>
      <c r="B94" s="188" t="s">
        <v>112</v>
      </c>
      <c r="C94" s="184">
        <v>500</v>
      </c>
      <c r="D94" s="184">
        <v>500</v>
      </c>
      <c r="E94" s="188"/>
      <c r="F94" s="181">
        <f>IF($D$100=0,"",IF(C94="[for completion]","",IF(C94="","",C94/$D$100)))</f>
        <v>0.18181818181818182</v>
      </c>
      <c r="G94" s="195">
        <v>0.18181818181818199</v>
      </c>
    </row>
    <row r="95" spans="1:7" x14ac:dyDescent="0.3">
      <c r="A95" s="155" t="s">
        <v>113</v>
      </c>
      <c r="B95" s="188" t="s">
        <v>114</v>
      </c>
      <c r="C95" s="184">
        <v>0</v>
      </c>
      <c r="D95" s="184">
        <v>500</v>
      </c>
      <c r="E95" s="188"/>
      <c r="F95" s="181">
        <f>IF($D$100=0,"",IF(C95="[for completion]","",IF(C95="","",C95/$D$100)))</f>
        <v>0</v>
      </c>
      <c r="G95" s="195">
        <v>0.18181818181818199</v>
      </c>
    </row>
    <row r="96" spans="1:7" x14ac:dyDescent="0.3">
      <c r="A96" s="155" t="s">
        <v>115</v>
      </c>
      <c r="B96" s="188" t="s">
        <v>116</v>
      </c>
      <c r="C96" s="184">
        <v>0</v>
      </c>
      <c r="D96" s="184">
        <v>0</v>
      </c>
      <c r="E96" s="188"/>
      <c r="F96" s="181">
        <f>IF($D$100=0,"",IF(C96="[for completion]","",IF(C96="","",C96/$D$100)))</f>
        <v>0</v>
      </c>
      <c r="G96" s="195">
        <v>0</v>
      </c>
    </row>
    <row r="97" spans="1:7" x14ac:dyDescent="0.3">
      <c r="A97" s="155" t="s">
        <v>117</v>
      </c>
      <c r="B97" s="188" t="s">
        <v>118</v>
      </c>
      <c r="C97" s="184">
        <v>1750</v>
      </c>
      <c r="D97" s="184">
        <v>0</v>
      </c>
      <c r="E97" s="188"/>
      <c r="F97" s="181">
        <f>IF($D$100=0,"",IF(C97="[for completion]","",IF(C97="","",C97/$D$100)))</f>
        <v>0.63636363636363635</v>
      </c>
      <c r="G97" s="195">
        <v>0</v>
      </c>
    </row>
    <row r="98" spans="1:7" x14ac:dyDescent="0.3">
      <c r="A98" s="155" t="s">
        <v>119</v>
      </c>
      <c r="B98" s="188" t="s">
        <v>120</v>
      </c>
      <c r="C98" s="184">
        <v>0</v>
      </c>
      <c r="D98" s="184">
        <v>1750</v>
      </c>
      <c r="E98" s="188"/>
      <c r="F98" s="181">
        <f>IF($D$100=0,"",IF(C98="[for completion]","",IF(C98="","",C98/$D$100)))</f>
        <v>0</v>
      </c>
      <c r="G98" s="195">
        <v>0.63636363636363602</v>
      </c>
    </row>
    <row r="99" spans="1:7" x14ac:dyDescent="0.3">
      <c r="A99" s="155" t="s">
        <v>121</v>
      </c>
      <c r="B99" s="188" t="s">
        <v>122</v>
      </c>
      <c r="C99" s="184">
        <v>0</v>
      </c>
      <c r="D99" s="184">
        <v>0</v>
      </c>
      <c r="E99" s="188"/>
      <c r="F99" s="181">
        <f>IF($D$100=0,"",IF(C99="[for completion]","",IF(C99="","",C99/$D$100)))</f>
        <v>0</v>
      </c>
      <c r="G99" s="195">
        <v>0</v>
      </c>
    </row>
    <row r="100" spans="1:7" x14ac:dyDescent="0.3">
      <c r="A100" s="155" t="s">
        <v>123</v>
      </c>
      <c r="B100" s="185" t="s">
        <v>68</v>
      </c>
      <c r="C100" s="177">
        <f>SUM(C93:C99)</f>
        <v>2750</v>
      </c>
      <c r="D100" s="177">
        <f>SUM(D93:D99)</f>
        <v>2750</v>
      </c>
      <c r="E100" s="176"/>
      <c r="F100" s="195">
        <f>SUM(F93:F99)</f>
        <v>1</v>
      </c>
      <c r="G100" s="195">
        <f>SUM(G93:G99)</f>
        <v>1</v>
      </c>
    </row>
    <row r="101" spans="1:7" x14ac:dyDescent="0.3">
      <c r="A101" s="155" t="s">
        <v>124</v>
      </c>
      <c r="B101" s="204" t="s">
        <v>92</v>
      </c>
      <c r="C101" s="184">
        <v>0</v>
      </c>
      <c r="D101" s="177"/>
      <c r="E101" s="176"/>
      <c r="F101" s="181">
        <f>IF($D$100=0,"",IF(C101="[for completion]","",C101/$D$100))</f>
        <v>0</v>
      </c>
      <c r="G101" s="181" t="str">
        <f>IF($E$100=0,"",IF(D101="[for completion]","",D101/$E$100))</f>
        <v/>
      </c>
    </row>
    <row r="102" spans="1:7" x14ac:dyDescent="0.3">
      <c r="A102" s="155" t="s">
        <v>125</v>
      </c>
      <c r="B102" s="204" t="s">
        <v>94</v>
      </c>
      <c r="C102" s="184">
        <v>0</v>
      </c>
      <c r="D102" s="177"/>
      <c r="E102" s="176"/>
      <c r="F102" s="181">
        <f>IF($D$100=0,"",IF(C102="[for completion]","",C102/$D$100))</f>
        <v>0</v>
      </c>
      <c r="G102" s="181" t="str">
        <f>IF($E$100=0,"",IF(D102="[for completion]","",D102/$E$100))</f>
        <v/>
      </c>
    </row>
    <row r="103" spans="1:7" x14ac:dyDescent="0.3">
      <c r="A103" s="155" t="s">
        <v>126</v>
      </c>
      <c r="B103" s="204" t="s">
        <v>1488</v>
      </c>
      <c r="C103" s="184">
        <v>500</v>
      </c>
      <c r="D103" s="177"/>
      <c r="E103" s="176"/>
      <c r="F103" s="181">
        <f>IF($D$100=0,"",IF(C103="[for completion]","",C103/$D$100))</f>
        <v>0.18181818181818182</v>
      </c>
      <c r="G103" s="181" t="str">
        <f>IF($E$100=0,"",IF(D103="[for completion]","",D103/$E$100))</f>
        <v/>
      </c>
    </row>
    <row r="104" spans="1:7" x14ac:dyDescent="0.3">
      <c r="A104" s="155" t="s">
        <v>127</v>
      </c>
      <c r="B104" s="204" t="s">
        <v>97</v>
      </c>
      <c r="C104" s="184">
        <v>0</v>
      </c>
      <c r="D104" s="177"/>
      <c r="E104" s="176"/>
      <c r="F104" s="181">
        <f>IF($D$100=0,"",IF(C104="[for completion]","",C104/$D$100))</f>
        <v>0</v>
      </c>
      <c r="G104" s="181" t="str">
        <f>IF($E$100=0,"",IF(D104="[for completion]","",D104/$E$100))</f>
        <v/>
      </c>
    </row>
    <row r="105" spans="1:7" x14ac:dyDescent="0.3">
      <c r="A105" s="155" t="s">
        <v>128</v>
      </c>
      <c r="B105" s="204" t="s">
        <v>1487</v>
      </c>
      <c r="C105" s="184">
        <v>500</v>
      </c>
      <c r="D105" s="177"/>
      <c r="E105" s="176"/>
      <c r="F105" s="181">
        <f>IF($D$100=0,"",IF(C105="[for completion]","",C105/$D$100))</f>
        <v>0.18181818181818182</v>
      </c>
      <c r="G105" s="181" t="str">
        <f>IF($E$100=0,"",IF(D105="[for completion]","",D105/$E$100))</f>
        <v/>
      </c>
    </row>
    <row r="106" spans="1:7" x14ac:dyDescent="0.3">
      <c r="A106" s="155" t="s">
        <v>129</v>
      </c>
      <c r="B106" s="204"/>
      <c r="C106" s="192"/>
      <c r="D106" s="192"/>
      <c r="E106" s="176"/>
      <c r="F106" s="186"/>
      <c r="G106" s="186"/>
    </row>
    <row r="107" spans="1:7" x14ac:dyDescent="0.3">
      <c r="A107" s="155" t="s">
        <v>130</v>
      </c>
      <c r="B107" s="204"/>
      <c r="C107" s="192"/>
      <c r="D107" s="192"/>
      <c r="E107" s="176"/>
      <c r="F107" s="186"/>
      <c r="G107" s="186"/>
    </row>
    <row r="108" spans="1:7" x14ac:dyDescent="0.3">
      <c r="A108" s="155" t="s">
        <v>131</v>
      </c>
      <c r="B108" s="185"/>
      <c r="C108" s="192"/>
      <c r="D108" s="192"/>
      <c r="E108" s="176"/>
      <c r="F108" s="186"/>
      <c r="G108" s="186"/>
    </row>
    <row r="109" spans="1:7" x14ac:dyDescent="0.3">
      <c r="A109" s="155" t="s">
        <v>132</v>
      </c>
      <c r="B109" s="204"/>
      <c r="C109" s="192"/>
      <c r="D109" s="192"/>
      <c r="E109" s="176"/>
      <c r="F109" s="186"/>
      <c r="G109" s="186"/>
    </row>
    <row r="110" spans="1:7" x14ac:dyDescent="0.3">
      <c r="A110" s="155" t="s">
        <v>133</v>
      </c>
      <c r="B110" s="204"/>
      <c r="C110" s="192"/>
      <c r="D110" s="192"/>
      <c r="E110" s="176"/>
      <c r="F110" s="186"/>
      <c r="G110" s="186"/>
    </row>
    <row r="111" spans="1:7" x14ac:dyDescent="0.3">
      <c r="A111" s="161"/>
      <c r="B111" s="203" t="s">
        <v>1486</v>
      </c>
      <c r="C111" s="159" t="s">
        <v>134</v>
      </c>
      <c r="D111" s="159" t="s">
        <v>135</v>
      </c>
      <c r="E111" s="160"/>
      <c r="F111" s="159" t="s">
        <v>136</v>
      </c>
      <c r="G111" s="159" t="s">
        <v>137</v>
      </c>
    </row>
    <row r="112" spans="1:7" x14ac:dyDescent="0.3">
      <c r="A112" s="155" t="s">
        <v>138</v>
      </c>
      <c r="B112" s="176" t="s">
        <v>1</v>
      </c>
      <c r="C112" s="184">
        <f>C58</f>
        <v>3744.0986335300099</v>
      </c>
      <c r="D112" s="178"/>
      <c r="E112" s="186"/>
      <c r="F112" s="196">
        <v>1</v>
      </c>
      <c r="G112" s="181" t="str">
        <f>IF($E$130=0,"",IF(D112="[for completion]","",IF(D112="","",D112/$E$130)))</f>
        <v/>
      </c>
    </row>
    <row r="113" spans="1:7" x14ac:dyDescent="0.3">
      <c r="A113" s="155" t="s">
        <v>139</v>
      </c>
      <c r="B113" s="176" t="s">
        <v>140</v>
      </c>
      <c r="C113" s="184"/>
      <c r="D113" s="178"/>
      <c r="E113" s="186"/>
      <c r="F113" s="181"/>
      <c r="G113" s="181" t="str">
        <f>IF($E$130=0,"",IF(D113="[for completion]","",IF(D113="","",D113/$E$130)))</f>
        <v/>
      </c>
    </row>
    <row r="114" spans="1:7" x14ac:dyDescent="0.3">
      <c r="A114" s="155" t="s">
        <v>141</v>
      </c>
      <c r="B114" s="176" t="s">
        <v>142</v>
      </c>
      <c r="C114" s="184"/>
      <c r="D114" s="178"/>
      <c r="E114" s="186"/>
      <c r="F114" s="181"/>
      <c r="G114" s="181" t="str">
        <f>IF($E$130=0,"",IF(D114="[for completion]","",IF(D114="","",D114/$E$130)))</f>
        <v/>
      </c>
    </row>
    <row r="115" spans="1:7" x14ac:dyDescent="0.3">
      <c r="A115" s="155" t="s">
        <v>143</v>
      </c>
      <c r="B115" s="176" t="s">
        <v>144</v>
      </c>
      <c r="C115" s="184"/>
      <c r="D115" s="178"/>
      <c r="E115" s="186"/>
      <c r="F115" s="181"/>
      <c r="G115" s="181" t="str">
        <f>IF($E$130=0,"",IF(D115="[for completion]","",IF(D115="","",D115/$E$130)))</f>
        <v/>
      </c>
    </row>
    <row r="116" spans="1:7" x14ac:dyDescent="0.3">
      <c r="A116" s="155" t="s">
        <v>145</v>
      </c>
      <c r="B116" s="176" t="s">
        <v>146</v>
      </c>
      <c r="C116" s="184"/>
      <c r="D116" s="178"/>
      <c r="E116" s="186"/>
      <c r="F116" s="181"/>
      <c r="G116" s="181" t="str">
        <f>IF($E$130=0,"",IF(D116="[for completion]","",IF(D116="","",D116/$E$130)))</f>
        <v/>
      </c>
    </row>
    <row r="117" spans="1:7" x14ac:dyDescent="0.3">
      <c r="A117" s="155" t="s">
        <v>147</v>
      </c>
      <c r="B117" s="176" t="s">
        <v>148</v>
      </c>
      <c r="C117" s="184"/>
      <c r="D117" s="178"/>
      <c r="E117" s="176"/>
      <c r="F117" s="181"/>
      <c r="G117" s="181" t="str">
        <f>IF($E$130=0,"",IF(D117="[for completion]","",IF(D117="","",D117/$E$130)))</f>
        <v/>
      </c>
    </row>
    <row r="118" spans="1:7" x14ac:dyDescent="0.3">
      <c r="A118" s="155" t="s">
        <v>149</v>
      </c>
      <c r="B118" s="176" t="s">
        <v>150</v>
      </c>
      <c r="C118" s="184"/>
      <c r="D118" s="178"/>
      <c r="E118" s="176"/>
      <c r="F118" s="181"/>
      <c r="G118" s="181" t="str">
        <f>IF($E$130=0,"",IF(D118="[for completion]","",IF(D118="","",D118/$E$130)))</f>
        <v/>
      </c>
    </row>
    <row r="119" spans="1:7" x14ac:dyDescent="0.3">
      <c r="A119" s="155" t="s">
        <v>151</v>
      </c>
      <c r="B119" s="176" t="s">
        <v>152</v>
      </c>
      <c r="C119" s="184"/>
      <c r="D119" s="178"/>
      <c r="E119" s="176"/>
      <c r="F119" s="181"/>
      <c r="G119" s="181" t="str">
        <f>IF($E$130=0,"",IF(D119="[for completion]","",IF(D119="","",D119/$E$130)))</f>
        <v/>
      </c>
    </row>
    <row r="120" spans="1:7" x14ac:dyDescent="0.3">
      <c r="A120" s="155" t="s">
        <v>153</v>
      </c>
      <c r="B120" s="176" t="s">
        <v>154</v>
      </c>
      <c r="C120" s="184"/>
      <c r="D120" s="178"/>
      <c r="E120" s="176"/>
      <c r="F120" s="181"/>
      <c r="G120" s="181" t="str">
        <f>IF($E$130=0,"",IF(D120="[for completion]","",IF(D120="","",D120/$E$130)))</f>
        <v/>
      </c>
    </row>
    <row r="121" spans="1:7" x14ac:dyDescent="0.3">
      <c r="A121" s="155" t="s">
        <v>155</v>
      </c>
      <c r="B121" s="176" t="s">
        <v>156</v>
      </c>
      <c r="C121" s="184"/>
      <c r="D121" s="178"/>
      <c r="F121" s="181"/>
      <c r="G121" s="181" t="str">
        <f>IF($E$130=0,"",IF(D121="[for completion]","",IF(D121="","",D121/$E$130)))</f>
        <v/>
      </c>
    </row>
    <row r="122" spans="1:7" x14ac:dyDescent="0.3">
      <c r="A122" s="155" t="s">
        <v>157</v>
      </c>
      <c r="B122" s="176" t="s">
        <v>158</v>
      </c>
      <c r="C122" s="184"/>
      <c r="D122" s="178"/>
      <c r="E122" s="176"/>
      <c r="F122" s="181"/>
      <c r="G122" s="181" t="str">
        <f>IF($E$130=0,"",IF(D122="[for completion]","",IF(D122="","",D122/$E$130)))</f>
        <v/>
      </c>
    </row>
    <row r="123" spans="1:7" x14ac:dyDescent="0.3">
      <c r="A123" s="155" t="s">
        <v>159</v>
      </c>
      <c r="B123" s="176" t="s">
        <v>160</v>
      </c>
      <c r="C123" s="184"/>
      <c r="D123" s="178"/>
      <c r="E123" s="176"/>
      <c r="F123" s="181"/>
      <c r="G123" s="181" t="str">
        <f>IF($E$130=0,"",IF(D123="[for completion]","",IF(D123="","",D123/$E$130)))</f>
        <v/>
      </c>
    </row>
    <row r="124" spans="1:7" x14ac:dyDescent="0.3">
      <c r="A124" s="155" t="s">
        <v>161</v>
      </c>
      <c r="B124" s="176" t="s">
        <v>162</v>
      </c>
      <c r="C124" s="184"/>
      <c r="D124" s="178"/>
      <c r="E124" s="176"/>
      <c r="F124" s="181"/>
      <c r="G124" s="181" t="str">
        <f>IF($E$130=0,"",IF(D124="[for completion]","",IF(D124="","",D124/$E$130)))</f>
        <v/>
      </c>
    </row>
    <row r="125" spans="1:7" x14ac:dyDescent="0.3">
      <c r="A125" s="155" t="s">
        <v>163</v>
      </c>
      <c r="B125" s="176" t="s">
        <v>164</v>
      </c>
      <c r="C125" s="184"/>
      <c r="D125" s="178"/>
      <c r="E125" s="176"/>
      <c r="F125" s="181"/>
      <c r="G125" s="181" t="str">
        <f>IF($E$130=0,"",IF(D125="[for completion]","",IF(D125="","",D125/$E$130)))</f>
        <v/>
      </c>
    </row>
    <row r="126" spans="1:7" x14ac:dyDescent="0.3">
      <c r="A126" s="155" t="s">
        <v>165</v>
      </c>
      <c r="B126" s="176" t="s">
        <v>166</v>
      </c>
      <c r="C126" s="184"/>
      <c r="D126" s="178"/>
      <c r="E126" s="176"/>
      <c r="F126" s="181"/>
      <c r="G126" s="181" t="str">
        <f>IF($E$130=0,"",IF(D126="[for completion]","",IF(D126="","",D126/$E$130)))</f>
        <v/>
      </c>
    </row>
    <row r="127" spans="1:7" x14ac:dyDescent="0.3">
      <c r="A127" s="155" t="s">
        <v>167</v>
      </c>
      <c r="B127" s="176" t="s">
        <v>168</v>
      </c>
      <c r="C127" s="184"/>
      <c r="D127" s="178"/>
      <c r="E127" s="176"/>
      <c r="F127" s="181"/>
      <c r="G127" s="181" t="str">
        <f>IF($E$130=0,"",IF(D127="[for completion]","",IF(D127="","",D127/$E$130)))</f>
        <v/>
      </c>
    </row>
    <row r="128" spans="1:7" x14ac:dyDescent="0.3">
      <c r="A128" s="155" t="s">
        <v>169</v>
      </c>
      <c r="B128" s="176" t="s">
        <v>170</v>
      </c>
      <c r="C128" s="184"/>
      <c r="D128" s="178"/>
      <c r="E128" s="176"/>
      <c r="F128" s="181"/>
      <c r="G128" s="181" t="str">
        <f>IF($E$130=0,"",IF(D128="[for completion]","",IF(D128="","",D128/$E$130)))</f>
        <v/>
      </c>
    </row>
    <row r="129" spans="1:7" x14ac:dyDescent="0.3">
      <c r="A129" s="155" t="s">
        <v>171</v>
      </c>
      <c r="B129" s="176" t="s">
        <v>66</v>
      </c>
      <c r="C129" s="184"/>
      <c r="D129" s="178"/>
      <c r="E129" s="176"/>
      <c r="F129" s="181"/>
      <c r="G129" s="181" t="str">
        <f>IF($E$130=0,"",IF(D129="[for completion]","",IF(D129="","",D129/$E$130)))</f>
        <v/>
      </c>
    </row>
    <row r="130" spans="1:7" x14ac:dyDescent="0.3">
      <c r="A130" s="155" t="s">
        <v>172</v>
      </c>
      <c r="B130" s="185" t="s">
        <v>68</v>
      </c>
      <c r="C130" s="178">
        <f>SUM(C112:C129)</f>
        <v>3744.0986335300099</v>
      </c>
      <c r="D130" s="178">
        <f>SUM(D112:D129)</f>
        <v>0</v>
      </c>
      <c r="E130" s="176"/>
      <c r="F130" s="196">
        <f>SUM(F112:F129)</f>
        <v>1</v>
      </c>
      <c r="G130" s="196"/>
    </row>
    <row r="131" spans="1:7" x14ac:dyDescent="0.3">
      <c r="A131" s="155" t="s">
        <v>173</v>
      </c>
      <c r="B131" s="157" t="s">
        <v>174</v>
      </c>
      <c r="C131" s="178"/>
      <c r="D131" s="178"/>
      <c r="E131" s="176"/>
      <c r="F131" s="181" t="str">
        <f>IF($D$130=0,"",IF(C131="[for completion]","",C131/$D$130))</f>
        <v/>
      </c>
      <c r="G131" s="181" t="str">
        <f>IF($E$130=0,"",IF(D131="[for completion]","",D131/$E$130))</f>
        <v/>
      </c>
    </row>
    <row r="132" spans="1:7" x14ac:dyDescent="0.3">
      <c r="A132" s="155" t="s">
        <v>175</v>
      </c>
      <c r="B132" s="157" t="s">
        <v>174</v>
      </c>
      <c r="C132" s="178"/>
      <c r="D132" s="178"/>
      <c r="E132" s="176"/>
      <c r="F132" s="181" t="str">
        <f>IF($D$130=0,"",IF(C132="[for completion]","",C132/$D$130))</f>
        <v/>
      </c>
      <c r="G132" s="181" t="str">
        <f>IF($E$130=0,"",IF(D132="[for completion]","",D132/$E$130))</f>
        <v/>
      </c>
    </row>
    <row r="133" spans="1:7" x14ac:dyDescent="0.3">
      <c r="A133" s="155" t="s">
        <v>176</v>
      </c>
      <c r="B133" s="157" t="s">
        <v>174</v>
      </c>
      <c r="C133" s="178"/>
      <c r="D133" s="178"/>
      <c r="E133" s="176"/>
      <c r="F133" s="181" t="str">
        <f>IF($D$130=0,"",IF(C133="[for completion]","",C133/$D$130))</f>
        <v/>
      </c>
      <c r="G133" s="181" t="str">
        <f>IF($E$130=0,"",IF(D133="[for completion]","",D133/$E$130))</f>
        <v/>
      </c>
    </row>
    <row r="134" spans="1:7" x14ac:dyDescent="0.3">
      <c r="A134" s="155" t="s">
        <v>177</v>
      </c>
      <c r="B134" s="157" t="s">
        <v>174</v>
      </c>
      <c r="C134" s="178"/>
      <c r="D134" s="178"/>
      <c r="E134" s="176"/>
      <c r="F134" s="181" t="str">
        <f>IF($D$130=0,"",IF(C134="[for completion]","",C134/$D$130))</f>
        <v/>
      </c>
      <c r="G134" s="181" t="str">
        <f>IF($E$130=0,"",IF(D134="[for completion]","",D134/$E$130))</f>
        <v/>
      </c>
    </row>
    <row r="135" spans="1:7" x14ac:dyDescent="0.3">
      <c r="A135" s="155" t="s">
        <v>178</v>
      </c>
      <c r="B135" s="157" t="s">
        <v>174</v>
      </c>
      <c r="C135" s="178"/>
      <c r="D135" s="178"/>
      <c r="E135" s="176"/>
      <c r="F135" s="181" t="str">
        <f>IF($D$130=0,"",IF(C135="[for completion]","",C135/$D$130))</f>
        <v/>
      </c>
      <c r="G135" s="181" t="str">
        <f>IF($E$130=0,"",IF(D135="[for completion]","",D135/$E$130))</f>
        <v/>
      </c>
    </row>
    <row r="136" spans="1:7" x14ac:dyDescent="0.3">
      <c r="A136" s="155" t="s">
        <v>179</v>
      </c>
      <c r="B136" s="157" t="s">
        <v>174</v>
      </c>
      <c r="C136" s="178"/>
      <c r="D136" s="178"/>
      <c r="E136" s="176"/>
      <c r="F136" s="181" t="str">
        <f>IF($D$130=0,"",IF(C136="[for completion]","",C136/$D$130))</f>
        <v/>
      </c>
      <c r="G136" s="181" t="str">
        <f>IF($E$130=0,"",IF(D136="[for completion]","",D136/$E$130))</f>
        <v/>
      </c>
    </row>
    <row r="137" spans="1:7" x14ac:dyDescent="0.3">
      <c r="A137" s="161"/>
      <c r="B137" s="162" t="s">
        <v>180</v>
      </c>
      <c r="C137" s="159" t="s">
        <v>134</v>
      </c>
      <c r="D137" s="159" t="s">
        <v>135</v>
      </c>
      <c r="E137" s="160"/>
      <c r="F137" s="159" t="s">
        <v>136</v>
      </c>
      <c r="G137" s="159" t="s">
        <v>137</v>
      </c>
    </row>
    <row r="138" spans="1:7" x14ac:dyDescent="0.3">
      <c r="A138" s="155" t="s">
        <v>181</v>
      </c>
      <c r="B138" s="176" t="s">
        <v>1</v>
      </c>
      <c r="C138" s="184">
        <v>2750</v>
      </c>
      <c r="D138" s="184"/>
      <c r="E138" s="186"/>
      <c r="F138" s="196">
        <v>1</v>
      </c>
      <c r="G138" s="181" t="str">
        <f>IF($E$156=0,"",IF(D138="[for completion]","",IF(D138="","",D138/$E$156)))</f>
        <v/>
      </c>
    </row>
    <row r="139" spans="1:7" x14ac:dyDescent="0.3">
      <c r="A139" s="155" t="s">
        <v>182</v>
      </c>
      <c r="B139" s="176" t="s">
        <v>140</v>
      </c>
      <c r="C139" s="178"/>
      <c r="D139" s="178"/>
      <c r="E139" s="186"/>
      <c r="F139" s="181"/>
      <c r="G139" s="181" t="str">
        <f>IF($E$156=0,"",IF(D139="[for completion]","",IF(D139="","",D139/$E$156)))</f>
        <v/>
      </c>
    </row>
    <row r="140" spans="1:7" x14ac:dyDescent="0.3">
      <c r="A140" s="155" t="s">
        <v>183</v>
      </c>
      <c r="B140" s="176" t="s">
        <v>142</v>
      </c>
      <c r="C140" s="178"/>
      <c r="D140" s="178"/>
      <c r="E140" s="186"/>
      <c r="F140" s="181" t="str">
        <f>IF($D$156=0,"",IF(C140="[for completion]","",IF(C140="","",C140/$D$156)))</f>
        <v/>
      </c>
      <c r="G140" s="181" t="str">
        <f>IF($E$156=0,"",IF(D140="[for completion]","",IF(D140="","",D140/$E$156)))</f>
        <v/>
      </c>
    </row>
    <row r="141" spans="1:7" x14ac:dyDescent="0.3">
      <c r="A141" s="155" t="s">
        <v>184</v>
      </c>
      <c r="B141" s="176" t="s">
        <v>144</v>
      </c>
      <c r="C141" s="178"/>
      <c r="D141" s="178"/>
      <c r="E141" s="186"/>
      <c r="F141" s="181" t="str">
        <f>IF($D$156=0,"",IF(C141="[for completion]","",IF(C141="","",C141/$D$156)))</f>
        <v/>
      </c>
      <c r="G141" s="181" t="str">
        <f>IF($E$156=0,"",IF(D141="[for completion]","",IF(D141="","",D141/$E$156)))</f>
        <v/>
      </c>
    </row>
    <row r="142" spans="1:7" x14ac:dyDescent="0.3">
      <c r="A142" s="155" t="s">
        <v>185</v>
      </c>
      <c r="B142" s="176" t="s">
        <v>146</v>
      </c>
      <c r="C142" s="178"/>
      <c r="D142" s="178"/>
      <c r="E142" s="186"/>
      <c r="F142" s="181" t="str">
        <f>IF($D$156=0,"",IF(C142="[for completion]","",IF(C142="","",C142/$D$156)))</f>
        <v/>
      </c>
      <c r="G142" s="181" t="str">
        <f>IF($E$156=0,"",IF(D142="[for completion]","",IF(D142="","",D142/$E$156)))</f>
        <v/>
      </c>
    </row>
    <row r="143" spans="1:7" x14ac:dyDescent="0.3">
      <c r="A143" s="155" t="s">
        <v>186</v>
      </c>
      <c r="B143" s="176" t="s">
        <v>148</v>
      </c>
      <c r="C143" s="178"/>
      <c r="D143" s="178"/>
      <c r="E143" s="176"/>
      <c r="F143" s="181" t="str">
        <f>IF($D$156=0,"",IF(C143="[for completion]","",IF(C143="","",C143/$D$156)))</f>
        <v/>
      </c>
      <c r="G143" s="181" t="str">
        <f>IF($E$156=0,"",IF(D143="[for completion]","",IF(D143="","",D143/$E$156)))</f>
        <v/>
      </c>
    </row>
    <row r="144" spans="1:7" x14ac:dyDescent="0.3">
      <c r="A144" s="155" t="s">
        <v>187</v>
      </c>
      <c r="B144" s="176" t="s">
        <v>150</v>
      </c>
      <c r="C144" s="178"/>
      <c r="D144" s="178"/>
      <c r="E144" s="176"/>
      <c r="F144" s="181" t="str">
        <f>IF($D$156=0,"",IF(C144="[for completion]","",IF(C144="","",C144/$D$156)))</f>
        <v/>
      </c>
      <c r="G144" s="181" t="str">
        <f>IF($E$156=0,"",IF(D144="[for completion]","",IF(D144="","",D144/$E$156)))</f>
        <v/>
      </c>
    </row>
    <row r="145" spans="1:7" x14ac:dyDescent="0.3">
      <c r="A145" s="155" t="s">
        <v>188</v>
      </c>
      <c r="B145" s="176" t="s">
        <v>152</v>
      </c>
      <c r="C145" s="178"/>
      <c r="D145" s="178"/>
      <c r="E145" s="176"/>
      <c r="F145" s="181" t="str">
        <f>IF($D$156=0,"",IF(C145="[for completion]","",IF(C145="","",C145/$D$156)))</f>
        <v/>
      </c>
      <c r="G145" s="181" t="str">
        <f>IF($E$156=0,"",IF(D145="[for completion]","",IF(D145="","",D145/$E$156)))</f>
        <v/>
      </c>
    </row>
    <row r="146" spans="1:7" x14ac:dyDescent="0.3">
      <c r="A146" s="155" t="s">
        <v>189</v>
      </c>
      <c r="B146" s="176" t="s">
        <v>154</v>
      </c>
      <c r="C146" s="178"/>
      <c r="D146" s="178"/>
      <c r="E146" s="176"/>
      <c r="F146" s="181" t="str">
        <f>IF($D$156=0,"",IF(C146="[for completion]","",IF(C146="","",C146/$D$156)))</f>
        <v/>
      </c>
      <c r="G146" s="181" t="str">
        <f>IF($E$156=0,"",IF(D146="[for completion]","",IF(D146="","",D146/$E$156)))</f>
        <v/>
      </c>
    </row>
    <row r="147" spans="1:7" x14ac:dyDescent="0.3">
      <c r="A147" s="155" t="s">
        <v>190</v>
      </c>
      <c r="B147" s="176" t="s">
        <v>156</v>
      </c>
      <c r="C147" s="178"/>
      <c r="D147" s="178"/>
      <c r="F147" s="181" t="str">
        <f>IF($D$156=0,"",IF(C147="[for completion]","",IF(C147="","",C147/$D$156)))</f>
        <v/>
      </c>
      <c r="G147" s="181" t="str">
        <f>IF($E$156=0,"",IF(D147="[for completion]","",IF(D147="","",D147/$E$156)))</f>
        <v/>
      </c>
    </row>
    <row r="148" spans="1:7" x14ac:dyDescent="0.3">
      <c r="A148" s="155" t="s">
        <v>191</v>
      </c>
      <c r="B148" s="176" t="s">
        <v>158</v>
      </c>
      <c r="C148" s="178"/>
      <c r="D148" s="178"/>
      <c r="E148" s="176"/>
      <c r="F148" s="181" t="str">
        <f>IF($D$156=0,"",IF(C148="[for completion]","",IF(C148="","",C148/$D$156)))</f>
        <v/>
      </c>
      <c r="G148" s="181" t="str">
        <f>IF($E$156=0,"",IF(D148="[for completion]","",IF(D148="","",D148/$E$156)))</f>
        <v/>
      </c>
    </row>
    <row r="149" spans="1:7" x14ac:dyDescent="0.3">
      <c r="A149" s="155" t="s">
        <v>192</v>
      </c>
      <c r="B149" s="176" t="s">
        <v>160</v>
      </c>
      <c r="C149" s="178"/>
      <c r="D149" s="178"/>
      <c r="E149" s="176"/>
      <c r="F149" s="181" t="str">
        <f>IF($D$156=0,"",IF(C149="[for completion]","",IF(C149="","",C149/$D$156)))</f>
        <v/>
      </c>
      <c r="G149" s="181" t="str">
        <f>IF($E$156=0,"",IF(D149="[for completion]","",IF(D149="","",D149/$E$156)))</f>
        <v/>
      </c>
    </row>
    <row r="150" spans="1:7" x14ac:dyDescent="0.3">
      <c r="A150" s="155" t="s">
        <v>193</v>
      </c>
      <c r="B150" s="176" t="s">
        <v>162</v>
      </c>
      <c r="C150" s="178"/>
      <c r="D150" s="178"/>
      <c r="E150" s="176"/>
      <c r="F150" s="181" t="str">
        <f>IF($D$156=0,"",IF(C150="[for completion]","",IF(C150="","",C150/$D$156)))</f>
        <v/>
      </c>
      <c r="G150" s="181" t="str">
        <f>IF($E$156=0,"",IF(D150="[for completion]","",IF(D150="","",D150/$E$156)))</f>
        <v/>
      </c>
    </row>
    <row r="151" spans="1:7" x14ac:dyDescent="0.3">
      <c r="A151" s="155" t="s">
        <v>194</v>
      </c>
      <c r="B151" s="176" t="s">
        <v>164</v>
      </c>
      <c r="C151" s="178"/>
      <c r="D151" s="178"/>
      <c r="E151" s="176"/>
      <c r="F151" s="181" t="str">
        <f>IF($D$156=0,"",IF(C151="[for completion]","",IF(C151="","",C151/$D$156)))</f>
        <v/>
      </c>
      <c r="G151" s="181" t="str">
        <f>IF($E$156=0,"",IF(D151="[for completion]","",IF(D151="","",D151/$E$156)))</f>
        <v/>
      </c>
    </row>
    <row r="152" spans="1:7" x14ac:dyDescent="0.3">
      <c r="A152" s="155" t="s">
        <v>195</v>
      </c>
      <c r="B152" s="176" t="s">
        <v>166</v>
      </c>
      <c r="C152" s="178"/>
      <c r="D152" s="178"/>
      <c r="E152" s="176"/>
      <c r="F152" s="181" t="str">
        <f>IF($D$156=0,"",IF(C152="[for completion]","",IF(C152="","",C152/$D$156)))</f>
        <v/>
      </c>
      <c r="G152" s="181" t="str">
        <f>IF($E$156=0,"",IF(D152="[for completion]","",IF(D152="","",D152/$E$156)))</f>
        <v/>
      </c>
    </row>
    <row r="153" spans="1:7" x14ac:dyDescent="0.3">
      <c r="A153" s="155" t="s">
        <v>196</v>
      </c>
      <c r="B153" s="176" t="s">
        <v>168</v>
      </c>
      <c r="C153" s="178"/>
      <c r="D153" s="178"/>
      <c r="E153" s="176"/>
      <c r="F153" s="181" t="str">
        <f>IF($D$156=0,"",IF(C153="[for completion]","",IF(C153="","",C153/$D$156)))</f>
        <v/>
      </c>
      <c r="G153" s="181" t="str">
        <f>IF($E$156=0,"",IF(D153="[for completion]","",IF(D153="","",D153/$E$156)))</f>
        <v/>
      </c>
    </row>
    <row r="154" spans="1:7" x14ac:dyDescent="0.3">
      <c r="A154" s="155" t="s">
        <v>197</v>
      </c>
      <c r="B154" s="176" t="s">
        <v>170</v>
      </c>
      <c r="C154" s="178"/>
      <c r="D154" s="178"/>
      <c r="E154" s="176"/>
      <c r="F154" s="181" t="str">
        <f>IF($D$156=0,"",IF(C154="[for completion]","",IF(C154="","",C154/$D$156)))</f>
        <v/>
      </c>
      <c r="G154" s="181" t="str">
        <f>IF($E$156=0,"",IF(D154="[for completion]","",IF(D154="","",D154/$E$156)))</f>
        <v/>
      </c>
    </row>
    <row r="155" spans="1:7" x14ac:dyDescent="0.3">
      <c r="A155" s="155" t="s">
        <v>198</v>
      </c>
      <c r="B155" s="176" t="s">
        <v>66</v>
      </c>
      <c r="C155" s="178"/>
      <c r="D155" s="178"/>
      <c r="E155" s="176"/>
      <c r="F155" s="181" t="str">
        <f>IF($D$156=0,"",IF(C155="[for completion]","",IF(C155="","",C155/$D$156)))</f>
        <v/>
      </c>
      <c r="G155" s="181" t="str">
        <f>IF($E$156=0,"",IF(D155="[for completion]","",IF(D155="","",D155/$E$156)))</f>
        <v/>
      </c>
    </row>
    <row r="156" spans="1:7" x14ac:dyDescent="0.3">
      <c r="A156" s="155" t="s">
        <v>199</v>
      </c>
      <c r="B156" s="185" t="s">
        <v>68</v>
      </c>
      <c r="C156" s="178">
        <f>SUM(C138:C155)</f>
        <v>2750</v>
      </c>
      <c r="D156" s="178"/>
      <c r="E156" s="176"/>
      <c r="F156" s="196">
        <f>SUM(F138:F155)</f>
        <v>1</v>
      </c>
      <c r="G156" s="196"/>
    </row>
    <row r="157" spans="1:7" x14ac:dyDescent="0.3">
      <c r="A157" s="155" t="s">
        <v>200</v>
      </c>
      <c r="B157" s="157" t="s">
        <v>174</v>
      </c>
      <c r="C157" s="178"/>
      <c r="D157" s="178"/>
      <c r="E157" s="176"/>
      <c r="F157" s="181" t="str">
        <f>IF($D$156=0,"",IF(C157="[for completion]","",IF(C157="","",C157/$D$156)))</f>
        <v/>
      </c>
      <c r="G157" s="181" t="str">
        <f>IF($E$156=0,"",IF(D157="[for completion]","",IF(D157="","",D157/$E$156)))</f>
        <v/>
      </c>
    </row>
    <row r="158" spans="1:7" x14ac:dyDescent="0.3">
      <c r="A158" s="155" t="s">
        <v>201</v>
      </c>
      <c r="B158" s="157" t="s">
        <v>174</v>
      </c>
      <c r="C158" s="178"/>
      <c r="D158" s="178"/>
      <c r="E158" s="176"/>
      <c r="F158" s="181" t="str">
        <f>IF($D$156=0,"",IF(C158="[for completion]","",IF(C158="","",C158/$D$156)))</f>
        <v/>
      </c>
      <c r="G158" s="181" t="str">
        <f>IF($E$156=0,"",IF(D158="[for completion]","",IF(D158="","",D158/$E$156)))</f>
        <v/>
      </c>
    </row>
    <row r="159" spans="1:7" x14ac:dyDescent="0.3">
      <c r="A159" s="155" t="s">
        <v>202</v>
      </c>
      <c r="B159" s="157" t="s">
        <v>174</v>
      </c>
      <c r="C159" s="178"/>
      <c r="D159" s="178"/>
      <c r="E159" s="176"/>
      <c r="F159" s="181" t="str">
        <f>IF($D$156=0,"",IF(C159="[for completion]","",IF(C159="","",C159/$D$156)))</f>
        <v/>
      </c>
      <c r="G159" s="181" t="str">
        <f>IF($E$156=0,"",IF(D159="[for completion]","",IF(D159="","",D159/$E$156)))</f>
        <v/>
      </c>
    </row>
    <row r="160" spans="1:7" x14ac:dyDescent="0.3">
      <c r="A160" s="155" t="s">
        <v>203</v>
      </c>
      <c r="B160" s="157" t="s">
        <v>174</v>
      </c>
      <c r="C160" s="178"/>
      <c r="D160" s="178"/>
      <c r="E160" s="176"/>
      <c r="F160" s="181" t="str">
        <f>IF($D$156=0,"",IF(C160="[for completion]","",IF(C160="","",C160/$D$156)))</f>
        <v/>
      </c>
      <c r="G160" s="181" t="str">
        <f>IF($E$156=0,"",IF(D160="[for completion]","",IF(D160="","",D160/$E$156)))</f>
        <v/>
      </c>
    </row>
    <row r="161" spans="1:7" x14ac:dyDescent="0.3">
      <c r="A161" s="155" t="s">
        <v>204</v>
      </c>
      <c r="B161" s="157" t="s">
        <v>174</v>
      </c>
      <c r="C161" s="178"/>
      <c r="D161" s="178"/>
      <c r="E161" s="176"/>
      <c r="F161" s="181" t="str">
        <f>IF($D$156=0,"",IF(C161="[for completion]","",IF(C161="","",C161/$D$156)))</f>
        <v/>
      </c>
      <c r="G161" s="181" t="str">
        <f>IF($E$156=0,"",IF(D161="[for completion]","",IF(D161="","",D161/$E$156)))</f>
        <v/>
      </c>
    </row>
    <row r="162" spans="1:7" x14ac:dyDescent="0.3">
      <c r="A162" s="155" t="s">
        <v>205</v>
      </c>
      <c r="B162" s="157" t="s">
        <v>174</v>
      </c>
      <c r="C162" s="178"/>
      <c r="D162" s="178"/>
      <c r="E162" s="176"/>
      <c r="F162" s="181" t="str">
        <f>IF($D$156=0,"",IF(C162="[for completion]","",IF(C162="","",C162/$D$156)))</f>
        <v/>
      </c>
      <c r="G162" s="181" t="str">
        <f>IF($E$156=0,"",IF(D162="[for completion]","",IF(D162="","",D162/$E$156)))</f>
        <v/>
      </c>
    </row>
    <row r="163" spans="1:7" x14ac:dyDescent="0.3">
      <c r="A163" s="161"/>
      <c r="B163" s="162" t="s">
        <v>206</v>
      </c>
      <c r="C163" s="202" t="s">
        <v>134</v>
      </c>
      <c r="D163" s="202" t="s">
        <v>135</v>
      </c>
      <c r="E163" s="160"/>
      <c r="F163" s="202" t="s">
        <v>136</v>
      </c>
      <c r="G163" s="202" t="s">
        <v>137</v>
      </c>
    </row>
    <row r="164" spans="1:7" x14ac:dyDescent="0.3">
      <c r="A164" s="155" t="s">
        <v>207</v>
      </c>
      <c r="B164" s="154" t="s">
        <v>208</v>
      </c>
      <c r="C164" s="184">
        <v>2750</v>
      </c>
      <c r="D164" s="178"/>
      <c r="E164" s="182"/>
      <c r="F164" s="196">
        <v>1</v>
      </c>
      <c r="G164" s="181" t="str">
        <f>IF($E$167=0,"",IF(D164="[for completion]","",IF(D164="","",D164/$E$167)))</f>
        <v/>
      </c>
    </row>
    <row r="165" spans="1:7" x14ac:dyDescent="0.3">
      <c r="A165" s="155" t="s">
        <v>209</v>
      </c>
      <c r="B165" s="154" t="s">
        <v>210</v>
      </c>
      <c r="C165" s="184">
        <v>0</v>
      </c>
      <c r="D165" s="178"/>
      <c r="E165" s="182"/>
      <c r="F165" s="181" t="str">
        <f>IF($D$167=0,"",IF(C165="[for completion]","",IF(C165="","",C165/$D$167)))</f>
        <v/>
      </c>
      <c r="G165" s="181" t="str">
        <f>IF($E$167=0,"",IF(D165="[for completion]","",IF(D165="","",D165/$E$167)))</f>
        <v/>
      </c>
    </row>
    <row r="166" spans="1:7" x14ac:dyDescent="0.3">
      <c r="A166" s="155" t="s">
        <v>211</v>
      </c>
      <c r="B166" s="154" t="s">
        <v>66</v>
      </c>
      <c r="C166" s="184">
        <v>0</v>
      </c>
      <c r="D166" s="178"/>
      <c r="E166" s="182"/>
      <c r="F166" s="181" t="str">
        <f>IF($D$167=0,"",IF(C166="[for completion]","",IF(C166="","",C166/$D$167)))</f>
        <v/>
      </c>
      <c r="G166" s="181" t="str">
        <f>IF($E$167=0,"",IF(D166="[for completion]","",IF(D166="","",D166/$E$167)))</f>
        <v/>
      </c>
    </row>
    <row r="167" spans="1:7" x14ac:dyDescent="0.3">
      <c r="A167" s="155" t="s">
        <v>212</v>
      </c>
      <c r="B167" s="200" t="s">
        <v>68</v>
      </c>
      <c r="C167" s="199">
        <f>SUM(C164:C166)</f>
        <v>2750</v>
      </c>
      <c r="D167" s="199"/>
      <c r="E167" s="182"/>
      <c r="F167" s="201">
        <f>SUM(F164:F166)</f>
        <v>1</v>
      </c>
      <c r="G167" s="201"/>
    </row>
    <row r="168" spans="1:7" x14ac:dyDescent="0.3">
      <c r="A168" s="155" t="s">
        <v>213</v>
      </c>
      <c r="B168" s="200"/>
      <c r="C168" s="199"/>
      <c r="D168" s="199"/>
      <c r="E168" s="182"/>
      <c r="F168" s="182"/>
      <c r="G168" s="188"/>
    </row>
    <row r="169" spans="1:7" x14ac:dyDescent="0.3">
      <c r="A169" s="155" t="s">
        <v>214</v>
      </c>
      <c r="B169" s="200"/>
      <c r="C169" s="199"/>
      <c r="D169" s="199"/>
      <c r="E169" s="182"/>
      <c r="F169" s="182"/>
      <c r="G169" s="188"/>
    </row>
    <row r="170" spans="1:7" x14ac:dyDescent="0.3">
      <c r="A170" s="155" t="s">
        <v>215</v>
      </c>
      <c r="B170" s="200"/>
      <c r="C170" s="199"/>
      <c r="D170" s="199"/>
      <c r="E170" s="182"/>
      <c r="F170" s="182"/>
      <c r="G170" s="188"/>
    </row>
    <row r="171" spans="1:7" x14ac:dyDescent="0.3">
      <c r="A171" s="155" t="s">
        <v>216</v>
      </c>
      <c r="B171" s="200"/>
      <c r="C171" s="199"/>
      <c r="D171" s="199"/>
      <c r="E171" s="182"/>
      <c r="F171" s="182"/>
      <c r="G171" s="188"/>
    </row>
    <row r="172" spans="1:7" x14ac:dyDescent="0.3">
      <c r="A172" s="155" t="s">
        <v>217</v>
      </c>
      <c r="B172" s="200"/>
      <c r="C172" s="199"/>
      <c r="D172" s="199"/>
      <c r="E172" s="182"/>
      <c r="F172" s="182"/>
      <c r="G172" s="188"/>
    </row>
    <row r="173" spans="1:7" x14ac:dyDescent="0.3">
      <c r="A173" s="161"/>
      <c r="B173" s="162" t="s">
        <v>218</v>
      </c>
      <c r="C173" s="161" t="s">
        <v>55</v>
      </c>
      <c r="D173" s="161"/>
      <c r="E173" s="160"/>
      <c r="F173" s="159" t="s">
        <v>219</v>
      </c>
      <c r="G173" s="159"/>
    </row>
    <row r="174" spans="1:7" x14ac:dyDescent="0.3">
      <c r="A174" s="155" t="s">
        <v>220</v>
      </c>
      <c r="B174" s="176" t="s">
        <v>221</v>
      </c>
      <c r="C174" s="184">
        <v>0</v>
      </c>
      <c r="D174" s="198"/>
      <c r="E174" s="197"/>
      <c r="F174" s="196">
        <v>0</v>
      </c>
      <c r="G174" s="186"/>
    </row>
    <row r="175" spans="1:7" x14ac:dyDescent="0.3">
      <c r="A175" s="155" t="s">
        <v>222</v>
      </c>
      <c r="B175" s="176" t="s">
        <v>223</v>
      </c>
      <c r="C175" s="184">
        <v>20</v>
      </c>
      <c r="E175" s="189"/>
      <c r="F175" s="196">
        <v>0.14298921844391599</v>
      </c>
      <c r="G175" s="186"/>
    </row>
    <row r="176" spans="1:7" x14ac:dyDescent="0.3">
      <c r="A176" s="155" t="s">
        <v>224</v>
      </c>
      <c r="B176" s="176" t="s">
        <v>225</v>
      </c>
      <c r="C176" s="184">
        <v>0</v>
      </c>
      <c r="E176" s="189"/>
      <c r="F176" s="196">
        <v>0</v>
      </c>
      <c r="G176" s="186"/>
    </row>
    <row r="177" spans="1:7" x14ac:dyDescent="0.3">
      <c r="A177" s="155" t="s">
        <v>226</v>
      </c>
      <c r="B177" s="176" t="s">
        <v>227</v>
      </c>
      <c r="C177" s="184">
        <v>119.87068548000001</v>
      </c>
      <c r="E177" s="189"/>
      <c r="F177" s="196">
        <v>0.85701078155608401</v>
      </c>
      <c r="G177" s="186"/>
    </row>
    <row r="178" spans="1:7" x14ac:dyDescent="0.3">
      <c r="A178" s="155" t="s">
        <v>228</v>
      </c>
      <c r="B178" s="176" t="s">
        <v>66</v>
      </c>
      <c r="C178" s="184">
        <v>0</v>
      </c>
      <c r="E178" s="189"/>
      <c r="F178" s="196">
        <v>0</v>
      </c>
      <c r="G178" s="186"/>
    </row>
    <row r="179" spans="1:7" x14ac:dyDescent="0.3">
      <c r="A179" s="155" t="s">
        <v>229</v>
      </c>
      <c r="B179" s="185" t="s">
        <v>68</v>
      </c>
      <c r="C179" s="187">
        <f>SUM(C174:C178)</f>
        <v>139.87068548000002</v>
      </c>
      <c r="E179" s="189"/>
      <c r="F179" s="195">
        <f>SUM(F174:F178)</f>
        <v>1</v>
      </c>
      <c r="G179" s="186"/>
    </row>
    <row r="180" spans="1:7" x14ac:dyDescent="0.3">
      <c r="A180" s="155" t="s">
        <v>230</v>
      </c>
      <c r="B180" s="193" t="s">
        <v>231</v>
      </c>
      <c r="C180" s="178"/>
      <c r="E180" s="189"/>
      <c r="F180" s="181" t="str">
        <f>IF($D$179=0,"",IF(C180="[for completion]","",C180/$D$179))</f>
        <v/>
      </c>
      <c r="G180" s="186"/>
    </row>
    <row r="181" spans="1:7" ht="28.8" x14ac:dyDescent="0.3">
      <c r="A181" s="155" t="s">
        <v>232</v>
      </c>
      <c r="B181" s="193" t="s">
        <v>233</v>
      </c>
      <c r="C181" s="194"/>
      <c r="D181" s="193"/>
      <c r="E181" s="193"/>
      <c r="F181" s="181" t="str">
        <f>IF($D$179=0,"",IF(C181="[for completion]","",C181/$D$179))</f>
        <v/>
      </c>
      <c r="G181" s="193"/>
    </row>
    <row r="182" spans="1:7" ht="28.8" x14ac:dyDescent="0.3">
      <c r="A182" s="155" t="s">
        <v>234</v>
      </c>
      <c r="B182" s="193" t="s">
        <v>235</v>
      </c>
      <c r="C182" s="178"/>
      <c r="E182" s="189"/>
      <c r="F182" s="181" t="str">
        <f>IF($D$179=0,"",IF(C182="[for completion]","",C182/$D$179))</f>
        <v/>
      </c>
      <c r="G182" s="186"/>
    </row>
    <row r="183" spans="1:7" x14ac:dyDescent="0.3">
      <c r="A183" s="155" t="s">
        <v>236</v>
      </c>
      <c r="B183" s="193" t="s">
        <v>237</v>
      </c>
      <c r="C183" s="178"/>
      <c r="E183" s="189"/>
      <c r="F183" s="181" t="str">
        <f>IF($D$179=0,"",IF(C183="[for completion]","",C183/$D$179))</f>
        <v/>
      </c>
      <c r="G183" s="186"/>
    </row>
    <row r="184" spans="1:7" x14ac:dyDescent="0.3">
      <c r="A184" s="155" t="s">
        <v>238</v>
      </c>
      <c r="B184" s="193" t="s">
        <v>239</v>
      </c>
      <c r="C184" s="194"/>
      <c r="D184" s="193"/>
      <c r="E184" s="193"/>
      <c r="F184" s="181" t="str">
        <f>IF($D$179=0,"",IF(C184="[for completion]","",C184/$D$179))</f>
        <v/>
      </c>
      <c r="G184" s="193"/>
    </row>
    <row r="185" spans="1:7" x14ac:dyDescent="0.3">
      <c r="A185" s="155" t="s">
        <v>240</v>
      </c>
      <c r="B185" s="193" t="s">
        <v>241</v>
      </c>
      <c r="C185" s="178"/>
      <c r="E185" s="189"/>
      <c r="F185" s="181" t="str">
        <f>IF($D$179=0,"",IF(C185="[for completion]","",C185/$D$179))</f>
        <v/>
      </c>
      <c r="G185" s="186"/>
    </row>
    <row r="186" spans="1:7" x14ac:dyDescent="0.3">
      <c r="A186" s="155" t="s">
        <v>242</v>
      </c>
      <c r="B186" s="193" t="s">
        <v>243</v>
      </c>
      <c r="C186" s="178"/>
      <c r="E186" s="189"/>
      <c r="F186" s="181" t="str">
        <f>IF($D$179=0,"",IF(C186="[for completion]","",C186/$D$179))</f>
        <v/>
      </c>
      <c r="G186" s="186"/>
    </row>
    <row r="187" spans="1:7" x14ac:dyDescent="0.3">
      <c r="A187" s="155" t="s">
        <v>244</v>
      </c>
      <c r="B187" s="193" t="s">
        <v>245</v>
      </c>
      <c r="C187" s="178"/>
      <c r="E187" s="189"/>
      <c r="F187" s="181" t="str">
        <f>IF($D$179=0,"",IF(C187="[for completion]","",C187/$D$179))</f>
        <v/>
      </c>
      <c r="G187" s="186"/>
    </row>
    <row r="188" spans="1:7" x14ac:dyDescent="0.3">
      <c r="A188" s="155" t="s">
        <v>246</v>
      </c>
      <c r="B188" s="193"/>
      <c r="E188" s="189"/>
      <c r="F188" s="186"/>
      <c r="G188" s="186"/>
    </row>
    <row r="189" spans="1:7" x14ac:dyDescent="0.3">
      <c r="A189" s="155" t="s">
        <v>247</v>
      </c>
      <c r="B189" s="193"/>
      <c r="E189" s="189"/>
      <c r="F189" s="186"/>
      <c r="G189" s="186"/>
    </row>
    <row r="190" spans="1:7" x14ac:dyDescent="0.3">
      <c r="A190" s="155" t="s">
        <v>248</v>
      </c>
      <c r="B190" s="193"/>
      <c r="E190" s="189"/>
      <c r="F190" s="186"/>
      <c r="G190" s="186"/>
    </row>
    <row r="191" spans="1:7" x14ac:dyDescent="0.3">
      <c r="A191" s="155" t="s">
        <v>249</v>
      </c>
      <c r="B191" s="157"/>
      <c r="E191" s="189"/>
      <c r="F191" s="186"/>
      <c r="G191" s="186"/>
    </row>
    <row r="192" spans="1:7" x14ac:dyDescent="0.3">
      <c r="A192" s="161"/>
      <c r="B192" s="162" t="s">
        <v>250</v>
      </c>
      <c r="C192" s="161" t="s">
        <v>55</v>
      </c>
      <c r="D192" s="161"/>
      <c r="E192" s="160"/>
      <c r="F192" s="159" t="s">
        <v>219</v>
      </c>
      <c r="G192" s="159"/>
    </row>
    <row r="193" spans="1:7" x14ac:dyDescent="0.3">
      <c r="A193" s="155" t="s">
        <v>251</v>
      </c>
      <c r="B193" s="176" t="s">
        <v>252</v>
      </c>
      <c r="C193" s="184">
        <v>20</v>
      </c>
      <c r="E193" s="192"/>
      <c r="F193" s="190">
        <v>1</v>
      </c>
      <c r="G193" s="186"/>
    </row>
    <row r="194" spans="1:7" x14ac:dyDescent="0.3">
      <c r="A194" s="155" t="s">
        <v>253</v>
      </c>
      <c r="B194" s="176" t="s">
        <v>254</v>
      </c>
      <c r="C194" s="184">
        <v>0</v>
      </c>
      <c r="E194" s="189"/>
      <c r="F194" s="190">
        <v>0</v>
      </c>
      <c r="G194" s="189"/>
    </row>
    <row r="195" spans="1:7" x14ac:dyDescent="0.3">
      <c r="A195" s="155" t="s">
        <v>255</v>
      </c>
      <c r="B195" s="176" t="s">
        <v>256</v>
      </c>
      <c r="C195" s="184">
        <v>0</v>
      </c>
      <c r="E195" s="189"/>
      <c r="F195" s="190">
        <v>0</v>
      </c>
      <c r="G195" s="189"/>
    </row>
    <row r="196" spans="1:7" x14ac:dyDescent="0.3">
      <c r="A196" s="155" t="s">
        <v>257</v>
      </c>
      <c r="B196" s="176" t="s">
        <v>258</v>
      </c>
      <c r="C196" s="184">
        <v>0</v>
      </c>
      <c r="E196" s="189"/>
      <c r="F196" s="190">
        <v>0</v>
      </c>
      <c r="G196" s="189"/>
    </row>
    <row r="197" spans="1:7" x14ac:dyDescent="0.3">
      <c r="A197" s="155" t="s">
        <v>259</v>
      </c>
      <c r="B197" s="176" t="s">
        <v>260</v>
      </c>
      <c r="C197" s="184">
        <v>0</v>
      </c>
      <c r="E197" s="189"/>
      <c r="F197" s="190">
        <v>0</v>
      </c>
      <c r="G197" s="189"/>
    </row>
    <row r="198" spans="1:7" x14ac:dyDescent="0.3">
      <c r="A198" s="155" t="s">
        <v>261</v>
      </c>
      <c r="B198" s="176" t="s">
        <v>262</v>
      </c>
      <c r="C198" s="184">
        <v>0</v>
      </c>
      <c r="E198" s="189"/>
      <c r="F198" s="190">
        <v>0</v>
      </c>
      <c r="G198" s="189"/>
    </row>
    <row r="199" spans="1:7" x14ac:dyDescent="0.3">
      <c r="A199" s="155" t="s">
        <v>263</v>
      </c>
      <c r="B199" s="176" t="s">
        <v>264</v>
      </c>
      <c r="C199" s="184">
        <v>0</v>
      </c>
      <c r="E199" s="189"/>
      <c r="F199" s="190">
        <v>0</v>
      </c>
      <c r="G199" s="189"/>
    </row>
    <row r="200" spans="1:7" x14ac:dyDescent="0.3">
      <c r="A200" s="155" t="s">
        <v>265</v>
      </c>
      <c r="B200" s="176" t="s">
        <v>266</v>
      </c>
      <c r="C200" s="184">
        <v>0</v>
      </c>
      <c r="E200" s="189"/>
      <c r="F200" s="190">
        <v>0</v>
      </c>
      <c r="G200" s="189"/>
    </row>
    <row r="201" spans="1:7" x14ac:dyDescent="0.3">
      <c r="A201" s="155" t="s">
        <v>267</v>
      </c>
      <c r="B201" s="176" t="s">
        <v>268</v>
      </c>
      <c r="C201" s="184">
        <v>0</v>
      </c>
      <c r="E201" s="189"/>
      <c r="F201" s="190">
        <v>0</v>
      </c>
      <c r="G201" s="189"/>
    </row>
    <row r="202" spans="1:7" x14ac:dyDescent="0.3">
      <c r="A202" s="155" t="s">
        <v>269</v>
      </c>
      <c r="B202" s="176" t="s">
        <v>270</v>
      </c>
      <c r="C202" s="184">
        <v>0</v>
      </c>
      <c r="E202" s="189"/>
      <c r="F202" s="190">
        <v>0</v>
      </c>
      <c r="G202" s="189"/>
    </row>
    <row r="203" spans="1:7" x14ac:dyDescent="0.3">
      <c r="A203" s="155" t="s">
        <v>271</v>
      </c>
      <c r="B203" s="176" t="s">
        <v>272</v>
      </c>
      <c r="C203" s="184">
        <v>0</v>
      </c>
      <c r="E203" s="189"/>
      <c r="F203" s="190">
        <v>0</v>
      </c>
      <c r="G203" s="189"/>
    </row>
    <row r="204" spans="1:7" x14ac:dyDescent="0.3">
      <c r="A204" s="155" t="s">
        <v>273</v>
      </c>
      <c r="B204" s="176" t="s">
        <v>274</v>
      </c>
      <c r="C204" s="184">
        <v>0</v>
      </c>
      <c r="E204" s="189"/>
      <c r="F204" s="190">
        <v>0</v>
      </c>
      <c r="G204" s="189"/>
    </row>
    <row r="205" spans="1:7" x14ac:dyDescent="0.3">
      <c r="A205" s="155" t="s">
        <v>275</v>
      </c>
      <c r="B205" s="176" t="s">
        <v>276</v>
      </c>
      <c r="C205" s="184">
        <v>0</v>
      </c>
      <c r="E205" s="189"/>
      <c r="F205" s="190">
        <v>0</v>
      </c>
      <c r="G205" s="189"/>
    </row>
    <row r="206" spans="1:7" x14ac:dyDescent="0.3">
      <c r="A206" s="155" t="s">
        <v>277</v>
      </c>
      <c r="B206" s="176" t="s">
        <v>66</v>
      </c>
      <c r="C206" s="184">
        <v>0</v>
      </c>
      <c r="E206" s="189"/>
      <c r="F206" s="190">
        <v>0</v>
      </c>
      <c r="G206" s="189"/>
    </row>
    <row r="207" spans="1:7" x14ac:dyDescent="0.3">
      <c r="A207" s="155" t="s">
        <v>278</v>
      </c>
      <c r="B207" s="191" t="s">
        <v>279</v>
      </c>
      <c r="C207" s="187">
        <v>20</v>
      </c>
      <c r="E207" s="189"/>
      <c r="F207" s="190">
        <v>1</v>
      </c>
      <c r="G207" s="189"/>
    </row>
    <row r="208" spans="1:7" x14ac:dyDescent="0.3">
      <c r="A208" s="155" t="s">
        <v>280</v>
      </c>
      <c r="B208" s="185" t="s">
        <v>68</v>
      </c>
      <c r="C208" s="187">
        <f>SUM(C193:C206)</f>
        <v>20</v>
      </c>
      <c r="D208" s="176"/>
      <c r="E208" s="189"/>
      <c r="F208" s="190">
        <f>SUM(F193:F206)</f>
        <v>1</v>
      </c>
      <c r="G208" s="189"/>
    </row>
    <row r="209" spans="1:7" x14ac:dyDescent="0.3">
      <c r="A209" s="155" t="s">
        <v>281</v>
      </c>
      <c r="B209" s="157" t="s">
        <v>174</v>
      </c>
      <c r="C209" s="178"/>
      <c r="E209" s="189"/>
      <c r="F209" s="181" t="str">
        <f>IF($D$208=0,"",IF(C209="[for completion]","",C209/$D$208))</f>
        <v/>
      </c>
      <c r="G209" s="189"/>
    </row>
    <row r="210" spans="1:7" x14ac:dyDescent="0.3">
      <c r="A210" s="155" t="s">
        <v>1485</v>
      </c>
      <c r="B210" s="157" t="s">
        <v>174</v>
      </c>
      <c r="C210" s="178"/>
      <c r="E210" s="189"/>
      <c r="F210" s="181" t="str">
        <f>IF($D$208=0,"",IF(C210="[for completion]","",C210/$D$208))</f>
        <v/>
      </c>
      <c r="G210" s="189"/>
    </row>
    <row r="211" spans="1:7" x14ac:dyDescent="0.3">
      <c r="A211" s="155" t="s">
        <v>282</v>
      </c>
      <c r="B211" s="157" t="s">
        <v>174</v>
      </c>
      <c r="C211" s="178"/>
      <c r="E211" s="189"/>
      <c r="F211" s="181" t="str">
        <f>IF($D$208=0,"",IF(C211="[for completion]","",C211/$D$208))</f>
        <v/>
      </c>
      <c r="G211" s="189"/>
    </row>
    <row r="212" spans="1:7" x14ac:dyDescent="0.3">
      <c r="A212" s="155" t="s">
        <v>283</v>
      </c>
      <c r="B212" s="157" t="s">
        <v>174</v>
      </c>
      <c r="C212" s="178"/>
      <c r="E212" s="189"/>
      <c r="F212" s="181" t="str">
        <f>IF($D$208=0,"",IF(C212="[for completion]","",C212/$D$208))</f>
        <v/>
      </c>
      <c r="G212" s="189"/>
    </row>
    <row r="213" spans="1:7" x14ac:dyDescent="0.3">
      <c r="A213" s="155" t="s">
        <v>284</v>
      </c>
      <c r="B213" s="157" t="s">
        <v>174</v>
      </c>
      <c r="C213" s="178"/>
      <c r="E213" s="189"/>
      <c r="F213" s="181" t="str">
        <f>IF($D$208=0,"",IF(C213="[for completion]","",C213/$D$208))</f>
        <v/>
      </c>
      <c r="G213" s="189"/>
    </row>
    <row r="214" spans="1:7" x14ac:dyDescent="0.3">
      <c r="A214" s="155" t="s">
        <v>285</v>
      </c>
      <c r="B214" s="157" t="s">
        <v>174</v>
      </c>
      <c r="C214" s="178"/>
      <c r="E214" s="189"/>
      <c r="F214" s="181" t="str">
        <f>IF($D$208=0,"",IF(C214="[for completion]","",C214/$D$208))</f>
        <v/>
      </c>
      <c r="G214" s="189"/>
    </row>
    <row r="215" spans="1:7" x14ac:dyDescent="0.3">
      <c r="A215" s="155" t="s">
        <v>286</v>
      </c>
      <c r="B215" s="157" t="s">
        <v>174</v>
      </c>
      <c r="C215" s="178"/>
      <c r="E215" s="189"/>
      <c r="F215" s="181" t="str">
        <f>IF($D$208=0,"",IF(C215="[for completion]","",C215/$D$208))</f>
        <v/>
      </c>
      <c r="G215" s="189"/>
    </row>
    <row r="216" spans="1:7" x14ac:dyDescent="0.3">
      <c r="A216" s="161"/>
      <c r="B216" s="162" t="s">
        <v>1484</v>
      </c>
      <c r="C216" s="161" t="s">
        <v>55</v>
      </c>
      <c r="D216" s="161"/>
      <c r="E216" s="160"/>
      <c r="F216" s="159" t="s">
        <v>287</v>
      </c>
      <c r="G216" s="159" t="s">
        <v>288</v>
      </c>
    </row>
    <row r="217" spans="1:7" x14ac:dyDescent="0.3">
      <c r="A217" s="155" t="s">
        <v>289</v>
      </c>
      <c r="B217" s="188" t="s">
        <v>290</v>
      </c>
      <c r="C217" s="187">
        <v>20</v>
      </c>
      <c r="E217" s="182"/>
      <c r="F217" s="183">
        <v>5.5490385980777697E-3</v>
      </c>
      <c r="G217" s="183">
        <v>7.2727272727272701E-3</v>
      </c>
    </row>
    <row r="218" spans="1:7" x14ac:dyDescent="0.3">
      <c r="A218" s="155" t="s">
        <v>291</v>
      </c>
      <c r="B218" s="188" t="s">
        <v>292</v>
      </c>
      <c r="C218" s="187">
        <v>0</v>
      </c>
      <c r="E218" s="182"/>
      <c r="F218" s="186" t="str">
        <f>IF($D$38=0,"",IF(C218="[for completion]","",IF(C218="","",C218/$D$38)))</f>
        <v/>
      </c>
      <c r="G218" s="186" t="str">
        <f>IF($D$39=0,"",IF(C218="[for completion]","",IF(C218="","",C218/$D$39)))</f>
        <v/>
      </c>
    </row>
    <row r="219" spans="1:7" x14ac:dyDescent="0.3">
      <c r="A219" s="155" t="s">
        <v>293</v>
      </c>
      <c r="B219" s="188" t="s">
        <v>66</v>
      </c>
      <c r="C219" s="187">
        <v>0</v>
      </c>
      <c r="E219" s="182"/>
      <c r="F219" s="186" t="str">
        <f>IF($D$38=0,"",IF(C219="[for completion]","",IF(C219="","",C219/$D$38)))</f>
        <v/>
      </c>
      <c r="G219" s="186" t="str">
        <f>IF($D$39=0,"",IF(C219="[for completion]","",IF(C219="","",C219/$D$39)))</f>
        <v/>
      </c>
    </row>
    <row r="220" spans="1:7" x14ac:dyDescent="0.3">
      <c r="A220" s="155" t="s">
        <v>294</v>
      </c>
      <c r="B220" s="185" t="s">
        <v>68</v>
      </c>
      <c r="C220" s="184">
        <f>SUM(C217:C219)</f>
        <v>20</v>
      </c>
      <c r="E220" s="182"/>
      <c r="F220" s="183">
        <f>SUM(F217:F219)</f>
        <v>5.5490385980777697E-3</v>
      </c>
      <c r="G220" s="183">
        <f>SUM(G217:G219)</f>
        <v>7.2727272727272701E-3</v>
      </c>
    </row>
    <row r="221" spans="1:7" x14ac:dyDescent="0.3">
      <c r="A221" s="155" t="s">
        <v>295</v>
      </c>
      <c r="B221" s="157" t="s">
        <v>174</v>
      </c>
      <c r="C221" s="178"/>
      <c r="E221" s="182"/>
      <c r="F221" s="181" t="str">
        <f>IF($D$38=0,"",IF(C221="[for completion]","",IF(C221="","",C221/$D$38)))</f>
        <v/>
      </c>
      <c r="G221" s="181" t="str">
        <f>IF($D$39=0,"",IF(C221="[for completion]","",IF(C221="","",C221/$D$39)))</f>
        <v/>
      </c>
    </row>
    <row r="222" spans="1:7" x14ac:dyDescent="0.3">
      <c r="A222" s="155" t="s">
        <v>296</v>
      </c>
      <c r="B222" s="157" t="s">
        <v>174</v>
      </c>
      <c r="C222" s="178"/>
      <c r="E222" s="182"/>
      <c r="F222" s="181" t="str">
        <f>IF($D$38=0,"",IF(C222="[for completion]","",IF(C222="","",C222/$D$38)))</f>
        <v/>
      </c>
      <c r="G222" s="181" t="str">
        <f>IF($D$39=0,"",IF(C222="[for completion]","",IF(C222="","",C222/$D$39)))</f>
        <v/>
      </c>
    </row>
    <row r="223" spans="1:7" x14ac:dyDescent="0.3">
      <c r="A223" s="155" t="s">
        <v>297</v>
      </c>
      <c r="B223" s="157" t="s">
        <v>174</v>
      </c>
      <c r="C223" s="178"/>
      <c r="E223" s="182"/>
      <c r="F223" s="181" t="str">
        <f>IF($D$38=0,"",IF(C223="[for completion]","",IF(C223="","",C223/$D$38)))</f>
        <v/>
      </c>
      <c r="G223" s="181" t="str">
        <f>IF($D$39=0,"",IF(C223="[for completion]","",IF(C223="","",C223/$D$39)))</f>
        <v/>
      </c>
    </row>
    <row r="224" spans="1:7" x14ac:dyDescent="0.3">
      <c r="A224" s="155" t="s">
        <v>298</v>
      </c>
      <c r="B224" s="157" t="s">
        <v>174</v>
      </c>
      <c r="C224" s="178"/>
      <c r="E224" s="182"/>
      <c r="F224" s="181" t="str">
        <f>IF($D$38=0,"",IF(C224="[for completion]","",IF(C224="","",C224/$D$38)))</f>
        <v/>
      </c>
      <c r="G224" s="181" t="str">
        <f>IF($D$39=0,"",IF(C224="[for completion]","",IF(C224="","",C224/$D$39)))</f>
        <v/>
      </c>
    </row>
    <row r="225" spans="1:7" x14ac:dyDescent="0.3">
      <c r="A225" s="155" t="s">
        <v>299</v>
      </c>
      <c r="B225" s="157" t="s">
        <v>174</v>
      </c>
      <c r="C225" s="178"/>
      <c r="E225" s="182"/>
      <c r="F225" s="181" t="str">
        <f>IF($D$38=0,"",IF(C225="[for completion]","",IF(C225="","",C225/$D$38)))</f>
        <v/>
      </c>
      <c r="G225" s="181" t="str">
        <f>IF($D$39=0,"",IF(C225="[for completion]","",IF(C225="","",C225/$D$39)))</f>
        <v/>
      </c>
    </row>
    <row r="226" spans="1:7" x14ac:dyDescent="0.3">
      <c r="A226" s="155" t="s">
        <v>300</v>
      </c>
      <c r="B226" s="157" t="s">
        <v>174</v>
      </c>
      <c r="C226" s="178"/>
      <c r="E226" s="176"/>
      <c r="F226" s="181" t="str">
        <f>IF($D$38=0,"",IF(C226="[for completion]","",IF(C226="","",C226/$D$38)))</f>
        <v/>
      </c>
      <c r="G226" s="181" t="str">
        <f>IF($D$39=0,"",IF(C226="[for completion]","",IF(C226="","",C226/$D$39)))</f>
        <v/>
      </c>
    </row>
    <row r="227" spans="1:7" x14ac:dyDescent="0.3">
      <c r="A227" s="155" t="s">
        <v>301</v>
      </c>
      <c r="B227" s="157" t="s">
        <v>174</v>
      </c>
      <c r="C227" s="178"/>
      <c r="E227" s="182"/>
      <c r="F227" s="181" t="str">
        <f>IF($D$38=0,"",IF(C227="[for completion]","",IF(C227="","",C227/$D$38)))</f>
        <v/>
      </c>
      <c r="G227" s="181" t="str">
        <f>IF($D$39=0,"",IF(C227="[for completion]","",IF(C227="","",C227/$D$39)))</f>
        <v/>
      </c>
    </row>
    <row r="228" spans="1:7" x14ac:dyDescent="0.3">
      <c r="A228" s="161"/>
      <c r="B228" s="162" t="s">
        <v>1483</v>
      </c>
      <c r="C228" s="161"/>
      <c r="D228" s="161"/>
      <c r="E228" s="160"/>
      <c r="F228" s="159"/>
      <c r="G228" s="159"/>
    </row>
    <row r="229" spans="1:7" x14ac:dyDescent="0.3">
      <c r="A229" s="155" t="s">
        <v>302</v>
      </c>
      <c r="B229" s="176" t="s">
        <v>1482</v>
      </c>
      <c r="C229" s="180" t="s">
        <v>303</v>
      </c>
    </row>
    <row r="230" spans="1:7" x14ac:dyDescent="0.3">
      <c r="A230" s="161"/>
      <c r="B230" s="162" t="s">
        <v>304</v>
      </c>
      <c r="C230" s="161"/>
      <c r="D230" s="161"/>
      <c r="E230" s="160"/>
      <c r="F230" s="159"/>
      <c r="G230" s="159"/>
    </row>
    <row r="231" spans="1:7" x14ac:dyDescent="0.3">
      <c r="A231" s="155" t="s">
        <v>305</v>
      </c>
      <c r="B231" s="155" t="s">
        <v>306</v>
      </c>
      <c r="C231" s="178"/>
      <c r="E231" s="176"/>
    </row>
    <row r="232" spans="1:7" x14ac:dyDescent="0.3">
      <c r="A232" s="155" t="s">
        <v>307</v>
      </c>
      <c r="B232" s="179" t="s">
        <v>308</v>
      </c>
      <c r="C232" s="178"/>
      <c r="E232" s="176"/>
    </row>
    <row r="233" spans="1:7" x14ac:dyDescent="0.3">
      <c r="A233" s="155" t="s">
        <v>309</v>
      </c>
      <c r="B233" s="179" t="s">
        <v>310</v>
      </c>
      <c r="C233" s="178"/>
      <c r="E233" s="176"/>
    </row>
    <row r="234" spans="1:7" x14ac:dyDescent="0.3">
      <c r="A234" s="155" t="s">
        <v>311</v>
      </c>
      <c r="B234" s="158" t="s">
        <v>312</v>
      </c>
      <c r="C234" s="177"/>
      <c r="D234" s="176"/>
      <c r="E234" s="176"/>
    </row>
    <row r="235" spans="1:7" x14ac:dyDescent="0.3">
      <c r="A235" s="155" t="s">
        <v>313</v>
      </c>
      <c r="B235" s="158" t="s">
        <v>314</v>
      </c>
      <c r="C235" s="177"/>
      <c r="D235" s="176"/>
      <c r="E235" s="176"/>
    </row>
    <row r="236" spans="1:7" x14ac:dyDescent="0.3">
      <c r="A236" s="155" t="s">
        <v>315</v>
      </c>
      <c r="B236" s="158" t="s">
        <v>316</v>
      </c>
      <c r="C236" s="176"/>
      <c r="D236" s="176"/>
      <c r="E236" s="176"/>
    </row>
    <row r="237" spans="1:7" x14ac:dyDescent="0.3">
      <c r="A237" s="155" t="s">
        <v>317</v>
      </c>
      <c r="C237" s="176"/>
      <c r="D237" s="176"/>
      <c r="E237" s="176"/>
    </row>
    <row r="238" spans="1:7" x14ac:dyDescent="0.3">
      <c r="A238" s="155" t="s">
        <v>318</v>
      </c>
      <c r="C238" s="176"/>
      <c r="D238" s="176"/>
      <c r="E238" s="176"/>
    </row>
    <row r="239" spans="1:7" x14ac:dyDescent="0.3">
      <c r="A239" s="161"/>
      <c r="B239" s="162" t="s">
        <v>1481</v>
      </c>
      <c r="C239" s="161"/>
      <c r="D239" s="161"/>
      <c r="E239" s="160"/>
      <c r="F239" s="159"/>
      <c r="G239" s="159"/>
    </row>
    <row r="240" spans="1:7" x14ac:dyDescent="0.3">
      <c r="A240" s="155" t="s">
        <v>1480</v>
      </c>
      <c r="B240" s="155" t="s">
        <v>1479</v>
      </c>
      <c r="D240" s="153"/>
      <c r="E240" s="153"/>
      <c r="F240" s="153"/>
      <c r="G240" s="153"/>
    </row>
    <row r="241" spans="1:7" ht="28.8" x14ac:dyDescent="0.3">
      <c r="A241" s="155" t="s">
        <v>1478</v>
      </c>
      <c r="B241" s="155" t="s">
        <v>1477</v>
      </c>
      <c r="C241" s="170"/>
      <c r="D241" s="153"/>
      <c r="E241" s="153"/>
      <c r="F241" s="153"/>
      <c r="G241" s="153"/>
    </row>
    <row r="242" spans="1:7" x14ac:dyDescent="0.3">
      <c r="A242" s="155" t="s">
        <v>1476</v>
      </c>
      <c r="B242" s="155" t="s">
        <v>1475</v>
      </c>
      <c r="C242" s="170"/>
      <c r="D242" s="153"/>
      <c r="E242" s="153"/>
      <c r="F242" s="153"/>
      <c r="G242" s="153"/>
    </row>
    <row r="243" spans="1:7" x14ac:dyDescent="0.3">
      <c r="A243" s="155" t="s">
        <v>1474</v>
      </c>
      <c r="B243" s="155" t="s">
        <v>1473</v>
      </c>
      <c r="D243" s="153"/>
      <c r="E243" s="153"/>
      <c r="F243" s="153"/>
      <c r="G243" s="153"/>
    </row>
    <row r="244" spans="1:7" hidden="1" x14ac:dyDescent="0.3">
      <c r="A244" s="155" t="s">
        <v>1472</v>
      </c>
      <c r="D244" s="153"/>
      <c r="E244" s="153"/>
      <c r="F244" s="153"/>
      <c r="G244" s="153"/>
    </row>
    <row r="245" spans="1:7" hidden="1" x14ac:dyDescent="0.3">
      <c r="A245" s="155" t="s">
        <v>1471</v>
      </c>
      <c r="D245" s="153"/>
      <c r="E245" s="153"/>
      <c r="F245" s="153"/>
      <c r="G245" s="153"/>
    </row>
    <row r="246" spans="1:7" hidden="1" x14ac:dyDescent="0.3">
      <c r="A246" s="155" t="s">
        <v>1470</v>
      </c>
      <c r="D246" s="153"/>
      <c r="E246" s="153"/>
      <c r="F246" s="153"/>
      <c r="G246" s="153"/>
    </row>
    <row r="247" spans="1:7" hidden="1" x14ac:dyDescent="0.3">
      <c r="A247" s="155" t="s">
        <v>1469</v>
      </c>
      <c r="D247" s="153"/>
      <c r="E247" s="153"/>
      <c r="F247" s="153"/>
      <c r="G247" s="153"/>
    </row>
    <row r="248" spans="1:7" hidden="1" x14ac:dyDescent="0.3">
      <c r="A248" s="155" t="s">
        <v>1468</v>
      </c>
      <c r="D248" s="153"/>
      <c r="E248" s="153"/>
      <c r="F248" s="153"/>
      <c r="G248" s="153"/>
    </row>
    <row r="249" spans="1:7" hidden="1" x14ac:dyDescent="0.3">
      <c r="A249" s="155" t="s">
        <v>1467</v>
      </c>
      <c r="D249" s="153"/>
      <c r="E249" s="153"/>
      <c r="F249" s="153"/>
      <c r="G249" s="153"/>
    </row>
    <row r="250" spans="1:7" hidden="1" x14ac:dyDescent="0.3">
      <c r="A250" s="155" t="s">
        <v>1466</v>
      </c>
      <c r="D250" s="153"/>
      <c r="E250" s="153"/>
      <c r="F250" s="153"/>
      <c r="G250" s="153"/>
    </row>
    <row r="251" spans="1:7" hidden="1" x14ac:dyDescent="0.3">
      <c r="A251" s="155" t="s">
        <v>1465</v>
      </c>
      <c r="D251" s="153"/>
      <c r="E251" s="153"/>
      <c r="F251" s="153"/>
      <c r="G251" s="153"/>
    </row>
    <row r="252" spans="1:7" hidden="1" x14ac:dyDescent="0.3">
      <c r="A252" s="155" t="s">
        <v>1464</v>
      </c>
      <c r="D252" s="153"/>
      <c r="E252" s="153"/>
      <c r="F252" s="153"/>
      <c r="G252" s="153"/>
    </row>
    <row r="253" spans="1:7" hidden="1" x14ac:dyDescent="0.3">
      <c r="A253" s="155" t="s">
        <v>1463</v>
      </c>
      <c r="D253" s="153"/>
      <c r="E253" s="153"/>
      <c r="F253" s="153"/>
      <c r="G253" s="153"/>
    </row>
    <row r="254" spans="1:7" hidden="1" x14ac:dyDescent="0.3">
      <c r="A254" s="155" t="s">
        <v>1462</v>
      </c>
      <c r="D254" s="153"/>
      <c r="E254" s="153"/>
      <c r="F254" s="153"/>
      <c r="G254" s="153"/>
    </row>
    <row r="255" spans="1:7" hidden="1" x14ac:dyDescent="0.3">
      <c r="A255" s="155" t="s">
        <v>1461</v>
      </c>
      <c r="D255" s="153"/>
      <c r="E255" s="153"/>
      <c r="F255" s="153"/>
      <c r="G255" s="153"/>
    </row>
    <row r="256" spans="1:7" hidden="1" x14ac:dyDescent="0.3">
      <c r="A256" s="155" t="s">
        <v>1460</v>
      </c>
      <c r="D256" s="153"/>
      <c r="E256" s="153"/>
      <c r="F256" s="153"/>
      <c r="G256" s="153"/>
    </row>
    <row r="257" spans="1:7" hidden="1" x14ac:dyDescent="0.3">
      <c r="A257" s="155" t="s">
        <v>1459</v>
      </c>
      <c r="D257" s="153"/>
      <c r="E257" s="153"/>
      <c r="F257" s="153"/>
      <c r="G257" s="153"/>
    </row>
    <row r="258" spans="1:7" hidden="1" x14ac:dyDescent="0.3">
      <c r="A258" s="155" t="s">
        <v>1458</v>
      </c>
      <c r="D258" s="153"/>
      <c r="E258" s="153"/>
      <c r="F258" s="153"/>
      <c r="G258" s="153"/>
    </row>
    <row r="259" spans="1:7" hidden="1" x14ac:dyDescent="0.3">
      <c r="A259" s="155" t="s">
        <v>1457</v>
      </c>
      <c r="D259" s="153"/>
      <c r="E259" s="153"/>
      <c r="F259" s="153"/>
      <c r="G259" s="153"/>
    </row>
    <row r="260" spans="1:7" hidden="1" x14ac:dyDescent="0.3">
      <c r="A260" s="155" t="s">
        <v>1456</v>
      </c>
      <c r="D260" s="153"/>
      <c r="E260" s="153"/>
      <c r="F260" s="153"/>
      <c r="G260" s="153"/>
    </row>
    <row r="261" spans="1:7" hidden="1" x14ac:dyDescent="0.3">
      <c r="A261" s="155" t="s">
        <v>1455</v>
      </c>
      <c r="D261" s="153"/>
      <c r="E261" s="153"/>
      <c r="F261" s="153"/>
      <c r="G261" s="153"/>
    </row>
    <row r="262" spans="1:7" hidden="1" x14ac:dyDescent="0.3">
      <c r="A262" s="155" t="s">
        <v>1454</v>
      </c>
      <c r="D262" s="153"/>
      <c r="E262" s="153"/>
      <c r="F262" s="153"/>
      <c r="G262" s="153"/>
    </row>
    <row r="263" spans="1:7" hidden="1" x14ac:dyDescent="0.3">
      <c r="A263" s="155" t="s">
        <v>1453</v>
      </c>
      <c r="D263" s="153"/>
      <c r="E263" s="153"/>
      <c r="F263" s="153"/>
      <c r="G263" s="153"/>
    </row>
    <row r="264" spans="1:7" hidden="1" x14ac:dyDescent="0.3">
      <c r="A264" s="155" t="s">
        <v>1452</v>
      </c>
      <c r="D264" s="153"/>
      <c r="E264" s="153"/>
      <c r="F264" s="153"/>
      <c r="G264" s="153"/>
    </row>
    <row r="265" spans="1:7" hidden="1" x14ac:dyDescent="0.3">
      <c r="A265" s="155" t="s">
        <v>1451</v>
      </c>
      <c r="D265" s="153"/>
      <c r="E265" s="153"/>
      <c r="F265" s="153"/>
      <c r="G265" s="153"/>
    </row>
    <row r="266" spans="1:7" hidden="1" x14ac:dyDescent="0.3">
      <c r="A266" s="155" t="s">
        <v>1450</v>
      </c>
      <c r="D266" s="153"/>
      <c r="E266" s="153"/>
      <c r="F266" s="153"/>
      <c r="G266" s="153"/>
    </row>
    <row r="267" spans="1:7" hidden="1" x14ac:dyDescent="0.3">
      <c r="A267" s="155" t="s">
        <v>1449</v>
      </c>
      <c r="D267" s="153"/>
      <c r="E267" s="153"/>
      <c r="F267" s="153"/>
      <c r="G267" s="153"/>
    </row>
    <row r="268" spans="1:7" hidden="1" x14ac:dyDescent="0.3">
      <c r="A268" s="155" t="s">
        <v>1448</v>
      </c>
      <c r="D268" s="153"/>
      <c r="E268" s="153"/>
      <c r="F268" s="153"/>
      <c r="G268" s="153"/>
    </row>
    <row r="269" spans="1:7" hidden="1" x14ac:dyDescent="0.3">
      <c r="A269" s="155" t="s">
        <v>1447</v>
      </c>
      <c r="D269" s="153"/>
      <c r="E269" s="153"/>
      <c r="F269" s="153"/>
      <c r="G269" s="153"/>
    </row>
    <row r="270" spans="1:7" hidden="1" x14ac:dyDescent="0.3">
      <c r="A270" s="155" t="s">
        <v>1446</v>
      </c>
      <c r="D270" s="153"/>
      <c r="E270" s="153"/>
      <c r="F270" s="153"/>
      <c r="G270" s="153"/>
    </row>
    <row r="271" spans="1:7" hidden="1" x14ac:dyDescent="0.3">
      <c r="A271" s="155" t="s">
        <v>1445</v>
      </c>
      <c r="D271" s="153"/>
      <c r="E271" s="153"/>
      <c r="F271" s="153"/>
      <c r="G271" s="153"/>
    </row>
    <row r="272" spans="1:7" hidden="1" x14ac:dyDescent="0.3">
      <c r="A272" s="155" t="s">
        <v>1444</v>
      </c>
      <c r="D272" s="153"/>
      <c r="E272" s="153"/>
      <c r="F272" s="153"/>
      <c r="G272" s="153"/>
    </row>
    <row r="273" spans="1:7" hidden="1" x14ac:dyDescent="0.3">
      <c r="A273" s="155" t="s">
        <v>1443</v>
      </c>
      <c r="D273" s="153"/>
      <c r="E273" s="153"/>
      <c r="F273" s="153"/>
      <c r="G273" s="153"/>
    </row>
    <row r="274" spans="1:7" hidden="1" x14ac:dyDescent="0.3">
      <c r="A274" s="155" t="s">
        <v>1442</v>
      </c>
      <c r="D274" s="153"/>
      <c r="E274" s="153"/>
      <c r="F274" s="153"/>
      <c r="G274" s="153"/>
    </row>
    <row r="275" spans="1:7" hidden="1" x14ac:dyDescent="0.3">
      <c r="A275" s="155" t="s">
        <v>1441</v>
      </c>
      <c r="D275" s="153"/>
      <c r="E275" s="153"/>
      <c r="F275" s="153"/>
      <c r="G275" s="153"/>
    </row>
    <row r="276" spans="1:7" hidden="1" x14ac:dyDescent="0.3">
      <c r="A276" s="155" t="s">
        <v>1440</v>
      </c>
      <c r="D276" s="153"/>
      <c r="E276" s="153"/>
      <c r="F276" s="153"/>
      <c r="G276" s="153"/>
    </row>
    <row r="277" spans="1:7" hidden="1" x14ac:dyDescent="0.3">
      <c r="A277" s="155" t="s">
        <v>1439</v>
      </c>
      <c r="D277" s="153"/>
      <c r="E277" s="153"/>
      <c r="F277" s="153"/>
      <c r="G277" s="153"/>
    </row>
    <row r="278" spans="1:7" hidden="1" x14ac:dyDescent="0.3">
      <c r="A278" s="155" t="s">
        <v>1438</v>
      </c>
      <c r="D278" s="153"/>
      <c r="E278" s="153"/>
      <c r="F278" s="153"/>
      <c r="G278" s="153"/>
    </row>
    <row r="279" spans="1:7" hidden="1" x14ac:dyDescent="0.3">
      <c r="A279" s="155" t="s">
        <v>1437</v>
      </c>
      <c r="D279" s="153"/>
      <c r="E279" s="153"/>
      <c r="F279" s="153"/>
      <c r="G279" s="153"/>
    </row>
    <row r="280" spans="1:7" hidden="1" x14ac:dyDescent="0.3">
      <c r="A280" s="155" t="s">
        <v>1436</v>
      </c>
      <c r="D280" s="153"/>
      <c r="E280" s="153"/>
      <c r="F280" s="153"/>
      <c r="G280" s="153"/>
    </row>
    <row r="281" spans="1:7" hidden="1" x14ac:dyDescent="0.3">
      <c r="A281" s="155" t="s">
        <v>1435</v>
      </c>
      <c r="D281" s="153"/>
      <c r="E281" s="153"/>
      <c r="F281" s="153"/>
      <c r="G281" s="153"/>
    </row>
    <row r="282" spans="1:7" hidden="1" x14ac:dyDescent="0.3">
      <c r="A282" s="155" t="s">
        <v>1434</v>
      </c>
      <c r="D282" s="153"/>
      <c r="E282" s="153"/>
      <c r="F282" s="153"/>
      <c r="G282" s="153"/>
    </row>
    <row r="283" spans="1:7" hidden="1" x14ac:dyDescent="0.3">
      <c r="A283" s="155" t="s">
        <v>1433</v>
      </c>
      <c r="D283" s="153"/>
      <c r="E283" s="153"/>
      <c r="F283" s="153"/>
      <c r="G283" s="153"/>
    </row>
    <row r="284" spans="1:7" hidden="1" x14ac:dyDescent="0.3">
      <c r="A284" s="155" t="s">
        <v>1432</v>
      </c>
      <c r="D284" s="153"/>
      <c r="E284" s="153"/>
      <c r="F284" s="153"/>
      <c r="G284" s="153"/>
    </row>
    <row r="285" spans="1:7" ht="18" x14ac:dyDescent="0.3">
      <c r="A285" s="165"/>
      <c r="B285" s="165" t="s">
        <v>1431</v>
      </c>
      <c r="C285" s="165" t="s">
        <v>319</v>
      </c>
      <c r="D285" s="165" t="s">
        <v>319</v>
      </c>
      <c r="E285" s="165"/>
      <c r="F285" s="164"/>
      <c r="G285" s="163"/>
    </row>
    <row r="286" spans="1:7" ht="13.8" x14ac:dyDescent="0.3">
      <c r="A286" s="175" t="s">
        <v>1430</v>
      </c>
      <c r="B286" s="173"/>
      <c r="C286" s="173"/>
      <c r="D286" s="173"/>
      <c r="E286" s="173"/>
      <c r="F286" s="174"/>
      <c r="G286" s="173"/>
    </row>
    <row r="287" spans="1:7" ht="13.8" x14ac:dyDescent="0.3">
      <c r="A287" s="175" t="s">
        <v>1429</v>
      </c>
      <c r="B287" s="173"/>
      <c r="C287" s="173"/>
      <c r="D287" s="173"/>
      <c r="E287" s="173"/>
      <c r="F287" s="174"/>
      <c r="G287" s="173"/>
    </row>
    <row r="288" spans="1:7" x14ac:dyDescent="0.3">
      <c r="A288" s="155" t="s">
        <v>320</v>
      </c>
      <c r="B288" s="158" t="s">
        <v>1428</v>
      </c>
      <c r="C288" s="166">
        <f>ROW(B38)</f>
        <v>38</v>
      </c>
      <c r="D288" s="172"/>
      <c r="E288" s="172"/>
      <c r="F288" s="172"/>
      <c r="G288" s="172"/>
    </row>
    <row r="289" spans="1:7" x14ac:dyDescent="0.3">
      <c r="A289" s="155" t="s">
        <v>321</v>
      </c>
      <c r="B289" s="158" t="s">
        <v>1427</v>
      </c>
      <c r="C289" s="166">
        <f>ROW(B39)</f>
        <v>39</v>
      </c>
      <c r="E289" s="172"/>
      <c r="F289" s="172"/>
    </row>
    <row r="290" spans="1:7" ht="28.8" x14ac:dyDescent="0.3">
      <c r="A290" s="155" t="s">
        <v>322</v>
      </c>
      <c r="B290" s="158" t="s">
        <v>1426</v>
      </c>
      <c r="C290" s="170" t="s">
        <v>1425</v>
      </c>
      <c r="G290" s="169"/>
    </row>
    <row r="291" spans="1:7" x14ac:dyDescent="0.3">
      <c r="A291" s="155" t="s">
        <v>324</v>
      </c>
      <c r="B291" s="158" t="s">
        <v>1424</v>
      </c>
      <c r="C291" s="166" t="s">
        <v>323</v>
      </c>
      <c r="D291" s="166" t="s">
        <v>1390</v>
      </c>
      <c r="E291" s="169"/>
      <c r="F291" s="172"/>
    </row>
    <row r="292" spans="1:7" x14ac:dyDescent="0.3">
      <c r="A292" s="155" t="s">
        <v>325</v>
      </c>
      <c r="B292" s="158" t="s">
        <v>1423</v>
      </c>
      <c r="C292" s="166">
        <f>ROW(B52)</f>
        <v>52</v>
      </c>
      <c r="G292" s="169"/>
    </row>
    <row r="293" spans="1:7" x14ac:dyDescent="0.3">
      <c r="A293" s="155" t="s">
        <v>326</v>
      </c>
      <c r="B293" s="158" t="s">
        <v>1422</v>
      </c>
      <c r="C293" s="171" t="s">
        <v>1421</v>
      </c>
      <c r="D293" s="166" t="s">
        <v>1420</v>
      </c>
      <c r="E293" s="169"/>
      <c r="F293" s="166" t="s">
        <v>1390</v>
      </c>
      <c r="G293" s="166" t="s">
        <v>1390</v>
      </c>
    </row>
    <row r="294" spans="1:7" x14ac:dyDescent="0.3">
      <c r="A294" s="155" t="s">
        <v>327</v>
      </c>
      <c r="B294" s="158" t="s">
        <v>1419</v>
      </c>
      <c r="C294" s="171" t="s">
        <v>1418</v>
      </c>
    </row>
    <row r="295" spans="1:7" x14ac:dyDescent="0.3">
      <c r="A295" s="155" t="s">
        <v>328</v>
      </c>
      <c r="B295" s="158" t="s">
        <v>1417</v>
      </c>
      <c r="C295" s="166" t="s">
        <v>1416</v>
      </c>
      <c r="D295" s="166" t="s">
        <v>1390</v>
      </c>
      <c r="F295" s="166" t="s">
        <v>1390</v>
      </c>
    </row>
    <row r="296" spans="1:7" x14ac:dyDescent="0.3">
      <c r="A296" s="155" t="s">
        <v>329</v>
      </c>
      <c r="B296" s="158" t="s">
        <v>1415</v>
      </c>
      <c r="C296" s="166">
        <f>ROW(B111)</f>
        <v>111</v>
      </c>
      <c r="F296" s="169"/>
    </row>
    <row r="297" spans="1:7" x14ac:dyDescent="0.3">
      <c r="A297" s="155" t="s">
        <v>330</v>
      </c>
      <c r="B297" s="158" t="s">
        <v>1414</v>
      </c>
      <c r="C297" s="166">
        <f>ROW(B163)</f>
        <v>163</v>
      </c>
      <c r="E297" s="169"/>
      <c r="F297" s="169"/>
    </row>
    <row r="298" spans="1:7" x14ac:dyDescent="0.3">
      <c r="A298" s="155" t="s">
        <v>331</v>
      </c>
      <c r="B298" s="158" t="s">
        <v>1413</v>
      </c>
      <c r="C298" s="166">
        <f>ROW(B137)</f>
        <v>137</v>
      </c>
      <c r="E298" s="169"/>
      <c r="F298" s="169"/>
    </row>
    <row r="299" spans="1:7" x14ac:dyDescent="0.3">
      <c r="A299" s="155" t="s">
        <v>332</v>
      </c>
      <c r="B299" s="158" t="s">
        <v>1412</v>
      </c>
      <c r="C299" s="170"/>
      <c r="E299" s="169"/>
    </row>
    <row r="300" spans="1:7" x14ac:dyDescent="0.3">
      <c r="A300" s="155" t="s">
        <v>333</v>
      </c>
      <c r="B300" s="158" t="s">
        <v>1411</v>
      </c>
      <c r="C300" s="166" t="s">
        <v>1410</v>
      </c>
      <c r="D300" s="166" t="s">
        <v>1409</v>
      </c>
      <c r="E300" s="169"/>
    </row>
    <row r="301" spans="1:7" x14ac:dyDescent="0.3">
      <c r="A301" s="155" t="s">
        <v>1408</v>
      </c>
      <c r="B301" s="158" t="s">
        <v>1407</v>
      </c>
      <c r="C301" s="166" t="s">
        <v>1406</v>
      </c>
    </row>
    <row r="302" spans="1:7" x14ac:dyDescent="0.3">
      <c r="A302" s="155" t="s">
        <v>1405</v>
      </c>
      <c r="B302" s="158" t="s">
        <v>1404</v>
      </c>
      <c r="C302" s="166" t="s">
        <v>1403</v>
      </c>
    </row>
    <row r="303" spans="1:7" x14ac:dyDescent="0.3">
      <c r="A303" s="155" t="s">
        <v>1402</v>
      </c>
      <c r="B303" s="158" t="s">
        <v>1401</v>
      </c>
      <c r="C303" s="166">
        <f>ROW(B65)</f>
        <v>65</v>
      </c>
    </row>
    <row r="304" spans="1:7" x14ac:dyDescent="0.3">
      <c r="A304" s="155" t="s">
        <v>1400</v>
      </c>
      <c r="B304" s="158" t="s">
        <v>1399</v>
      </c>
      <c r="C304" s="166">
        <f>ROW(B88)</f>
        <v>88</v>
      </c>
    </row>
    <row r="305" spans="1:7" x14ac:dyDescent="0.3">
      <c r="A305" s="155" t="s">
        <v>1398</v>
      </c>
      <c r="B305" s="158" t="s">
        <v>1397</v>
      </c>
      <c r="C305" s="166" t="s">
        <v>1396</v>
      </c>
      <c r="E305" s="169"/>
    </row>
    <row r="306" spans="1:7" x14ac:dyDescent="0.3">
      <c r="A306" s="155" t="s">
        <v>1395</v>
      </c>
      <c r="B306" s="158" t="s">
        <v>1394</v>
      </c>
      <c r="C306" s="166">
        <v>44</v>
      </c>
      <c r="E306" s="169"/>
    </row>
    <row r="307" spans="1:7" x14ac:dyDescent="0.3">
      <c r="A307" s="155" t="s">
        <v>1393</v>
      </c>
      <c r="B307" s="158" t="s">
        <v>1392</v>
      </c>
      <c r="C307" s="166" t="s">
        <v>1391</v>
      </c>
      <c r="D307" s="166" t="s">
        <v>1390</v>
      </c>
      <c r="E307" s="169"/>
      <c r="F307" s="166" t="s">
        <v>1390</v>
      </c>
    </row>
    <row r="308" spans="1:7" x14ac:dyDescent="0.3">
      <c r="A308" s="155" t="s">
        <v>334</v>
      </c>
      <c r="B308" s="158"/>
      <c r="E308" s="169"/>
    </row>
    <row r="309" spans="1:7" x14ac:dyDescent="0.3">
      <c r="A309" s="155" t="s">
        <v>335</v>
      </c>
      <c r="E309" s="169"/>
    </row>
    <row r="310" spans="1:7" x14ac:dyDescent="0.3">
      <c r="A310" s="155" t="s">
        <v>336</v>
      </c>
    </row>
    <row r="311" spans="1:7" ht="36" x14ac:dyDescent="0.3">
      <c r="A311" s="164"/>
      <c r="B311" s="165" t="s">
        <v>337</v>
      </c>
      <c r="C311" s="164"/>
      <c r="D311" s="164"/>
      <c r="E311" s="164"/>
      <c r="F311" s="164"/>
      <c r="G311" s="163"/>
    </row>
    <row r="312" spans="1:7" x14ac:dyDescent="0.3">
      <c r="A312" s="155" t="s">
        <v>338</v>
      </c>
      <c r="B312" s="167" t="s">
        <v>339</v>
      </c>
      <c r="C312" s="168">
        <v>119.87068548000001</v>
      </c>
    </row>
    <row r="313" spans="1:7" x14ac:dyDescent="0.3">
      <c r="A313" s="155" t="s">
        <v>340</v>
      </c>
      <c r="B313" s="167" t="s">
        <v>341</v>
      </c>
    </row>
    <row r="314" spans="1:7" x14ac:dyDescent="0.3">
      <c r="A314" s="155" t="s">
        <v>342</v>
      </c>
      <c r="B314" s="167" t="s">
        <v>343</v>
      </c>
    </row>
    <row r="315" spans="1:7" x14ac:dyDescent="0.3">
      <c r="A315" s="155" t="s">
        <v>344</v>
      </c>
      <c r="B315" s="167"/>
      <c r="C315" s="166"/>
    </row>
    <row r="316" spans="1:7" x14ac:dyDescent="0.3">
      <c r="A316" s="155" t="s">
        <v>345</v>
      </c>
      <c r="B316" s="167"/>
      <c r="C316" s="166"/>
    </row>
    <row r="317" spans="1:7" x14ac:dyDescent="0.3">
      <c r="A317" s="155" t="s">
        <v>346</v>
      </c>
      <c r="B317" s="167"/>
      <c r="C317" s="166"/>
    </row>
    <row r="318" spans="1:7" x14ac:dyDescent="0.3">
      <c r="A318" s="155" t="s">
        <v>347</v>
      </c>
      <c r="B318" s="167"/>
      <c r="C318" s="166"/>
    </row>
    <row r="319" spans="1:7" ht="18" x14ac:dyDescent="0.3">
      <c r="A319" s="164"/>
      <c r="B319" s="165" t="s">
        <v>348</v>
      </c>
      <c r="C319" s="164"/>
      <c r="D319" s="164"/>
      <c r="E319" s="164"/>
      <c r="F319" s="164"/>
      <c r="G319" s="163"/>
    </row>
    <row r="320" spans="1:7" x14ac:dyDescent="0.3">
      <c r="A320" s="161"/>
      <c r="B320" s="162" t="s">
        <v>349</v>
      </c>
      <c r="C320" s="161"/>
      <c r="D320" s="161"/>
      <c r="E320" s="160"/>
      <c r="F320" s="159"/>
      <c r="G320" s="159"/>
    </row>
    <row r="321" spans="1:3" x14ac:dyDescent="0.3">
      <c r="A321" s="155" t="s">
        <v>350</v>
      </c>
      <c r="B321" s="158" t="s">
        <v>1389</v>
      </c>
      <c r="C321" s="158"/>
    </row>
    <row r="322" spans="1:3" x14ac:dyDescent="0.3">
      <c r="A322" s="155" t="s">
        <v>351</v>
      </c>
      <c r="B322" s="158" t="s">
        <v>1388</v>
      </c>
      <c r="C322" s="158"/>
    </row>
    <row r="323" spans="1:3" x14ac:dyDescent="0.3">
      <c r="A323" s="155" t="s">
        <v>352</v>
      </c>
      <c r="B323" s="158" t="s">
        <v>353</v>
      </c>
      <c r="C323" s="158"/>
    </row>
    <row r="324" spans="1:3" x14ac:dyDescent="0.3">
      <c r="A324" s="155" t="s">
        <v>354</v>
      </c>
      <c r="B324" s="158" t="s">
        <v>355</v>
      </c>
    </row>
    <row r="325" spans="1:3" x14ac:dyDescent="0.3">
      <c r="A325" s="155" t="s">
        <v>356</v>
      </c>
      <c r="B325" s="158" t="s">
        <v>357</v>
      </c>
    </row>
    <row r="326" spans="1:3" x14ac:dyDescent="0.3">
      <c r="A326" s="155" t="s">
        <v>358</v>
      </c>
      <c r="B326" s="158" t="s">
        <v>771</v>
      </c>
    </row>
    <row r="327" spans="1:3" x14ac:dyDescent="0.3">
      <c r="A327" s="155" t="s">
        <v>359</v>
      </c>
      <c r="B327" s="158" t="s">
        <v>360</v>
      </c>
    </row>
    <row r="328" spans="1:3" x14ac:dyDescent="0.3">
      <c r="A328" s="155" t="s">
        <v>361</v>
      </c>
      <c r="B328" s="158" t="s">
        <v>362</v>
      </c>
    </row>
    <row r="329" spans="1:3" x14ac:dyDescent="0.3">
      <c r="A329" s="155" t="s">
        <v>363</v>
      </c>
      <c r="B329" s="158" t="s">
        <v>1387</v>
      </c>
    </row>
    <row r="330" spans="1:3" hidden="1" x14ac:dyDescent="0.3">
      <c r="A330" s="155" t="s">
        <v>364</v>
      </c>
      <c r="B330" s="157" t="s">
        <v>365</v>
      </c>
    </row>
    <row r="331" spans="1:3" hidden="1" x14ac:dyDescent="0.3">
      <c r="A331" s="155" t="s">
        <v>366</v>
      </c>
      <c r="B331" s="157" t="s">
        <v>365</v>
      </c>
    </row>
    <row r="332" spans="1:3" hidden="1" x14ac:dyDescent="0.3">
      <c r="A332" s="155" t="s">
        <v>367</v>
      </c>
      <c r="B332" s="157" t="s">
        <v>365</v>
      </c>
    </row>
    <row r="333" spans="1:3" hidden="1" x14ac:dyDescent="0.3">
      <c r="A333" s="155" t="s">
        <v>368</v>
      </c>
      <c r="B333" s="157" t="s">
        <v>365</v>
      </c>
    </row>
    <row r="334" spans="1:3" hidden="1" x14ac:dyDescent="0.3">
      <c r="A334" s="155" t="s">
        <v>369</v>
      </c>
      <c r="B334" s="157" t="s">
        <v>365</v>
      </c>
    </row>
    <row r="335" spans="1:3" hidden="1" x14ac:dyDescent="0.3">
      <c r="A335" s="155" t="s">
        <v>370</v>
      </c>
      <c r="B335" s="157" t="s">
        <v>365</v>
      </c>
    </row>
    <row r="336" spans="1:3" hidden="1" x14ac:dyDescent="0.3">
      <c r="A336" s="155" t="s">
        <v>371</v>
      </c>
      <c r="B336" s="157" t="s">
        <v>365</v>
      </c>
    </row>
    <row r="337" spans="1:2" hidden="1" x14ac:dyDescent="0.3">
      <c r="A337" s="155" t="s">
        <v>372</v>
      </c>
      <c r="B337" s="157" t="s">
        <v>365</v>
      </c>
    </row>
    <row r="338" spans="1:2" hidden="1" x14ac:dyDescent="0.3">
      <c r="A338" s="155" t="s">
        <v>373</v>
      </c>
      <c r="B338" s="157" t="s">
        <v>365</v>
      </c>
    </row>
    <row r="339" spans="1:2" hidden="1" x14ac:dyDescent="0.3">
      <c r="A339" s="155" t="s">
        <v>374</v>
      </c>
      <c r="B339" s="157" t="s">
        <v>365</v>
      </c>
    </row>
    <row r="340" spans="1:2" hidden="1" x14ac:dyDescent="0.3">
      <c r="A340" s="155" t="s">
        <v>375</v>
      </c>
      <c r="B340" s="157" t="s">
        <v>365</v>
      </c>
    </row>
    <row r="341" spans="1:2" hidden="1" x14ac:dyDescent="0.3">
      <c r="A341" s="155" t="s">
        <v>376</v>
      </c>
      <c r="B341" s="157" t="s">
        <v>365</v>
      </c>
    </row>
    <row r="342" spans="1:2" hidden="1" x14ac:dyDescent="0.3">
      <c r="A342" s="155" t="s">
        <v>377</v>
      </c>
      <c r="B342" s="157" t="s">
        <v>365</v>
      </c>
    </row>
    <row r="343" spans="1:2" hidden="1" x14ac:dyDescent="0.3">
      <c r="A343" s="155" t="s">
        <v>378</v>
      </c>
      <c r="B343" s="157" t="s">
        <v>365</v>
      </c>
    </row>
    <row r="344" spans="1:2" hidden="1" x14ac:dyDescent="0.3">
      <c r="A344" s="155" t="s">
        <v>379</v>
      </c>
      <c r="B344" s="157" t="s">
        <v>365</v>
      </c>
    </row>
    <row r="345" spans="1:2" hidden="1" x14ac:dyDescent="0.3">
      <c r="A345" s="155" t="s">
        <v>380</v>
      </c>
      <c r="B345" s="157" t="s">
        <v>365</v>
      </c>
    </row>
    <row r="346" spans="1:2" hidden="1" x14ac:dyDescent="0.3">
      <c r="A346" s="155" t="s">
        <v>381</v>
      </c>
      <c r="B346" s="157" t="s">
        <v>365</v>
      </c>
    </row>
    <row r="347" spans="1:2" hidden="1" x14ac:dyDescent="0.3">
      <c r="A347" s="155" t="s">
        <v>382</v>
      </c>
      <c r="B347" s="157" t="s">
        <v>365</v>
      </c>
    </row>
    <row r="348" spans="1:2" hidden="1" x14ac:dyDescent="0.3">
      <c r="A348" s="155" t="s">
        <v>383</v>
      </c>
      <c r="B348" s="157" t="s">
        <v>365</v>
      </c>
    </row>
    <row r="349" spans="1:2" hidden="1" x14ac:dyDescent="0.3">
      <c r="A349" s="155" t="s">
        <v>384</v>
      </c>
      <c r="B349" s="157" t="s">
        <v>365</v>
      </c>
    </row>
    <row r="350" spans="1:2" hidden="1" x14ac:dyDescent="0.3">
      <c r="A350" s="155" t="s">
        <v>385</v>
      </c>
      <c r="B350" s="157" t="s">
        <v>365</v>
      </c>
    </row>
    <row r="351" spans="1:2" hidden="1" x14ac:dyDescent="0.3">
      <c r="A351" s="155" t="s">
        <v>386</v>
      </c>
      <c r="B351" s="157" t="s">
        <v>365</v>
      </c>
    </row>
    <row r="352" spans="1:2" hidden="1" x14ac:dyDescent="0.3">
      <c r="A352" s="155" t="s">
        <v>387</v>
      </c>
      <c r="B352" s="157" t="s">
        <v>365</v>
      </c>
    </row>
    <row r="353" spans="1:2" hidden="1" x14ac:dyDescent="0.3">
      <c r="A353" s="155" t="s">
        <v>388</v>
      </c>
      <c r="B353" s="157" t="s">
        <v>365</v>
      </c>
    </row>
    <row r="354" spans="1:2" hidden="1" x14ac:dyDescent="0.3">
      <c r="A354" s="155" t="s">
        <v>389</v>
      </c>
      <c r="B354" s="157" t="s">
        <v>365</v>
      </c>
    </row>
    <row r="355" spans="1:2" hidden="1" x14ac:dyDescent="0.3">
      <c r="A355" s="155" t="s">
        <v>390</v>
      </c>
      <c r="B355" s="157" t="s">
        <v>365</v>
      </c>
    </row>
    <row r="356" spans="1:2" hidden="1" x14ac:dyDescent="0.3">
      <c r="A356" s="155" t="s">
        <v>391</v>
      </c>
      <c r="B356" s="157" t="s">
        <v>365</v>
      </c>
    </row>
    <row r="357" spans="1:2" hidden="1" x14ac:dyDescent="0.3">
      <c r="A357" s="155" t="s">
        <v>392</v>
      </c>
      <c r="B357" s="157" t="s">
        <v>365</v>
      </c>
    </row>
    <row r="358" spans="1:2" hidden="1" x14ac:dyDescent="0.3">
      <c r="A358" s="155" t="s">
        <v>393</v>
      </c>
      <c r="B358" s="157" t="s">
        <v>365</v>
      </c>
    </row>
    <row r="359" spans="1:2" hidden="1" x14ac:dyDescent="0.3">
      <c r="A359" s="155" t="s">
        <v>394</v>
      </c>
      <c r="B359" s="157" t="s">
        <v>365</v>
      </c>
    </row>
    <row r="360" spans="1:2" hidden="1" x14ac:dyDescent="0.3">
      <c r="A360" s="155" t="s">
        <v>395</v>
      </c>
      <c r="B360" s="157" t="s">
        <v>365</v>
      </c>
    </row>
    <row r="361" spans="1:2" hidden="1" x14ac:dyDescent="0.3">
      <c r="A361" s="155" t="s">
        <v>396</v>
      </c>
      <c r="B361" s="157" t="s">
        <v>365</v>
      </c>
    </row>
    <row r="362" spans="1:2" hidden="1" x14ac:dyDescent="0.3">
      <c r="A362" s="155" t="s">
        <v>397</v>
      </c>
      <c r="B362" s="157" t="s">
        <v>365</v>
      </c>
    </row>
    <row r="363" spans="1:2" hidden="1" x14ac:dyDescent="0.3">
      <c r="A363" s="155" t="s">
        <v>398</v>
      </c>
      <c r="B363" s="157" t="s">
        <v>365</v>
      </c>
    </row>
    <row r="364" spans="1:2" hidden="1" x14ac:dyDescent="0.3">
      <c r="A364" s="155" t="s">
        <v>399</v>
      </c>
      <c r="B364" s="157" t="s">
        <v>365</v>
      </c>
    </row>
    <row r="365" spans="1:2" hidden="1" x14ac:dyDescent="0.3">
      <c r="A365" s="155" t="s">
        <v>400</v>
      </c>
      <c r="B365" s="157" t="s">
        <v>365</v>
      </c>
    </row>
    <row r="369" spans="1:7" ht="13.8" x14ac:dyDescent="0.3">
      <c r="A369" s="156"/>
      <c r="B369" s="156"/>
      <c r="C369" s="156"/>
      <c r="D369" s="156"/>
      <c r="E369" s="156"/>
      <c r="F369" s="156"/>
      <c r="G369" s="156"/>
    </row>
    <row r="370" spans="1:7" ht="13.8" x14ac:dyDescent="0.3">
      <c r="A370" s="156"/>
      <c r="B370" s="156"/>
      <c r="C370" s="156"/>
      <c r="D370" s="156"/>
      <c r="E370" s="156"/>
      <c r="F370" s="156"/>
      <c r="G370" s="156"/>
    </row>
    <row r="371" spans="1:7" ht="13.8" x14ac:dyDescent="0.3">
      <c r="A371" s="156"/>
      <c r="B371" s="156"/>
      <c r="C371" s="156"/>
      <c r="D371" s="156"/>
      <c r="E371" s="156"/>
      <c r="F371" s="156"/>
      <c r="G371" s="156"/>
    </row>
    <row r="372" spans="1:7" ht="13.8" x14ac:dyDescent="0.3">
      <c r="A372" s="156"/>
      <c r="B372" s="156"/>
      <c r="C372" s="156"/>
      <c r="D372" s="156"/>
      <c r="E372" s="156"/>
      <c r="F372" s="156"/>
      <c r="G372" s="156"/>
    </row>
    <row r="373" spans="1:7" ht="13.8" x14ac:dyDescent="0.3">
      <c r="A373" s="156"/>
      <c r="B373" s="156"/>
      <c r="C373" s="156"/>
      <c r="D373" s="156"/>
      <c r="E373" s="156"/>
      <c r="F373" s="156"/>
      <c r="G373" s="156"/>
    </row>
    <row r="374" spans="1:7" ht="13.8" x14ac:dyDescent="0.3">
      <c r="A374" s="156"/>
      <c r="B374" s="156"/>
      <c r="C374" s="156"/>
      <c r="D374" s="156"/>
      <c r="E374" s="156"/>
      <c r="F374" s="156"/>
      <c r="G374" s="156"/>
    </row>
    <row r="375" spans="1:7" ht="13.8" x14ac:dyDescent="0.3">
      <c r="A375" s="156"/>
      <c r="B375" s="156"/>
      <c r="C375" s="156"/>
      <c r="D375" s="156"/>
      <c r="E375" s="156"/>
      <c r="F375" s="156"/>
      <c r="G375" s="156"/>
    </row>
    <row r="376" spans="1:7" ht="13.8" x14ac:dyDescent="0.3">
      <c r="A376" s="156"/>
      <c r="B376" s="156"/>
      <c r="C376" s="156"/>
      <c r="D376" s="156"/>
      <c r="E376" s="156"/>
      <c r="F376" s="156"/>
      <c r="G376" s="156"/>
    </row>
    <row r="377" spans="1:7" ht="13.8" x14ac:dyDescent="0.3">
      <c r="A377" s="156"/>
      <c r="B377" s="156"/>
      <c r="C377" s="156"/>
      <c r="D377" s="156"/>
      <c r="E377" s="156"/>
      <c r="F377" s="156"/>
      <c r="G377" s="156"/>
    </row>
    <row r="378" spans="1:7" ht="13.8" x14ac:dyDescent="0.3">
      <c r="A378" s="156"/>
      <c r="B378" s="156"/>
      <c r="C378" s="156"/>
      <c r="D378" s="156"/>
      <c r="E378" s="156"/>
      <c r="F378" s="156"/>
      <c r="G378" s="156"/>
    </row>
    <row r="379" spans="1:7" ht="13.8" x14ac:dyDescent="0.3">
      <c r="A379" s="156"/>
      <c r="B379" s="156"/>
      <c r="C379" s="156"/>
      <c r="D379" s="156"/>
      <c r="E379" s="156"/>
      <c r="F379" s="156"/>
      <c r="G379" s="156"/>
    </row>
    <row r="380" spans="1:7" ht="13.8" x14ac:dyDescent="0.3">
      <c r="A380" s="156"/>
      <c r="B380" s="156"/>
      <c r="C380" s="156"/>
      <c r="D380" s="156"/>
      <c r="E380" s="156"/>
      <c r="F380" s="156"/>
      <c r="G380" s="156"/>
    </row>
    <row r="381" spans="1:7" ht="13.8" x14ac:dyDescent="0.3">
      <c r="A381" s="156"/>
      <c r="B381" s="156"/>
      <c r="C381" s="156"/>
      <c r="D381" s="156"/>
      <c r="E381" s="156"/>
      <c r="F381" s="156"/>
      <c r="G381" s="156"/>
    </row>
    <row r="382" spans="1:7" ht="13.8" x14ac:dyDescent="0.3">
      <c r="A382" s="156"/>
      <c r="B382" s="156"/>
      <c r="C382" s="156"/>
      <c r="D382" s="156"/>
      <c r="E382" s="156"/>
      <c r="F382" s="156"/>
      <c r="G382" s="156"/>
    </row>
    <row r="383" spans="1:7" ht="13.8" x14ac:dyDescent="0.3">
      <c r="A383" s="156"/>
      <c r="B383" s="156"/>
      <c r="C383" s="156"/>
      <c r="D383" s="156"/>
      <c r="E383" s="156"/>
      <c r="F383" s="156"/>
      <c r="G383" s="156"/>
    </row>
    <row r="384" spans="1:7" ht="13.8" x14ac:dyDescent="0.3">
      <c r="A384" s="156"/>
      <c r="B384" s="156"/>
      <c r="C384" s="156"/>
      <c r="D384" s="156"/>
      <c r="E384" s="156"/>
      <c r="F384" s="156"/>
      <c r="G384" s="156"/>
    </row>
    <row r="385" spans="1:7" ht="13.8" x14ac:dyDescent="0.3">
      <c r="A385" s="156"/>
      <c r="B385" s="156"/>
      <c r="C385" s="156"/>
      <c r="D385" s="156"/>
      <c r="E385" s="156"/>
      <c r="F385" s="156"/>
      <c r="G385" s="156"/>
    </row>
    <row r="386" spans="1:7" ht="13.8" x14ac:dyDescent="0.3">
      <c r="A386" s="156"/>
      <c r="B386" s="156"/>
      <c r="C386" s="156"/>
      <c r="D386" s="156"/>
      <c r="E386" s="156"/>
      <c r="F386" s="156"/>
      <c r="G386" s="156"/>
    </row>
    <row r="387" spans="1:7" ht="13.8" x14ac:dyDescent="0.3">
      <c r="A387" s="156"/>
      <c r="B387" s="156"/>
      <c r="C387" s="156"/>
      <c r="D387" s="156"/>
      <c r="E387" s="156"/>
      <c r="F387" s="156"/>
      <c r="G387" s="156"/>
    </row>
    <row r="388" spans="1:7" ht="13.8" x14ac:dyDescent="0.3">
      <c r="A388" s="156"/>
      <c r="B388" s="156"/>
      <c r="C388" s="156"/>
      <c r="D388" s="156"/>
      <c r="E388" s="156"/>
      <c r="F388" s="156"/>
      <c r="G388" s="156"/>
    </row>
    <row r="389" spans="1:7" ht="13.8" x14ac:dyDescent="0.3">
      <c r="A389" s="156"/>
      <c r="B389" s="156"/>
      <c r="C389" s="156"/>
      <c r="D389" s="156"/>
      <c r="E389" s="156"/>
      <c r="F389" s="156"/>
      <c r="G389" s="156"/>
    </row>
    <row r="390" spans="1:7" ht="13.8" x14ac:dyDescent="0.3">
      <c r="A390" s="156"/>
      <c r="B390" s="156"/>
      <c r="C390" s="156"/>
      <c r="D390" s="156"/>
      <c r="E390" s="156"/>
      <c r="F390" s="156"/>
      <c r="G390" s="156"/>
    </row>
    <row r="391" spans="1:7" ht="13.8" x14ac:dyDescent="0.3">
      <c r="A391" s="156"/>
      <c r="B391" s="156"/>
      <c r="C391" s="156"/>
      <c r="D391" s="156"/>
      <c r="E391" s="156"/>
      <c r="F391" s="156"/>
      <c r="G391" s="156"/>
    </row>
    <row r="392" spans="1:7" ht="13.8" x14ac:dyDescent="0.3">
      <c r="A392" s="156"/>
      <c r="B392" s="156"/>
      <c r="C392" s="156"/>
      <c r="D392" s="156"/>
      <c r="E392" s="156"/>
      <c r="F392" s="156"/>
      <c r="G392" s="156"/>
    </row>
    <row r="393" spans="1:7" ht="13.8" x14ac:dyDescent="0.3">
      <c r="A393" s="156"/>
      <c r="B393" s="156"/>
      <c r="C393" s="156"/>
      <c r="D393" s="156"/>
      <c r="E393" s="156"/>
      <c r="F393" s="156"/>
      <c r="G393" s="156"/>
    </row>
    <row r="394" spans="1:7" ht="13.8" x14ac:dyDescent="0.3">
      <c r="A394" s="156"/>
      <c r="B394" s="156"/>
      <c r="C394" s="156"/>
      <c r="D394" s="156"/>
      <c r="E394" s="156"/>
      <c r="F394" s="156"/>
      <c r="G394" s="156"/>
    </row>
    <row r="395" spans="1:7" ht="13.8" x14ac:dyDescent="0.3">
      <c r="A395" s="156"/>
      <c r="B395" s="156"/>
      <c r="C395" s="156"/>
      <c r="D395" s="156"/>
      <c r="E395" s="156"/>
      <c r="F395" s="156"/>
      <c r="G395" s="156"/>
    </row>
    <row r="396" spans="1:7" ht="13.8" x14ac:dyDescent="0.3">
      <c r="A396" s="156"/>
      <c r="B396" s="156"/>
      <c r="C396" s="156"/>
      <c r="D396" s="156"/>
      <c r="E396" s="156"/>
      <c r="F396" s="156"/>
      <c r="G396" s="156"/>
    </row>
    <row r="397" spans="1:7" ht="13.8" x14ac:dyDescent="0.3">
      <c r="A397" s="156"/>
      <c r="B397" s="156"/>
      <c r="C397" s="156"/>
      <c r="D397" s="156"/>
      <c r="E397" s="156"/>
      <c r="F397" s="156"/>
      <c r="G397" s="156"/>
    </row>
    <row r="398" spans="1:7" ht="13.8" x14ac:dyDescent="0.3">
      <c r="A398" s="156"/>
      <c r="B398" s="156"/>
      <c r="C398" s="156"/>
      <c r="D398" s="156"/>
      <c r="E398" s="156"/>
      <c r="F398" s="156"/>
      <c r="G398" s="156"/>
    </row>
    <row r="399" spans="1:7" ht="13.8" x14ac:dyDescent="0.3">
      <c r="A399" s="156"/>
      <c r="B399" s="156"/>
      <c r="C399" s="156"/>
      <c r="D399" s="156"/>
      <c r="E399" s="156"/>
      <c r="F399" s="156"/>
      <c r="G399" s="156"/>
    </row>
    <row r="400" spans="1:7" ht="13.8" x14ac:dyDescent="0.3">
      <c r="A400" s="156"/>
      <c r="B400" s="156"/>
      <c r="C400" s="156"/>
      <c r="D400" s="156"/>
      <c r="E400" s="156"/>
      <c r="F400" s="156"/>
      <c r="G400" s="156"/>
    </row>
    <row r="401" spans="1:7" ht="13.8" x14ac:dyDescent="0.3">
      <c r="A401" s="156"/>
      <c r="B401" s="156"/>
      <c r="C401" s="156"/>
      <c r="D401" s="156"/>
      <c r="E401" s="156"/>
      <c r="F401" s="156"/>
      <c r="G401" s="156"/>
    </row>
    <row r="402" spans="1:7" ht="13.8" x14ac:dyDescent="0.3">
      <c r="A402" s="156"/>
      <c r="B402" s="156"/>
      <c r="C402" s="156"/>
      <c r="D402" s="156"/>
      <c r="E402" s="156"/>
      <c r="F402" s="156"/>
      <c r="G402" s="156"/>
    </row>
    <row r="403" spans="1:7" ht="13.8" x14ac:dyDescent="0.3">
      <c r="A403" s="156"/>
      <c r="B403" s="156"/>
      <c r="C403" s="156"/>
      <c r="D403" s="156"/>
      <c r="E403" s="156"/>
      <c r="F403" s="156"/>
      <c r="G403" s="156"/>
    </row>
    <row r="404" spans="1:7" ht="13.8" x14ac:dyDescent="0.3">
      <c r="A404" s="156"/>
      <c r="B404" s="156"/>
      <c r="C404" s="156"/>
      <c r="D404" s="156"/>
      <c r="E404" s="156"/>
      <c r="F404" s="156"/>
      <c r="G404" s="156"/>
    </row>
    <row r="405" spans="1:7" ht="13.8" x14ac:dyDescent="0.3">
      <c r="A405" s="156"/>
      <c r="B405" s="156"/>
      <c r="C405" s="156"/>
      <c r="D405" s="156"/>
      <c r="E405" s="156"/>
      <c r="F405" s="156"/>
      <c r="G405" s="156"/>
    </row>
    <row r="406" spans="1:7" ht="13.8" x14ac:dyDescent="0.3">
      <c r="A406" s="156"/>
      <c r="B406" s="156"/>
      <c r="C406" s="156"/>
      <c r="D406" s="156"/>
      <c r="E406" s="156"/>
      <c r="F406" s="156"/>
      <c r="G406" s="156"/>
    </row>
    <row r="407" spans="1:7" ht="13.8" x14ac:dyDescent="0.3">
      <c r="A407" s="156"/>
      <c r="B407" s="156"/>
      <c r="C407" s="156"/>
      <c r="D407" s="156"/>
      <c r="E407" s="156"/>
      <c r="F407" s="156"/>
      <c r="G407" s="156"/>
    </row>
    <row r="408" spans="1:7" ht="13.8" x14ac:dyDescent="0.3">
      <c r="A408" s="156"/>
      <c r="B408" s="156"/>
      <c r="C408" s="156"/>
      <c r="D408" s="156"/>
      <c r="E408" s="156"/>
      <c r="F408" s="156"/>
      <c r="G408" s="156"/>
    </row>
    <row r="409" spans="1:7" ht="13.8" x14ac:dyDescent="0.3">
      <c r="A409" s="156"/>
      <c r="B409" s="156"/>
      <c r="C409" s="156"/>
      <c r="D409" s="156"/>
      <c r="E409" s="156"/>
      <c r="F409" s="156"/>
      <c r="G409" s="156"/>
    </row>
    <row r="410" spans="1:7" ht="13.8" x14ac:dyDescent="0.3">
      <c r="A410" s="156"/>
      <c r="B410" s="156"/>
      <c r="C410" s="156"/>
      <c r="D410" s="156"/>
      <c r="E410" s="156"/>
      <c r="F410" s="156"/>
      <c r="G410" s="156"/>
    </row>
    <row r="411" spans="1:7" ht="13.8" x14ac:dyDescent="0.3">
      <c r="A411" s="156"/>
      <c r="B411" s="156"/>
      <c r="C411" s="156"/>
      <c r="D411" s="156"/>
      <c r="E411" s="156"/>
      <c r="F411" s="156"/>
      <c r="G411" s="156"/>
    </row>
    <row r="412" spans="1:7" ht="13.8" x14ac:dyDescent="0.3">
      <c r="A412" s="156"/>
      <c r="B412" s="156"/>
      <c r="C412" s="156"/>
      <c r="D412" s="156"/>
      <c r="E412" s="156"/>
      <c r="F412" s="156"/>
      <c r="G412" s="156"/>
    </row>
    <row r="413" spans="1:7" ht="13.8" x14ac:dyDescent="0.3">
      <c r="A413" s="156"/>
      <c r="B413" s="156"/>
      <c r="C413" s="156"/>
      <c r="D413" s="156"/>
      <c r="E413" s="156"/>
      <c r="F413" s="156"/>
      <c r="G413" s="156"/>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72F3F068-5581-471A-B73F-AA2427F5C50B}">
      <formula1>J299:J302</formula1>
    </dataValidation>
  </dataValidations>
  <hyperlinks>
    <hyperlink ref="B6" location="'A. HTT General'!B13" display="1. Basic Facts" xr:uid="{30584C12-C427-4571-BF4A-5C006522B5AA}"/>
    <hyperlink ref="B7" location="'A. HTT General'!B26" display="2. Regulatory Summary" xr:uid="{22B3ABDD-5EC2-47EF-BB69-FBAF1AEC754F}"/>
    <hyperlink ref="B8" location="'A. HTT General'!B36" display="3. General Cover Pool / Covered Bond Information" xr:uid="{1101E5FD-955F-45CD-9947-3C250D7D2B44}"/>
    <hyperlink ref="B9" location="'A. HTT General'!B285" display="4. References to Capital Requirements Regulation (CRR) 129(7)" xr:uid="{035D4997-1B7E-4C0F-A0EA-028A54248A78}"/>
    <hyperlink ref="B11" location="'A. HTT General'!B319" display="6. Other relevant information" xr:uid="{245FD4B2-0440-457B-9A1F-E3F5B9544955}"/>
    <hyperlink ref="C289" location="'A. HTT General'!A39" display="'A. HTT General'!A39" xr:uid="{FA6FFE00-0E1E-4845-BA5F-DCF56891FBEF}"/>
    <hyperlink ref="C291" location="'B1. HTT Mortgage Assets'!B43" display="'B1. HTT Mortgage Assets'!B43" xr:uid="{22D7CACF-B7AE-4937-8AAD-C0EEF2EE1BF0}"/>
    <hyperlink ref="D291" location="'B2. HTT Public Sector Assets'!B48" display="'B2. HTT Public Sector Assets'!B48" xr:uid="{39E90391-6B2E-4AF3-814F-FC75DE09B536}"/>
    <hyperlink ref="C292" location="'A. HTT General'!A52" display="'A. HTT General'!A52" xr:uid="{26C09FB3-4B75-4B36-924B-B2A7B92FA83E}"/>
    <hyperlink ref="C297" location="'A. HTT General'!B163" display="'A. HTT General'!B163" xr:uid="{5A3316A2-CE2E-423E-94F1-C5A7A41E48B6}"/>
    <hyperlink ref="C298" location="'A. HTT General'!B137" display="'A. HTT General'!B137" xr:uid="{E02CBBBA-6F74-48AA-A16B-13AA256D1983}"/>
    <hyperlink ref="C302" location="'C. HTT Harmonised Glossary'!B18" display="'C. HTT Harmonised Glossary'!B18" xr:uid="{530017C0-4FD5-4F1D-9F15-F3D6016B8A80}"/>
    <hyperlink ref="C303" location="'A. HTT General'!B65" display="'A. HTT General'!B65" xr:uid="{94E4039C-4BB1-487F-ACF1-1AD89C024555}"/>
    <hyperlink ref="C304" location="'A. HTT General'!B88" display="'A. HTT General'!B88" xr:uid="{57940783-5C18-4E1A-A30B-F8BB90D88325}"/>
    <hyperlink ref="C307" location="'B1. HTT Mortgage Assets'!B179" display="'B1. HTT Mortgage Assets'!B179" xr:uid="{BDCCBC40-EF44-44D7-9DDB-D443C5429CBF}"/>
    <hyperlink ref="D307" location="'B2. HTT Public Sector Assets'!B166" display="'B2. HTT Public Sector Assets'!B166" xr:uid="{6E16A2FC-1787-4DC9-8470-39D2229106D1}"/>
    <hyperlink ref="B27" r:id="rId1" display="Basel Compliance (Y/N)" xr:uid="{F7BB45AC-917D-414C-9725-EDC773D5204A}"/>
    <hyperlink ref="B29" r:id="rId2" xr:uid="{0C4B5BA4-C077-4368-A7BB-BC2312587267}"/>
    <hyperlink ref="B30" r:id="rId3" xr:uid="{C4978B45-BCBA-4D45-A199-5743DA5EB4AC}"/>
    <hyperlink ref="B10" location="'A. HTT General'!B311" display="5. References to Capital Requirements Regulation (CRR) 129(1)" xr:uid="{44CAA130-B5B1-4EFE-B299-01465867548C}"/>
    <hyperlink ref="D293" location="'B1. HTT Mortgage Assets'!B424" display="'B1. HTT Mortgage Assets'!B424" xr:uid="{FF6D62BB-8470-4D5D-8996-02977C169B76}"/>
    <hyperlink ref="C293" location="'B1. HTT Mortgage Assets'!B186" display="'B1. HTT Mortgage Assets'!B186" xr:uid="{B99AA25A-2A9D-4280-B499-D1B2F4185B2D}"/>
    <hyperlink ref="C288" location="'A. HTT General'!A38" display="'A. HTT General'!A38" xr:uid="{30224015-43F6-4586-9E3C-44891FB1C4CA}"/>
    <hyperlink ref="C296" location="'A. HTT General'!B111" display="'A. HTT General'!B111" xr:uid="{9D26FA12-2F6A-466F-A733-42E6C375DF3A}"/>
    <hyperlink ref="D295" location="'B2. HTT Public Sector Assets'!B129" display="'B2. HTT Public Sector Assets'!B129" xr:uid="{560DF1EE-EAB8-44B3-8268-AA411F3E65AE}"/>
    <hyperlink ref="C295" location="'B1. HTT Mortgage Assets'!B149" display="'B1. HTT Mortgage Assets'!B149" xr:uid="{7B9775A2-4621-4804-AF82-B6DF994B81CB}"/>
    <hyperlink ref="C294" location="'C. HTT Harmonised Glossary'!B20" display="link to Glossary HG.1.15" xr:uid="{FF418A25-4A6A-4DFF-8207-0DEEF96ED44E}"/>
    <hyperlink ref="C306" location="'A. HTT General'!B44" display="'A. HTT General'!B44" xr:uid="{17EAF4C5-B2AE-4B0A-B49B-EFCADFC0E6BE}"/>
    <hyperlink ref="C300" location="'B1. HTT Mortgage Assets'!B215" display="215 LTV residential mortgage" xr:uid="{2B0B5E18-5E39-483D-9565-E57FDAABEB2F}"/>
    <hyperlink ref="D300" location="'B1. HTT Mortgage Assets'!B453" display="441 LTV Commercial Mortgage" xr:uid="{B95D5D9F-34AB-4646-8071-AC16FA20443D}"/>
    <hyperlink ref="C301" location="'A. HTT General'!B230" display="230 Derivatives and Swaps" xr:uid="{D9DD9565-AC26-44B1-97DB-EBF2CCCEC2B7}"/>
    <hyperlink ref="B28" r:id="rId4" display="CBD Compliance (Y/N)" xr:uid="{28244EA1-ED98-432C-B230-2A85ADE74445}"/>
    <hyperlink ref="F293" location="'B2. HTT Public Sector Assets'!A18" display="'B2. HTT Public Sector Assets'!A18" xr:uid="{C7587296-D02F-4864-9D27-681BC8F0A3B5}"/>
    <hyperlink ref="G293" location="'B3. HTT Shipping Assets'!B116" display="'B3. HTT Shipping Assets'!B116" xr:uid="{DBA16198-5237-4F84-9B77-6F12AF8BDDE4}"/>
    <hyperlink ref="F295" location="'B3. HTT Shipping Assets'!B80" display="'B3. HTT Shipping Assets'!B80" xr:uid="{9170D537-7A11-4F40-95B3-4689A2CD80D5}"/>
    <hyperlink ref="C305" location="'C. HTT Harmonised Glossary'!B12" display="link to Glossary HG 1.7" xr:uid="{5A92CC06-94BE-4CB5-A397-541E273DADD6}"/>
    <hyperlink ref="F307" location="'B3. HTT Shipping Assets'!B110" display="'B3. HTT Shipping Assets'!B110" xr:uid="{39A5139C-7325-41DE-AF3D-F30939600752}"/>
    <hyperlink ref="B44" location="'C. HTT Harmonised Glossary'!B6" display="2. Over-collateralisation (OC) " xr:uid="{3FE6D822-314A-4A86-BA60-E542F3B712F4}"/>
  </hyperlinks>
  <pageMargins left="0.7" right="0.7" top="0.75" bottom="0.75" header="0.3" footer="0.3"/>
  <pageSetup paperSize="9" scale="32" orientation="portrait" r:id="rId5"/>
  <headerFooter>
    <oddFooter>&amp;R&amp;1#&amp;"Calibri"&amp;10&amp;K0078D7Classification : Internal</oddFooter>
  </headerFooter>
  <rowBreaks count="1" manualBreakCount="1">
    <brk id="1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3A85D-D48C-4CB9-B475-605282C7883B}">
  <sheetPr>
    <tabColor theme="9" tint="-0.249977111117893"/>
  </sheetPr>
  <dimension ref="A1:I622"/>
  <sheetViews>
    <sheetView view="pageBreakPreview" zoomScale="60" zoomScaleNormal="100" workbookViewId="0"/>
  </sheetViews>
  <sheetFormatPr defaultRowHeight="14.4" x14ac:dyDescent="0.3"/>
  <cols>
    <col min="1" max="1" width="13.88671875" style="155" customWidth="1"/>
    <col min="2" max="2" width="60.88671875" style="155" customWidth="1"/>
    <col min="3" max="3" width="41" style="155" customWidth="1"/>
    <col min="4" max="4" width="40.88671875" style="155" customWidth="1"/>
    <col min="5" max="5" width="6.6640625" style="155" customWidth="1"/>
    <col min="6" max="6" width="41.5546875" style="155" customWidth="1"/>
    <col min="7" max="7" width="41.5546875" style="154" customWidth="1"/>
    <col min="8" max="16384" width="8.88671875" style="153"/>
  </cols>
  <sheetData>
    <row r="1" spans="1:7" ht="31.2" x14ac:dyDescent="0.3">
      <c r="A1" s="228" t="s">
        <v>761</v>
      </c>
      <c r="B1" s="228"/>
      <c r="C1" s="154"/>
      <c r="D1" s="154"/>
      <c r="E1" s="154"/>
      <c r="F1" s="227" t="s">
        <v>1512</v>
      </c>
    </row>
    <row r="2" spans="1:7" thickBot="1" x14ac:dyDescent="0.35">
      <c r="A2" s="154"/>
      <c r="B2" s="154"/>
      <c r="C2" s="154"/>
      <c r="D2" s="154"/>
      <c r="E2" s="154"/>
      <c r="F2" s="154"/>
    </row>
    <row r="3" spans="1:7" ht="18.600000000000001" thickBot="1" x14ac:dyDescent="0.35">
      <c r="A3" s="223"/>
      <c r="B3" s="225" t="s">
        <v>0</v>
      </c>
      <c r="C3" s="247" t="s">
        <v>1</v>
      </c>
      <c r="D3" s="223"/>
      <c r="E3" s="223"/>
      <c r="F3" s="154"/>
      <c r="G3" s="223"/>
    </row>
    <row r="4" spans="1:7" ht="15" thickBot="1" x14ac:dyDescent="0.35"/>
    <row r="5" spans="1:7" ht="18" x14ac:dyDescent="0.3">
      <c r="A5" s="221"/>
      <c r="B5" s="222" t="s">
        <v>401</v>
      </c>
      <c r="C5" s="221"/>
      <c r="E5" s="197"/>
      <c r="F5" s="197"/>
    </row>
    <row r="6" spans="1:7" x14ac:dyDescent="0.3">
      <c r="B6" s="248" t="s">
        <v>402</v>
      </c>
    </row>
    <row r="7" spans="1:7" x14ac:dyDescent="0.3">
      <c r="B7" s="249" t="s">
        <v>403</v>
      </c>
    </row>
    <row r="8" spans="1:7" ht="15" thickBot="1" x14ac:dyDescent="0.35">
      <c r="B8" s="250" t="s">
        <v>404</v>
      </c>
    </row>
    <row r="9" spans="1:7" x14ac:dyDescent="0.3">
      <c r="B9" s="251"/>
    </row>
    <row r="10" spans="1:7" ht="36" x14ac:dyDescent="0.3">
      <c r="A10" s="165" t="s">
        <v>5</v>
      </c>
      <c r="B10" s="165" t="s">
        <v>402</v>
      </c>
      <c r="C10" s="164"/>
      <c r="D10" s="164"/>
      <c r="E10" s="164"/>
      <c r="F10" s="164"/>
      <c r="G10" s="163"/>
    </row>
    <row r="11" spans="1:7" x14ac:dyDescent="0.3">
      <c r="A11" s="161"/>
      <c r="B11" s="162" t="s">
        <v>405</v>
      </c>
      <c r="C11" s="161" t="s">
        <v>55</v>
      </c>
      <c r="D11" s="161"/>
      <c r="E11" s="161"/>
      <c r="F11" s="159" t="s">
        <v>406</v>
      </c>
      <c r="G11" s="159"/>
    </row>
    <row r="12" spans="1:7" x14ac:dyDescent="0.3">
      <c r="A12" s="155" t="s">
        <v>407</v>
      </c>
      <c r="B12" s="155" t="s">
        <v>408</v>
      </c>
      <c r="C12" s="184">
        <v>3604.2279480499901</v>
      </c>
      <c r="F12" s="186">
        <f>IF($C$15=0,"",IF(C12="[for completion]","",C12/$C$15))</f>
        <v>1</v>
      </c>
    </row>
    <row r="13" spans="1:7" x14ac:dyDescent="0.3">
      <c r="A13" s="155" t="s">
        <v>409</v>
      </c>
      <c r="B13" s="155" t="s">
        <v>410</v>
      </c>
      <c r="C13" s="184">
        <v>0</v>
      </c>
      <c r="F13" s="186">
        <f>IF($C$15=0,"",IF(C13="[for completion]","",C13/$C$15))</f>
        <v>0</v>
      </c>
    </row>
    <row r="14" spans="1:7" x14ac:dyDescent="0.3">
      <c r="A14" s="155" t="s">
        <v>411</v>
      </c>
      <c r="B14" s="155" t="s">
        <v>66</v>
      </c>
      <c r="C14" s="184">
        <v>0</v>
      </c>
      <c r="F14" s="186">
        <f>IF($C$15=0,"",IF(C14="[for completion]","",C14/$C$15))</f>
        <v>0</v>
      </c>
    </row>
    <row r="15" spans="1:7" x14ac:dyDescent="0.3">
      <c r="A15" s="155" t="s">
        <v>412</v>
      </c>
      <c r="B15" s="252" t="s">
        <v>68</v>
      </c>
      <c r="C15" s="184">
        <v>3604.2279480499901</v>
      </c>
      <c r="F15" s="253">
        <f>SUM(F12:F14)</f>
        <v>1</v>
      </c>
    </row>
    <row r="16" spans="1:7" x14ac:dyDescent="0.3">
      <c r="A16" s="155" t="s">
        <v>413</v>
      </c>
      <c r="B16" s="157" t="s">
        <v>414</v>
      </c>
      <c r="C16" s="178"/>
      <c r="F16" s="181">
        <f t="shared" ref="F16:F26" si="0">IF($C$15=0,"",IF(C16="[for completion]","",C16/$C$15))</f>
        <v>0</v>
      </c>
    </row>
    <row r="17" spans="1:7" x14ac:dyDescent="0.3">
      <c r="A17" s="155" t="s">
        <v>415</v>
      </c>
      <c r="B17" s="157" t="s">
        <v>416</v>
      </c>
      <c r="C17" s="178"/>
      <c r="F17" s="181">
        <f t="shared" si="0"/>
        <v>0</v>
      </c>
    </row>
    <row r="18" spans="1:7" x14ac:dyDescent="0.3">
      <c r="A18" s="155" t="s">
        <v>417</v>
      </c>
      <c r="B18" s="157" t="s">
        <v>174</v>
      </c>
      <c r="C18" s="178"/>
      <c r="F18" s="181">
        <f t="shared" si="0"/>
        <v>0</v>
      </c>
    </row>
    <row r="19" spans="1:7" x14ac:dyDescent="0.3">
      <c r="A19" s="155" t="s">
        <v>418</v>
      </c>
      <c r="B19" s="157" t="s">
        <v>174</v>
      </c>
      <c r="C19" s="178"/>
      <c r="F19" s="181">
        <f t="shared" si="0"/>
        <v>0</v>
      </c>
    </row>
    <row r="20" spans="1:7" x14ac:dyDescent="0.3">
      <c r="A20" s="155" t="s">
        <v>419</v>
      </c>
      <c r="B20" s="157" t="s">
        <v>174</v>
      </c>
      <c r="C20" s="178"/>
      <c r="F20" s="181">
        <f t="shared" si="0"/>
        <v>0</v>
      </c>
    </row>
    <row r="21" spans="1:7" x14ac:dyDescent="0.3">
      <c r="A21" s="155" t="s">
        <v>420</v>
      </c>
      <c r="B21" s="157" t="s">
        <v>174</v>
      </c>
      <c r="C21" s="178"/>
      <c r="F21" s="181">
        <f t="shared" si="0"/>
        <v>0</v>
      </c>
    </row>
    <row r="22" spans="1:7" x14ac:dyDescent="0.3">
      <c r="A22" s="155" t="s">
        <v>421</v>
      </c>
      <c r="B22" s="157" t="s">
        <v>174</v>
      </c>
      <c r="C22" s="178"/>
      <c r="F22" s="181">
        <f t="shared" si="0"/>
        <v>0</v>
      </c>
    </row>
    <row r="23" spans="1:7" x14ac:dyDescent="0.3">
      <c r="A23" s="155" t="s">
        <v>422</v>
      </c>
      <c r="B23" s="157" t="s">
        <v>174</v>
      </c>
      <c r="C23" s="178"/>
      <c r="F23" s="181">
        <f t="shared" si="0"/>
        <v>0</v>
      </c>
    </row>
    <row r="24" spans="1:7" x14ac:dyDescent="0.3">
      <c r="A24" s="155" t="s">
        <v>423</v>
      </c>
      <c r="B24" s="157" t="s">
        <v>174</v>
      </c>
      <c r="C24" s="178"/>
      <c r="F24" s="181">
        <f t="shared" si="0"/>
        <v>0</v>
      </c>
    </row>
    <row r="25" spans="1:7" x14ac:dyDescent="0.3">
      <c r="A25" s="155" t="s">
        <v>424</v>
      </c>
      <c r="B25" s="157" t="s">
        <v>174</v>
      </c>
      <c r="C25" s="178"/>
      <c r="F25" s="181">
        <f t="shared" si="0"/>
        <v>0</v>
      </c>
    </row>
    <row r="26" spans="1:7" x14ac:dyDescent="0.3">
      <c r="A26" s="155" t="s">
        <v>1650</v>
      </c>
      <c r="B26" s="157" t="s">
        <v>174</v>
      </c>
      <c r="C26" s="212"/>
      <c r="D26" s="156"/>
      <c r="E26" s="156"/>
      <c r="F26" s="181">
        <f t="shared" si="0"/>
        <v>0</v>
      </c>
    </row>
    <row r="27" spans="1:7" x14ac:dyDescent="0.3">
      <c r="A27" s="161"/>
      <c r="B27" s="162" t="s">
        <v>425</v>
      </c>
      <c r="C27" s="161" t="s">
        <v>426</v>
      </c>
      <c r="D27" s="161" t="s">
        <v>427</v>
      </c>
      <c r="E27" s="160"/>
      <c r="F27" s="161" t="s">
        <v>428</v>
      </c>
      <c r="G27" s="159"/>
    </row>
    <row r="28" spans="1:7" x14ac:dyDescent="0.3">
      <c r="A28" s="155" t="s">
        <v>429</v>
      </c>
      <c r="B28" s="155" t="s">
        <v>430</v>
      </c>
      <c r="C28" s="254">
        <v>49941</v>
      </c>
      <c r="D28" s="254">
        <v>0</v>
      </c>
      <c r="F28" s="254">
        <f>IF(AND(C28="[For completion]",D28="[For completion]"),"[For completion]",SUM(C28:D28))</f>
        <v>49941</v>
      </c>
    </row>
    <row r="29" spans="1:7" x14ac:dyDescent="0.3">
      <c r="A29" s="155" t="s">
        <v>431</v>
      </c>
      <c r="B29" s="158" t="s">
        <v>1651</v>
      </c>
      <c r="C29" s="254">
        <v>26608</v>
      </c>
      <c r="D29" s="254">
        <v>0</v>
      </c>
      <c r="F29" s="254">
        <f>IF(AND(C29="[For completion]",D29="[For completion]"),"[For completion]",SUM(C29:D29))</f>
        <v>26608</v>
      </c>
    </row>
    <row r="30" spans="1:7" x14ac:dyDescent="0.3">
      <c r="A30" s="155" t="s">
        <v>433</v>
      </c>
      <c r="B30" s="158" t="s">
        <v>434</v>
      </c>
      <c r="C30" s="254">
        <v>0</v>
      </c>
      <c r="D30" s="254">
        <v>0</v>
      </c>
    </row>
    <row r="31" spans="1:7" x14ac:dyDescent="0.3">
      <c r="A31" s="155" t="s">
        <v>435</v>
      </c>
      <c r="B31" s="158"/>
    </row>
    <row r="32" spans="1:7" x14ac:dyDescent="0.3">
      <c r="A32" s="155" t="s">
        <v>436</v>
      </c>
      <c r="B32" s="158"/>
    </row>
    <row r="33" spans="1:7" x14ac:dyDescent="0.3">
      <c r="A33" s="155" t="s">
        <v>437</v>
      </c>
      <c r="B33" s="158"/>
    </row>
    <row r="34" spans="1:7" x14ac:dyDescent="0.3">
      <c r="A34" s="155" t="s">
        <v>438</v>
      </c>
      <c r="B34" s="158"/>
    </row>
    <row r="35" spans="1:7" x14ac:dyDescent="0.3">
      <c r="A35" s="161"/>
      <c r="B35" s="162" t="s">
        <v>439</v>
      </c>
      <c r="C35" s="161" t="s">
        <v>440</v>
      </c>
      <c r="D35" s="161" t="s">
        <v>441</v>
      </c>
      <c r="E35" s="160"/>
      <c r="F35" s="159" t="s">
        <v>406</v>
      </c>
      <c r="G35" s="159"/>
    </row>
    <row r="36" spans="1:7" x14ac:dyDescent="0.3">
      <c r="A36" s="155" t="s">
        <v>442</v>
      </c>
      <c r="B36" s="155" t="s">
        <v>443</v>
      </c>
      <c r="C36" s="255">
        <v>7.37929624966967E-3</v>
      </c>
      <c r="D36" s="255">
        <v>0</v>
      </c>
      <c r="E36" s="256"/>
      <c r="F36" s="255">
        <v>7.37929624966967E-3</v>
      </c>
    </row>
    <row r="37" spans="1:7" x14ac:dyDescent="0.3">
      <c r="A37" s="155" t="s">
        <v>444</v>
      </c>
      <c r="C37" s="255"/>
      <c r="D37" s="255"/>
      <c r="E37" s="256"/>
      <c r="F37" s="255"/>
    </row>
    <row r="38" spans="1:7" x14ac:dyDescent="0.3">
      <c r="A38" s="155" t="s">
        <v>445</v>
      </c>
      <c r="C38" s="255"/>
      <c r="D38" s="255"/>
      <c r="E38" s="256"/>
      <c r="F38" s="255"/>
    </row>
    <row r="39" spans="1:7" x14ac:dyDescent="0.3">
      <c r="A39" s="155" t="s">
        <v>446</v>
      </c>
      <c r="C39" s="255"/>
      <c r="D39" s="255"/>
      <c r="E39" s="256"/>
      <c r="F39" s="255"/>
    </row>
    <row r="40" spans="1:7" x14ac:dyDescent="0.3">
      <c r="A40" s="155" t="s">
        <v>447</v>
      </c>
      <c r="C40" s="255"/>
      <c r="D40" s="255"/>
      <c r="E40" s="256"/>
      <c r="F40" s="255"/>
    </row>
    <row r="41" spans="1:7" x14ac:dyDescent="0.3">
      <c r="A41" s="155" t="s">
        <v>448</v>
      </c>
      <c r="C41" s="255"/>
      <c r="D41" s="255"/>
      <c r="E41" s="256"/>
      <c r="F41" s="255"/>
    </row>
    <row r="42" spans="1:7" x14ac:dyDescent="0.3">
      <c r="A42" s="155" t="s">
        <v>449</v>
      </c>
      <c r="C42" s="255"/>
      <c r="D42" s="255"/>
      <c r="E42" s="256"/>
      <c r="F42" s="255"/>
    </row>
    <row r="43" spans="1:7" x14ac:dyDescent="0.3">
      <c r="A43" s="161"/>
      <c r="B43" s="162" t="s">
        <v>450</v>
      </c>
      <c r="C43" s="161" t="s">
        <v>440</v>
      </c>
      <c r="D43" s="161" t="s">
        <v>441</v>
      </c>
      <c r="E43" s="160"/>
      <c r="F43" s="159" t="s">
        <v>406</v>
      </c>
      <c r="G43" s="159"/>
    </row>
    <row r="44" spans="1:7" x14ac:dyDescent="0.3">
      <c r="A44" s="155" t="s">
        <v>451</v>
      </c>
      <c r="B44" s="257" t="s">
        <v>452</v>
      </c>
      <c r="C44" s="258">
        <f>SUM(C45:C71)</f>
        <v>1</v>
      </c>
      <c r="D44" s="259">
        <f>SUM(D45:D71)</f>
        <v>0</v>
      </c>
      <c r="E44" s="255"/>
      <c r="F44" s="258">
        <f>SUM(F45:F71)</f>
        <v>1</v>
      </c>
      <c r="G44" s="155"/>
    </row>
    <row r="45" spans="1:7" x14ac:dyDescent="0.3">
      <c r="A45" s="155" t="s">
        <v>453</v>
      </c>
      <c r="B45" s="155" t="s">
        <v>454</v>
      </c>
      <c r="C45" s="253">
        <v>0</v>
      </c>
      <c r="D45" s="255">
        <v>0</v>
      </c>
      <c r="E45" s="255"/>
      <c r="F45" s="253">
        <v>0</v>
      </c>
      <c r="G45" s="155"/>
    </row>
    <row r="46" spans="1:7" x14ac:dyDescent="0.3">
      <c r="A46" s="155" t="s">
        <v>455</v>
      </c>
      <c r="B46" s="155" t="s">
        <v>8</v>
      </c>
      <c r="C46" s="253">
        <v>1</v>
      </c>
      <c r="D46" s="255">
        <v>0</v>
      </c>
      <c r="E46" s="255"/>
      <c r="F46" s="253">
        <v>1</v>
      </c>
      <c r="G46" s="155"/>
    </row>
    <row r="47" spans="1:7" x14ac:dyDescent="0.3">
      <c r="A47" s="155" t="s">
        <v>456</v>
      </c>
      <c r="B47" s="155" t="s">
        <v>457</v>
      </c>
      <c r="C47" s="253">
        <v>0</v>
      </c>
      <c r="D47" s="255">
        <v>0</v>
      </c>
      <c r="E47" s="255"/>
      <c r="F47" s="253">
        <v>0</v>
      </c>
      <c r="G47" s="155"/>
    </row>
    <row r="48" spans="1:7" x14ac:dyDescent="0.3">
      <c r="A48" s="155" t="s">
        <v>458</v>
      </c>
      <c r="B48" s="155" t="s">
        <v>459</v>
      </c>
      <c r="C48" s="253">
        <v>0</v>
      </c>
      <c r="D48" s="255">
        <v>0</v>
      </c>
      <c r="E48" s="255"/>
      <c r="F48" s="253">
        <v>0</v>
      </c>
      <c r="G48" s="155"/>
    </row>
    <row r="49" spans="1:7" x14ac:dyDescent="0.3">
      <c r="A49" s="155" t="s">
        <v>460</v>
      </c>
      <c r="B49" s="155" t="s">
        <v>461</v>
      </c>
      <c r="C49" s="253">
        <v>0</v>
      </c>
      <c r="D49" s="255">
        <v>0</v>
      </c>
      <c r="E49" s="255"/>
      <c r="F49" s="253">
        <v>0</v>
      </c>
      <c r="G49" s="155"/>
    </row>
    <row r="50" spans="1:7" x14ac:dyDescent="0.3">
      <c r="A50" s="155" t="s">
        <v>462</v>
      </c>
      <c r="B50" s="155" t="s">
        <v>1652</v>
      </c>
      <c r="C50" s="253">
        <v>0</v>
      </c>
      <c r="D50" s="255">
        <v>0</v>
      </c>
      <c r="E50" s="255"/>
      <c r="F50" s="253">
        <v>0</v>
      </c>
      <c r="G50" s="155"/>
    </row>
    <row r="51" spans="1:7" x14ac:dyDescent="0.3">
      <c r="A51" s="155" t="s">
        <v>463</v>
      </c>
      <c r="B51" s="155" t="s">
        <v>464</v>
      </c>
      <c r="C51" s="253">
        <v>0</v>
      </c>
      <c r="D51" s="255">
        <v>0</v>
      </c>
      <c r="E51" s="255"/>
      <c r="F51" s="253">
        <v>0</v>
      </c>
      <c r="G51" s="155"/>
    </row>
    <row r="52" spans="1:7" x14ac:dyDescent="0.3">
      <c r="A52" s="155" t="s">
        <v>465</v>
      </c>
      <c r="B52" s="155" t="s">
        <v>466</v>
      </c>
      <c r="C52" s="253">
        <v>0</v>
      </c>
      <c r="D52" s="255">
        <v>0</v>
      </c>
      <c r="E52" s="255"/>
      <c r="F52" s="253">
        <v>0</v>
      </c>
      <c r="G52" s="155"/>
    </row>
    <row r="53" spans="1:7" x14ac:dyDescent="0.3">
      <c r="A53" s="155" t="s">
        <v>467</v>
      </c>
      <c r="B53" s="155" t="s">
        <v>468</v>
      </c>
      <c r="C53" s="253">
        <v>0</v>
      </c>
      <c r="D53" s="255">
        <v>0</v>
      </c>
      <c r="E53" s="255"/>
      <c r="F53" s="253">
        <v>0</v>
      </c>
      <c r="G53" s="155"/>
    </row>
    <row r="54" spans="1:7" x14ac:dyDescent="0.3">
      <c r="A54" s="155" t="s">
        <v>469</v>
      </c>
      <c r="B54" s="155" t="s">
        <v>470</v>
      </c>
      <c r="C54" s="253">
        <v>0</v>
      </c>
      <c r="D54" s="255">
        <v>0</v>
      </c>
      <c r="E54" s="255"/>
      <c r="F54" s="253">
        <v>0</v>
      </c>
      <c r="G54" s="155"/>
    </row>
    <row r="55" spans="1:7" x14ac:dyDescent="0.3">
      <c r="A55" s="155" t="s">
        <v>471</v>
      </c>
      <c r="B55" s="155" t="s">
        <v>472</v>
      </c>
      <c r="C55" s="253">
        <v>0</v>
      </c>
      <c r="D55" s="255">
        <v>0</v>
      </c>
      <c r="E55" s="255"/>
      <c r="F55" s="253">
        <v>0</v>
      </c>
      <c r="G55" s="155"/>
    </row>
    <row r="56" spans="1:7" x14ac:dyDescent="0.3">
      <c r="A56" s="155" t="s">
        <v>473</v>
      </c>
      <c r="B56" s="155" t="s">
        <v>474</v>
      </c>
      <c r="C56" s="253">
        <v>0</v>
      </c>
      <c r="D56" s="255">
        <v>0</v>
      </c>
      <c r="E56" s="255"/>
      <c r="F56" s="253">
        <v>0</v>
      </c>
      <c r="G56" s="155"/>
    </row>
    <row r="57" spans="1:7" x14ac:dyDescent="0.3">
      <c r="A57" s="155" t="s">
        <v>475</v>
      </c>
      <c r="B57" s="155" t="s">
        <v>476</v>
      </c>
      <c r="C57" s="253">
        <v>0</v>
      </c>
      <c r="D57" s="255">
        <v>0</v>
      </c>
      <c r="E57" s="255"/>
      <c r="F57" s="253">
        <v>0</v>
      </c>
      <c r="G57" s="155"/>
    </row>
    <row r="58" spans="1:7" x14ac:dyDescent="0.3">
      <c r="A58" s="155" t="s">
        <v>477</v>
      </c>
      <c r="B58" s="155" t="s">
        <v>478</v>
      </c>
      <c r="C58" s="253">
        <v>0</v>
      </c>
      <c r="D58" s="255">
        <v>0</v>
      </c>
      <c r="E58" s="255"/>
      <c r="F58" s="253">
        <v>0</v>
      </c>
      <c r="G58" s="155"/>
    </row>
    <row r="59" spans="1:7" x14ac:dyDescent="0.3">
      <c r="A59" s="155" t="s">
        <v>479</v>
      </c>
      <c r="B59" s="155" t="s">
        <v>480</v>
      </c>
      <c r="C59" s="253">
        <v>0</v>
      </c>
      <c r="D59" s="255">
        <v>0</v>
      </c>
      <c r="E59" s="255"/>
      <c r="F59" s="253">
        <v>0</v>
      </c>
      <c r="G59" s="155"/>
    </row>
    <row r="60" spans="1:7" x14ac:dyDescent="0.3">
      <c r="A60" s="155" t="s">
        <v>481</v>
      </c>
      <c r="B60" s="155" t="s">
        <v>482</v>
      </c>
      <c r="C60" s="253">
        <v>0</v>
      </c>
      <c r="D60" s="255">
        <v>0</v>
      </c>
      <c r="E60" s="255"/>
      <c r="F60" s="253">
        <v>0</v>
      </c>
      <c r="G60" s="155"/>
    </row>
    <row r="61" spans="1:7" x14ac:dyDescent="0.3">
      <c r="A61" s="155" t="s">
        <v>483</v>
      </c>
      <c r="B61" s="155" t="s">
        <v>484</v>
      </c>
      <c r="C61" s="253">
        <v>0</v>
      </c>
      <c r="D61" s="255">
        <v>0</v>
      </c>
      <c r="E61" s="255"/>
      <c r="F61" s="253">
        <v>0</v>
      </c>
      <c r="G61" s="155"/>
    </row>
    <row r="62" spans="1:7" x14ac:dyDescent="0.3">
      <c r="A62" s="155" t="s">
        <v>485</v>
      </c>
      <c r="B62" s="155" t="s">
        <v>486</v>
      </c>
      <c r="C62" s="253">
        <v>0</v>
      </c>
      <c r="D62" s="255">
        <v>0</v>
      </c>
      <c r="E62" s="255"/>
      <c r="F62" s="253">
        <v>0</v>
      </c>
      <c r="G62" s="155"/>
    </row>
    <row r="63" spans="1:7" x14ac:dyDescent="0.3">
      <c r="A63" s="155" t="s">
        <v>487</v>
      </c>
      <c r="B63" s="155" t="s">
        <v>488</v>
      </c>
      <c r="C63" s="253">
        <v>0</v>
      </c>
      <c r="D63" s="255">
        <v>0</v>
      </c>
      <c r="E63" s="255"/>
      <c r="F63" s="253">
        <v>0</v>
      </c>
      <c r="G63" s="155"/>
    </row>
    <row r="64" spans="1:7" x14ac:dyDescent="0.3">
      <c r="A64" s="155" t="s">
        <v>489</v>
      </c>
      <c r="B64" s="155" t="s">
        <v>490</v>
      </c>
      <c r="C64" s="253">
        <v>0</v>
      </c>
      <c r="D64" s="255">
        <v>0</v>
      </c>
      <c r="E64" s="255"/>
      <c r="F64" s="253">
        <v>0</v>
      </c>
      <c r="G64" s="155"/>
    </row>
    <row r="65" spans="1:7" x14ac:dyDescent="0.3">
      <c r="A65" s="155" t="s">
        <v>491</v>
      </c>
      <c r="B65" s="155" t="s">
        <v>492</v>
      </c>
      <c r="C65" s="253">
        <v>0</v>
      </c>
      <c r="D65" s="255">
        <v>0</v>
      </c>
      <c r="E65" s="255"/>
      <c r="F65" s="253">
        <v>0</v>
      </c>
      <c r="G65" s="155"/>
    </row>
    <row r="66" spans="1:7" x14ac:dyDescent="0.3">
      <c r="A66" s="155" t="s">
        <v>493</v>
      </c>
      <c r="B66" s="155" t="s">
        <v>494</v>
      </c>
      <c r="C66" s="253">
        <v>0</v>
      </c>
      <c r="D66" s="255">
        <v>0</v>
      </c>
      <c r="E66" s="255"/>
      <c r="F66" s="253">
        <v>0</v>
      </c>
      <c r="G66" s="155"/>
    </row>
    <row r="67" spans="1:7" x14ac:dyDescent="0.3">
      <c r="A67" s="155" t="s">
        <v>495</v>
      </c>
      <c r="B67" s="155" t="s">
        <v>496</v>
      </c>
      <c r="C67" s="253">
        <v>0</v>
      </c>
      <c r="D67" s="255">
        <v>0</v>
      </c>
      <c r="E67" s="255"/>
      <c r="F67" s="253">
        <v>0</v>
      </c>
      <c r="G67" s="155"/>
    </row>
    <row r="68" spans="1:7" x14ac:dyDescent="0.3">
      <c r="A68" s="155" t="s">
        <v>497</v>
      </c>
      <c r="B68" s="155" t="s">
        <v>498</v>
      </c>
      <c r="C68" s="253">
        <v>0</v>
      </c>
      <c r="D68" s="255">
        <v>0</v>
      </c>
      <c r="E68" s="255"/>
      <c r="F68" s="253">
        <v>0</v>
      </c>
      <c r="G68" s="155"/>
    </row>
    <row r="69" spans="1:7" x14ac:dyDescent="0.3">
      <c r="A69" s="155" t="s">
        <v>499</v>
      </c>
      <c r="B69" s="155" t="s">
        <v>500</v>
      </c>
      <c r="C69" s="253">
        <v>0</v>
      </c>
      <c r="D69" s="255">
        <v>0</v>
      </c>
      <c r="E69" s="255"/>
      <c r="F69" s="253">
        <v>0</v>
      </c>
      <c r="G69" s="155"/>
    </row>
    <row r="70" spans="1:7" x14ac:dyDescent="0.3">
      <c r="A70" s="155" t="s">
        <v>501</v>
      </c>
      <c r="B70" s="155" t="s">
        <v>502</v>
      </c>
      <c r="C70" s="253">
        <v>0</v>
      </c>
      <c r="D70" s="255">
        <v>0</v>
      </c>
      <c r="E70" s="255"/>
      <c r="F70" s="253">
        <v>0</v>
      </c>
      <c r="G70" s="155"/>
    </row>
    <row r="71" spans="1:7" x14ac:dyDescent="0.3">
      <c r="A71" s="155" t="s">
        <v>503</v>
      </c>
      <c r="B71" s="155" t="s">
        <v>504</v>
      </c>
      <c r="C71" s="253">
        <v>0</v>
      </c>
      <c r="D71" s="255">
        <v>0</v>
      </c>
      <c r="E71" s="255"/>
      <c r="F71" s="253">
        <v>0</v>
      </c>
      <c r="G71" s="155"/>
    </row>
    <row r="72" spans="1:7" x14ac:dyDescent="0.3">
      <c r="A72" s="155" t="s">
        <v>505</v>
      </c>
      <c r="B72" s="257" t="s">
        <v>258</v>
      </c>
      <c r="C72" s="258">
        <f>SUM(C73:C75)</f>
        <v>0</v>
      </c>
      <c r="D72" s="259">
        <f>SUM(D73:D75)</f>
        <v>0</v>
      </c>
      <c r="E72" s="255"/>
      <c r="F72" s="258">
        <f>SUM(F73:F75)</f>
        <v>0</v>
      </c>
      <c r="G72" s="155"/>
    </row>
    <row r="73" spans="1:7" x14ac:dyDescent="0.3">
      <c r="A73" s="155" t="s">
        <v>506</v>
      </c>
      <c r="B73" s="155" t="s">
        <v>507</v>
      </c>
      <c r="C73" s="255"/>
      <c r="D73" s="255"/>
      <c r="E73" s="255"/>
      <c r="F73" s="255"/>
      <c r="G73" s="155"/>
    </row>
    <row r="74" spans="1:7" x14ac:dyDescent="0.3">
      <c r="A74" s="155" t="s">
        <v>508</v>
      </c>
      <c r="B74" s="155" t="s">
        <v>509</v>
      </c>
      <c r="C74" s="255"/>
      <c r="D74" s="255"/>
      <c r="E74" s="255"/>
      <c r="F74" s="255"/>
      <c r="G74" s="155"/>
    </row>
    <row r="75" spans="1:7" x14ac:dyDescent="0.3">
      <c r="A75" s="155" t="s">
        <v>510</v>
      </c>
      <c r="B75" s="155" t="s">
        <v>511</v>
      </c>
      <c r="C75" s="255"/>
      <c r="D75" s="255"/>
      <c r="E75" s="255"/>
      <c r="F75" s="255"/>
      <c r="G75" s="155"/>
    </row>
    <row r="76" spans="1:7" x14ac:dyDescent="0.3">
      <c r="A76" s="155" t="s">
        <v>512</v>
      </c>
      <c r="B76" s="257" t="s">
        <v>66</v>
      </c>
      <c r="C76" s="258">
        <f>SUM(C77:C87)</f>
        <v>0</v>
      </c>
      <c r="D76" s="258">
        <f>SUM(D77:D87)</f>
        <v>0</v>
      </c>
      <c r="E76" s="253"/>
      <c r="F76" s="258">
        <f>SUM(F77:F87)</f>
        <v>0</v>
      </c>
      <c r="G76" s="155"/>
    </row>
    <row r="77" spans="1:7" x14ac:dyDescent="0.3">
      <c r="A77" s="155" t="s">
        <v>513</v>
      </c>
      <c r="B77" s="176" t="s">
        <v>260</v>
      </c>
      <c r="C77" s="255"/>
      <c r="D77" s="255"/>
      <c r="E77" s="255"/>
      <c r="F77" s="255"/>
      <c r="G77" s="155"/>
    </row>
    <row r="78" spans="1:7" x14ac:dyDescent="0.3">
      <c r="A78" s="155" t="s">
        <v>514</v>
      </c>
      <c r="B78" s="155" t="s">
        <v>515</v>
      </c>
      <c r="C78" s="255"/>
      <c r="D78" s="255"/>
      <c r="E78" s="255"/>
      <c r="F78" s="255"/>
      <c r="G78" s="155"/>
    </row>
    <row r="79" spans="1:7" x14ac:dyDescent="0.3">
      <c r="A79" s="155" t="s">
        <v>516</v>
      </c>
      <c r="B79" s="176" t="s">
        <v>262</v>
      </c>
      <c r="C79" s="255"/>
      <c r="D79" s="255"/>
      <c r="E79" s="255"/>
      <c r="F79" s="255"/>
      <c r="G79" s="155"/>
    </row>
    <row r="80" spans="1:7" x14ac:dyDescent="0.3">
      <c r="A80" s="155" t="s">
        <v>517</v>
      </c>
      <c r="B80" s="176" t="s">
        <v>264</v>
      </c>
      <c r="C80" s="255"/>
      <c r="D80" s="255"/>
      <c r="E80" s="255"/>
      <c r="F80" s="255"/>
      <c r="G80" s="155"/>
    </row>
    <row r="81" spans="1:7" x14ac:dyDescent="0.3">
      <c r="A81" s="155" t="s">
        <v>518</v>
      </c>
      <c r="B81" s="176" t="s">
        <v>266</v>
      </c>
      <c r="C81" s="255"/>
      <c r="D81" s="255"/>
      <c r="E81" s="255"/>
      <c r="F81" s="255"/>
      <c r="G81" s="155"/>
    </row>
    <row r="82" spans="1:7" x14ac:dyDescent="0.3">
      <c r="A82" s="155" t="s">
        <v>519</v>
      </c>
      <c r="B82" s="176" t="s">
        <v>268</v>
      </c>
      <c r="C82" s="255"/>
      <c r="D82" s="255"/>
      <c r="E82" s="255"/>
      <c r="F82" s="255"/>
      <c r="G82" s="155"/>
    </row>
    <row r="83" spans="1:7" x14ac:dyDescent="0.3">
      <c r="A83" s="155" t="s">
        <v>520</v>
      </c>
      <c r="B83" s="176" t="s">
        <v>270</v>
      </c>
      <c r="C83" s="255"/>
      <c r="D83" s="255"/>
      <c r="E83" s="255"/>
      <c r="F83" s="255"/>
      <c r="G83" s="155"/>
    </row>
    <row r="84" spans="1:7" x14ac:dyDescent="0.3">
      <c r="A84" s="155" t="s">
        <v>521</v>
      </c>
      <c r="B84" s="176" t="s">
        <v>272</v>
      </c>
      <c r="C84" s="255"/>
      <c r="D84" s="255"/>
      <c r="E84" s="255"/>
      <c r="F84" s="255"/>
      <c r="G84" s="155"/>
    </row>
    <row r="85" spans="1:7" x14ac:dyDescent="0.3">
      <c r="A85" s="155" t="s">
        <v>522</v>
      </c>
      <c r="B85" s="176" t="s">
        <v>274</v>
      </c>
      <c r="C85" s="255"/>
      <c r="D85" s="255"/>
      <c r="E85" s="255"/>
      <c r="F85" s="255"/>
      <c r="G85" s="155"/>
    </row>
    <row r="86" spans="1:7" x14ac:dyDescent="0.3">
      <c r="A86" s="155" t="s">
        <v>523</v>
      </c>
      <c r="B86" s="176" t="s">
        <v>276</v>
      </c>
      <c r="C86" s="255"/>
      <c r="D86" s="255"/>
      <c r="E86" s="255"/>
      <c r="F86" s="255"/>
      <c r="G86" s="155"/>
    </row>
    <row r="87" spans="1:7" x14ac:dyDescent="0.3">
      <c r="A87" s="155" t="s">
        <v>524</v>
      </c>
      <c r="B87" s="176" t="s">
        <v>66</v>
      </c>
      <c r="C87" s="255"/>
      <c r="D87" s="255"/>
      <c r="E87" s="255"/>
      <c r="F87" s="255"/>
      <c r="G87" s="155"/>
    </row>
    <row r="88" spans="1:7" hidden="1" x14ac:dyDescent="0.3">
      <c r="A88" s="155" t="s">
        <v>525</v>
      </c>
      <c r="B88" s="157" t="s">
        <v>174</v>
      </c>
      <c r="C88" s="255"/>
      <c r="D88" s="255"/>
      <c r="E88" s="255"/>
      <c r="F88" s="255"/>
      <c r="G88" s="155"/>
    </row>
    <row r="89" spans="1:7" hidden="1" x14ac:dyDescent="0.3">
      <c r="A89" s="155" t="s">
        <v>526</v>
      </c>
      <c r="B89" s="157" t="s">
        <v>174</v>
      </c>
      <c r="C89" s="255"/>
      <c r="D89" s="255"/>
      <c r="E89" s="255"/>
      <c r="F89" s="255"/>
      <c r="G89" s="155"/>
    </row>
    <row r="90" spans="1:7" hidden="1" x14ac:dyDescent="0.3">
      <c r="A90" s="155" t="s">
        <v>527</v>
      </c>
      <c r="B90" s="157" t="s">
        <v>174</v>
      </c>
      <c r="C90" s="255"/>
      <c r="D90" s="255"/>
      <c r="E90" s="255"/>
      <c r="F90" s="255"/>
      <c r="G90" s="155"/>
    </row>
    <row r="91" spans="1:7" hidden="1" x14ac:dyDescent="0.3">
      <c r="A91" s="155" t="s">
        <v>528</v>
      </c>
      <c r="B91" s="157" t="s">
        <v>174</v>
      </c>
      <c r="C91" s="255"/>
      <c r="D91" s="255"/>
      <c r="E91" s="255"/>
      <c r="F91" s="255"/>
      <c r="G91" s="155"/>
    </row>
    <row r="92" spans="1:7" hidden="1" x14ac:dyDescent="0.3">
      <c r="A92" s="155" t="s">
        <v>529</v>
      </c>
      <c r="B92" s="157" t="s">
        <v>174</v>
      </c>
      <c r="C92" s="255"/>
      <c r="D92" s="255"/>
      <c r="E92" s="255"/>
      <c r="F92" s="255"/>
      <c r="G92" s="155"/>
    </row>
    <row r="93" spans="1:7" hidden="1" x14ac:dyDescent="0.3">
      <c r="A93" s="155" t="s">
        <v>530</v>
      </c>
      <c r="B93" s="157" t="s">
        <v>174</v>
      </c>
      <c r="C93" s="255"/>
      <c r="D93" s="255"/>
      <c r="E93" s="255"/>
      <c r="F93" s="255"/>
      <c r="G93" s="155"/>
    </row>
    <row r="94" spans="1:7" hidden="1" x14ac:dyDescent="0.3">
      <c r="A94" s="155" t="s">
        <v>531</v>
      </c>
      <c r="B94" s="157" t="s">
        <v>174</v>
      </c>
      <c r="C94" s="255"/>
      <c r="D94" s="255"/>
      <c r="E94" s="255"/>
      <c r="F94" s="255"/>
      <c r="G94" s="155"/>
    </row>
    <row r="95" spans="1:7" hidden="1" x14ac:dyDescent="0.3">
      <c r="A95" s="155" t="s">
        <v>532</v>
      </c>
      <c r="B95" s="157" t="s">
        <v>174</v>
      </c>
      <c r="C95" s="255"/>
      <c r="D95" s="255"/>
      <c r="E95" s="255"/>
      <c r="F95" s="255"/>
      <c r="G95" s="155"/>
    </row>
    <row r="96" spans="1:7" hidden="1" x14ac:dyDescent="0.3">
      <c r="A96" s="155" t="s">
        <v>533</v>
      </c>
      <c r="B96" s="157" t="s">
        <v>174</v>
      </c>
      <c r="C96" s="255"/>
      <c r="D96" s="255"/>
      <c r="E96" s="255"/>
      <c r="F96" s="255"/>
      <c r="G96" s="155"/>
    </row>
    <row r="97" spans="1:7" hidden="1" x14ac:dyDescent="0.3">
      <c r="A97" s="155" t="s">
        <v>534</v>
      </c>
      <c r="B97" s="157" t="s">
        <v>174</v>
      </c>
      <c r="C97" s="255"/>
      <c r="D97" s="255"/>
      <c r="E97" s="255"/>
      <c r="F97" s="255"/>
      <c r="G97" s="155"/>
    </row>
    <row r="98" spans="1:7" x14ac:dyDescent="0.3">
      <c r="A98" s="161"/>
      <c r="B98" s="203" t="s">
        <v>1653</v>
      </c>
      <c r="C98" s="161" t="s">
        <v>440</v>
      </c>
      <c r="D98" s="161" t="s">
        <v>441</v>
      </c>
      <c r="E98" s="160"/>
      <c r="F98" s="159" t="s">
        <v>406</v>
      </c>
      <c r="G98" s="159"/>
    </row>
    <row r="99" spans="1:7" x14ac:dyDescent="0.3">
      <c r="A99" s="155" t="s">
        <v>535</v>
      </c>
      <c r="B99" s="255" t="s">
        <v>536</v>
      </c>
      <c r="C99" s="253">
        <v>0.16740693433289799</v>
      </c>
      <c r="D99" s="253"/>
      <c r="E99" s="253"/>
      <c r="F99" s="253">
        <v>0.16740693433289799</v>
      </c>
      <c r="G99" s="155"/>
    </row>
    <row r="100" spans="1:7" x14ac:dyDescent="0.3">
      <c r="A100" s="155" t="s">
        <v>537</v>
      </c>
      <c r="B100" s="255" t="s">
        <v>538</v>
      </c>
      <c r="C100" s="253">
        <v>0.135689520840266</v>
      </c>
      <c r="D100" s="253"/>
      <c r="E100" s="253"/>
      <c r="F100" s="253">
        <v>0.135689520840266</v>
      </c>
      <c r="G100" s="155"/>
    </row>
    <row r="101" spans="1:7" x14ac:dyDescent="0.3">
      <c r="A101" s="155" t="s">
        <v>539</v>
      </c>
      <c r="B101" s="255" t="s">
        <v>540</v>
      </c>
      <c r="C101" s="253">
        <v>0.14956129871631599</v>
      </c>
      <c r="D101" s="253"/>
      <c r="E101" s="253"/>
      <c r="F101" s="253">
        <v>0.14956129871631599</v>
      </c>
      <c r="G101" s="155"/>
    </row>
    <row r="102" spans="1:7" x14ac:dyDescent="0.3">
      <c r="A102" s="155" t="s">
        <v>541</v>
      </c>
      <c r="B102" s="255" t="s">
        <v>542</v>
      </c>
      <c r="C102" s="253">
        <v>0.102896343071377</v>
      </c>
      <c r="D102" s="253"/>
      <c r="E102" s="253"/>
      <c r="F102" s="253">
        <v>0.102896343071377</v>
      </c>
      <c r="G102" s="155"/>
    </row>
    <row r="103" spans="1:7" x14ac:dyDescent="0.3">
      <c r="A103" s="155" t="s">
        <v>543</v>
      </c>
      <c r="B103" s="255" t="s">
        <v>544</v>
      </c>
      <c r="C103" s="253">
        <v>0.10728570194324299</v>
      </c>
      <c r="D103" s="253"/>
      <c r="E103" s="253"/>
      <c r="F103" s="253">
        <v>0.10728570194324299</v>
      </c>
      <c r="G103" s="155"/>
    </row>
    <row r="104" spans="1:7" x14ac:dyDescent="0.3">
      <c r="A104" s="155" t="s">
        <v>545</v>
      </c>
      <c r="B104" s="255" t="s">
        <v>546</v>
      </c>
      <c r="C104" s="253">
        <v>6.8685091716781096E-2</v>
      </c>
      <c r="D104" s="253"/>
      <c r="E104" s="253"/>
      <c r="F104" s="253">
        <v>6.8685091716781096E-2</v>
      </c>
      <c r="G104" s="155"/>
    </row>
    <row r="105" spans="1:7" x14ac:dyDescent="0.3">
      <c r="A105" s="155" t="s">
        <v>547</v>
      </c>
      <c r="B105" s="255" t="s">
        <v>548</v>
      </c>
      <c r="C105" s="253">
        <v>7.7567104514367893E-2</v>
      </c>
      <c r="D105" s="253"/>
      <c r="E105" s="253"/>
      <c r="F105" s="253">
        <v>7.7567104514367893E-2</v>
      </c>
      <c r="G105" s="155"/>
    </row>
    <row r="106" spans="1:7" x14ac:dyDescent="0.3">
      <c r="A106" s="155" t="s">
        <v>549</v>
      </c>
      <c r="B106" s="255" t="s">
        <v>550</v>
      </c>
      <c r="C106" s="253">
        <v>6.19841540102559E-2</v>
      </c>
      <c r="D106" s="253"/>
      <c r="E106" s="253"/>
      <c r="F106" s="253">
        <v>6.19841540102559E-2</v>
      </c>
      <c r="G106" s="155"/>
    </row>
    <row r="107" spans="1:7" x14ac:dyDescent="0.3">
      <c r="A107" s="155" t="s">
        <v>551</v>
      </c>
      <c r="B107" s="255" t="s">
        <v>552</v>
      </c>
      <c r="C107" s="253">
        <v>5.6469737728468701E-2</v>
      </c>
      <c r="D107" s="253"/>
      <c r="E107" s="253"/>
      <c r="F107" s="253">
        <v>5.6469737728468701E-2</v>
      </c>
      <c r="G107" s="155"/>
    </row>
    <row r="108" spans="1:7" x14ac:dyDescent="0.3">
      <c r="A108" s="155" t="s">
        <v>553</v>
      </c>
      <c r="B108" s="255" t="s">
        <v>554</v>
      </c>
      <c r="C108" s="253">
        <v>4.1935710004627903E-2</v>
      </c>
      <c r="D108" s="253"/>
      <c r="E108" s="253"/>
      <c r="F108" s="253">
        <v>4.1935710004627903E-2</v>
      </c>
      <c r="G108" s="155"/>
    </row>
    <row r="109" spans="1:7" x14ac:dyDescent="0.3">
      <c r="A109" s="155" t="s">
        <v>555</v>
      </c>
      <c r="B109" s="255" t="s">
        <v>488</v>
      </c>
      <c r="C109" s="253">
        <v>2.9415119744953901E-2</v>
      </c>
      <c r="D109" s="253"/>
      <c r="E109" s="253"/>
      <c r="F109" s="253">
        <v>2.9415119744953901E-2</v>
      </c>
      <c r="G109" s="155"/>
    </row>
    <row r="110" spans="1:7" x14ac:dyDescent="0.3">
      <c r="A110" s="155" t="s">
        <v>556</v>
      </c>
      <c r="B110" s="255" t="s">
        <v>66</v>
      </c>
      <c r="C110" s="253">
        <v>1.1032833764444399E-3</v>
      </c>
      <c r="D110" s="253"/>
      <c r="E110" s="253"/>
      <c r="F110" s="253">
        <v>1.1032833764444399E-3</v>
      </c>
      <c r="G110" s="155"/>
    </row>
    <row r="111" spans="1:7" hidden="1" x14ac:dyDescent="0.3">
      <c r="A111" s="155" t="s">
        <v>557</v>
      </c>
      <c r="B111" s="176" t="s">
        <v>558</v>
      </c>
      <c r="C111" s="255"/>
      <c r="D111" s="255"/>
      <c r="E111" s="255"/>
      <c r="F111" s="255"/>
      <c r="G111" s="155"/>
    </row>
    <row r="112" spans="1:7" hidden="1" x14ac:dyDescent="0.3">
      <c r="A112" s="155" t="s">
        <v>559</v>
      </c>
      <c r="B112" s="176" t="s">
        <v>558</v>
      </c>
      <c r="C112" s="255"/>
      <c r="D112" s="255"/>
      <c r="E112" s="255"/>
      <c r="F112" s="255"/>
      <c r="G112" s="155"/>
    </row>
    <row r="113" spans="1:7" hidden="1" x14ac:dyDescent="0.3">
      <c r="A113" s="155" t="s">
        <v>560</v>
      </c>
      <c r="B113" s="176" t="s">
        <v>558</v>
      </c>
      <c r="C113" s="255"/>
      <c r="D113" s="255"/>
      <c r="E113" s="255"/>
      <c r="F113" s="255"/>
      <c r="G113" s="155"/>
    </row>
    <row r="114" spans="1:7" hidden="1" x14ac:dyDescent="0.3">
      <c r="A114" s="155" t="s">
        <v>561</v>
      </c>
      <c r="B114" s="176" t="s">
        <v>558</v>
      </c>
      <c r="C114" s="255"/>
      <c r="D114" s="255"/>
      <c r="E114" s="255"/>
      <c r="F114" s="255"/>
      <c r="G114" s="155"/>
    </row>
    <row r="115" spans="1:7" hidden="1" x14ac:dyDescent="0.3">
      <c r="A115" s="155" t="s">
        <v>562</v>
      </c>
      <c r="B115" s="176" t="s">
        <v>558</v>
      </c>
      <c r="C115" s="255"/>
      <c r="D115" s="255"/>
      <c r="E115" s="255"/>
      <c r="F115" s="255"/>
      <c r="G115" s="155"/>
    </row>
    <row r="116" spans="1:7" hidden="1" x14ac:dyDescent="0.3">
      <c r="A116" s="155" t="s">
        <v>563</v>
      </c>
      <c r="B116" s="176" t="s">
        <v>558</v>
      </c>
      <c r="C116" s="255"/>
      <c r="D116" s="255"/>
      <c r="E116" s="255"/>
      <c r="F116" s="255"/>
      <c r="G116" s="155"/>
    </row>
    <row r="117" spans="1:7" hidden="1" x14ac:dyDescent="0.3">
      <c r="A117" s="155" t="s">
        <v>564</v>
      </c>
      <c r="B117" s="176" t="s">
        <v>558</v>
      </c>
      <c r="C117" s="255"/>
      <c r="D117" s="255"/>
      <c r="E117" s="255"/>
      <c r="F117" s="255"/>
      <c r="G117" s="155"/>
    </row>
    <row r="118" spans="1:7" hidden="1" x14ac:dyDescent="0.3">
      <c r="A118" s="155" t="s">
        <v>565</v>
      </c>
      <c r="B118" s="176" t="s">
        <v>558</v>
      </c>
      <c r="C118" s="255"/>
      <c r="D118" s="255"/>
      <c r="E118" s="255"/>
      <c r="F118" s="255"/>
      <c r="G118" s="155"/>
    </row>
    <row r="119" spans="1:7" hidden="1" x14ac:dyDescent="0.3">
      <c r="A119" s="155" t="s">
        <v>566</v>
      </c>
      <c r="B119" s="176" t="s">
        <v>558</v>
      </c>
      <c r="C119" s="255"/>
      <c r="D119" s="255"/>
      <c r="E119" s="255"/>
      <c r="F119" s="255"/>
      <c r="G119" s="155"/>
    </row>
    <row r="120" spans="1:7" hidden="1" x14ac:dyDescent="0.3">
      <c r="A120" s="155" t="s">
        <v>567</v>
      </c>
      <c r="B120" s="176" t="s">
        <v>558</v>
      </c>
      <c r="C120" s="255"/>
      <c r="D120" s="255"/>
      <c r="E120" s="255"/>
      <c r="F120" s="255"/>
      <c r="G120" s="155"/>
    </row>
    <row r="121" spans="1:7" hidden="1" x14ac:dyDescent="0.3">
      <c r="A121" s="155" t="s">
        <v>568</v>
      </c>
      <c r="B121" s="176" t="s">
        <v>558</v>
      </c>
      <c r="C121" s="255"/>
      <c r="D121" s="255"/>
      <c r="E121" s="255"/>
      <c r="F121" s="255"/>
      <c r="G121" s="155"/>
    </row>
    <row r="122" spans="1:7" hidden="1" x14ac:dyDescent="0.3">
      <c r="A122" s="155" t="s">
        <v>569</v>
      </c>
      <c r="B122" s="176" t="s">
        <v>558</v>
      </c>
      <c r="C122" s="255"/>
      <c r="D122" s="255"/>
      <c r="E122" s="255"/>
      <c r="F122" s="255"/>
      <c r="G122" s="155"/>
    </row>
    <row r="123" spans="1:7" hidden="1" x14ac:dyDescent="0.3">
      <c r="A123" s="155" t="s">
        <v>570</v>
      </c>
      <c r="B123" s="176" t="s">
        <v>558</v>
      </c>
      <c r="C123" s="255"/>
      <c r="D123" s="255"/>
      <c r="E123" s="255"/>
      <c r="F123" s="255"/>
      <c r="G123" s="155"/>
    </row>
    <row r="124" spans="1:7" hidden="1" x14ac:dyDescent="0.3">
      <c r="A124" s="155" t="s">
        <v>571</v>
      </c>
      <c r="B124" s="176" t="s">
        <v>558</v>
      </c>
      <c r="C124" s="255"/>
      <c r="D124" s="255"/>
      <c r="E124" s="255"/>
      <c r="F124" s="255"/>
      <c r="G124" s="155"/>
    </row>
    <row r="125" spans="1:7" hidden="1" x14ac:dyDescent="0.3">
      <c r="A125" s="155" t="s">
        <v>572</v>
      </c>
      <c r="B125" s="176" t="s">
        <v>558</v>
      </c>
      <c r="C125" s="255"/>
      <c r="D125" s="255"/>
      <c r="E125" s="255"/>
      <c r="F125" s="255"/>
      <c r="G125" s="155"/>
    </row>
    <row r="126" spans="1:7" hidden="1" x14ac:dyDescent="0.3">
      <c r="A126" s="155" t="s">
        <v>573</v>
      </c>
      <c r="B126" s="176" t="s">
        <v>558</v>
      </c>
      <c r="C126" s="255"/>
      <c r="D126" s="255"/>
      <c r="E126" s="255"/>
      <c r="F126" s="255"/>
      <c r="G126" s="155"/>
    </row>
    <row r="127" spans="1:7" hidden="1" x14ac:dyDescent="0.3">
      <c r="A127" s="155" t="s">
        <v>574</v>
      </c>
      <c r="B127" s="176" t="s">
        <v>558</v>
      </c>
      <c r="C127" s="255"/>
      <c r="D127" s="255"/>
      <c r="E127" s="255"/>
      <c r="F127" s="255"/>
      <c r="G127" s="155"/>
    </row>
    <row r="128" spans="1:7" hidden="1" x14ac:dyDescent="0.3">
      <c r="A128" s="155" t="s">
        <v>575</v>
      </c>
      <c r="B128" s="176" t="s">
        <v>558</v>
      </c>
      <c r="C128" s="255"/>
      <c r="D128" s="255"/>
      <c r="E128" s="255"/>
      <c r="F128" s="255"/>
      <c r="G128" s="155"/>
    </row>
    <row r="129" spans="1:7" hidden="1" x14ac:dyDescent="0.3">
      <c r="A129" s="155" t="s">
        <v>576</v>
      </c>
      <c r="B129" s="176" t="s">
        <v>558</v>
      </c>
      <c r="C129" s="255"/>
      <c r="D129" s="255"/>
      <c r="E129" s="255"/>
      <c r="F129" s="255"/>
      <c r="G129" s="155"/>
    </row>
    <row r="130" spans="1:7" hidden="1" x14ac:dyDescent="0.3">
      <c r="A130" s="155" t="s">
        <v>1654</v>
      </c>
      <c r="B130" s="176" t="s">
        <v>558</v>
      </c>
      <c r="C130" s="255"/>
      <c r="D130" s="255"/>
      <c r="E130" s="255"/>
      <c r="F130" s="255"/>
      <c r="G130" s="155"/>
    </row>
    <row r="131" spans="1:7" hidden="1" x14ac:dyDescent="0.3">
      <c r="A131" s="155" t="s">
        <v>1655</v>
      </c>
      <c r="B131" s="176" t="s">
        <v>558</v>
      </c>
      <c r="C131" s="255"/>
      <c r="D131" s="255"/>
      <c r="E131" s="255"/>
      <c r="F131" s="255"/>
      <c r="G131" s="155"/>
    </row>
    <row r="132" spans="1:7" hidden="1" x14ac:dyDescent="0.3">
      <c r="A132" s="155" t="s">
        <v>1656</v>
      </c>
      <c r="B132" s="176" t="s">
        <v>558</v>
      </c>
      <c r="C132" s="255"/>
      <c r="D132" s="255"/>
      <c r="E132" s="255"/>
      <c r="F132" s="255"/>
      <c r="G132" s="155"/>
    </row>
    <row r="133" spans="1:7" hidden="1" x14ac:dyDescent="0.3">
      <c r="A133" s="155" t="s">
        <v>1657</v>
      </c>
      <c r="B133" s="176" t="s">
        <v>558</v>
      </c>
      <c r="C133" s="255"/>
      <c r="D133" s="255"/>
      <c r="E133" s="255"/>
      <c r="F133" s="255"/>
      <c r="G133" s="155"/>
    </row>
    <row r="134" spans="1:7" hidden="1" x14ac:dyDescent="0.3">
      <c r="A134" s="155" t="s">
        <v>1658</v>
      </c>
      <c r="B134" s="176" t="s">
        <v>558</v>
      </c>
      <c r="C134" s="255"/>
      <c r="D134" s="255"/>
      <c r="E134" s="255"/>
      <c r="F134" s="255"/>
      <c r="G134" s="155"/>
    </row>
    <row r="135" spans="1:7" hidden="1" x14ac:dyDescent="0.3">
      <c r="A135" s="155" t="s">
        <v>1659</v>
      </c>
      <c r="B135" s="176" t="s">
        <v>558</v>
      </c>
      <c r="C135" s="255"/>
      <c r="D135" s="255"/>
      <c r="E135" s="255"/>
      <c r="F135" s="255"/>
      <c r="G135" s="155"/>
    </row>
    <row r="136" spans="1:7" hidden="1" x14ac:dyDescent="0.3">
      <c r="A136" s="155" t="s">
        <v>1660</v>
      </c>
      <c r="B136" s="176" t="s">
        <v>558</v>
      </c>
      <c r="C136" s="255"/>
      <c r="D136" s="255"/>
      <c r="E136" s="255"/>
      <c r="F136" s="255"/>
      <c r="G136" s="155"/>
    </row>
    <row r="137" spans="1:7" hidden="1" x14ac:dyDescent="0.3">
      <c r="A137" s="155" t="s">
        <v>1661</v>
      </c>
      <c r="B137" s="176" t="s">
        <v>558</v>
      </c>
      <c r="C137" s="255"/>
      <c r="D137" s="255"/>
      <c r="E137" s="255"/>
      <c r="F137" s="255"/>
      <c r="G137" s="155"/>
    </row>
    <row r="138" spans="1:7" hidden="1" x14ac:dyDescent="0.3">
      <c r="A138" s="155" t="s">
        <v>1662</v>
      </c>
      <c r="B138" s="176" t="s">
        <v>558</v>
      </c>
      <c r="C138" s="255"/>
      <c r="D138" s="255"/>
      <c r="E138" s="255"/>
      <c r="F138" s="255"/>
      <c r="G138" s="155"/>
    </row>
    <row r="139" spans="1:7" hidden="1" x14ac:dyDescent="0.3">
      <c r="A139" s="155" t="s">
        <v>1663</v>
      </c>
      <c r="B139" s="176" t="s">
        <v>558</v>
      </c>
      <c r="C139" s="255"/>
      <c r="D139" s="255"/>
      <c r="E139" s="255"/>
      <c r="F139" s="255"/>
      <c r="G139" s="155"/>
    </row>
    <row r="140" spans="1:7" hidden="1" x14ac:dyDescent="0.3">
      <c r="A140" s="155" t="s">
        <v>1664</v>
      </c>
      <c r="B140" s="176" t="s">
        <v>558</v>
      </c>
      <c r="C140" s="255"/>
      <c r="D140" s="255"/>
      <c r="E140" s="255"/>
      <c r="F140" s="255"/>
      <c r="G140" s="155"/>
    </row>
    <row r="141" spans="1:7" hidden="1" x14ac:dyDescent="0.3">
      <c r="A141" s="155" t="s">
        <v>1665</v>
      </c>
      <c r="B141" s="176" t="s">
        <v>558</v>
      </c>
      <c r="C141" s="255"/>
      <c r="D141" s="255"/>
      <c r="E141" s="255"/>
      <c r="F141" s="255"/>
      <c r="G141" s="155"/>
    </row>
    <row r="142" spans="1:7" hidden="1" x14ac:dyDescent="0.3">
      <c r="A142" s="155" t="s">
        <v>1666</v>
      </c>
      <c r="B142" s="176" t="s">
        <v>558</v>
      </c>
      <c r="C142" s="255"/>
      <c r="D142" s="255"/>
      <c r="E142" s="255"/>
      <c r="F142" s="255"/>
      <c r="G142" s="155"/>
    </row>
    <row r="143" spans="1:7" hidden="1" x14ac:dyDescent="0.3">
      <c r="A143" s="155" t="s">
        <v>1667</v>
      </c>
      <c r="B143" s="176" t="s">
        <v>558</v>
      </c>
      <c r="C143" s="255"/>
      <c r="D143" s="255"/>
      <c r="E143" s="255"/>
      <c r="F143" s="255"/>
      <c r="G143" s="155"/>
    </row>
    <row r="144" spans="1:7" hidden="1" x14ac:dyDescent="0.3">
      <c r="A144" s="155" t="s">
        <v>1668</v>
      </c>
      <c r="B144" s="176" t="s">
        <v>558</v>
      </c>
      <c r="C144" s="255"/>
      <c r="D144" s="255"/>
      <c r="E144" s="255"/>
      <c r="F144" s="255"/>
      <c r="G144" s="155"/>
    </row>
    <row r="145" spans="1:7" hidden="1" x14ac:dyDescent="0.3">
      <c r="A145" s="155" t="s">
        <v>1669</v>
      </c>
      <c r="B145" s="176" t="s">
        <v>558</v>
      </c>
      <c r="C145" s="255"/>
      <c r="D145" s="255"/>
      <c r="E145" s="255"/>
      <c r="F145" s="255"/>
      <c r="G145" s="155"/>
    </row>
    <row r="146" spans="1:7" hidden="1" x14ac:dyDescent="0.3">
      <c r="A146" s="155" t="s">
        <v>1670</v>
      </c>
      <c r="B146" s="176" t="s">
        <v>558</v>
      </c>
      <c r="C146" s="255"/>
      <c r="D146" s="255"/>
      <c r="E146" s="255"/>
      <c r="F146" s="255"/>
      <c r="G146" s="155"/>
    </row>
    <row r="147" spans="1:7" hidden="1" x14ac:dyDescent="0.3">
      <c r="A147" s="155" t="s">
        <v>1671</v>
      </c>
      <c r="B147" s="176" t="s">
        <v>558</v>
      </c>
      <c r="C147" s="255"/>
      <c r="D147" s="255"/>
      <c r="E147" s="255"/>
      <c r="F147" s="255"/>
      <c r="G147" s="155"/>
    </row>
    <row r="148" spans="1:7" hidden="1" x14ac:dyDescent="0.3">
      <c r="A148" s="155" t="s">
        <v>1672</v>
      </c>
      <c r="B148" s="176" t="s">
        <v>558</v>
      </c>
      <c r="C148" s="255"/>
      <c r="D148" s="255"/>
      <c r="E148" s="255"/>
      <c r="F148" s="255"/>
      <c r="G148" s="155"/>
    </row>
    <row r="149" spans="1:7" x14ac:dyDescent="0.3">
      <c r="A149" s="161"/>
      <c r="B149" s="162" t="s">
        <v>577</v>
      </c>
      <c r="C149" s="161" t="s">
        <v>440</v>
      </c>
      <c r="D149" s="161" t="s">
        <v>441</v>
      </c>
      <c r="E149" s="160"/>
      <c r="F149" s="159" t="s">
        <v>406</v>
      </c>
      <c r="G149" s="159"/>
    </row>
    <row r="150" spans="1:7" x14ac:dyDescent="0.3">
      <c r="A150" s="155" t="s">
        <v>578</v>
      </c>
      <c r="B150" s="155" t="s">
        <v>579</v>
      </c>
      <c r="C150" s="253">
        <v>0.919758985536277</v>
      </c>
      <c r="D150" s="253"/>
      <c r="E150" s="260"/>
      <c r="F150" s="253">
        <v>0.919758985536277</v>
      </c>
    </row>
    <row r="151" spans="1:7" x14ac:dyDescent="0.3">
      <c r="A151" s="155" t="s">
        <v>580</v>
      </c>
      <c r="B151" s="155" t="s">
        <v>581</v>
      </c>
      <c r="C151" s="253">
        <v>0</v>
      </c>
      <c r="D151" s="253"/>
      <c r="E151" s="260"/>
      <c r="F151" s="253">
        <v>0</v>
      </c>
    </row>
    <row r="152" spans="1:7" x14ac:dyDescent="0.3">
      <c r="A152" s="155" t="s">
        <v>582</v>
      </c>
      <c r="B152" s="155" t="s">
        <v>66</v>
      </c>
      <c r="C152" s="253">
        <v>8.0241014463713206E-2</v>
      </c>
      <c r="D152" s="253"/>
      <c r="E152" s="260"/>
      <c r="F152" s="253">
        <v>8.0241014463713206E-2</v>
      </c>
    </row>
    <row r="153" spans="1:7" x14ac:dyDescent="0.3">
      <c r="A153" s="155" t="s">
        <v>583</v>
      </c>
      <c r="C153" s="255"/>
      <c r="D153" s="255"/>
      <c r="E153" s="261"/>
      <c r="F153" s="255"/>
    </row>
    <row r="154" spans="1:7" x14ac:dyDescent="0.3">
      <c r="A154" s="155" t="s">
        <v>584</v>
      </c>
      <c r="C154" s="255"/>
      <c r="D154" s="255"/>
      <c r="E154" s="261"/>
      <c r="F154" s="255"/>
    </row>
    <row r="155" spans="1:7" x14ac:dyDescent="0.3">
      <c r="A155" s="155" t="s">
        <v>585</v>
      </c>
      <c r="C155" s="255"/>
      <c r="D155" s="255"/>
      <c r="E155" s="261"/>
      <c r="F155" s="255"/>
    </row>
    <row r="156" spans="1:7" x14ac:dyDescent="0.3">
      <c r="A156" s="155" t="s">
        <v>586</v>
      </c>
      <c r="C156" s="255"/>
      <c r="D156" s="255"/>
      <c r="E156" s="261"/>
      <c r="F156" s="255"/>
    </row>
    <row r="157" spans="1:7" x14ac:dyDescent="0.3">
      <c r="A157" s="155" t="s">
        <v>587</v>
      </c>
      <c r="C157" s="255"/>
      <c r="D157" s="255"/>
      <c r="E157" s="261"/>
      <c r="F157" s="255"/>
    </row>
    <row r="158" spans="1:7" x14ac:dyDescent="0.3">
      <c r="A158" s="155" t="s">
        <v>588</v>
      </c>
      <c r="C158" s="255"/>
      <c r="D158" s="255"/>
      <c r="E158" s="261"/>
      <c r="F158" s="255"/>
    </row>
    <row r="159" spans="1:7" x14ac:dyDescent="0.3">
      <c r="A159" s="161"/>
      <c r="B159" s="162" t="s">
        <v>589</v>
      </c>
      <c r="C159" s="161" t="s">
        <v>440</v>
      </c>
      <c r="D159" s="161" t="s">
        <v>441</v>
      </c>
      <c r="E159" s="160"/>
      <c r="F159" s="159" t="s">
        <v>406</v>
      </c>
      <c r="G159" s="159"/>
    </row>
    <row r="160" spans="1:7" x14ac:dyDescent="0.3">
      <c r="A160" s="155" t="s">
        <v>590</v>
      </c>
      <c r="B160" s="155" t="s">
        <v>591</v>
      </c>
      <c r="C160" s="253">
        <v>2.8409983551511999E-2</v>
      </c>
      <c r="D160" s="253"/>
      <c r="E160" s="260"/>
      <c r="F160" s="253">
        <v>2.8409983551511999E-2</v>
      </c>
    </row>
    <row r="161" spans="1:7" x14ac:dyDescent="0.3">
      <c r="A161" s="155" t="s">
        <v>592</v>
      </c>
      <c r="B161" s="155" t="s">
        <v>593</v>
      </c>
      <c r="C161" s="253">
        <v>0.97159001644848797</v>
      </c>
      <c r="D161" s="253"/>
      <c r="E161" s="260"/>
      <c r="F161" s="253">
        <v>0.97159001644848797</v>
      </c>
    </row>
    <row r="162" spans="1:7" x14ac:dyDescent="0.3">
      <c r="A162" s="155" t="s">
        <v>594</v>
      </c>
      <c r="B162" s="155" t="s">
        <v>66</v>
      </c>
      <c r="C162" s="253">
        <v>0</v>
      </c>
      <c r="D162" s="253"/>
      <c r="E162" s="260"/>
      <c r="F162" s="253">
        <v>0</v>
      </c>
    </row>
    <row r="163" spans="1:7" x14ac:dyDescent="0.3">
      <c r="A163" s="155" t="s">
        <v>595</v>
      </c>
      <c r="E163" s="154"/>
    </row>
    <row r="164" spans="1:7" x14ac:dyDescent="0.3">
      <c r="A164" s="155" t="s">
        <v>596</v>
      </c>
      <c r="E164" s="154"/>
    </row>
    <row r="165" spans="1:7" x14ac:dyDescent="0.3">
      <c r="A165" s="155" t="s">
        <v>597</v>
      </c>
      <c r="E165" s="154"/>
    </row>
    <row r="166" spans="1:7" x14ac:dyDescent="0.3">
      <c r="A166" s="155" t="s">
        <v>598</v>
      </c>
      <c r="E166" s="154"/>
    </row>
    <row r="167" spans="1:7" x14ac:dyDescent="0.3">
      <c r="A167" s="155" t="s">
        <v>599</v>
      </c>
      <c r="E167" s="154"/>
    </row>
    <row r="168" spans="1:7" x14ac:dyDescent="0.3">
      <c r="A168" s="155" t="s">
        <v>600</v>
      </c>
      <c r="E168" s="154"/>
    </row>
    <row r="169" spans="1:7" x14ac:dyDescent="0.3">
      <c r="A169" s="161"/>
      <c r="B169" s="162" t="s">
        <v>601</v>
      </c>
      <c r="C169" s="161" t="s">
        <v>440</v>
      </c>
      <c r="D169" s="161" t="s">
        <v>441</v>
      </c>
      <c r="E169" s="160"/>
      <c r="F169" s="159" t="s">
        <v>406</v>
      </c>
      <c r="G169" s="159"/>
    </row>
    <row r="170" spans="1:7" x14ac:dyDescent="0.3">
      <c r="A170" s="155" t="s">
        <v>602</v>
      </c>
      <c r="B170" s="188" t="s">
        <v>603</v>
      </c>
      <c r="C170" s="253">
        <v>4.59358224691572E-2</v>
      </c>
      <c r="D170" s="253"/>
      <c r="E170" s="260"/>
      <c r="F170" s="253">
        <v>4.59358224691572E-2</v>
      </c>
    </row>
    <row r="171" spans="1:7" x14ac:dyDescent="0.3">
      <c r="A171" s="155" t="s">
        <v>604</v>
      </c>
      <c r="B171" s="188" t="s">
        <v>1673</v>
      </c>
      <c r="C171" s="253">
        <v>0.14682020670926199</v>
      </c>
      <c r="D171" s="253"/>
      <c r="E171" s="260"/>
      <c r="F171" s="253">
        <v>0.14682020670926199</v>
      </c>
    </row>
    <row r="172" spans="1:7" x14ac:dyDescent="0.3">
      <c r="A172" s="155" t="s">
        <v>605</v>
      </c>
      <c r="B172" s="188" t="s">
        <v>1674</v>
      </c>
      <c r="C172" s="253">
        <v>0.21255014836519101</v>
      </c>
      <c r="D172" s="253"/>
      <c r="E172" s="253"/>
      <c r="F172" s="253">
        <v>0.21255014836519101</v>
      </c>
    </row>
    <row r="173" spans="1:7" x14ac:dyDescent="0.3">
      <c r="A173" s="155" t="s">
        <v>606</v>
      </c>
      <c r="B173" s="188" t="s">
        <v>1675</v>
      </c>
      <c r="C173" s="253">
        <v>0.102417573155913</v>
      </c>
      <c r="D173" s="253"/>
      <c r="E173" s="253"/>
      <c r="F173" s="253">
        <v>0.102417573155913</v>
      </c>
    </row>
    <row r="174" spans="1:7" x14ac:dyDescent="0.3">
      <c r="A174" s="155" t="s">
        <v>607</v>
      </c>
      <c r="B174" s="188" t="s">
        <v>1676</v>
      </c>
      <c r="C174" s="253">
        <v>0.49227624930047598</v>
      </c>
      <c r="D174" s="253"/>
      <c r="E174" s="253"/>
      <c r="F174" s="253">
        <v>0.49227624930047598</v>
      </c>
    </row>
    <row r="175" spans="1:7" x14ac:dyDescent="0.3">
      <c r="A175" s="155" t="s">
        <v>608</v>
      </c>
      <c r="B175" s="158"/>
      <c r="C175" s="255"/>
      <c r="D175" s="255"/>
      <c r="E175" s="255"/>
      <c r="F175" s="255"/>
    </row>
    <row r="176" spans="1:7" x14ac:dyDescent="0.3">
      <c r="A176" s="155" t="s">
        <v>609</v>
      </c>
      <c r="B176" s="158"/>
      <c r="C176" s="255"/>
      <c r="D176" s="255"/>
      <c r="E176" s="255"/>
      <c r="F176" s="255"/>
    </row>
    <row r="177" spans="1:7" x14ac:dyDescent="0.3">
      <c r="A177" s="155" t="s">
        <v>610</v>
      </c>
      <c r="B177" s="188"/>
      <c r="C177" s="255"/>
      <c r="D177" s="255"/>
      <c r="E177" s="255"/>
      <c r="F177" s="255"/>
    </row>
    <row r="178" spans="1:7" x14ac:dyDescent="0.3">
      <c r="A178" s="155" t="s">
        <v>611</v>
      </c>
      <c r="B178" s="188"/>
      <c r="C178" s="255"/>
      <c r="D178" s="255"/>
      <c r="E178" s="255"/>
      <c r="F178" s="255"/>
    </row>
    <row r="179" spans="1:7" x14ac:dyDescent="0.3">
      <c r="A179" s="161"/>
      <c r="B179" s="203" t="s">
        <v>612</v>
      </c>
      <c r="C179" s="161" t="s">
        <v>440</v>
      </c>
      <c r="D179" s="161" t="s">
        <v>441</v>
      </c>
      <c r="E179" s="161"/>
      <c r="F179" s="161" t="s">
        <v>406</v>
      </c>
      <c r="G179" s="159"/>
    </row>
    <row r="180" spans="1:7" x14ac:dyDescent="0.3">
      <c r="A180" s="155" t="s">
        <v>613</v>
      </c>
      <c r="B180" s="155" t="s">
        <v>1677</v>
      </c>
      <c r="C180" s="253">
        <v>9.8705896277308106E-5</v>
      </c>
      <c r="D180" s="262"/>
      <c r="E180" s="261"/>
      <c r="F180" s="253">
        <v>9.8705896277308106E-5</v>
      </c>
    </row>
    <row r="181" spans="1:7" x14ac:dyDescent="0.3">
      <c r="A181" s="155" t="s">
        <v>614</v>
      </c>
      <c r="B181" s="155" t="s">
        <v>615</v>
      </c>
      <c r="C181" s="253">
        <v>0</v>
      </c>
      <c r="D181" s="262"/>
      <c r="E181" s="261"/>
      <c r="F181" s="253">
        <v>0</v>
      </c>
    </row>
    <row r="182" spans="1:7" x14ac:dyDescent="0.3">
      <c r="A182" s="155" t="s">
        <v>616</v>
      </c>
      <c r="B182" s="263"/>
      <c r="C182" s="255"/>
      <c r="D182" s="255"/>
      <c r="E182" s="261"/>
      <c r="F182" s="255"/>
    </row>
    <row r="183" spans="1:7" x14ac:dyDescent="0.3">
      <c r="A183" s="155" t="s">
        <v>617</v>
      </c>
      <c r="B183" s="263"/>
      <c r="C183" s="255"/>
      <c r="D183" s="255"/>
      <c r="E183" s="261"/>
      <c r="F183" s="255"/>
    </row>
    <row r="184" spans="1:7" x14ac:dyDescent="0.3">
      <c r="A184" s="155" t="s">
        <v>618</v>
      </c>
      <c r="B184" s="263"/>
      <c r="C184" s="255"/>
      <c r="D184" s="255"/>
      <c r="E184" s="261"/>
      <c r="F184" s="255"/>
    </row>
    <row r="185" spans="1:7" ht="18" x14ac:dyDescent="0.3">
      <c r="A185" s="264"/>
      <c r="B185" s="265" t="s">
        <v>403</v>
      </c>
      <c r="C185" s="264"/>
      <c r="D185" s="264"/>
      <c r="E185" s="264"/>
      <c r="F185" s="266"/>
      <c r="G185" s="266"/>
    </row>
    <row r="186" spans="1:7" x14ac:dyDescent="0.3">
      <c r="A186" s="161"/>
      <c r="B186" s="162" t="s">
        <v>619</v>
      </c>
      <c r="C186" s="161" t="s">
        <v>620</v>
      </c>
      <c r="D186" s="161" t="s">
        <v>621</v>
      </c>
      <c r="E186" s="160"/>
      <c r="F186" s="161" t="s">
        <v>440</v>
      </c>
      <c r="G186" s="161" t="s">
        <v>622</v>
      </c>
    </row>
    <row r="187" spans="1:7" x14ac:dyDescent="0.3">
      <c r="A187" s="155" t="s">
        <v>623</v>
      </c>
      <c r="B187" s="176" t="s">
        <v>624</v>
      </c>
      <c r="C187" s="184">
        <v>72.169719229691395</v>
      </c>
      <c r="D187" s="184"/>
      <c r="E187" s="267"/>
      <c r="F187" s="268"/>
      <c r="G187" s="268"/>
    </row>
    <row r="188" spans="1:7" x14ac:dyDescent="0.3">
      <c r="A188" s="198"/>
      <c r="B188" s="234"/>
      <c r="C188" s="267"/>
      <c r="D188" s="267"/>
      <c r="E188" s="267"/>
      <c r="F188" s="268"/>
      <c r="G188" s="268"/>
    </row>
    <row r="189" spans="1:7" x14ac:dyDescent="0.3">
      <c r="B189" s="176" t="s">
        <v>625</v>
      </c>
      <c r="C189" s="267"/>
      <c r="D189" s="267"/>
      <c r="E189" s="267"/>
      <c r="F189" s="268"/>
      <c r="G189" s="268"/>
    </row>
    <row r="190" spans="1:7" x14ac:dyDescent="0.3">
      <c r="A190" s="155" t="s">
        <v>626</v>
      </c>
      <c r="B190" s="178" t="s">
        <v>627</v>
      </c>
      <c r="C190" s="184">
        <v>1534.4416026000099</v>
      </c>
      <c r="D190" s="184">
        <v>38034</v>
      </c>
      <c r="E190" s="267"/>
      <c r="F190" s="187">
        <f>IF($C$214=0,"",IF(C190="[for completion]","",IF(C190="","",C190/$C$214)))</f>
        <v>0.42573378396618516</v>
      </c>
      <c r="G190" s="187">
        <f>IF($D$214=0,"",IF(D190="[for completion]","",IF(D190="","",D190/$D$214)))</f>
        <v>0.76157866282213016</v>
      </c>
    </row>
    <row r="191" spans="1:7" x14ac:dyDescent="0.3">
      <c r="A191" s="155" t="s">
        <v>628</v>
      </c>
      <c r="B191" s="178" t="s">
        <v>629</v>
      </c>
      <c r="C191" s="184">
        <v>1256.5119376600001</v>
      </c>
      <c r="D191" s="184">
        <v>9118</v>
      </c>
      <c r="E191" s="267"/>
      <c r="F191" s="187">
        <f t="shared" ref="F191:F213" si="1">IF($C$214=0,"",IF(C191="[for completion]","",IF(C191="","",C191/$C$214)))</f>
        <v>0.34862166205103889</v>
      </c>
      <c r="G191" s="187">
        <f t="shared" ref="G191:G213" si="2">IF($D$214=0,"",IF(D191="[for completion]","",IF(D191="","",D191/$D$214)))</f>
        <v>0.1825754390180413</v>
      </c>
    </row>
    <row r="192" spans="1:7" x14ac:dyDescent="0.3">
      <c r="A192" s="155" t="s">
        <v>630</v>
      </c>
      <c r="B192" s="178" t="s">
        <v>631</v>
      </c>
      <c r="C192" s="184">
        <v>480.30680563999999</v>
      </c>
      <c r="D192" s="184">
        <v>1999</v>
      </c>
      <c r="E192" s="267"/>
      <c r="F192" s="187">
        <f t="shared" si="1"/>
        <v>0.1332620501707889</v>
      </c>
      <c r="G192" s="187">
        <f t="shared" si="2"/>
        <v>4.0027232133918025E-2</v>
      </c>
    </row>
    <row r="193" spans="1:7" x14ac:dyDescent="0.3">
      <c r="A193" s="155" t="s">
        <v>632</v>
      </c>
      <c r="B193" s="178" t="s">
        <v>633</v>
      </c>
      <c r="C193" s="184">
        <v>173.74286993000001</v>
      </c>
      <c r="D193" s="184">
        <v>510</v>
      </c>
      <c r="E193" s="267"/>
      <c r="F193" s="187">
        <f t="shared" si="1"/>
        <v>4.8205294569118429E-2</v>
      </c>
      <c r="G193" s="187">
        <f t="shared" si="2"/>
        <v>1.0212050219258726E-2</v>
      </c>
    </row>
    <row r="194" spans="1:7" x14ac:dyDescent="0.3">
      <c r="A194" s="155" t="s">
        <v>634</v>
      </c>
      <c r="B194" s="178" t="s">
        <v>635</v>
      </c>
      <c r="C194" s="184">
        <v>159.22473221999999</v>
      </c>
      <c r="D194" s="184">
        <v>280</v>
      </c>
      <c r="E194" s="267"/>
      <c r="F194" s="187">
        <f t="shared" si="1"/>
        <v>4.4177209242868533E-2</v>
      </c>
      <c r="G194" s="187">
        <f t="shared" si="2"/>
        <v>5.6066158066518492E-3</v>
      </c>
    </row>
    <row r="195" spans="1:7" hidden="1" x14ac:dyDescent="0.3">
      <c r="A195" s="155" t="s">
        <v>636</v>
      </c>
      <c r="B195" s="176"/>
      <c r="C195" s="178"/>
      <c r="D195" s="254"/>
      <c r="E195" s="198"/>
      <c r="F195" s="181" t="str">
        <f t="shared" si="1"/>
        <v/>
      </c>
      <c r="G195" s="181" t="str">
        <f t="shared" si="2"/>
        <v/>
      </c>
    </row>
    <row r="196" spans="1:7" hidden="1" x14ac:dyDescent="0.3">
      <c r="A196" s="155" t="s">
        <v>637</v>
      </c>
      <c r="B196" s="176"/>
      <c r="C196" s="178"/>
      <c r="D196" s="254"/>
      <c r="E196" s="198"/>
      <c r="F196" s="181" t="str">
        <f t="shared" si="1"/>
        <v/>
      </c>
      <c r="G196" s="181" t="str">
        <f t="shared" si="2"/>
        <v/>
      </c>
    </row>
    <row r="197" spans="1:7" hidden="1" x14ac:dyDescent="0.3">
      <c r="A197" s="155" t="s">
        <v>638</v>
      </c>
      <c r="B197" s="176"/>
      <c r="C197" s="178"/>
      <c r="D197" s="254"/>
      <c r="E197" s="198"/>
      <c r="F197" s="181" t="str">
        <f t="shared" si="1"/>
        <v/>
      </c>
      <c r="G197" s="181" t="str">
        <f t="shared" si="2"/>
        <v/>
      </c>
    </row>
    <row r="198" spans="1:7" hidden="1" x14ac:dyDescent="0.3">
      <c r="A198" s="155" t="s">
        <v>639</v>
      </c>
      <c r="B198" s="176"/>
      <c r="C198" s="178"/>
      <c r="D198" s="254"/>
      <c r="E198" s="198"/>
      <c r="F198" s="181" t="str">
        <f t="shared" si="1"/>
        <v/>
      </c>
      <c r="G198" s="181" t="str">
        <f t="shared" si="2"/>
        <v/>
      </c>
    </row>
    <row r="199" spans="1:7" hidden="1" x14ac:dyDescent="0.3">
      <c r="A199" s="155" t="s">
        <v>640</v>
      </c>
      <c r="B199" s="176"/>
      <c r="C199" s="178"/>
      <c r="D199" s="254"/>
      <c r="E199" s="176"/>
      <c r="F199" s="181" t="str">
        <f t="shared" si="1"/>
        <v/>
      </c>
      <c r="G199" s="181" t="str">
        <f t="shared" si="2"/>
        <v/>
      </c>
    </row>
    <row r="200" spans="1:7" hidden="1" x14ac:dyDescent="0.3">
      <c r="A200" s="155" t="s">
        <v>641</v>
      </c>
      <c r="B200" s="176"/>
      <c r="C200" s="178"/>
      <c r="D200" s="254"/>
      <c r="E200" s="176"/>
      <c r="F200" s="181" t="str">
        <f t="shared" si="1"/>
        <v/>
      </c>
      <c r="G200" s="181" t="str">
        <f t="shared" si="2"/>
        <v/>
      </c>
    </row>
    <row r="201" spans="1:7" hidden="1" x14ac:dyDescent="0.3">
      <c r="A201" s="155" t="s">
        <v>642</v>
      </c>
      <c r="B201" s="176"/>
      <c r="C201" s="178"/>
      <c r="D201" s="254"/>
      <c r="E201" s="176"/>
      <c r="F201" s="181" t="str">
        <f t="shared" si="1"/>
        <v/>
      </c>
      <c r="G201" s="181" t="str">
        <f t="shared" si="2"/>
        <v/>
      </c>
    </row>
    <row r="202" spans="1:7" hidden="1" x14ac:dyDescent="0.3">
      <c r="A202" s="155" t="s">
        <v>643</v>
      </c>
      <c r="B202" s="176"/>
      <c r="C202" s="178"/>
      <c r="D202" s="254"/>
      <c r="E202" s="176"/>
      <c r="F202" s="181" t="str">
        <f t="shared" si="1"/>
        <v/>
      </c>
      <c r="G202" s="181" t="str">
        <f t="shared" si="2"/>
        <v/>
      </c>
    </row>
    <row r="203" spans="1:7" hidden="1" x14ac:dyDescent="0.3">
      <c r="A203" s="155" t="s">
        <v>644</v>
      </c>
      <c r="B203" s="176"/>
      <c r="C203" s="178"/>
      <c r="D203" s="254"/>
      <c r="E203" s="176"/>
      <c r="F203" s="181" t="str">
        <f t="shared" si="1"/>
        <v/>
      </c>
      <c r="G203" s="181" t="str">
        <f t="shared" si="2"/>
        <v/>
      </c>
    </row>
    <row r="204" spans="1:7" hidden="1" x14ac:dyDescent="0.3">
      <c r="A204" s="155" t="s">
        <v>645</v>
      </c>
      <c r="B204" s="176"/>
      <c r="C204" s="178"/>
      <c r="D204" s="254"/>
      <c r="E204" s="176"/>
      <c r="F204" s="181" t="str">
        <f t="shared" si="1"/>
        <v/>
      </c>
      <c r="G204" s="181" t="str">
        <f t="shared" si="2"/>
        <v/>
      </c>
    </row>
    <row r="205" spans="1:7" hidden="1" x14ac:dyDescent="0.3">
      <c r="A205" s="155" t="s">
        <v>646</v>
      </c>
      <c r="B205" s="176"/>
      <c r="C205" s="178"/>
      <c r="D205" s="254"/>
      <c r="F205" s="181" t="str">
        <f t="shared" si="1"/>
        <v/>
      </c>
      <c r="G205" s="181" t="str">
        <f t="shared" si="2"/>
        <v/>
      </c>
    </row>
    <row r="206" spans="1:7" hidden="1" x14ac:dyDescent="0.3">
      <c r="A206" s="155" t="s">
        <v>647</v>
      </c>
      <c r="B206" s="176"/>
      <c r="C206" s="178"/>
      <c r="D206" s="254"/>
      <c r="E206" s="269"/>
      <c r="F206" s="181" t="str">
        <f t="shared" si="1"/>
        <v/>
      </c>
      <c r="G206" s="181" t="str">
        <f t="shared" si="2"/>
        <v/>
      </c>
    </row>
    <row r="207" spans="1:7" hidden="1" x14ac:dyDescent="0.3">
      <c r="A207" s="155" t="s">
        <v>648</v>
      </c>
      <c r="B207" s="176"/>
      <c r="C207" s="178"/>
      <c r="D207" s="254"/>
      <c r="E207" s="269"/>
      <c r="F207" s="181" t="str">
        <f t="shared" si="1"/>
        <v/>
      </c>
      <c r="G207" s="181" t="str">
        <f t="shared" si="2"/>
        <v/>
      </c>
    </row>
    <row r="208" spans="1:7" hidden="1" x14ac:dyDescent="0.3">
      <c r="A208" s="155" t="s">
        <v>649</v>
      </c>
      <c r="B208" s="176"/>
      <c r="C208" s="178"/>
      <c r="D208" s="254"/>
      <c r="E208" s="269"/>
      <c r="F208" s="181" t="str">
        <f t="shared" si="1"/>
        <v/>
      </c>
      <c r="G208" s="181" t="str">
        <f t="shared" si="2"/>
        <v/>
      </c>
    </row>
    <row r="209" spans="1:7" hidden="1" x14ac:dyDescent="0.3">
      <c r="A209" s="155" t="s">
        <v>650</v>
      </c>
      <c r="B209" s="176"/>
      <c r="C209" s="178"/>
      <c r="D209" s="254"/>
      <c r="E209" s="269"/>
      <c r="F209" s="181" t="str">
        <f t="shared" si="1"/>
        <v/>
      </c>
      <c r="G209" s="181" t="str">
        <f t="shared" si="2"/>
        <v/>
      </c>
    </row>
    <row r="210" spans="1:7" hidden="1" x14ac:dyDescent="0.3">
      <c r="A210" s="155" t="s">
        <v>651</v>
      </c>
      <c r="B210" s="176"/>
      <c r="C210" s="178"/>
      <c r="D210" s="254"/>
      <c r="E210" s="269"/>
      <c r="F210" s="181" t="str">
        <f t="shared" si="1"/>
        <v/>
      </c>
      <c r="G210" s="181" t="str">
        <f t="shared" si="2"/>
        <v/>
      </c>
    </row>
    <row r="211" spans="1:7" hidden="1" x14ac:dyDescent="0.3">
      <c r="A211" s="155" t="s">
        <v>652</v>
      </c>
      <c r="B211" s="176"/>
      <c r="C211" s="178"/>
      <c r="D211" s="254"/>
      <c r="E211" s="269"/>
      <c r="F211" s="181" t="str">
        <f t="shared" si="1"/>
        <v/>
      </c>
      <c r="G211" s="181" t="str">
        <f t="shared" si="2"/>
        <v/>
      </c>
    </row>
    <row r="212" spans="1:7" hidden="1" x14ac:dyDescent="0.3">
      <c r="A212" s="155" t="s">
        <v>653</v>
      </c>
      <c r="B212" s="176"/>
      <c r="C212" s="178"/>
      <c r="D212" s="254"/>
      <c r="E212" s="269"/>
      <c r="F212" s="181" t="str">
        <f t="shared" si="1"/>
        <v/>
      </c>
      <c r="G212" s="181" t="str">
        <f t="shared" si="2"/>
        <v/>
      </c>
    </row>
    <row r="213" spans="1:7" hidden="1" x14ac:dyDescent="0.3">
      <c r="A213" s="155" t="s">
        <v>654</v>
      </c>
      <c r="B213" s="176"/>
      <c r="C213" s="178"/>
      <c r="D213" s="254"/>
      <c r="E213" s="269"/>
      <c r="F213" s="181" t="str">
        <f t="shared" si="1"/>
        <v/>
      </c>
      <c r="G213" s="181" t="str">
        <f t="shared" si="2"/>
        <v/>
      </c>
    </row>
    <row r="214" spans="1:7" x14ac:dyDescent="0.3">
      <c r="A214" s="155" t="s">
        <v>655</v>
      </c>
      <c r="B214" s="191" t="s">
        <v>68</v>
      </c>
      <c r="C214" s="177">
        <f>SUM(C190:C213)</f>
        <v>3604.2279480500101</v>
      </c>
      <c r="D214" s="192">
        <f>SUM(D190:D213)</f>
        <v>49941</v>
      </c>
      <c r="E214" s="269"/>
      <c r="F214" s="270">
        <f>SUM(F190:F213)</f>
        <v>1</v>
      </c>
      <c r="G214" s="270">
        <f>SUM(G190:G213)</f>
        <v>1</v>
      </c>
    </row>
    <row r="215" spans="1:7" x14ac:dyDescent="0.3">
      <c r="A215" s="161"/>
      <c r="B215" s="161" t="s">
        <v>656</v>
      </c>
      <c r="C215" s="161" t="s">
        <v>620</v>
      </c>
      <c r="D215" s="161" t="s">
        <v>621</v>
      </c>
      <c r="E215" s="160"/>
      <c r="F215" s="161" t="s">
        <v>440</v>
      </c>
      <c r="G215" s="161" t="s">
        <v>622</v>
      </c>
    </row>
    <row r="216" spans="1:7" x14ac:dyDescent="0.3">
      <c r="A216" s="155" t="s">
        <v>657</v>
      </c>
      <c r="B216" s="155" t="s">
        <v>658</v>
      </c>
      <c r="C216" s="253">
        <v>0.58550055574412996</v>
      </c>
      <c r="F216" s="256"/>
      <c r="G216" s="256"/>
    </row>
    <row r="217" spans="1:7" x14ac:dyDescent="0.3">
      <c r="F217" s="256"/>
      <c r="G217" s="256"/>
    </row>
    <row r="218" spans="1:7" x14ac:dyDescent="0.3">
      <c r="B218" s="176" t="s">
        <v>659</v>
      </c>
      <c r="F218" s="256"/>
      <c r="G218" s="256"/>
    </row>
    <row r="219" spans="1:7" x14ac:dyDescent="0.3">
      <c r="A219" s="155" t="s">
        <v>660</v>
      </c>
      <c r="B219" s="155" t="s">
        <v>661</v>
      </c>
      <c r="C219" s="187">
        <v>846.59704467999495</v>
      </c>
      <c r="D219" s="192">
        <v>21593</v>
      </c>
      <c r="F219" s="186">
        <f t="shared" ref="F219:F226" si="3">IF($C$227=0,"",IF(C219="[for completion]","",C219/$C$227))</f>
        <v>0.23488998389739249</v>
      </c>
      <c r="G219" s="186">
        <f t="shared" ref="G219:G226" si="4">IF($D$227=0,"",IF(D219="[for completion]","",D219/$D$227))</f>
        <v>0.43237019683226208</v>
      </c>
    </row>
    <row r="220" spans="1:7" x14ac:dyDescent="0.3">
      <c r="A220" s="155" t="s">
        <v>662</v>
      </c>
      <c r="B220" s="155" t="s">
        <v>663</v>
      </c>
      <c r="C220" s="187">
        <v>441.96804153999898</v>
      </c>
      <c r="D220" s="192">
        <v>6002</v>
      </c>
      <c r="F220" s="186">
        <f t="shared" si="3"/>
        <v>0.12262488608111435</v>
      </c>
      <c r="G220" s="186">
        <f t="shared" si="4"/>
        <v>0.12018181454115856</v>
      </c>
    </row>
    <row r="221" spans="1:7" x14ac:dyDescent="0.3">
      <c r="A221" s="155" t="s">
        <v>664</v>
      </c>
      <c r="B221" s="155" t="s">
        <v>665</v>
      </c>
      <c r="C221" s="187">
        <v>489.75876241999998</v>
      </c>
      <c r="D221" s="192">
        <v>5871</v>
      </c>
      <c r="F221" s="186">
        <f t="shared" si="3"/>
        <v>0.13588451382076866</v>
      </c>
      <c r="G221" s="186">
        <f t="shared" si="4"/>
        <v>0.11755871928876074</v>
      </c>
    </row>
    <row r="222" spans="1:7" x14ac:dyDescent="0.3">
      <c r="A222" s="155" t="s">
        <v>666</v>
      </c>
      <c r="B222" s="155" t="s">
        <v>667</v>
      </c>
      <c r="C222" s="187">
        <v>538.99918462000096</v>
      </c>
      <c r="D222" s="192">
        <v>5706</v>
      </c>
      <c r="F222" s="186">
        <f t="shared" si="3"/>
        <v>0.14954636398944118</v>
      </c>
      <c r="G222" s="186">
        <f t="shared" si="4"/>
        <v>0.11425482068841232</v>
      </c>
    </row>
    <row r="223" spans="1:7" x14ac:dyDescent="0.3">
      <c r="A223" s="155" t="s">
        <v>668</v>
      </c>
      <c r="B223" s="155" t="s">
        <v>669</v>
      </c>
      <c r="C223" s="187">
        <v>621.93401311999696</v>
      </c>
      <c r="D223" s="192">
        <v>5706</v>
      </c>
      <c r="F223" s="186">
        <f t="shared" si="3"/>
        <v>0.17255679221301301</v>
      </c>
      <c r="G223" s="186">
        <f t="shared" si="4"/>
        <v>0.11425482068841232</v>
      </c>
    </row>
    <row r="224" spans="1:7" x14ac:dyDescent="0.3">
      <c r="A224" s="155" t="s">
        <v>670</v>
      </c>
      <c r="B224" s="155" t="s">
        <v>671</v>
      </c>
      <c r="C224" s="187">
        <v>484.90234657000099</v>
      </c>
      <c r="D224" s="192">
        <v>3714</v>
      </c>
      <c r="F224" s="186">
        <f t="shared" si="3"/>
        <v>0.13453709187077062</v>
      </c>
      <c r="G224" s="186">
        <f t="shared" si="4"/>
        <v>7.4367753949660595E-2</v>
      </c>
    </row>
    <row r="225" spans="1:7" x14ac:dyDescent="0.3">
      <c r="A225" s="155" t="s">
        <v>672</v>
      </c>
      <c r="B225" s="155" t="s">
        <v>673</v>
      </c>
      <c r="C225" s="187">
        <v>136.86523885</v>
      </c>
      <c r="D225" s="192">
        <v>941</v>
      </c>
      <c r="F225" s="186">
        <f t="shared" si="3"/>
        <v>3.797352465568906E-2</v>
      </c>
      <c r="G225" s="186">
        <f t="shared" si="4"/>
        <v>1.8842233835926394E-2</v>
      </c>
    </row>
    <row r="226" spans="1:7" x14ac:dyDescent="0.3">
      <c r="A226" s="155" t="s">
        <v>674</v>
      </c>
      <c r="B226" s="155" t="s">
        <v>675</v>
      </c>
      <c r="C226" s="187">
        <v>43.20331625</v>
      </c>
      <c r="D226" s="192">
        <v>408</v>
      </c>
      <c r="F226" s="186">
        <f t="shared" si="3"/>
        <v>1.1986843471810496E-2</v>
      </c>
      <c r="G226" s="186">
        <f t="shared" si="4"/>
        <v>8.1696401754069795E-3</v>
      </c>
    </row>
    <row r="227" spans="1:7" x14ac:dyDescent="0.3">
      <c r="A227" s="155" t="s">
        <v>676</v>
      </c>
      <c r="B227" s="191" t="s">
        <v>68</v>
      </c>
      <c r="C227" s="184">
        <f>SUM(C219:C226)</f>
        <v>3604.2279480499933</v>
      </c>
      <c r="D227" s="254">
        <f>SUM(D219:D226)</f>
        <v>49941</v>
      </c>
      <c r="F227" s="253">
        <f>SUM(F219:F226)</f>
        <v>0.99999999999999989</v>
      </c>
      <c r="G227" s="253">
        <f>SUM(G219:G226)</f>
        <v>0.99999999999999989</v>
      </c>
    </row>
    <row r="228" spans="1:7" x14ac:dyDescent="0.3">
      <c r="A228" s="155" t="s">
        <v>677</v>
      </c>
      <c r="B228" s="157" t="s">
        <v>678</v>
      </c>
      <c r="C228" s="187">
        <v>15.15727802</v>
      </c>
      <c r="D228" s="254"/>
      <c r="F228" s="181"/>
      <c r="G228" s="181"/>
    </row>
    <row r="229" spans="1:7" x14ac:dyDescent="0.3">
      <c r="A229" s="155" t="s">
        <v>679</v>
      </c>
      <c r="B229" s="157" t="s">
        <v>680</v>
      </c>
      <c r="C229" s="187">
        <v>4.0409049599999998</v>
      </c>
      <c r="D229" s="254"/>
      <c r="F229" s="181"/>
      <c r="G229" s="181"/>
    </row>
    <row r="230" spans="1:7" x14ac:dyDescent="0.3">
      <c r="A230" s="155" t="s">
        <v>681</v>
      </c>
      <c r="B230" s="157" t="s">
        <v>682</v>
      </c>
      <c r="C230" s="187">
        <v>3.13424155</v>
      </c>
      <c r="D230" s="254"/>
      <c r="F230" s="181"/>
      <c r="G230" s="181"/>
    </row>
    <row r="231" spans="1:7" x14ac:dyDescent="0.3">
      <c r="A231" s="155" t="s">
        <v>683</v>
      </c>
      <c r="B231" s="157" t="s">
        <v>684</v>
      </c>
      <c r="C231" s="187">
        <v>4.7195547500000004</v>
      </c>
      <c r="D231" s="254"/>
      <c r="F231" s="181"/>
      <c r="G231" s="181"/>
    </row>
    <row r="232" spans="1:7" x14ac:dyDescent="0.3">
      <c r="A232" s="155" t="s">
        <v>685</v>
      </c>
      <c r="B232" s="157" t="s">
        <v>686</v>
      </c>
      <c r="C232" s="187">
        <v>1.8420932299999999</v>
      </c>
      <c r="D232" s="254"/>
      <c r="F232" s="181"/>
      <c r="G232" s="181"/>
    </row>
    <row r="233" spans="1:7" x14ac:dyDescent="0.3">
      <c r="A233" s="155" t="s">
        <v>687</v>
      </c>
      <c r="B233" s="157" t="s">
        <v>688</v>
      </c>
      <c r="C233" s="187">
        <v>14.309243739999999</v>
      </c>
      <c r="D233" s="254"/>
      <c r="F233" s="181"/>
      <c r="G233" s="181"/>
    </row>
    <row r="234" spans="1:7" x14ac:dyDescent="0.3">
      <c r="A234" s="155" t="s">
        <v>689</v>
      </c>
      <c r="B234" s="157"/>
      <c r="F234" s="181"/>
      <c r="G234" s="181"/>
    </row>
    <row r="235" spans="1:7" x14ac:dyDescent="0.3">
      <c r="A235" s="155" t="s">
        <v>690</v>
      </c>
      <c r="B235" s="157"/>
      <c r="F235" s="181"/>
      <c r="G235" s="181"/>
    </row>
    <row r="236" spans="1:7" x14ac:dyDescent="0.3">
      <c r="A236" s="155" t="s">
        <v>691</v>
      </c>
      <c r="B236" s="157"/>
      <c r="F236" s="181"/>
      <c r="G236" s="181"/>
    </row>
    <row r="237" spans="1:7" x14ac:dyDescent="0.3">
      <c r="A237" s="161"/>
      <c r="B237" s="161" t="s">
        <v>692</v>
      </c>
      <c r="C237" s="161" t="s">
        <v>620</v>
      </c>
      <c r="D237" s="161" t="s">
        <v>621</v>
      </c>
      <c r="E237" s="160"/>
      <c r="F237" s="161" t="s">
        <v>440</v>
      </c>
      <c r="G237" s="161" t="s">
        <v>622</v>
      </c>
    </row>
    <row r="238" spans="1:7" x14ac:dyDescent="0.3">
      <c r="A238" s="155" t="s">
        <v>693</v>
      </c>
      <c r="B238" s="155" t="s">
        <v>658</v>
      </c>
      <c r="C238" s="253">
        <v>0.51736129074570703</v>
      </c>
      <c r="F238" s="256"/>
      <c r="G238" s="256"/>
    </row>
    <row r="239" spans="1:7" x14ac:dyDescent="0.3">
      <c r="F239" s="256"/>
      <c r="G239" s="256"/>
    </row>
    <row r="240" spans="1:7" x14ac:dyDescent="0.3">
      <c r="B240" s="176" t="s">
        <v>659</v>
      </c>
      <c r="F240" s="256"/>
      <c r="G240" s="256"/>
    </row>
    <row r="241" spans="1:7" x14ac:dyDescent="0.3">
      <c r="A241" s="155" t="s">
        <v>694</v>
      </c>
      <c r="B241" s="155" t="s">
        <v>661</v>
      </c>
      <c r="C241" s="187">
        <v>1178.7889356600001</v>
      </c>
      <c r="D241" s="192">
        <v>26671</v>
      </c>
      <c r="F241" s="186">
        <f>IF($C$249=0,"",IF(C241="[Mark as ND1 if not relevant]","",C241/$C$249))</f>
        <v>0.3270572651482162</v>
      </c>
      <c r="G241" s="186">
        <f>IF($D$249=0,"",IF(D241="[Mark as ND1 if not relevant]","",D241/$D$249))</f>
        <v>0.53405017921146958</v>
      </c>
    </row>
    <row r="242" spans="1:7" x14ac:dyDescent="0.3">
      <c r="A242" s="155" t="s">
        <v>695</v>
      </c>
      <c r="B242" s="155" t="s">
        <v>663</v>
      </c>
      <c r="C242" s="187">
        <v>511.67168675999898</v>
      </c>
      <c r="D242" s="192">
        <v>6169</v>
      </c>
      <c r="F242" s="186">
        <f t="shared" ref="F242:F248" si="5">IF($C$249=0,"",IF(C242="[Mark as ND1 if not relevant]","",C242/$C$249))</f>
        <v>0.141964296968739</v>
      </c>
      <c r="G242" s="186">
        <f t="shared" ref="G242:G248" si="6">IF($D$249=0,"",IF(D242="[Mark as ND1 if not relevant]","",D242/$D$249))</f>
        <v>0.12352576039726877</v>
      </c>
    </row>
    <row r="243" spans="1:7" x14ac:dyDescent="0.3">
      <c r="A243" s="155" t="s">
        <v>696</v>
      </c>
      <c r="B243" s="155" t="s">
        <v>665</v>
      </c>
      <c r="C243" s="187">
        <v>530.96910963000005</v>
      </c>
      <c r="D243" s="192">
        <v>5648</v>
      </c>
      <c r="F243" s="186">
        <f t="shared" si="5"/>
        <v>0.14731840418619219</v>
      </c>
      <c r="G243" s="186">
        <f t="shared" si="6"/>
        <v>0.11309345027132016</v>
      </c>
    </row>
    <row r="244" spans="1:7" x14ac:dyDescent="0.3">
      <c r="A244" s="155" t="s">
        <v>697</v>
      </c>
      <c r="B244" s="155" t="s">
        <v>667</v>
      </c>
      <c r="C244" s="187">
        <v>476.37174351000101</v>
      </c>
      <c r="D244" s="192">
        <v>4516</v>
      </c>
      <c r="F244" s="186">
        <f t="shared" si="5"/>
        <v>0.13217025958852935</v>
      </c>
      <c r="G244" s="186">
        <f t="shared" si="6"/>
        <v>9.0426703510141968E-2</v>
      </c>
    </row>
    <row r="245" spans="1:7" x14ac:dyDescent="0.3">
      <c r="A245" s="155" t="s">
        <v>698</v>
      </c>
      <c r="B245" s="155" t="s">
        <v>669</v>
      </c>
      <c r="C245" s="187">
        <v>451.13698778999998</v>
      </c>
      <c r="D245" s="192">
        <v>3813</v>
      </c>
      <c r="F245" s="186">
        <f t="shared" si="5"/>
        <v>0.12516882791336192</v>
      </c>
      <c r="G245" s="186">
        <f t="shared" si="6"/>
        <v>7.6350093109869649E-2</v>
      </c>
    </row>
    <row r="246" spans="1:7" x14ac:dyDescent="0.3">
      <c r="A246" s="155" t="s">
        <v>699</v>
      </c>
      <c r="B246" s="155" t="s">
        <v>671</v>
      </c>
      <c r="C246" s="187">
        <v>322.02976343</v>
      </c>
      <c r="D246" s="192">
        <v>2222</v>
      </c>
      <c r="F246" s="186">
        <f t="shared" si="5"/>
        <v>8.9347779350145748E-2</v>
      </c>
      <c r="G246" s="186">
        <f t="shared" si="6"/>
        <v>4.4492501151358603E-2</v>
      </c>
    </row>
    <row r="247" spans="1:7" x14ac:dyDescent="0.3">
      <c r="A247" s="155" t="s">
        <v>700</v>
      </c>
      <c r="B247" s="155" t="s">
        <v>673</v>
      </c>
      <c r="C247" s="187">
        <v>110.42853832</v>
      </c>
      <c r="D247" s="192">
        <v>682</v>
      </c>
      <c r="F247" s="186">
        <f t="shared" si="5"/>
        <v>3.0638611073349368E-2</v>
      </c>
      <c r="G247" s="186">
        <f t="shared" si="6"/>
        <v>1.3656114214773432E-2</v>
      </c>
    </row>
    <row r="248" spans="1:7" x14ac:dyDescent="0.3">
      <c r="A248" s="155" t="s">
        <v>701</v>
      </c>
      <c r="B248" s="155" t="s">
        <v>675</v>
      </c>
      <c r="C248" s="187">
        <v>22.831182949999999</v>
      </c>
      <c r="D248" s="192">
        <v>220</v>
      </c>
      <c r="F248" s="186">
        <f t="shared" si="5"/>
        <v>6.3345557714662255E-3</v>
      </c>
      <c r="G248" s="186">
        <f t="shared" si="6"/>
        <v>4.4051981337978816E-3</v>
      </c>
    </row>
    <row r="249" spans="1:7" x14ac:dyDescent="0.3">
      <c r="A249" s="155" t="s">
        <v>702</v>
      </c>
      <c r="B249" s="191" t="s">
        <v>68</v>
      </c>
      <c r="C249" s="184">
        <f>SUM(C241:C248)</f>
        <v>3604.2279480500001</v>
      </c>
      <c r="D249" s="254">
        <f>SUM(D241:D248)</f>
        <v>49941</v>
      </c>
      <c r="F249" s="253">
        <f>SUM(F241:F248)</f>
        <v>1</v>
      </c>
      <c r="G249" s="253">
        <f>SUM(G241:G248)</f>
        <v>1</v>
      </c>
    </row>
    <row r="250" spans="1:7" x14ac:dyDescent="0.3">
      <c r="A250" s="155" t="s">
        <v>703</v>
      </c>
      <c r="B250" s="157" t="s">
        <v>678</v>
      </c>
      <c r="C250" s="187">
        <v>3.93901652</v>
      </c>
      <c r="D250" s="254"/>
      <c r="F250" s="186">
        <f t="shared" ref="F250:F255" si="7">IF($C$249=0,"",IF(C250="[for completion]","",C250/$C$249))</f>
        <v>1.0928877353972939E-3</v>
      </c>
      <c r="G250" s="186">
        <f t="shared" ref="G250:G255" si="8">IF($D$249=0,"",IF(D250="[for completion]","",D250/$D$249))</f>
        <v>0</v>
      </c>
    </row>
    <row r="251" spans="1:7" x14ac:dyDescent="0.3">
      <c r="A251" s="155" t="s">
        <v>704</v>
      </c>
      <c r="B251" s="157" t="s">
        <v>680</v>
      </c>
      <c r="C251" s="187">
        <v>2.6059802900000002</v>
      </c>
      <c r="D251" s="254"/>
      <c r="F251" s="186">
        <f t="shared" si="7"/>
        <v>7.2303426075199183E-4</v>
      </c>
      <c r="G251" s="186">
        <f t="shared" si="8"/>
        <v>0</v>
      </c>
    </row>
    <row r="252" spans="1:7" x14ac:dyDescent="0.3">
      <c r="A252" s="155" t="s">
        <v>705</v>
      </c>
      <c r="B252" s="157" t="s">
        <v>682</v>
      </c>
      <c r="C252" s="187">
        <v>2.9842368600000002</v>
      </c>
      <c r="D252" s="254"/>
      <c r="F252" s="186">
        <f t="shared" si="7"/>
        <v>8.2798227609731667E-4</v>
      </c>
      <c r="G252" s="186">
        <f t="shared" si="8"/>
        <v>0</v>
      </c>
    </row>
    <row r="253" spans="1:7" x14ac:dyDescent="0.3">
      <c r="A253" s="155" t="s">
        <v>706</v>
      </c>
      <c r="B253" s="157" t="s">
        <v>684</v>
      </c>
      <c r="C253" s="187">
        <v>2.86083204</v>
      </c>
      <c r="D253" s="254"/>
      <c r="F253" s="186">
        <f t="shared" si="7"/>
        <v>7.9374337062887478E-4</v>
      </c>
      <c r="G253" s="186">
        <f t="shared" si="8"/>
        <v>0</v>
      </c>
    </row>
    <row r="254" spans="1:7" x14ac:dyDescent="0.3">
      <c r="A254" s="155" t="s">
        <v>707</v>
      </c>
      <c r="B254" s="157" t="s">
        <v>686</v>
      </c>
      <c r="C254" s="187">
        <v>1.4092048800000001</v>
      </c>
      <c r="D254" s="254"/>
      <c r="F254" s="186">
        <f t="shared" si="7"/>
        <v>3.9098661358597588E-4</v>
      </c>
      <c r="G254" s="186">
        <f t="shared" si="8"/>
        <v>0</v>
      </c>
    </row>
    <row r="255" spans="1:7" x14ac:dyDescent="0.3">
      <c r="A255" s="155" t="s">
        <v>708</v>
      </c>
      <c r="B255" s="157" t="s">
        <v>688</v>
      </c>
      <c r="C255" s="187">
        <v>9.0319123599999998</v>
      </c>
      <c r="D255" s="254"/>
      <c r="F255" s="186">
        <f t="shared" si="7"/>
        <v>2.5059215150047727E-3</v>
      </c>
      <c r="G255" s="186">
        <f t="shared" si="8"/>
        <v>0</v>
      </c>
    </row>
    <row r="256" spans="1:7" x14ac:dyDescent="0.3">
      <c r="A256" s="155" t="s">
        <v>709</v>
      </c>
      <c r="B256" s="157"/>
      <c r="F256" s="186"/>
      <c r="G256" s="186"/>
    </row>
    <row r="257" spans="1:9" x14ac:dyDescent="0.3">
      <c r="A257" s="155" t="s">
        <v>710</v>
      </c>
      <c r="B257" s="157"/>
      <c r="F257" s="186"/>
      <c r="G257" s="186"/>
    </row>
    <row r="258" spans="1:9" x14ac:dyDescent="0.3">
      <c r="A258" s="155" t="s">
        <v>711</v>
      </c>
      <c r="B258" s="157"/>
      <c r="F258" s="186"/>
      <c r="G258" s="186"/>
    </row>
    <row r="259" spans="1:9" x14ac:dyDescent="0.3">
      <c r="A259" s="161"/>
      <c r="B259" s="202" t="s">
        <v>712</v>
      </c>
      <c r="C259" s="161" t="s">
        <v>440</v>
      </c>
      <c r="D259" s="161"/>
      <c r="E259" s="160"/>
      <c r="F259" s="161"/>
      <c r="G259" s="161"/>
    </row>
    <row r="260" spans="1:9" x14ac:dyDescent="0.3">
      <c r="A260" s="155" t="s">
        <v>713</v>
      </c>
      <c r="B260" s="155" t="s">
        <v>1678</v>
      </c>
      <c r="C260" s="253">
        <v>0.80374834521965899</v>
      </c>
      <c r="E260" s="269"/>
      <c r="F260" s="269"/>
      <c r="G260" s="269"/>
    </row>
    <row r="261" spans="1:9" x14ac:dyDescent="0.3">
      <c r="A261" s="155" t="s">
        <v>715</v>
      </c>
      <c r="B261" s="155" t="s">
        <v>716</v>
      </c>
      <c r="C261" s="253">
        <v>0</v>
      </c>
      <c r="E261" s="269"/>
      <c r="F261" s="269"/>
      <c r="I261" s="271"/>
    </row>
    <row r="262" spans="1:9" x14ac:dyDescent="0.3">
      <c r="A262" s="155" t="s">
        <v>717</v>
      </c>
      <c r="B262" s="155" t="s">
        <v>718</v>
      </c>
      <c r="C262" s="253">
        <v>0</v>
      </c>
      <c r="E262" s="269"/>
      <c r="F262" s="269"/>
    </row>
    <row r="263" spans="1:9" x14ac:dyDescent="0.3">
      <c r="A263" s="155" t="s">
        <v>719</v>
      </c>
      <c r="B263" s="155" t="s">
        <v>720</v>
      </c>
      <c r="C263" s="253">
        <v>0</v>
      </c>
      <c r="E263" s="269"/>
      <c r="F263" s="269"/>
    </row>
    <row r="264" spans="1:9" x14ac:dyDescent="0.3">
      <c r="A264" s="155" t="s">
        <v>721</v>
      </c>
      <c r="B264" s="176" t="s">
        <v>722</v>
      </c>
      <c r="C264" s="253">
        <v>0</v>
      </c>
      <c r="D264" s="198"/>
      <c r="E264" s="198"/>
      <c r="F264" s="209"/>
      <c r="G264" s="209"/>
    </row>
    <row r="265" spans="1:9" x14ac:dyDescent="0.3">
      <c r="A265" s="155" t="s">
        <v>723</v>
      </c>
      <c r="B265" s="155" t="s">
        <v>66</v>
      </c>
      <c r="C265" s="253">
        <v>0.18533107509999899</v>
      </c>
      <c r="E265" s="269"/>
      <c r="F265" s="269"/>
    </row>
    <row r="266" spans="1:9" x14ac:dyDescent="0.3">
      <c r="A266" s="155" t="s">
        <v>725</v>
      </c>
      <c r="B266" s="157" t="s">
        <v>727</v>
      </c>
      <c r="C266" s="272"/>
      <c r="E266" s="269"/>
      <c r="F266" s="269"/>
    </row>
    <row r="267" spans="1:9" x14ac:dyDescent="0.3">
      <c r="A267" s="155" t="s">
        <v>726</v>
      </c>
      <c r="B267" s="157" t="s">
        <v>729</v>
      </c>
      <c r="C267" s="255"/>
      <c r="E267" s="269"/>
      <c r="F267" s="269"/>
    </row>
    <row r="268" spans="1:9" x14ac:dyDescent="0.3">
      <c r="A268" s="155" t="s">
        <v>728</v>
      </c>
      <c r="B268" s="157" t="s">
        <v>731</v>
      </c>
      <c r="C268" s="255"/>
      <c r="E268" s="269"/>
      <c r="F268" s="269"/>
    </row>
    <row r="269" spans="1:9" x14ac:dyDescent="0.3">
      <c r="A269" s="155" t="s">
        <v>730</v>
      </c>
      <c r="B269" s="157" t="s">
        <v>733</v>
      </c>
      <c r="C269" s="255"/>
      <c r="E269" s="269"/>
      <c r="F269" s="269"/>
    </row>
    <row r="270" spans="1:9" x14ac:dyDescent="0.3">
      <c r="A270" s="155" t="s">
        <v>732</v>
      </c>
      <c r="B270" s="157" t="s">
        <v>174</v>
      </c>
      <c r="C270" s="255"/>
      <c r="E270" s="269"/>
      <c r="F270" s="269"/>
    </row>
    <row r="271" spans="1:9" x14ac:dyDescent="0.3">
      <c r="A271" s="155" t="s">
        <v>734</v>
      </c>
      <c r="B271" s="157" t="s">
        <v>174</v>
      </c>
      <c r="C271" s="255"/>
      <c r="E271" s="269"/>
      <c r="F271" s="269"/>
    </row>
    <row r="272" spans="1:9" x14ac:dyDescent="0.3">
      <c r="A272" s="155" t="s">
        <v>735</v>
      </c>
      <c r="B272" s="157" t="s">
        <v>174</v>
      </c>
      <c r="C272" s="255"/>
      <c r="E272" s="269"/>
      <c r="F272" s="269"/>
    </row>
    <row r="273" spans="1:7" x14ac:dyDescent="0.3">
      <c r="A273" s="155" t="s">
        <v>736</v>
      </c>
      <c r="B273" s="157" t="s">
        <v>174</v>
      </c>
      <c r="C273" s="255"/>
      <c r="E273" s="269"/>
      <c r="F273" s="269"/>
    </row>
    <row r="274" spans="1:7" x14ac:dyDescent="0.3">
      <c r="A274" s="155" t="s">
        <v>737</v>
      </c>
      <c r="B274" s="157" t="s">
        <v>174</v>
      </c>
      <c r="C274" s="255"/>
      <c r="E274" s="269"/>
      <c r="F274" s="269"/>
    </row>
    <row r="275" spans="1:7" x14ac:dyDescent="0.3">
      <c r="A275" s="155" t="s">
        <v>738</v>
      </c>
      <c r="B275" s="157" t="s">
        <v>174</v>
      </c>
      <c r="C275" s="255"/>
      <c r="E275" s="269"/>
      <c r="F275" s="269"/>
    </row>
    <row r="276" spans="1:7" x14ac:dyDescent="0.3">
      <c r="A276" s="161"/>
      <c r="B276" s="202" t="s">
        <v>739</v>
      </c>
      <c r="C276" s="161" t="s">
        <v>440</v>
      </c>
      <c r="D276" s="161"/>
      <c r="E276" s="160"/>
      <c r="F276" s="161"/>
      <c r="G276" s="159"/>
    </row>
    <row r="277" spans="1:7" x14ac:dyDescent="0.3">
      <c r="A277" s="155" t="s">
        <v>740</v>
      </c>
      <c r="B277" s="155" t="s">
        <v>741</v>
      </c>
      <c r="C277" s="253">
        <v>1</v>
      </c>
      <c r="E277" s="154"/>
      <c r="F277" s="154"/>
    </row>
    <row r="278" spans="1:7" x14ac:dyDescent="0.3">
      <c r="A278" s="155" t="s">
        <v>742</v>
      </c>
      <c r="B278" s="155" t="s">
        <v>743</v>
      </c>
      <c r="C278" s="253">
        <v>0</v>
      </c>
      <c r="E278" s="154"/>
      <c r="F278" s="154"/>
    </row>
    <row r="279" spans="1:7" x14ac:dyDescent="0.3">
      <c r="A279" s="155" t="s">
        <v>744</v>
      </c>
      <c r="B279" s="155" t="s">
        <v>66</v>
      </c>
      <c r="C279" s="253">
        <v>0</v>
      </c>
      <c r="E279" s="154"/>
      <c r="F279" s="154"/>
    </row>
    <row r="280" spans="1:7" x14ac:dyDescent="0.3">
      <c r="A280" s="155" t="s">
        <v>745</v>
      </c>
      <c r="C280" s="255"/>
      <c r="E280" s="154"/>
      <c r="F280" s="154"/>
    </row>
    <row r="281" spans="1:7" x14ac:dyDescent="0.3">
      <c r="A281" s="155" t="s">
        <v>746</v>
      </c>
      <c r="C281" s="255"/>
      <c r="E281" s="154"/>
      <c r="F281" s="154"/>
    </row>
    <row r="282" spans="1:7" x14ac:dyDescent="0.3">
      <c r="A282" s="155" t="s">
        <v>747</v>
      </c>
      <c r="C282" s="255"/>
      <c r="E282" s="154"/>
      <c r="F282" s="154"/>
    </row>
    <row r="283" spans="1:7" x14ac:dyDescent="0.3">
      <c r="A283" s="155" t="s">
        <v>748</v>
      </c>
      <c r="C283" s="255"/>
      <c r="E283" s="154"/>
      <c r="F283" s="154"/>
    </row>
    <row r="284" spans="1:7" x14ac:dyDescent="0.3">
      <c r="A284" s="155" t="s">
        <v>749</v>
      </c>
      <c r="C284" s="255"/>
      <c r="E284" s="154"/>
      <c r="F284" s="154"/>
    </row>
    <row r="285" spans="1:7" x14ac:dyDescent="0.3">
      <c r="A285" s="155" t="s">
        <v>750</v>
      </c>
      <c r="C285" s="255"/>
      <c r="E285" s="154"/>
      <c r="F285" s="154"/>
    </row>
    <row r="286" spans="1:7" x14ac:dyDescent="0.3">
      <c r="A286" s="162"/>
      <c r="B286" s="162" t="s">
        <v>1679</v>
      </c>
      <c r="C286" s="162" t="s">
        <v>55</v>
      </c>
      <c r="D286" s="162" t="s">
        <v>1680</v>
      </c>
      <c r="E286" s="162"/>
      <c r="F286" s="162" t="s">
        <v>440</v>
      </c>
      <c r="G286" s="162" t="s">
        <v>1681</v>
      </c>
    </row>
    <row r="287" spans="1:7" x14ac:dyDescent="0.3">
      <c r="A287" s="155" t="s">
        <v>1682</v>
      </c>
      <c r="B287" s="176" t="s">
        <v>558</v>
      </c>
      <c r="C287" s="178"/>
      <c r="E287" s="197"/>
      <c r="F287" s="181" t="str">
        <f>IF($C$305=0,"",IF(C287="[For completion]","",C287/$C$305))</f>
        <v/>
      </c>
      <c r="G287" s="181" t="str">
        <f>IF($D$305=0,"",IF(D287="[For completion]","",D287/$D$305))</f>
        <v/>
      </c>
    </row>
    <row r="288" spans="1:7" x14ac:dyDescent="0.3">
      <c r="A288" s="155" t="s">
        <v>1683</v>
      </c>
      <c r="B288" s="176" t="s">
        <v>558</v>
      </c>
      <c r="C288" s="178"/>
      <c r="E288" s="197"/>
      <c r="F288" s="181" t="str">
        <f t="shared" ref="F288:F304" si="9">IF($C$305=0,"",IF(C288="[For completion]","",C288/$C$305))</f>
        <v/>
      </c>
      <c r="G288" s="181" t="str">
        <f t="shared" ref="G288:G304" si="10">IF($D$305=0,"",IF(D288="[For completion]","",D288/$D$305))</f>
        <v/>
      </c>
    </row>
    <row r="289" spans="1:7" x14ac:dyDescent="0.3">
      <c r="A289" s="155" t="s">
        <v>1684</v>
      </c>
      <c r="B289" s="176" t="s">
        <v>558</v>
      </c>
      <c r="C289" s="178"/>
      <c r="E289" s="197"/>
      <c r="F289" s="181" t="str">
        <f t="shared" si="9"/>
        <v/>
      </c>
      <c r="G289" s="181" t="str">
        <f t="shared" si="10"/>
        <v/>
      </c>
    </row>
    <row r="290" spans="1:7" x14ac:dyDescent="0.3">
      <c r="A290" s="155" t="s">
        <v>1685</v>
      </c>
      <c r="B290" s="176" t="s">
        <v>558</v>
      </c>
      <c r="C290" s="178"/>
      <c r="E290" s="197"/>
      <c r="F290" s="181" t="str">
        <f t="shared" si="9"/>
        <v/>
      </c>
      <c r="G290" s="181" t="str">
        <f t="shared" si="10"/>
        <v/>
      </c>
    </row>
    <row r="291" spans="1:7" x14ac:dyDescent="0.3">
      <c r="A291" s="155" t="s">
        <v>1686</v>
      </c>
      <c r="B291" s="176" t="s">
        <v>558</v>
      </c>
      <c r="C291" s="178"/>
      <c r="E291" s="197"/>
      <c r="F291" s="181" t="str">
        <f t="shared" si="9"/>
        <v/>
      </c>
      <c r="G291" s="181" t="str">
        <f t="shared" si="10"/>
        <v/>
      </c>
    </row>
    <row r="292" spans="1:7" x14ac:dyDescent="0.3">
      <c r="A292" s="155" t="s">
        <v>1687</v>
      </c>
      <c r="B292" s="176" t="s">
        <v>558</v>
      </c>
      <c r="C292" s="178"/>
      <c r="E292" s="197"/>
      <c r="F292" s="181" t="str">
        <f t="shared" si="9"/>
        <v/>
      </c>
      <c r="G292" s="181" t="str">
        <f t="shared" si="10"/>
        <v/>
      </c>
    </row>
    <row r="293" spans="1:7" x14ac:dyDescent="0.3">
      <c r="A293" s="155" t="s">
        <v>1688</v>
      </c>
      <c r="B293" s="176" t="s">
        <v>558</v>
      </c>
      <c r="C293" s="178"/>
      <c r="E293" s="197"/>
      <c r="F293" s="181" t="str">
        <f t="shared" si="9"/>
        <v/>
      </c>
      <c r="G293" s="181" t="str">
        <f t="shared" si="10"/>
        <v/>
      </c>
    </row>
    <row r="294" spans="1:7" x14ac:dyDescent="0.3">
      <c r="A294" s="155" t="s">
        <v>1689</v>
      </c>
      <c r="B294" s="176" t="s">
        <v>558</v>
      </c>
      <c r="C294" s="178"/>
      <c r="E294" s="197"/>
      <c r="F294" s="181" t="str">
        <f t="shared" si="9"/>
        <v/>
      </c>
      <c r="G294" s="181" t="str">
        <f t="shared" si="10"/>
        <v/>
      </c>
    </row>
    <row r="295" spans="1:7" x14ac:dyDescent="0.3">
      <c r="A295" s="155" t="s">
        <v>1690</v>
      </c>
      <c r="B295" s="176" t="s">
        <v>558</v>
      </c>
      <c r="C295" s="178"/>
      <c r="E295" s="197"/>
      <c r="F295" s="181" t="str">
        <f t="shared" si="9"/>
        <v/>
      </c>
      <c r="G295" s="181" t="str">
        <f t="shared" si="10"/>
        <v/>
      </c>
    </row>
    <row r="296" spans="1:7" x14ac:dyDescent="0.3">
      <c r="A296" s="155" t="s">
        <v>1691</v>
      </c>
      <c r="B296" s="176" t="s">
        <v>558</v>
      </c>
      <c r="C296" s="178"/>
      <c r="E296" s="197"/>
      <c r="F296" s="181" t="str">
        <f t="shared" si="9"/>
        <v/>
      </c>
      <c r="G296" s="181" t="str">
        <f t="shared" si="10"/>
        <v/>
      </c>
    </row>
    <row r="297" spans="1:7" x14ac:dyDescent="0.3">
      <c r="A297" s="155" t="s">
        <v>1692</v>
      </c>
      <c r="B297" s="176" t="s">
        <v>558</v>
      </c>
      <c r="C297" s="178"/>
      <c r="E297" s="197"/>
      <c r="F297" s="181" t="str">
        <f t="shared" si="9"/>
        <v/>
      </c>
      <c r="G297" s="181" t="str">
        <f t="shared" si="10"/>
        <v/>
      </c>
    </row>
    <row r="298" spans="1:7" x14ac:dyDescent="0.3">
      <c r="A298" s="155" t="s">
        <v>1693</v>
      </c>
      <c r="B298" s="176" t="s">
        <v>558</v>
      </c>
      <c r="C298" s="178"/>
      <c r="E298" s="197"/>
      <c r="F298" s="181" t="str">
        <f t="shared" si="9"/>
        <v/>
      </c>
      <c r="G298" s="181" t="str">
        <f t="shared" si="10"/>
        <v/>
      </c>
    </row>
    <row r="299" spans="1:7" x14ac:dyDescent="0.3">
      <c r="A299" s="155" t="s">
        <v>1694</v>
      </c>
      <c r="B299" s="176" t="s">
        <v>558</v>
      </c>
      <c r="C299" s="178"/>
      <c r="E299" s="197"/>
      <c r="F299" s="181" t="str">
        <f t="shared" si="9"/>
        <v/>
      </c>
      <c r="G299" s="181" t="str">
        <f t="shared" si="10"/>
        <v/>
      </c>
    </row>
    <row r="300" spans="1:7" x14ac:dyDescent="0.3">
      <c r="A300" s="155" t="s">
        <v>1695</v>
      </c>
      <c r="B300" s="176" t="s">
        <v>558</v>
      </c>
      <c r="C300" s="178"/>
      <c r="E300" s="197"/>
      <c r="F300" s="181" t="str">
        <f t="shared" si="9"/>
        <v/>
      </c>
      <c r="G300" s="181" t="str">
        <f t="shared" si="10"/>
        <v/>
      </c>
    </row>
    <row r="301" spans="1:7" x14ac:dyDescent="0.3">
      <c r="A301" s="155" t="s">
        <v>1696</v>
      </c>
      <c r="B301" s="176" t="s">
        <v>558</v>
      </c>
      <c r="C301" s="178"/>
      <c r="E301" s="197"/>
      <c r="F301" s="181" t="str">
        <f t="shared" si="9"/>
        <v/>
      </c>
      <c r="G301" s="181" t="str">
        <f t="shared" si="10"/>
        <v/>
      </c>
    </row>
    <row r="302" spans="1:7" x14ac:dyDescent="0.3">
      <c r="A302" s="155" t="s">
        <v>1697</v>
      </c>
      <c r="B302" s="176" t="s">
        <v>558</v>
      </c>
      <c r="C302" s="178"/>
      <c r="E302" s="197"/>
      <c r="F302" s="181" t="str">
        <f t="shared" si="9"/>
        <v/>
      </c>
      <c r="G302" s="181" t="str">
        <f t="shared" si="10"/>
        <v/>
      </c>
    </row>
    <row r="303" spans="1:7" x14ac:dyDescent="0.3">
      <c r="A303" s="155" t="s">
        <v>1698</v>
      </c>
      <c r="B303" s="176" t="s">
        <v>558</v>
      </c>
      <c r="C303" s="178"/>
      <c r="E303" s="197"/>
      <c r="F303" s="181" t="str">
        <f t="shared" si="9"/>
        <v/>
      </c>
      <c r="G303" s="181" t="str">
        <f t="shared" si="10"/>
        <v/>
      </c>
    </row>
    <row r="304" spans="1:7" x14ac:dyDescent="0.3">
      <c r="A304" s="155" t="s">
        <v>1699</v>
      </c>
      <c r="B304" s="176" t="s">
        <v>1700</v>
      </c>
      <c r="C304" s="178"/>
      <c r="E304" s="197"/>
      <c r="F304" s="181" t="str">
        <f t="shared" si="9"/>
        <v/>
      </c>
      <c r="G304" s="181" t="str">
        <f t="shared" si="10"/>
        <v/>
      </c>
    </row>
    <row r="305" spans="1:7" x14ac:dyDescent="0.3">
      <c r="A305" s="155" t="s">
        <v>1701</v>
      </c>
      <c r="B305" s="176" t="s">
        <v>68</v>
      </c>
      <c r="C305" s="184">
        <f>SUM(C287:C304)</f>
        <v>0</v>
      </c>
      <c r="D305" s="155">
        <f>SUM(D287:D304)</f>
        <v>0</v>
      </c>
      <c r="E305" s="197"/>
      <c r="F305" s="273">
        <f>SUM(F287:F304)</f>
        <v>0</v>
      </c>
      <c r="G305" s="273">
        <f>SUM(G287:G304)</f>
        <v>0</v>
      </c>
    </row>
    <row r="306" spans="1:7" x14ac:dyDescent="0.3">
      <c r="A306" s="155" t="s">
        <v>1702</v>
      </c>
      <c r="B306" s="176"/>
      <c r="E306" s="197"/>
      <c r="F306" s="197"/>
      <c r="G306" s="197"/>
    </row>
    <row r="307" spans="1:7" x14ac:dyDescent="0.3">
      <c r="A307" s="155" t="s">
        <v>1703</v>
      </c>
      <c r="B307" s="176"/>
      <c r="E307" s="197"/>
      <c r="F307" s="197"/>
      <c r="G307" s="197"/>
    </row>
    <row r="308" spans="1:7" x14ac:dyDescent="0.3">
      <c r="A308" s="155" t="s">
        <v>1704</v>
      </c>
      <c r="B308" s="176"/>
      <c r="E308" s="197"/>
      <c r="F308" s="197"/>
      <c r="G308" s="197"/>
    </row>
    <row r="309" spans="1:7" x14ac:dyDescent="0.3">
      <c r="A309" s="162"/>
      <c r="B309" s="162" t="s">
        <v>1705</v>
      </c>
      <c r="C309" s="162" t="s">
        <v>55</v>
      </c>
      <c r="D309" s="162" t="s">
        <v>1680</v>
      </c>
      <c r="E309" s="162"/>
      <c r="F309" s="162" t="s">
        <v>440</v>
      </c>
      <c r="G309" s="162" t="s">
        <v>1681</v>
      </c>
    </row>
    <row r="310" spans="1:7" x14ac:dyDescent="0.3">
      <c r="A310" s="155" t="s">
        <v>1706</v>
      </c>
      <c r="B310" s="176" t="s">
        <v>558</v>
      </c>
      <c r="C310" s="178"/>
      <c r="E310" s="197"/>
      <c r="F310" s="181" t="str">
        <f>IF($C$328=0,"",IF(C310="[For completion]","",C310/$C$328))</f>
        <v/>
      </c>
      <c r="G310" s="181" t="str">
        <f>IF($D$328=0,"",IF(D310="[For completion]","",D310/$D$328))</f>
        <v/>
      </c>
    </row>
    <row r="311" spans="1:7" x14ac:dyDescent="0.3">
      <c r="A311" s="155" t="s">
        <v>1707</v>
      </c>
      <c r="B311" s="176" t="s">
        <v>558</v>
      </c>
      <c r="C311" s="178"/>
      <c r="E311" s="197"/>
      <c r="F311" s="181" t="str">
        <f t="shared" ref="F311:F327" si="11">IF($C$328=0,"",IF(C311="[For completion]","",C311/$C$328))</f>
        <v/>
      </c>
      <c r="G311" s="181" t="str">
        <f t="shared" ref="G311:G327" si="12">IF($D$328=0,"",IF(D311="[For completion]","",D311/$D$328))</f>
        <v/>
      </c>
    </row>
    <row r="312" spans="1:7" x14ac:dyDescent="0.3">
      <c r="A312" s="155" t="s">
        <v>1708</v>
      </c>
      <c r="B312" s="176" t="s">
        <v>558</v>
      </c>
      <c r="C312" s="178"/>
      <c r="E312" s="197"/>
      <c r="F312" s="181" t="str">
        <f t="shared" si="11"/>
        <v/>
      </c>
      <c r="G312" s="181" t="str">
        <f t="shared" si="12"/>
        <v/>
      </c>
    </row>
    <row r="313" spans="1:7" x14ac:dyDescent="0.3">
      <c r="A313" s="155" t="s">
        <v>1709</v>
      </c>
      <c r="B313" s="176" t="s">
        <v>558</v>
      </c>
      <c r="C313" s="178"/>
      <c r="E313" s="197"/>
      <c r="F313" s="181" t="str">
        <f t="shared" si="11"/>
        <v/>
      </c>
      <c r="G313" s="181" t="str">
        <f t="shared" si="12"/>
        <v/>
      </c>
    </row>
    <row r="314" spans="1:7" x14ac:dyDescent="0.3">
      <c r="A314" s="155" t="s">
        <v>1710</v>
      </c>
      <c r="B314" s="176" t="s">
        <v>558</v>
      </c>
      <c r="C314" s="178"/>
      <c r="E314" s="197"/>
      <c r="F314" s="181" t="str">
        <f t="shared" si="11"/>
        <v/>
      </c>
      <c r="G314" s="181" t="str">
        <f t="shared" si="12"/>
        <v/>
      </c>
    </row>
    <row r="315" spans="1:7" x14ac:dyDescent="0.3">
      <c r="A315" s="155" t="s">
        <v>1711</v>
      </c>
      <c r="B315" s="176" t="s">
        <v>558</v>
      </c>
      <c r="C315" s="178"/>
      <c r="E315" s="197"/>
      <c r="F315" s="181" t="str">
        <f t="shared" si="11"/>
        <v/>
      </c>
      <c r="G315" s="181" t="str">
        <f t="shared" si="12"/>
        <v/>
      </c>
    </row>
    <row r="316" spans="1:7" x14ac:dyDescent="0.3">
      <c r="A316" s="155" t="s">
        <v>1712</v>
      </c>
      <c r="B316" s="176" t="s">
        <v>558</v>
      </c>
      <c r="C316" s="178"/>
      <c r="E316" s="197"/>
      <c r="F316" s="181" t="str">
        <f t="shared" si="11"/>
        <v/>
      </c>
      <c r="G316" s="181" t="str">
        <f t="shared" si="12"/>
        <v/>
      </c>
    </row>
    <row r="317" spans="1:7" x14ac:dyDescent="0.3">
      <c r="A317" s="155" t="s">
        <v>1713</v>
      </c>
      <c r="B317" s="176" t="s">
        <v>558</v>
      </c>
      <c r="C317" s="178"/>
      <c r="E317" s="197"/>
      <c r="F317" s="181" t="str">
        <f t="shared" si="11"/>
        <v/>
      </c>
      <c r="G317" s="181" t="str">
        <f t="shared" si="12"/>
        <v/>
      </c>
    </row>
    <row r="318" spans="1:7" x14ac:dyDescent="0.3">
      <c r="A318" s="155" t="s">
        <v>1714</v>
      </c>
      <c r="B318" s="176" t="s">
        <v>558</v>
      </c>
      <c r="C318" s="178"/>
      <c r="E318" s="197"/>
      <c r="F318" s="181" t="str">
        <f t="shared" si="11"/>
        <v/>
      </c>
      <c r="G318" s="181" t="str">
        <f t="shared" si="12"/>
        <v/>
      </c>
    </row>
    <row r="319" spans="1:7" x14ac:dyDescent="0.3">
      <c r="A319" s="155" t="s">
        <v>1715</v>
      </c>
      <c r="B319" s="176" t="s">
        <v>558</v>
      </c>
      <c r="C319" s="178"/>
      <c r="E319" s="197"/>
      <c r="F319" s="181" t="str">
        <f t="shared" si="11"/>
        <v/>
      </c>
      <c r="G319" s="181" t="str">
        <f t="shared" si="12"/>
        <v/>
      </c>
    </row>
    <row r="320" spans="1:7" x14ac:dyDescent="0.3">
      <c r="A320" s="155" t="s">
        <v>1716</v>
      </c>
      <c r="B320" s="176" t="s">
        <v>558</v>
      </c>
      <c r="C320" s="178"/>
      <c r="E320" s="197"/>
      <c r="F320" s="181" t="str">
        <f t="shared" si="11"/>
        <v/>
      </c>
      <c r="G320" s="181" t="str">
        <f t="shared" si="12"/>
        <v/>
      </c>
    </row>
    <row r="321" spans="1:7" x14ac:dyDescent="0.3">
      <c r="A321" s="155" t="s">
        <v>1717</v>
      </c>
      <c r="B321" s="176" t="s">
        <v>558</v>
      </c>
      <c r="C321" s="178"/>
      <c r="E321" s="197"/>
      <c r="F321" s="181" t="str">
        <f>IF($C$328=0,"",IF(C321="[For completion]","",C321/$C$328))</f>
        <v/>
      </c>
      <c r="G321" s="181" t="str">
        <f t="shared" si="12"/>
        <v/>
      </c>
    </row>
    <row r="322" spans="1:7" x14ac:dyDescent="0.3">
      <c r="A322" s="155" t="s">
        <v>1718</v>
      </c>
      <c r="B322" s="176" t="s">
        <v>558</v>
      </c>
      <c r="C322" s="178"/>
      <c r="E322" s="197"/>
      <c r="F322" s="181" t="str">
        <f t="shared" si="11"/>
        <v/>
      </c>
      <c r="G322" s="181" t="str">
        <f t="shared" si="12"/>
        <v/>
      </c>
    </row>
    <row r="323" spans="1:7" x14ac:dyDescent="0.3">
      <c r="A323" s="155" t="s">
        <v>1719</v>
      </c>
      <c r="B323" s="176" t="s">
        <v>558</v>
      </c>
      <c r="C323" s="178"/>
      <c r="E323" s="197"/>
      <c r="F323" s="181" t="str">
        <f t="shared" si="11"/>
        <v/>
      </c>
      <c r="G323" s="181" t="str">
        <f t="shared" si="12"/>
        <v/>
      </c>
    </row>
    <row r="324" spans="1:7" x14ac:dyDescent="0.3">
      <c r="A324" s="155" t="s">
        <v>1720</v>
      </c>
      <c r="B324" s="176" t="s">
        <v>558</v>
      </c>
      <c r="C324" s="178"/>
      <c r="E324" s="197"/>
      <c r="F324" s="181" t="str">
        <f t="shared" si="11"/>
        <v/>
      </c>
      <c r="G324" s="181" t="str">
        <f t="shared" si="12"/>
        <v/>
      </c>
    </row>
    <row r="325" spans="1:7" x14ac:dyDescent="0.3">
      <c r="A325" s="155" t="s">
        <v>1721</v>
      </c>
      <c r="B325" s="176" t="s">
        <v>558</v>
      </c>
      <c r="C325" s="178"/>
      <c r="E325" s="197"/>
      <c r="F325" s="181" t="str">
        <f t="shared" si="11"/>
        <v/>
      </c>
      <c r="G325" s="181" t="str">
        <f t="shared" si="12"/>
        <v/>
      </c>
    </row>
    <row r="326" spans="1:7" x14ac:dyDescent="0.3">
      <c r="A326" s="155" t="s">
        <v>1722</v>
      </c>
      <c r="B326" s="176" t="s">
        <v>558</v>
      </c>
      <c r="C326" s="178"/>
      <c r="E326" s="197"/>
      <c r="F326" s="181" t="str">
        <f t="shared" si="11"/>
        <v/>
      </c>
      <c r="G326" s="181" t="str">
        <f t="shared" si="12"/>
        <v/>
      </c>
    </row>
    <row r="327" spans="1:7" x14ac:dyDescent="0.3">
      <c r="A327" s="155" t="s">
        <v>1723</v>
      </c>
      <c r="B327" s="176" t="s">
        <v>1700</v>
      </c>
      <c r="C327" s="178"/>
      <c r="E327" s="197"/>
      <c r="F327" s="181" t="str">
        <f t="shared" si="11"/>
        <v/>
      </c>
      <c r="G327" s="181" t="str">
        <f t="shared" si="12"/>
        <v/>
      </c>
    </row>
    <row r="328" spans="1:7" x14ac:dyDescent="0.3">
      <c r="A328" s="155" t="s">
        <v>1724</v>
      </c>
      <c r="B328" s="176" t="s">
        <v>68</v>
      </c>
      <c r="C328" s="184">
        <f>SUM(C310:C327)</f>
        <v>0</v>
      </c>
      <c r="D328" s="155">
        <f>SUM(D310:D327)</f>
        <v>0</v>
      </c>
      <c r="E328" s="197"/>
      <c r="F328" s="273">
        <f>SUM(F310:F327)</f>
        <v>0</v>
      </c>
      <c r="G328" s="273">
        <f>SUM(G310:G327)</f>
        <v>0</v>
      </c>
    </row>
    <row r="329" spans="1:7" x14ac:dyDescent="0.3">
      <c r="A329" s="155" t="s">
        <v>1725</v>
      </c>
      <c r="B329" s="176"/>
      <c r="E329" s="197"/>
      <c r="F329" s="197"/>
      <c r="G329" s="197"/>
    </row>
    <row r="330" spans="1:7" x14ac:dyDescent="0.3">
      <c r="A330" s="155" t="s">
        <v>1726</v>
      </c>
      <c r="B330" s="176"/>
      <c r="E330" s="197"/>
      <c r="F330" s="197"/>
      <c r="G330" s="197"/>
    </row>
    <row r="331" spans="1:7" x14ac:dyDescent="0.3">
      <c r="A331" s="155" t="s">
        <v>1727</v>
      </c>
      <c r="B331" s="176"/>
      <c r="E331" s="197"/>
      <c r="F331" s="197"/>
      <c r="G331" s="197"/>
    </row>
    <row r="332" spans="1:7" x14ac:dyDescent="0.3">
      <c r="A332" s="162"/>
      <c r="B332" s="162" t="s">
        <v>1728</v>
      </c>
      <c r="C332" s="162" t="s">
        <v>55</v>
      </c>
      <c r="D332" s="162" t="s">
        <v>1680</v>
      </c>
      <c r="E332" s="162"/>
      <c r="F332" s="162" t="s">
        <v>440</v>
      </c>
      <c r="G332" s="162" t="s">
        <v>1681</v>
      </c>
    </row>
    <row r="333" spans="1:7" x14ac:dyDescent="0.3">
      <c r="A333" s="155" t="s">
        <v>1729</v>
      </c>
      <c r="B333" s="176" t="s">
        <v>1730</v>
      </c>
      <c r="C333" s="178"/>
      <c r="E333" s="197"/>
      <c r="F333" s="181" t="str">
        <f>IF($C$346=0,"",IF(C333="[For completion]","",C333/$C$346))</f>
        <v/>
      </c>
      <c r="G333" s="181" t="str">
        <f>IF($D$346=0,"",IF(D333="[For completion]","",D333/$D$346))</f>
        <v/>
      </c>
    </row>
    <row r="334" spans="1:7" x14ac:dyDescent="0.3">
      <c r="A334" s="155" t="s">
        <v>1731</v>
      </c>
      <c r="B334" s="176" t="s">
        <v>1732</v>
      </c>
      <c r="C334" s="178"/>
      <c r="E334" s="197"/>
      <c r="F334" s="181" t="str">
        <f t="shared" ref="F334:F345" si="13">IF($C$346=0,"",IF(C334="[For completion]","",C334/$C$346))</f>
        <v/>
      </c>
      <c r="G334" s="181" t="str">
        <f t="shared" ref="G334:G345" si="14">IF($D$346=0,"",IF(D334="[For completion]","",D334/$D$346))</f>
        <v/>
      </c>
    </row>
    <row r="335" spans="1:7" x14ac:dyDescent="0.3">
      <c r="A335" s="155" t="s">
        <v>1733</v>
      </c>
      <c r="B335" s="176" t="s">
        <v>1734</v>
      </c>
      <c r="C335" s="178"/>
      <c r="E335" s="197"/>
      <c r="F335" s="181" t="str">
        <f t="shared" si="13"/>
        <v/>
      </c>
      <c r="G335" s="181" t="str">
        <f t="shared" si="14"/>
        <v/>
      </c>
    </row>
    <row r="336" spans="1:7" x14ac:dyDescent="0.3">
      <c r="A336" s="155" t="s">
        <v>1735</v>
      </c>
      <c r="B336" s="176" t="s">
        <v>1736</v>
      </c>
      <c r="C336" s="178"/>
      <c r="E336" s="197"/>
      <c r="F336" s="181" t="str">
        <f t="shared" si="13"/>
        <v/>
      </c>
      <c r="G336" s="181" t="str">
        <f t="shared" si="14"/>
        <v/>
      </c>
    </row>
    <row r="337" spans="1:7" x14ac:dyDescent="0.3">
      <c r="A337" s="155" t="s">
        <v>1737</v>
      </c>
      <c r="B337" s="176" t="s">
        <v>1738</v>
      </c>
      <c r="C337" s="178"/>
      <c r="E337" s="197"/>
      <c r="F337" s="181" t="str">
        <f t="shared" si="13"/>
        <v/>
      </c>
      <c r="G337" s="181" t="str">
        <f t="shared" si="14"/>
        <v/>
      </c>
    </row>
    <row r="338" spans="1:7" x14ac:dyDescent="0.3">
      <c r="A338" s="155" t="s">
        <v>1739</v>
      </c>
      <c r="B338" s="176" t="s">
        <v>1740</v>
      </c>
      <c r="C338" s="178"/>
      <c r="E338" s="197"/>
      <c r="F338" s="181" t="str">
        <f t="shared" si="13"/>
        <v/>
      </c>
      <c r="G338" s="181" t="str">
        <f t="shared" si="14"/>
        <v/>
      </c>
    </row>
    <row r="339" spans="1:7" x14ac:dyDescent="0.3">
      <c r="A339" s="155" t="s">
        <v>1741</v>
      </c>
      <c r="B339" s="176" t="s">
        <v>1742</v>
      </c>
      <c r="C339" s="178"/>
      <c r="E339" s="197"/>
      <c r="F339" s="181" t="str">
        <f t="shared" si="13"/>
        <v/>
      </c>
      <c r="G339" s="181" t="str">
        <f t="shared" si="14"/>
        <v/>
      </c>
    </row>
    <row r="340" spans="1:7" x14ac:dyDescent="0.3">
      <c r="A340" s="155" t="s">
        <v>1743</v>
      </c>
      <c r="B340" s="176" t="s">
        <v>1744</v>
      </c>
      <c r="C340" s="178"/>
      <c r="E340" s="197"/>
      <c r="F340" s="181" t="str">
        <f t="shared" si="13"/>
        <v/>
      </c>
      <c r="G340" s="181" t="str">
        <f t="shared" si="14"/>
        <v/>
      </c>
    </row>
    <row r="341" spans="1:7" x14ac:dyDescent="0.3">
      <c r="A341" s="155" t="s">
        <v>1745</v>
      </c>
      <c r="B341" s="176" t="s">
        <v>1746</v>
      </c>
      <c r="C341" s="178"/>
      <c r="E341" s="197"/>
      <c r="F341" s="181" t="str">
        <f t="shared" si="13"/>
        <v/>
      </c>
      <c r="G341" s="181" t="str">
        <f t="shared" si="14"/>
        <v/>
      </c>
    </row>
    <row r="342" spans="1:7" x14ac:dyDescent="0.3">
      <c r="A342" s="155" t="s">
        <v>1747</v>
      </c>
      <c r="B342" s="155" t="s">
        <v>1748</v>
      </c>
      <c r="C342" s="178"/>
      <c r="E342" s="153"/>
      <c r="F342" s="181" t="str">
        <f t="shared" si="13"/>
        <v/>
      </c>
      <c r="G342" s="181" t="str">
        <f t="shared" si="14"/>
        <v/>
      </c>
    </row>
    <row r="343" spans="1:7" x14ac:dyDescent="0.3">
      <c r="A343" s="155" t="s">
        <v>1749</v>
      </c>
      <c r="B343" s="155" t="s">
        <v>1750</v>
      </c>
      <c r="C343" s="178"/>
      <c r="E343" s="153"/>
      <c r="F343" s="181" t="str">
        <f t="shared" si="13"/>
        <v/>
      </c>
      <c r="G343" s="181" t="str">
        <f t="shared" si="14"/>
        <v/>
      </c>
    </row>
    <row r="344" spans="1:7" x14ac:dyDescent="0.3">
      <c r="A344" s="155" t="s">
        <v>1751</v>
      </c>
      <c r="B344" s="176" t="s">
        <v>1752</v>
      </c>
      <c r="C344" s="178"/>
      <c r="E344" s="197"/>
      <c r="F344" s="181" t="str">
        <f t="shared" si="13"/>
        <v/>
      </c>
      <c r="G344" s="181" t="str">
        <f t="shared" si="14"/>
        <v/>
      </c>
    </row>
    <row r="345" spans="1:7" x14ac:dyDescent="0.3">
      <c r="A345" s="155" t="s">
        <v>1753</v>
      </c>
      <c r="B345" s="155" t="s">
        <v>1700</v>
      </c>
      <c r="C345" s="178"/>
      <c r="E345" s="153"/>
      <c r="F345" s="181" t="str">
        <f t="shared" si="13"/>
        <v/>
      </c>
      <c r="G345" s="181" t="str">
        <f t="shared" si="14"/>
        <v/>
      </c>
    </row>
    <row r="346" spans="1:7" x14ac:dyDescent="0.3">
      <c r="A346" s="155" t="s">
        <v>1754</v>
      </c>
      <c r="B346" s="176" t="s">
        <v>68</v>
      </c>
      <c r="C346" s="184">
        <f>SUM(C333:C345)</f>
        <v>0</v>
      </c>
      <c r="D346" s="155">
        <f>SUM(D333:D345)</f>
        <v>0</v>
      </c>
      <c r="E346" s="197"/>
      <c r="F346" s="273">
        <f>SUM(F333:F345)</f>
        <v>0</v>
      </c>
      <c r="G346" s="273">
        <f>SUM(G333:G345)</f>
        <v>0</v>
      </c>
    </row>
    <row r="347" spans="1:7" x14ac:dyDescent="0.3">
      <c r="A347" s="155" t="s">
        <v>1755</v>
      </c>
      <c r="B347" s="176"/>
      <c r="C347" s="178"/>
      <c r="E347" s="197"/>
      <c r="F347" s="256"/>
      <c r="G347" s="256"/>
    </row>
    <row r="348" spans="1:7" x14ac:dyDescent="0.3">
      <c r="A348" s="155" t="s">
        <v>1756</v>
      </c>
      <c r="B348" s="176"/>
      <c r="C348" s="178"/>
      <c r="E348" s="197"/>
      <c r="F348" s="256"/>
      <c r="G348" s="256"/>
    </row>
    <row r="349" spans="1:7" x14ac:dyDescent="0.3">
      <c r="A349" s="155" t="s">
        <v>1757</v>
      </c>
      <c r="B349" s="153"/>
      <c r="C349" s="153"/>
      <c r="D349" s="153"/>
      <c r="E349" s="153"/>
      <c r="F349" s="153"/>
      <c r="G349" s="153"/>
    </row>
    <row r="350" spans="1:7" x14ac:dyDescent="0.3">
      <c r="A350" s="155" t="s">
        <v>1758</v>
      </c>
      <c r="B350" s="153"/>
      <c r="C350" s="153"/>
      <c r="D350" s="153"/>
      <c r="E350" s="153"/>
      <c r="F350" s="153"/>
      <c r="G350" s="153"/>
    </row>
    <row r="351" spans="1:7" x14ac:dyDescent="0.3">
      <c r="A351" s="155" t="s">
        <v>1759</v>
      </c>
      <c r="B351" s="176"/>
      <c r="C351" s="178"/>
      <c r="E351" s="197"/>
      <c r="F351" s="256"/>
      <c r="G351" s="256"/>
    </row>
    <row r="352" spans="1:7" x14ac:dyDescent="0.3">
      <c r="A352" s="155" t="s">
        <v>1760</v>
      </c>
      <c r="B352" s="176"/>
      <c r="C352" s="178"/>
      <c r="E352" s="197"/>
      <c r="F352" s="256"/>
      <c r="G352" s="256"/>
    </row>
    <row r="353" spans="1:7" x14ac:dyDescent="0.3">
      <c r="A353" s="155" t="s">
        <v>1761</v>
      </c>
      <c r="B353" s="176"/>
      <c r="C353" s="178"/>
      <c r="E353" s="197"/>
      <c r="F353" s="256"/>
      <c r="G353" s="256"/>
    </row>
    <row r="354" spans="1:7" x14ac:dyDescent="0.3">
      <c r="A354" s="155" t="s">
        <v>1762</v>
      </c>
      <c r="B354" s="176"/>
      <c r="C354" s="178"/>
      <c r="E354" s="197"/>
      <c r="F354" s="256"/>
      <c r="G354" s="256"/>
    </row>
    <row r="355" spans="1:7" x14ac:dyDescent="0.3">
      <c r="A355" s="155" t="s">
        <v>1763</v>
      </c>
      <c r="B355" s="176"/>
      <c r="E355" s="197"/>
      <c r="F355" s="197"/>
      <c r="G355" s="197"/>
    </row>
    <row r="356" spans="1:7" x14ac:dyDescent="0.3">
      <c r="A356" s="155" t="s">
        <v>1764</v>
      </c>
      <c r="B356" s="176"/>
      <c r="E356" s="197"/>
      <c r="F356" s="197"/>
      <c r="G356" s="197"/>
    </row>
    <row r="357" spans="1:7" x14ac:dyDescent="0.3">
      <c r="A357" s="162"/>
      <c r="B357" s="162" t="s">
        <v>1765</v>
      </c>
      <c r="C357" s="162" t="s">
        <v>55</v>
      </c>
      <c r="D357" s="162" t="s">
        <v>1680</v>
      </c>
      <c r="E357" s="162"/>
      <c r="F357" s="162" t="s">
        <v>440</v>
      </c>
      <c r="G357" s="162" t="s">
        <v>1681</v>
      </c>
    </row>
    <row r="358" spans="1:7" x14ac:dyDescent="0.3">
      <c r="A358" s="155" t="s">
        <v>1766</v>
      </c>
      <c r="B358" s="176" t="s">
        <v>1767</v>
      </c>
      <c r="C358" s="178"/>
      <c r="E358" s="197"/>
      <c r="F358" s="181" t="str">
        <f>IF($C$365=0,"",IF(C358="[For completion]","",C358/$C$365))</f>
        <v/>
      </c>
      <c r="G358" s="181" t="str">
        <f>IF($D$365=0,"",IF(D358="[For completion]","",D358/$D$365))</f>
        <v/>
      </c>
    </row>
    <row r="359" spans="1:7" x14ac:dyDescent="0.3">
      <c r="A359" s="155" t="s">
        <v>1768</v>
      </c>
      <c r="B359" s="274" t="s">
        <v>1769</v>
      </c>
      <c r="C359" s="178"/>
      <c r="E359" s="197"/>
      <c r="F359" s="181" t="str">
        <f t="shared" ref="F359:F364" si="15">IF($C$365=0,"",IF(C359="[For completion]","",C359/$C$365))</f>
        <v/>
      </c>
      <c r="G359" s="181" t="str">
        <f t="shared" ref="G359:G364" si="16">IF($D$365=0,"",IF(D359="[For completion]","",D359/$D$365))</f>
        <v/>
      </c>
    </row>
    <row r="360" spans="1:7" x14ac:dyDescent="0.3">
      <c r="A360" s="155" t="s">
        <v>1770</v>
      </c>
      <c r="B360" s="176" t="s">
        <v>1771</v>
      </c>
      <c r="C360" s="178"/>
      <c r="E360" s="197"/>
      <c r="F360" s="181" t="str">
        <f t="shared" si="15"/>
        <v/>
      </c>
      <c r="G360" s="181" t="str">
        <f t="shared" si="16"/>
        <v/>
      </c>
    </row>
    <row r="361" spans="1:7" x14ac:dyDescent="0.3">
      <c r="A361" s="155" t="s">
        <v>1772</v>
      </c>
      <c r="B361" s="176" t="s">
        <v>1773</v>
      </c>
      <c r="C361" s="178"/>
      <c r="E361" s="197"/>
      <c r="F361" s="181" t="str">
        <f t="shared" si="15"/>
        <v/>
      </c>
      <c r="G361" s="181" t="str">
        <f t="shared" si="16"/>
        <v/>
      </c>
    </row>
    <row r="362" spans="1:7" x14ac:dyDescent="0.3">
      <c r="A362" s="155" t="s">
        <v>1774</v>
      </c>
      <c r="B362" s="176" t="s">
        <v>1775</v>
      </c>
      <c r="C362" s="178"/>
      <c r="E362" s="197"/>
      <c r="F362" s="181" t="str">
        <f t="shared" si="15"/>
        <v/>
      </c>
      <c r="G362" s="181" t="str">
        <f t="shared" si="16"/>
        <v/>
      </c>
    </row>
    <row r="363" spans="1:7" x14ac:dyDescent="0.3">
      <c r="A363" s="155" t="s">
        <v>1776</v>
      </c>
      <c r="B363" s="176" t="s">
        <v>1777</v>
      </c>
      <c r="C363" s="178"/>
      <c r="E363" s="197"/>
      <c r="F363" s="181" t="str">
        <f t="shared" si="15"/>
        <v/>
      </c>
      <c r="G363" s="181" t="str">
        <f t="shared" si="16"/>
        <v/>
      </c>
    </row>
    <row r="364" spans="1:7" x14ac:dyDescent="0.3">
      <c r="A364" s="155" t="s">
        <v>1778</v>
      </c>
      <c r="B364" s="176" t="s">
        <v>1779</v>
      </c>
      <c r="C364" s="178"/>
      <c r="E364" s="197"/>
      <c r="F364" s="181" t="str">
        <f t="shared" si="15"/>
        <v/>
      </c>
      <c r="G364" s="181" t="str">
        <f t="shared" si="16"/>
        <v/>
      </c>
    </row>
    <row r="365" spans="1:7" x14ac:dyDescent="0.3">
      <c r="A365" s="155" t="s">
        <v>1780</v>
      </c>
      <c r="B365" s="176" t="s">
        <v>68</v>
      </c>
      <c r="C365" s="184">
        <f>SUM(C358:C364)</f>
        <v>0</v>
      </c>
      <c r="D365" s="155">
        <f>SUM(D358:D364)</f>
        <v>0</v>
      </c>
      <c r="E365" s="197"/>
      <c r="F365" s="273">
        <f>SUM(F358:F364)</f>
        <v>0</v>
      </c>
      <c r="G365" s="273">
        <f>SUM(G358:G364)</f>
        <v>0</v>
      </c>
    </row>
    <row r="366" spans="1:7" x14ac:dyDescent="0.3">
      <c r="A366" s="155" t="s">
        <v>1781</v>
      </c>
      <c r="B366" s="176"/>
      <c r="E366" s="197"/>
      <c r="F366" s="197"/>
      <c r="G366" s="197"/>
    </row>
    <row r="367" spans="1:7" x14ac:dyDescent="0.3">
      <c r="A367" s="162"/>
      <c r="B367" s="162" t="s">
        <v>1782</v>
      </c>
      <c r="C367" s="162" t="s">
        <v>55</v>
      </c>
      <c r="D367" s="162" t="s">
        <v>1680</v>
      </c>
      <c r="E367" s="162"/>
      <c r="F367" s="162" t="s">
        <v>440</v>
      </c>
      <c r="G367" s="162" t="s">
        <v>1681</v>
      </c>
    </row>
    <row r="368" spans="1:7" x14ac:dyDescent="0.3">
      <c r="A368" s="155" t="s">
        <v>1783</v>
      </c>
      <c r="B368" s="176" t="s">
        <v>1784</v>
      </c>
      <c r="C368" s="178"/>
      <c r="E368" s="197"/>
      <c r="F368" s="181" t="str">
        <f>IF($C$372=0,"",IF(C368="[For completion]","",C368/$C$372))</f>
        <v/>
      </c>
      <c r="G368" s="181" t="str">
        <f>IF($D$372=0,"",IF(D368="[For completion]","",D368/$D$372))</f>
        <v/>
      </c>
    </row>
    <row r="369" spans="1:7" x14ac:dyDescent="0.3">
      <c r="A369" s="155" t="s">
        <v>1785</v>
      </c>
      <c r="B369" s="274" t="s">
        <v>1786</v>
      </c>
      <c r="C369" s="178"/>
      <c r="E369" s="197"/>
      <c r="F369" s="181" t="str">
        <f>IF($C$372=0,"",IF(C369="[For completion]","",C369/$C$372))</f>
        <v/>
      </c>
      <c r="G369" s="181" t="str">
        <f>IF($D$372=0,"",IF(D369="[For completion]","",D369/$D$372))</f>
        <v/>
      </c>
    </row>
    <row r="370" spans="1:7" x14ac:dyDescent="0.3">
      <c r="A370" s="155" t="s">
        <v>1787</v>
      </c>
      <c r="B370" s="176" t="s">
        <v>1779</v>
      </c>
      <c r="C370" s="178"/>
      <c r="E370" s="197"/>
      <c r="F370" s="181" t="str">
        <f>IF($C$372=0,"",IF(C370="[For completion]","",C370/$C$372))</f>
        <v/>
      </c>
      <c r="G370" s="181" t="str">
        <f>IF($D$372=0,"",IF(D370="[For completion]","",D370/$D$372))</f>
        <v/>
      </c>
    </row>
    <row r="371" spans="1:7" x14ac:dyDescent="0.3">
      <c r="A371" s="155" t="s">
        <v>1788</v>
      </c>
      <c r="B371" s="155" t="s">
        <v>1700</v>
      </c>
      <c r="C371" s="178"/>
      <c r="E371" s="197"/>
      <c r="F371" s="181" t="str">
        <f>IF($C$372=0,"",IF(C371="[For completion]","",C371/$C$372))</f>
        <v/>
      </c>
      <c r="G371" s="181" t="str">
        <f>IF($D$372=0,"",IF(D371="[For completion]","",D371/$D$372))</f>
        <v/>
      </c>
    </row>
    <row r="372" spans="1:7" x14ac:dyDescent="0.3">
      <c r="A372" s="155" t="s">
        <v>1789</v>
      </c>
      <c r="B372" s="176" t="s">
        <v>68</v>
      </c>
      <c r="C372" s="184">
        <f>SUM(C368:C371)</f>
        <v>0</v>
      </c>
      <c r="D372" s="155">
        <f>SUM(D368:D371)</f>
        <v>0</v>
      </c>
      <c r="E372" s="197"/>
      <c r="F372" s="273">
        <f>SUM(F368:F371)</f>
        <v>0</v>
      </c>
      <c r="G372" s="273">
        <f>SUM(G368:G371)</f>
        <v>0</v>
      </c>
    </row>
    <row r="373" spans="1:7" x14ac:dyDescent="0.3">
      <c r="A373" s="155" t="s">
        <v>1790</v>
      </c>
      <c r="B373" s="176"/>
      <c r="E373" s="197"/>
      <c r="F373" s="197"/>
      <c r="G373" s="197"/>
    </row>
    <row r="374" spans="1:7" x14ac:dyDescent="0.3">
      <c r="A374" s="162"/>
      <c r="B374" s="162" t="s">
        <v>1791</v>
      </c>
      <c r="C374" s="162" t="s">
        <v>1792</v>
      </c>
      <c r="D374" s="162" t="s">
        <v>1793</v>
      </c>
      <c r="E374" s="162"/>
      <c r="F374" s="162" t="s">
        <v>1794</v>
      </c>
      <c r="G374" s="162"/>
    </row>
    <row r="375" spans="1:7" x14ac:dyDescent="0.3">
      <c r="A375" s="155" t="s">
        <v>1795</v>
      </c>
      <c r="B375" s="176" t="s">
        <v>1767</v>
      </c>
      <c r="C375" s="275"/>
      <c r="E375" s="154"/>
      <c r="F375" s="170"/>
      <c r="G375" s="181" t="str">
        <f>IF($D$393=0,"",IF(D375="[For completion]","",D375/$D$393))</f>
        <v/>
      </c>
    </row>
    <row r="376" spans="1:7" x14ac:dyDescent="0.3">
      <c r="A376" s="155" t="s">
        <v>1796</v>
      </c>
      <c r="B376" s="176" t="s">
        <v>1769</v>
      </c>
      <c r="C376" s="275"/>
      <c r="E376" s="154"/>
      <c r="F376" s="170"/>
      <c r="G376" s="181" t="str">
        <f t="shared" ref="G376:G393" si="17">IF($D$393=0,"",IF(D376="[For completion]","",D376/$D$393))</f>
        <v/>
      </c>
    </row>
    <row r="377" spans="1:7" x14ac:dyDescent="0.3">
      <c r="A377" s="155" t="s">
        <v>1797</v>
      </c>
      <c r="B377" s="176" t="s">
        <v>1771</v>
      </c>
      <c r="C377" s="275"/>
      <c r="E377" s="154"/>
      <c r="F377" s="170"/>
      <c r="G377" s="181" t="str">
        <f t="shared" si="17"/>
        <v/>
      </c>
    </row>
    <row r="378" spans="1:7" x14ac:dyDescent="0.3">
      <c r="A378" s="155" t="s">
        <v>1798</v>
      </c>
      <c r="B378" s="176" t="s">
        <v>1773</v>
      </c>
      <c r="C378" s="275"/>
      <c r="E378" s="154"/>
      <c r="F378" s="170"/>
      <c r="G378" s="181" t="str">
        <f t="shared" si="17"/>
        <v/>
      </c>
    </row>
    <row r="379" spans="1:7" x14ac:dyDescent="0.3">
      <c r="A379" s="155" t="s">
        <v>1799</v>
      </c>
      <c r="B379" s="176" t="s">
        <v>1775</v>
      </c>
      <c r="C379" s="275"/>
      <c r="E379" s="154"/>
      <c r="F379" s="170"/>
      <c r="G379" s="181" t="str">
        <f t="shared" si="17"/>
        <v/>
      </c>
    </row>
    <row r="380" spans="1:7" x14ac:dyDescent="0.3">
      <c r="A380" s="155" t="s">
        <v>1800</v>
      </c>
      <c r="B380" s="176" t="s">
        <v>1777</v>
      </c>
      <c r="C380" s="275"/>
      <c r="E380" s="154"/>
      <c r="F380" s="170"/>
      <c r="G380" s="181" t="str">
        <f t="shared" si="17"/>
        <v/>
      </c>
    </row>
    <row r="381" spans="1:7" x14ac:dyDescent="0.3">
      <c r="A381" s="155" t="s">
        <v>1801</v>
      </c>
      <c r="B381" s="176" t="s">
        <v>1779</v>
      </c>
      <c r="C381" s="275"/>
      <c r="E381" s="154"/>
      <c r="F381" s="170"/>
      <c r="G381" s="181" t="str">
        <f t="shared" si="17"/>
        <v/>
      </c>
    </row>
    <row r="382" spans="1:7" x14ac:dyDescent="0.3">
      <c r="A382" s="155" t="s">
        <v>1802</v>
      </c>
      <c r="B382" s="176" t="s">
        <v>1700</v>
      </c>
      <c r="C382" s="275"/>
      <c r="E382" s="154"/>
      <c r="F382" s="170"/>
      <c r="G382" s="181" t="str">
        <f t="shared" si="17"/>
        <v/>
      </c>
    </row>
    <row r="383" spans="1:7" x14ac:dyDescent="0.3">
      <c r="A383" s="155" t="s">
        <v>1803</v>
      </c>
      <c r="B383" s="176" t="s">
        <v>68</v>
      </c>
      <c r="C383" s="184">
        <v>0</v>
      </c>
      <c r="D383" s="155">
        <v>0</v>
      </c>
      <c r="E383" s="154"/>
      <c r="G383" s="181" t="str">
        <f t="shared" si="17"/>
        <v/>
      </c>
    </row>
    <row r="384" spans="1:7" x14ac:dyDescent="0.3">
      <c r="A384" s="155" t="s">
        <v>1804</v>
      </c>
      <c r="B384" s="176" t="s">
        <v>1805</v>
      </c>
      <c r="F384" s="170"/>
      <c r="G384" s="181" t="str">
        <f t="shared" si="17"/>
        <v/>
      </c>
    </row>
    <row r="385" spans="1:7" hidden="1" x14ac:dyDescent="0.3">
      <c r="A385" s="155" t="s">
        <v>1806</v>
      </c>
      <c r="B385" s="176"/>
      <c r="C385" s="178"/>
      <c r="E385" s="154"/>
      <c r="F385" s="181"/>
      <c r="G385" s="181" t="str">
        <f t="shared" si="17"/>
        <v/>
      </c>
    </row>
    <row r="386" spans="1:7" hidden="1" x14ac:dyDescent="0.3">
      <c r="A386" s="155" t="s">
        <v>1807</v>
      </c>
      <c r="B386" s="176"/>
      <c r="C386" s="178"/>
      <c r="E386" s="154"/>
      <c r="F386" s="181"/>
      <c r="G386" s="181" t="str">
        <f t="shared" si="17"/>
        <v/>
      </c>
    </row>
    <row r="387" spans="1:7" hidden="1" x14ac:dyDescent="0.3">
      <c r="A387" s="155" t="s">
        <v>1808</v>
      </c>
      <c r="B387" s="176"/>
      <c r="C387" s="178"/>
      <c r="E387" s="154"/>
      <c r="F387" s="181"/>
      <c r="G387" s="181" t="str">
        <f t="shared" si="17"/>
        <v/>
      </c>
    </row>
    <row r="388" spans="1:7" hidden="1" x14ac:dyDescent="0.3">
      <c r="A388" s="155" t="s">
        <v>1809</v>
      </c>
      <c r="B388" s="176"/>
      <c r="C388" s="178"/>
      <c r="E388" s="154"/>
      <c r="F388" s="181"/>
      <c r="G388" s="181" t="str">
        <f t="shared" si="17"/>
        <v/>
      </c>
    </row>
    <row r="389" spans="1:7" hidden="1" x14ac:dyDescent="0.3">
      <c r="A389" s="155" t="s">
        <v>1810</v>
      </c>
      <c r="B389" s="176"/>
      <c r="C389" s="178"/>
      <c r="E389" s="154"/>
      <c r="F389" s="181"/>
      <c r="G389" s="181" t="str">
        <f t="shared" si="17"/>
        <v/>
      </c>
    </row>
    <row r="390" spans="1:7" hidden="1" x14ac:dyDescent="0.3">
      <c r="A390" s="155" t="s">
        <v>1811</v>
      </c>
      <c r="B390" s="176"/>
      <c r="C390" s="178"/>
      <c r="E390" s="154"/>
      <c r="F390" s="181"/>
      <c r="G390" s="181" t="str">
        <f t="shared" si="17"/>
        <v/>
      </c>
    </row>
    <row r="391" spans="1:7" hidden="1" x14ac:dyDescent="0.3">
      <c r="A391" s="155" t="s">
        <v>1812</v>
      </c>
      <c r="B391" s="176"/>
      <c r="C391" s="178"/>
      <c r="E391" s="154"/>
      <c r="F391" s="181"/>
      <c r="G391" s="181" t="str">
        <f t="shared" si="17"/>
        <v/>
      </c>
    </row>
    <row r="392" spans="1:7" hidden="1" x14ac:dyDescent="0.3">
      <c r="A392" s="155" t="s">
        <v>1813</v>
      </c>
      <c r="B392" s="176"/>
      <c r="C392" s="178"/>
      <c r="E392" s="154"/>
      <c r="F392" s="181"/>
      <c r="G392" s="181" t="str">
        <f t="shared" si="17"/>
        <v/>
      </c>
    </row>
    <row r="393" spans="1:7" hidden="1" x14ac:dyDescent="0.3">
      <c r="A393" s="155" t="s">
        <v>1814</v>
      </c>
      <c r="B393" s="176"/>
      <c r="C393" s="178"/>
      <c r="E393" s="154"/>
      <c r="F393" s="181"/>
      <c r="G393" s="181" t="str">
        <f t="shared" si="17"/>
        <v/>
      </c>
    </row>
    <row r="394" spans="1:7" hidden="1" x14ac:dyDescent="0.3">
      <c r="A394" s="155" t="s">
        <v>1815</v>
      </c>
      <c r="C394" s="276"/>
      <c r="E394" s="154"/>
      <c r="F394" s="154"/>
    </row>
    <row r="395" spans="1:7" hidden="1" x14ac:dyDescent="0.3">
      <c r="A395" s="155" t="s">
        <v>1816</v>
      </c>
      <c r="C395" s="276"/>
      <c r="E395" s="154"/>
      <c r="F395" s="154"/>
    </row>
    <row r="396" spans="1:7" hidden="1" x14ac:dyDescent="0.3">
      <c r="A396" s="155" t="s">
        <v>1817</v>
      </c>
      <c r="C396" s="276"/>
      <c r="E396" s="154"/>
      <c r="F396" s="154"/>
    </row>
    <row r="397" spans="1:7" hidden="1" x14ac:dyDescent="0.3">
      <c r="A397" s="155" t="s">
        <v>1818</v>
      </c>
      <c r="C397" s="276"/>
      <c r="E397" s="154"/>
      <c r="F397" s="154"/>
    </row>
    <row r="398" spans="1:7" hidden="1" x14ac:dyDescent="0.3">
      <c r="A398" s="155" t="s">
        <v>1819</v>
      </c>
      <c r="C398" s="276"/>
      <c r="E398" s="154"/>
      <c r="F398" s="154"/>
    </row>
    <row r="399" spans="1:7" hidden="1" x14ac:dyDescent="0.3">
      <c r="A399" s="155" t="s">
        <v>1820</v>
      </c>
      <c r="C399" s="276"/>
      <c r="E399" s="154"/>
      <c r="F399" s="154"/>
    </row>
    <row r="400" spans="1:7" hidden="1" x14ac:dyDescent="0.3">
      <c r="A400" s="155" t="s">
        <v>1821</v>
      </c>
      <c r="C400" s="276"/>
      <c r="E400" s="154"/>
      <c r="F400" s="154"/>
    </row>
    <row r="401" spans="1:6" hidden="1" x14ac:dyDescent="0.3">
      <c r="A401" s="155" t="s">
        <v>1822</v>
      </c>
      <c r="C401" s="276"/>
      <c r="E401" s="154"/>
      <c r="F401" s="154"/>
    </row>
    <row r="402" spans="1:6" hidden="1" x14ac:dyDescent="0.3">
      <c r="A402" s="155" t="s">
        <v>1823</v>
      </c>
      <c r="C402" s="276"/>
      <c r="E402" s="154"/>
      <c r="F402" s="154"/>
    </row>
    <row r="403" spans="1:6" hidden="1" x14ac:dyDescent="0.3">
      <c r="A403" s="155" t="s">
        <v>1824</v>
      </c>
      <c r="C403" s="276"/>
      <c r="E403" s="154"/>
      <c r="F403" s="154"/>
    </row>
    <row r="404" spans="1:6" hidden="1" x14ac:dyDescent="0.3">
      <c r="A404" s="155" t="s">
        <v>1825</v>
      </c>
      <c r="C404" s="276"/>
      <c r="E404" s="154"/>
      <c r="F404" s="154"/>
    </row>
    <row r="405" spans="1:6" hidden="1" x14ac:dyDescent="0.3">
      <c r="A405" s="155" t="s">
        <v>1826</v>
      </c>
      <c r="C405" s="276"/>
      <c r="E405" s="154"/>
      <c r="F405" s="154"/>
    </row>
    <row r="406" spans="1:6" hidden="1" x14ac:dyDescent="0.3">
      <c r="A406" s="155" t="s">
        <v>1827</v>
      </c>
      <c r="C406" s="276"/>
      <c r="E406" s="154"/>
      <c r="F406" s="154"/>
    </row>
    <row r="407" spans="1:6" hidden="1" x14ac:dyDescent="0.3">
      <c r="A407" s="155" t="s">
        <v>1828</v>
      </c>
      <c r="C407" s="276"/>
      <c r="E407" s="154"/>
      <c r="F407" s="154"/>
    </row>
    <row r="408" spans="1:6" hidden="1" x14ac:dyDescent="0.3">
      <c r="A408" s="155" t="s">
        <v>1829</v>
      </c>
      <c r="C408" s="276"/>
      <c r="E408" s="154"/>
      <c r="F408" s="154"/>
    </row>
    <row r="409" spans="1:6" hidden="1" x14ac:dyDescent="0.3">
      <c r="A409" s="155" t="s">
        <v>1830</v>
      </c>
      <c r="C409" s="276"/>
      <c r="E409" s="154"/>
      <c r="F409" s="154"/>
    </row>
    <row r="410" spans="1:6" hidden="1" x14ac:dyDescent="0.3">
      <c r="A410" s="155" t="s">
        <v>1831</v>
      </c>
      <c r="C410" s="276"/>
      <c r="E410" s="154"/>
      <c r="F410" s="154"/>
    </row>
    <row r="411" spans="1:6" hidden="1" x14ac:dyDescent="0.3">
      <c r="A411" s="155" t="s">
        <v>1832</v>
      </c>
      <c r="C411" s="276"/>
      <c r="E411" s="154"/>
      <c r="F411" s="154"/>
    </row>
    <row r="412" spans="1:6" hidden="1" x14ac:dyDescent="0.3">
      <c r="A412" s="155" t="s">
        <v>1833</v>
      </c>
      <c r="C412" s="276"/>
      <c r="E412" s="154"/>
      <c r="F412" s="154"/>
    </row>
    <row r="413" spans="1:6" hidden="1" x14ac:dyDescent="0.3">
      <c r="A413" s="155" t="s">
        <v>1834</v>
      </c>
      <c r="C413" s="276"/>
      <c r="E413" s="154"/>
      <c r="F413" s="154"/>
    </row>
    <row r="414" spans="1:6" hidden="1" x14ac:dyDescent="0.3">
      <c r="A414" s="155" t="s">
        <v>1835</v>
      </c>
      <c r="C414" s="276"/>
      <c r="E414" s="154"/>
      <c r="F414" s="154"/>
    </row>
    <row r="415" spans="1:6" hidden="1" x14ac:dyDescent="0.3">
      <c r="A415" s="155" t="s">
        <v>1836</v>
      </c>
      <c r="C415" s="276"/>
      <c r="E415" s="154"/>
      <c r="F415" s="154"/>
    </row>
    <row r="416" spans="1:6" hidden="1" x14ac:dyDescent="0.3">
      <c r="A416" s="155" t="s">
        <v>1837</v>
      </c>
      <c r="C416" s="276"/>
      <c r="E416" s="154"/>
      <c r="F416" s="154"/>
    </row>
    <row r="417" spans="1:7" hidden="1" x14ac:dyDescent="0.3">
      <c r="A417" s="155" t="s">
        <v>1838</v>
      </c>
      <c r="C417" s="276"/>
      <c r="E417" s="154"/>
      <c r="F417" s="154"/>
    </row>
    <row r="418" spans="1:7" hidden="1" x14ac:dyDescent="0.3">
      <c r="A418" s="155" t="s">
        <v>1839</v>
      </c>
      <c r="C418" s="276"/>
      <c r="E418" s="154"/>
      <c r="F418" s="154"/>
    </row>
    <row r="419" spans="1:7" hidden="1" x14ac:dyDescent="0.3">
      <c r="A419" s="155" t="s">
        <v>1840</v>
      </c>
      <c r="C419" s="276"/>
      <c r="E419" s="154"/>
      <c r="F419" s="154"/>
    </row>
    <row r="420" spans="1:7" hidden="1" x14ac:dyDescent="0.3">
      <c r="A420" s="155" t="s">
        <v>1841</v>
      </c>
      <c r="C420" s="276"/>
      <c r="E420" s="154"/>
      <c r="F420" s="154"/>
    </row>
    <row r="421" spans="1:7" hidden="1" x14ac:dyDescent="0.3">
      <c r="A421" s="155" t="s">
        <v>1842</v>
      </c>
      <c r="C421" s="276"/>
      <c r="E421" s="154"/>
      <c r="F421" s="154"/>
    </row>
    <row r="422" spans="1:7" hidden="1" x14ac:dyDescent="0.3">
      <c r="A422" s="155" t="s">
        <v>1843</v>
      </c>
      <c r="C422" s="276"/>
      <c r="E422" s="154"/>
      <c r="F422" s="154"/>
    </row>
    <row r="423" spans="1:7" ht="18" x14ac:dyDescent="0.3">
      <c r="A423" s="264"/>
      <c r="B423" s="265" t="s">
        <v>1844</v>
      </c>
      <c r="C423" s="264"/>
      <c r="D423" s="264"/>
      <c r="E423" s="264"/>
      <c r="F423" s="266"/>
      <c r="G423" s="266"/>
    </row>
    <row r="424" spans="1:7" x14ac:dyDescent="0.3">
      <c r="A424" s="161"/>
      <c r="B424" s="161" t="s">
        <v>1845</v>
      </c>
      <c r="C424" s="161" t="s">
        <v>620</v>
      </c>
      <c r="D424" s="161" t="s">
        <v>621</v>
      </c>
      <c r="E424" s="161"/>
      <c r="F424" s="161" t="s">
        <v>441</v>
      </c>
      <c r="G424" s="161" t="s">
        <v>622</v>
      </c>
    </row>
    <row r="425" spans="1:7" x14ac:dyDescent="0.3">
      <c r="A425" s="155" t="s">
        <v>1846</v>
      </c>
      <c r="B425" s="155" t="s">
        <v>624</v>
      </c>
      <c r="C425" s="178"/>
      <c r="D425" s="198"/>
      <c r="E425" s="198"/>
      <c r="F425" s="209"/>
      <c r="G425" s="209"/>
    </row>
    <row r="426" spans="1:7" x14ac:dyDescent="0.3">
      <c r="A426" s="198"/>
      <c r="D426" s="198"/>
      <c r="E426" s="198"/>
      <c r="F426" s="209"/>
      <c r="G426" s="209"/>
    </row>
    <row r="427" spans="1:7" x14ac:dyDescent="0.3">
      <c r="B427" s="155" t="s">
        <v>625</v>
      </c>
      <c r="D427" s="198"/>
      <c r="E427" s="198"/>
      <c r="F427" s="209"/>
      <c r="G427" s="209"/>
    </row>
    <row r="428" spans="1:7" x14ac:dyDescent="0.3">
      <c r="A428" s="155" t="s">
        <v>1847</v>
      </c>
      <c r="B428" s="176" t="s">
        <v>558</v>
      </c>
      <c r="C428" s="178"/>
      <c r="D428" s="254"/>
      <c r="E428" s="198"/>
      <c r="F428" s="181" t="str">
        <f t="shared" ref="F428:F451" si="18">IF($C$452=0,"",IF(C428="[for completion]","",C428/$C$452))</f>
        <v/>
      </c>
      <c r="G428" s="181" t="str">
        <f t="shared" ref="G428:G451" si="19">IF($D$452=0,"",IF(D428="[for completion]","",D428/$D$452))</f>
        <v/>
      </c>
    </row>
    <row r="429" spans="1:7" x14ac:dyDescent="0.3">
      <c r="A429" s="155" t="s">
        <v>1848</v>
      </c>
      <c r="B429" s="176" t="s">
        <v>558</v>
      </c>
      <c r="C429" s="178"/>
      <c r="D429" s="254"/>
      <c r="E429" s="198"/>
      <c r="F429" s="181" t="str">
        <f t="shared" si="18"/>
        <v/>
      </c>
      <c r="G429" s="181" t="str">
        <f t="shared" si="19"/>
        <v/>
      </c>
    </row>
    <row r="430" spans="1:7" x14ac:dyDescent="0.3">
      <c r="A430" s="155" t="s">
        <v>1849</v>
      </c>
      <c r="B430" s="176" t="s">
        <v>558</v>
      </c>
      <c r="C430" s="178"/>
      <c r="D430" s="254"/>
      <c r="E430" s="198"/>
      <c r="F430" s="181" t="str">
        <f t="shared" si="18"/>
        <v/>
      </c>
      <c r="G430" s="181" t="str">
        <f t="shared" si="19"/>
        <v/>
      </c>
    </row>
    <row r="431" spans="1:7" x14ac:dyDescent="0.3">
      <c r="A431" s="155" t="s">
        <v>1850</v>
      </c>
      <c r="B431" s="176" t="s">
        <v>558</v>
      </c>
      <c r="C431" s="178"/>
      <c r="D431" s="254"/>
      <c r="E431" s="198"/>
      <c r="F431" s="181" t="str">
        <f t="shared" si="18"/>
        <v/>
      </c>
      <c r="G431" s="181" t="str">
        <f t="shared" si="19"/>
        <v/>
      </c>
    </row>
    <row r="432" spans="1:7" x14ac:dyDescent="0.3">
      <c r="A432" s="155" t="s">
        <v>1851</v>
      </c>
      <c r="B432" s="176" t="s">
        <v>558</v>
      </c>
      <c r="C432" s="178"/>
      <c r="D432" s="254"/>
      <c r="E432" s="198"/>
      <c r="F432" s="181" t="str">
        <f t="shared" si="18"/>
        <v/>
      </c>
      <c r="G432" s="181" t="str">
        <f t="shared" si="19"/>
        <v/>
      </c>
    </row>
    <row r="433" spans="1:7" x14ac:dyDescent="0.3">
      <c r="A433" s="155" t="s">
        <v>1852</v>
      </c>
      <c r="B433" s="176" t="s">
        <v>558</v>
      </c>
      <c r="C433" s="178"/>
      <c r="D433" s="254"/>
      <c r="E433" s="198"/>
      <c r="F433" s="181" t="str">
        <f t="shared" si="18"/>
        <v/>
      </c>
      <c r="G433" s="181" t="str">
        <f t="shared" si="19"/>
        <v/>
      </c>
    </row>
    <row r="434" spans="1:7" x14ac:dyDescent="0.3">
      <c r="A434" s="155" t="s">
        <v>1853</v>
      </c>
      <c r="B434" s="176" t="s">
        <v>558</v>
      </c>
      <c r="C434" s="178"/>
      <c r="D434" s="254"/>
      <c r="E434" s="198"/>
      <c r="F434" s="181" t="str">
        <f t="shared" si="18"/>
        <v/>
      </c>
      <c r="G434" s="181" t="str">
        <f t="shared" si="19"/>
        <v/>
      </c>
    </row>
    <row r="435" spans="1:7" x14ac:dyDescent="0.3">
      <c r="A435" s="155" t="s">
        <v>1854</v>
      </c>
      <c r="B435" s="176" t="s">
        <v>558</v>
      </c>
      <c r="C435" s="178"/>
      <c r="D435" s="254"/>
      <c r="E435" s="198"/>
      <c r="F435" s="181" t="str">
        <f t="shared" si="18"/>
        <v/>
      </c>
      <c r="G435" s="181" t="str">
        <f t="shared" si="19"/>
        <v/>
      </c>
    </row>
    <row r="436" spans="1:7" x14ac:dyDescent="0.3">
      <c r="A436" s="155" t="s">
        <v>1855</v>
      </c>
      <c r="B436" s="176" t="s">
        <v>558</v>
      </c>
      <c r="C436" s="178"/>
      <c r="D436" s="254"/>
      <c r="E436" s="198"/>
      <c r="F436" s="181" t="str">
        <f t="shared" si="18"/>
        <v/>
      </c>
      <c r="G436" s="181" t="str">
        <f t="shared" si="19"/>
        <v/>
      </c>
    </row>
    <row r="437" spans="1:7" x14ac:dyDescent="0.3">
      <c r="A437" s="155" t="s">
        <v>1856</v>
      </c>
      <c r="B437" s="176" t="s">
        <v>558</v>
      </c>
      <c r="C437" s="178"/>
      <c r="D437" s="254"/>
      <c r="E437" s="176"/>
      <c r="F437" s="181" t="str">
        <f t="shared" si="18"/>
        <v/>
      </c>
      <c r="G437" s="181" t="str">
        <f t="shared" si="19"/>
        <v/>
      </c>
    </row>
    <row r="438" spans="1:7" x14ac:dyDescent="0.3">
      <c r="A438" s="155" t="s">
        <v>1857</v>
      </c>
      <c r="B438" s="176" t="s">
        <v>558</v>
      </c>
      <c r="C438" s="178"/>
      <c r="D438" s="254"/>
      <c r="E438" s="176"/>
      <c r="F438" s="181" t="str">
        <f t="shared" si="18"/>
        <v/>
      </c>
      <c r="G438" s="181" t="str">
        <f t="shared" si="19"/>
        <v/>
      </c>
    </row>
    <row r="439" spans="1:7" x14ac:dyDescent="0.3">
      <c r="A439" s="155" t="s">
        <v>1858</v>
      </c>
      <c r="B439" s="176" t="s">
        <v>558</v>
      </c>
      <c r="C439" s="178"/>
      <c r="D439" s="254"/>
      <c r="E439" s="176"/>
      <c r="F439" s="181" t="str">
        <f t="shared" si="18"/>
        <v/>
      </c>
      <c r="G439" s="181" t="str">
        <f t="shared" si="19"/>
        <v/>
      </c>
    </row>
    <row r="440" spans="1:7" x14ac:dyDescent="0.3">
      <c r="A440" s="155" t="s">
        <v>1859</v>
      </c>
      <c r="B440" s="176" t="s">
        <v>558</v>
      </c>
      <c r="C440" s="178"/>
      <c r="D440" s="254"/>
      <c r="E440" s="176"/>
      <c r="F440" s="181" t="str">
        <f t="shared" si="18"/>
        <v/>
      </c>
      <c r="G440" s="181" t="str">
        <f t="shared" si="19"/>
        <v/>
      </c>
    </row>
    <row r="441" spans="1:7" x14ac:dyDescent="0.3">
      <c r="A441" s="155" t="s">
        <v>1860</v>
      </c>
      <c r="B441" s="176" t="s">
        <v>558</v>
      </c>
      <c r="C441" s="178"/>
      <c r="D441" s="254"/>
      <c r="E441" s="176"/>
      <c r="F441" s="181" t="str">
        <f t="shared" si="18"/>
        <v/>
      </c>
      <c r="G441" s="181" t="str">
        <f t="shared" si="19"/>
        <v/>
      </c>
    </row>
    <row r="442" spans="1:7" x14ac:dyDescent="0.3">
      <c r="A442" s="155" t="s">
        <v>1861</v>
      </c>
      <c r="B442" s="176" t="s">
        <v>558</v>
      </c>
      <c r="C442" s="178"/>
      <c r="D442" s="254"/>
      <c r="E442" s="176"/>
      <c r="F442" s="181" t="str">
        <f t="shared" si="18"/>
        <v/>
      </c>
      <c r="G442" s="181" t="str">
        <f t="shared" si="19"/>
        <v/>
      </c>
    </row>
    <row r="443" spans="1:7" x14ac:dyDescent="0.3">
      <c r="A443" s="155" t="s">
        <v>1862</v>
      </c>
      <c r="B443" s="176" t="s">
        <v>558</v>
      </c>
      <c r="C443" s="178"/>
      <c r="D443" s="254"/>
      <c r="F443" s="181" t="str">
        <f t="shared" si="18"/>
        <v/>
      </c>
      <c r="G443" s="181" t="str">
        <f t="shared" si="19"/>
        <v/>
      </c>
    </row>
    <row r="444" spans="1:7" x14ac:dyDescent="0.3">
      <c r="A444" s="155" t="s">
        <v>1863</v>
      </c>
      <c r="B444" s="176" t="s">
        <v>558</v>
      </c>
      <c r="C444" s="178"/>
      <c r="D444" s="254"/>
      <c r="E444" s="269"/>
      <c r="F444" s="181" t="str">
        <f t="shared" si="18"/>
        <v/>
      </c>
      <c r="G444" s="181" t="str">
        <f t="shared" si="19"/>
        <v/>
      </c>
    </row>
    <row r="445" spans="1:7" x14ac:dyDescent="0.3">
      <c r="A445" s="155" t="s">
        <v>1864</v>
      </c>
      <c r="B445" s="176" t="s">
        <v>558</v>
      </c>
      <c r="C445" s="178"/>
      <c r="D445" s="254"/>
      <c r="E445" s="269"/>
      <c r="F445" s="181" t="str">
        <f t="shared" si="18"/>
        <v/>
      </c>
      <c r="G445" s="181" t="str">
        <f t="shared" si="19"/>
        <v/>
      </c>
    </row>
    <row r="446" spans="1:7" x14ac:dyDescent="0.3">
      <c r="A446" s="155" t="s">
        <v>1865</v>
      </c>
      <c r="B446" s="176" t="s">
        <v>558</v>
      </c>
      <c r="C446" s="178"/>
      <c r="D446" s="254"/>
      <c r="E446" s="269"/>
      <c r="F446" s="181" t="str">
        <f t="shared" si="18"/>
        <v/>
      </c>
      <c r="G446" s="181" t="str">
        <f t="shared" si="19"/>
        <v/>
      </c>
    </row>
    <row r="447" spans="1:7" x14ac:dyDescent="0.3">
      <c r="A447" s="155" t="s">
        <v>1866</v>
      </c>
      <c r="B447" s="176" t="s">
        <v>558</v>
      </c>
      <c r="C447" s="178"/>
      <c r="D447" s="254"/>
      <c r="E447" s="269"/>
      <c r="F447" s="181" t="str">
        <f t="shared" si="18"/>
        <v/>
      </c>
      <c r="G447" s="181" t="str">
        <f t="shared" si="19"/>
        <v/>
      </c>
    </row>
    <row r="448" spans="1:7" x14ac:dyDescent="0.3">
      <c r="A448" s="155" t="s">
        <v>1867</v>
      </c>
      <c r="B448" s="176" t="s">
        <v>558</v>
      </c>
      <c r="C448" s="178"/>
      <c r="D448" s="254"/>
      <c r="E448" s="269"/>
      <c r="F448" s="181" t="str">
        <f t="shared" si="18"/>
        <v/>
      </c>
      <c r="G448" s="181" t="str">
        <f t="shared" si="19"/>
        <v/>
      </c>
    </row>
    <row r="449" spans="1:7" x14ac:dyDescent="0.3">
      <c r="A449" s="155" t="s">
        <v>1868</v>
      </c>
      <c r="B449" s="176" t="s">
        <v>558</v>
      </c>
      <c r="C449" s="178"/>
      <c r="D449" s="254"/>
      <c r="E449" s="269"/>
      <c r="F449" s="181" t="str">
        <f t="shared" si="18"/>
        <v/>
      </c>
      <c r="G449" s="181" t="str">
        <f t="shared" si="19"/>
        <v/>
      </c>
    </row>
    <row r="450" spans="1:7" x14ac:dyDescent="0.3">
      <c r="A450" s="155" t="s">
        <v>1869</v>
      </c>
      <c r="B450" s="176" t="s">
        <v>558</v>
      </c>
      <c r="C450" s="178"/>
      <c r="D450" s="254"/>
      <c r="E450" s="269"/>
      <c r="F450" s="181" t="str">
        <f t="shared" si="18"/>
        <v/>
      </c>
      <c r="G450" s="181" t="str">
        <f t="shared" si="19"/>
        <v/>
      </c>
    </row>
    <row r="451" spans="1:7" x14ac:dyDescent="0.3">
      <c r="A451" s="155" t="s">
        <v>1870</v>
      </c>
      <c r="B451" s="176" t="s">
        <v>558</v>
      </c>
      <c r="C451" s="178"/>
      <c r="D451" s="254"/>
      <c r="E451" s="269"/>
      <c r="F451" s="181" t="str">
        <f t="shared" si="18"/>
        <v/>
      </c>
      <c r="G451" s="181" t="str">
        <f t="shared" si="19"/>
        <v/>
      </c>
    </row>
    <row r="452" spans="1:7" x14ac:dyDescent="0.3">
      <c r="A452" s="155" t="s">
        <v>1871</v>
      </c>
      <c r="B452" s="176" t="s">
        <v>68</v>
      </c>
      <c r="C452" s="177">
        <f>SUM(C428:C451)</f>
        <v>0</v>
      </c>
      <c r="D452" s="192">
        <f>SUM(D428:D451)</f>
        <v>0</v>
      </c>
      <c r="E452" s="269"/>
      <c r="F452" s="270">
        <f>SUM(F428:F451)</f>
        <v>0</v>
      </c>
      <c r="G452" s="270">
        <f>SUM(G428:G451)</f>
        <v>0</v>
      </c>
    </row>
    <row r="453" spans="1:7" x14ac:dyDescent="0.3">
      <c r="A453" s="161"/>
      <c r="B453" s="161" t="s">
        <v>1872</v>
      </c>
      <c r="C453" s="161" t="s">
        <v>620</v>
      </c>
      <c r="D453" s="161" t="s">
        <v>621</v>
      </c>
      <c r="E453" s="161"/>
      <c r="F453" s="161" t="s">
        <v>441</v>
      </c>
      <c r="G453" s="161" t="s">
        <v>622</v>
      </c>
    </row>
    <row r="454" spans="1:7" x14ac:dyDescent="0.3">
      <c r="A454" s="155" t="s">
        <v>1873</v>
      </c>
      <c r="B454" s="155" t="s">
        <v>658</v>
      </c>
      <c r="C454" s="255" t="s">
        <v>1575</v>
      </c>
      <c r="G454" s="155"/>
    </row>
    <row r="455" spans="1:7" x14ac:dyDescent="0.3">
      <c r="G455" s="155"/>
    </row>
    <row r="456" spans="1:7" x14ac:dyDescent="0.3">
      <c r="B456" s="176" t="s">
        <v>659</v>
      </c>
      <c r="G456" s="155"/>
    </row>
    <row r="457" spans="1:7" x14ac:dyDescent="0.3">
      <c r="A457" s="155" t="s">
        <v>1874</v>
      </c>
      <c r="B457" s="155" t="s">
        <v>661</v>
      </c>
      <c r="C457" s="178"/>
      <c r="D457" s="254"/>
      <c r="F457" s="181" t="str">
        <f>IF($C$465=0,"",IF(C457="[for completion]","",C457/$C$465))</f>
        <v/>
      </c>
      <c r="G457" s="181" t="str">
        <f>IF($D$465=0,"",IF(D457="[for completion]","",D457/$D$465))</f>
        <v/>
      </c>
    </row>
    <row r="458" spans="1:7" x14ac:dyDescent="0.3">
      <c r="A458" s="155" t="s">
        <v>1875</v>
      </c>
      <c r="B458" s="155" t="s">
        <v>663</v>
      </c>
      <c r="C458" s="178"/>
      <c r="D458" s="254"/>
      <c r="F458" s="181" t="str">
        <f t="shared" ref="F458:F471" si="20">IF($C$465=0,"",IF(C458="[for completion]","",C458/$C$465))</f>
        <v/>
      </c>
      <c r="G458" s="181" t="str">
        <f t="shared" ref="G458:G471" si="21">IF($D$465=0,"",IF(D458="[for completion]","",D458/$D$465))</f>
        <v/>
      </c>
    </row>
    <row r="459" spans="1:7" x14ac:dyDescent="0.3">
      <c r="A459" s="155" t="s">
        <v>1876</v>
      </c>
      <c r="B459" s="155" t="s">
        <v>665</v>
      </c>
      <c r="C459" s="178"/>
      <c r="D459" s="254"/>
      <c r="F459" s="181" t="str">
        <f t="shared" si="20"/>
        <v/>
      </c>
      <c r="G459" s="181" t="str">
        <f t="shared" si="21"/>
        <v/>
      </c>
    </row>
    <row r="460" spans="1:7" x14ac:dyDescent="0.3">
      <c r="A460" s="155" t="s">
        <v>1877</v>
      </c>
      <c r="B460" s="155" t="s">
        <v>667</v>
      </c>
      <c r="C460" s="178"/>
      <c r="D460" s="254"/>
      <c r="F460" s="181" t="str">
        <f t="shared" si="20"/>
        <v/>
      </c>
      <c r="G460" s="181" t="str">
        <f t="shared" si="21"/>
        <v/>
      </c>
    </row>
    <row r="461" spans="1:7" x14ac:dyDescent="0.3">
      <c r="A461" s="155" t="s">
        <v>1878</v>
      </c>
      <c r="B461" s="155" t="s">
        <v>669</v>
      </c>
      <c r="C461" s="178"/>
      <c r="D461" s="254"/>
      <c r="F461" s="181" t="str">
        <f t="shared" si="20"/>
        <v/>
      </c>
      <c r="G461" s="181" t="str">
        <f t="shared" si="21"/>
        <v/>
      </c>
    </row>
    <row r="462" spans="1:7" x14ac:dyDescent="0.3">
      <c r="A462" s="155" t="s">
        <v>1879</v>
      </c>
      <c r="B462" s="155" t="s">
        <v>671</v>
      </c>
      <c r="C462" s="178"/>
      <c r="D462" s="254"/>
      <c r="F462" s="181" t="str">
        <f t="shared" si="20"/>
        <v/>
      </c>
      <c r="G462" s="181" t="str">
        <f t="shared" si="21"/>
        <v/>
      </c>
    </row>
    <row r="463" spans="1:7" x14ac:dyDescent="0.3">
      <c r="A463" s="155" t="s">
        <v>1880</v>
      </c>
      <c r="B463" s="155" t="s">
        <v>673</v>
      </c>
      <c r="C463" s="178"/>
      <c r="D463" s="254"/>
      <c r="F463" s="181" t="str">
        <f t="shared" si="20"/>
        <v/>
      </c>
      <c r="G463" s="181" t="str">
        <f t="shared" si="21"/>
        <v/>
      </c>
    </row>
    <row r="464" spans="1:7" x14ac:dyDescent="0.3">
      <c r="A464" s="155" t="s">
        <v>1881</v>
      </c>
      <c r="B464" s="155" t="s">
        <v>675</v>
      </c>
      <c r="C464" s="178"/>
      <c r="D464" s="254"/>
      <c r="F464" s="181" t="str">
        <f t="shared" si="20"/>
        <v/>
      </c>
      <c r="G464" s="181" t="str">
        <f t="shared" si="21"/>
        <v/>
      </c>
    </row>
    <row r="465" spans="1:7" x14ac:dyDescent="0.3">
      <c r="A465" s="155" t="s">
        <v>1882</v>
      </c>
      <c r="B465" s="191" t="s">
        <v>68</v>
      </c>
      <c r="C465" s="178">
        <f>SUM(C457:C464)</f>
        <v>0</v>
      </c>
      <c r="D465" s="254">
        <f>SUM(D457:D464)</f>
        <v>0</v>
      </c>
      <c r="F465" s="255">
        <f>SUM(F457:F464)</f>
        <v>0</v>
      </c>
      <c r="G465" s="255">
        <f>SUM(G457:G464)</f>
        <v>0</v>
      </c>
    </row>
    <row r="466" spans="1:7" x14ac:dyDescent="0.3">
      <c r="A466" s="155" t="s">
        <v>1883</v>
      </c>
      <c r="B466" s="157" t="s">
        <v>678</v>
      </c>
      <c r="C466" s="178"/>
      <c r="D466" s="254"/>
      <c r="F466" s="181" t="str">
        <f t="shared" si="20"/>
        <v/>
      </c>
      <c r="G466" s="181" t="str">
        <f t="shared" si="21"/>
        <v/>
      </c>
    </row>
    <row r="467" spans="1:7" x14ac:dyDescent="0.3">
      <c r="A467" s="155" t="s">
        <v>1884</v>
      </c>
      <c r="B467" s="157" t="s">
        <v>680</v>
      </c>
      <c r="C467" s="178"/>
      <c r="D467" s="254"/>
      <c r="F467" s="181" t="str">
        <f t="shared" si="20"/>
        <v/>
      </c>
      <c r="G467" s="181" t="str">
        <f t="shared" si="21"/>
        <v/>
      </c>
    </row>
    <row r="468" spans="1:7" x14ac:dyDescent="0.3">
      <c r="A468" s="155" t="s">
        <v>1885</v>
      </c>
      <c r="B468" s="157" t="s">
        <v>682</v>
      </c>
      <c r="C468" s="178"/>
      <c r="D468" s="254"/>
      <c r="F468" s="181" t="str">
        <f t="shared" si="20"/>
        <v/>
      </c>
      <c r="G468" s="181" t="str">
        <f t="shared" si="21"/>
        <v/>
      </c>
    </row>
    <row r="469" spans="1:7" x14ac:dyDescent="0.3">
      <c r="A469" s="155" t="s">
        <v>1886</v>
      </c>
      <c r="B469" s="157" t="s">
        <v>684</v>
      </c>
      <c r="C469" s="178"/>
      <c r="D469" s="254"/>
      <c r="F469" s="181" t="str">
        <f t="shared" si="20"/>
        <v/>
      </c>
      <c r="G469" s="181" t="str">
        <f t="shared" si="21"/>
        <v/>
      </c>
    </row>
    <row r="470" spans="1:7" x14ac:dyDescent="0.3">
      <c r="A470" s="155" t="s">
        <v>1887</v>
      </c>
      <c r="B470" s="157" t="s">
        <v>686</v>
      </c>
      <c r="C470" s="178"/>
      <c r="D470" s="254"/>
      <c r="F470" s="181" t="str">
        <f t="shared" si="20"/>
        <v/>
      </c>
      <c r="G470" s="181" t="str">
        <f t="shared" si="21"/>
        <v/>
      </c>
    </row>
    <row r="471" spans="1:7" x14ac:dyDescent="0.3">
      <c r="A471" s="155" t="s">
        <v>1888</v>
      </c>
      <c r="B471" s="157" t="s">
        <v>688</v>
      </c>
      <c r="C471" s="178"/>
      <c r="D471" s="254"/>
      <c r="F471" s="181" t="str">
        <f t="shared" si="20"/>
        <v/>
      </c>
      <c r="G471" s="181" t="str">
        <f t="shared" si="21"/>
        <v/>
      </c>
    </row>
    <row r="472" spans="1:7" x14ac:dyDescent="0.3">
      <c r="A472" s="155" t="s">
        <v>1889</v>
      </c>
      <c r="B472" s="157"/>
      <c r="F472" s="186"/>
      <c r="G472" s="186"/>
    </row>
    <row r="473" spans="1:7" x14ac:dyDescent="0.3">
      <c r="A473" s="155" t="s">
        <v>1890</v>
      </c>
      <c r="B473" s="157"/>
      <c r="F473" s="186"/>
      <c r="G473" s="186"/>
    </row>
    <row r="474" spans="1:7" x14ac:dyDescent="0.3">
      <c r="A474" s="155" t="s">
        <v>1891</v>
      </c>
      <c r="B474" s="157"/>
      <c r="F474" s="269"/>
      <c r="G474" s="269"/>
    </row>
    <row r="475" spans="1:7" x14ac:dyDescent="0.3">
      <c r="A475" s="161"/>
      <c r="B475" s="161" t="s">
        <v>1892</v>
      </c>
      <c r="C475" s="161" t="s">
        <v>620</v>
      </c>
      <c r="D475" s="161" t="s">
        <v>621</v>
      </c>
      <c r="E475" s="161"/>
      <c r="F475" s="161" t="s">
        <v>441</v>
      </c>
      <c r="G475" s="161" t="s">
        <v>622</v>
      </c>
    </row>
    <row r="476" spans="1:7" x14ac:dyDescent="0.3">
      <c r="A476" s="155" t="s">
        <v>1893</v>
      </c>
      <c r="B476" s="155" t="s">
        <v>658</v>
      </c>
      <c r="C476" s="255"/>
      <c r="G476" s="155"/>
    </row>
    <row r="477" spans="1:7" x14ac:dyDescent="0.3">
      <c r="G477" s="155"/>
    </row>
    <row r="478" spans="1:7" x14ac:dyDescent="0.3">
      <c r="B478" s="176" t="s">
        <v>659</v>
      </c>
      <c r="G478" s="155"/>
    </row>
    <row r="479" spans="1:7" x14ac:dyDescent="0.3">
      <c r="A479" s="155" t="s">
        <v>1894</v>
      </c>
      <c r="B479" s="155" t="s">
        <v>661</v>
      </c>
      <c r="C479" s="178"/>
      <c r="D479" s="254"/>
      <c r="F479" s="181" t="str">
        <f>IF($C$487=0,"",IF(C479="[Mark as ND1 if not relevant]","",C479/$C$487))</f>
        <v/>
      </c>
      <c r="G479" s="181" t="str">
        <f>IF($D$487=0,"",IF(D479="[Mark as ND1 if not relevant]","",D479/$D$487))</f>
        <v/>
      </c>
    </row>
    <row r="480" spans="1:7" x14ac:dyDescent="0.3">
      <c r="A480" s="155" t="s">
        <v>1895</v>
      </c>
      <c r="B480" s="155" t="s">
        <v>663</v>
      </c>
      <c r="C480" s="178"/>
      <c r="D480" s="254"/>
      <c r="F480" s="181" t="str">
        <f t="shared" ref="F480:F486" si="22">IF($C$487=0,"",IF(C480="[Mark as ND1 if not relevant]","",C480/$C$487))</f>
        <v/>
      </c>
      <c r="G480" s="181" t="str">
        <f t="shared" ref="G480:G486" si="23">IF($D$487=0,"",IF(D480="[Mark as ND1 if not relevant]","",D480/$D$487))</f>
        <v/>
      </c>
    </row>
    <row r="481" spans="1:7" x14ac:dyDescent="0.3">
      <c r="A481" s="155" t="s">
        <v>1896</v>
      </c>
      <c r="B481" s="155" t="s">
        <v>665</v>
      </c>
      <c r="C481" s="178"/>
      <c r="D481" s="254"/>
      <c r="F481" s="181" t="str">
        <f t="shared" si="22"/>
        <v/>
      </c>
      <c r="G481" s="181" t="str">
        <f t="shared" si="23"/>
        <v/>
      </c>
    </row>
    <row r="482" spans="1:7" x14ac:dyDescent="0.3">
      <c r="A482" s="155" t="s">
        <v>1897</v>
      </c>
      <c r="B482" s="155" t="s">
        <v>667</v>
      </c>
      <c r="C482" s="178"/>
      <c r="D482" s="254"/>
      <c r="F482" s="181" t="str">
        <f t="shared" si="22"/>
        <v/>
      </c>
      <c r="G482" s="181" t="str">
        <f t="shared" si="23"/>
        <v/>
      </c>
    </row>
    <row r="483" spans="1:7" x14ac:dyDescent="0.3">
      <c r="A483" s="155" t="s">
        <v>1898</v>
      </c>
      <c r="B483" s="155" t="s">
        <v>669</v>
      </c>
      <c r="C483" s="178"/>
      <c r="D483" s="254"/>
      <c r="F483" s="181" t="str">
        <f t="shared" si="22"/>
        <v/>
      </c>
      <c r="G483" s="181" t="str">
        <f t="shared" si="23"/>
        <v/>
      </c>
    </row>
    <row r="484" spans="1:7" x14ac:dyDescent="0.3">
      <c r="A484" s="155" t="s">
        <v>1899</v>
      </c>
      <c r="B484" s="155" t="s">
        <v>671</v>
      </c>
      <c r="C484" s="178"/>
      <c r="D484" s="254"/>
      <c r="F484" s="181" t="str">
        <f t="shared" si="22"/>
        <v/>
      </c>
      <c r="G484" s="181" t="str">
        <f t="shared" si="23"/>
        <v/>
      </c>
    </row>
    <row r="485" spans="1:7" x14ac:dyDescent="0.3">
      <c r="A485" s="155" t="s">
        <v>1900</v>
      </c>
      <c r="B485" s="155" t="s">
        <v>673</v>
      </c>
      <c r="C485" s="178"/>
      <c r="D485" s="254"/>
      <c r="F485" s="181" t="str">
        <f t="shared" si="22"/>
        <v/>
      </c>
      <c r="G485" s="181" t="str">
        <f t="shared" si="23"/>
        <v/>
      </c>
    </row>
    <row r="486" spans="1:7" x14ac:dyDescent="0.3">
      <c r="A486" s="155" t="s">
        <v>1901</v>
      </c>
      <c r="B486" s="155" t="s">
        <v>675</v>
      </c>
      <c r="C486" s="178"/>
      <c r="D486" s="254"/>
      <c r="F486" s="181" t="str">
        <f t="shared" si="22"/>
        <v/>
      </c>
      <c r="G486" s="181" t="str">
        <f t="shared" si="23"/>
        <v/>
      </c>
    </row>
    <row r="487" spans="1:7" x14ac:dyDescent="0.3">
      <c r="A487" s="155" t="s">
        <v>1902</v>
      </c>
      <c r="B487" s="191" t="s">
        <v>68</v>
      </c>
      <c r="C487" s="178">
        <f>SUM(C479:C486)</f>
        <v>0</v>
      </c>
      <c r="D487" s="254">
        <f>SUM(D479:D486)</f>
        <v>0</v>
      </c>
      <c r="F487" s="255">
        <f>SUM(F479:F486)</f>
        <v>0</v>
      </c>
      <c r="G487" s="255">
        <f>SUM(G479:G486)</f>
        <v>0</v>
      </c>
    </row>
    <row r="488" spans="1:7" x14ac:dyDescent="0.3">
      <c r="A488" s="155" t="s">
        <v>1903</v>
      </c>
      <c r="B488" s="157" t="s">
        <v>678</v>
      </c>
      <c r="C488" s="178"/>
      <c r="D488" s="254"/>
      <c r="F488" s="181" t="str">
        <f t="shared" ref="F488:F493" si="24">IF($C$487=0,"",IF(C488="[for completion]","",C488/$C$487))</f>
        <v/>
      </c>
      <c r="G488" s="181" t="str">
        <f t="shared" ref="G488:G493" si="25">IF($D$487=0,"",IF(D488="[for completion]","",D488/$D$487))</f>
        <v/>
      </c>
    </row>
    <row r="489" spans="1:7" x14ac:dyDescent="0.3">
      <c r="A489" s="155" t="s">
        <v>1904</v>
      </c>
      <c r="B489" s="157" t="s">
        <v>680</v>
      </c>
      <c r="C489" s="178"/>
      <c r="D489" s="254"/>
      <c r="F489" s="181" t="str">
        <f t="shared" si="24"/>
        <v/>
      </c>
      <c r="G489" s="181" t="str">
        <f t="shared" si="25"/>
        <v/>
      </c>
    </row>
    <row r="490" spans="1:7" x14ac:dyDescent="0.3">
      <c r="A490" s="155" t="s">
        <v>1905</v>
      </c>
      <c r="B490" s="157" t="s">
        <v>682</v>
      </c>
      <c r="C490" s="178"/>
      <c r="D490" s="254"/>
      <c r="F490" s="181" t="str">
        <f t="shared" si="24"/>
        <v/>
      </c>
      <c r="G490" s="181" t="str">
        <f t="shared" si="25"/>
        <v/>
      </c>
    </row>
    <row r="491" spans="1:7" x14ac:dyDescent="0.3">
      <c r="A491" s="155" t="s">
        <v>1906</v>
      </c>
      <c r="B491" s="157" t="s">
        <v>684</v>
      </c>
      <c r="C491" s="178"/>
      <c r="D491" s="254"/>
      <c r="F491" s="181" t="str">
        <f t="shared" si="24"/>
        <v/>
      </c>
      <c r="G491" s="181" t="str">
        <f t="shared" si="25"/>
        <v/>
      </c>
    </row>
    <row r="492" spans="1:7" x14ac:dyDescent="0.3">
      <c r="A492" s="155" t="s">
        <v>1907</v>
      </c>
      <c r="B492" s="157" t="s">
        <v>686</v>
      </c>
      <c r="C492" s="178"/>
      <c r="D492" s="254"/>
      <c r="F492" s="181" t="str">
        <f t="shared" si="24"/>
        <v/>
      </c>
      <c r="G492" s="181" t="str">
        <f t="shared" si="25"/>
        <v/>
      </c>
    </row>
    <row r="493" spans="1:7" x14ac:dyDescent="0.3">
      <c r="A493" s="155" t="s">
        <v>1908</v>
      </c>
      <c r="B493" s="157" t="s">
        <v>688</v>
      </c>
      <c r="C493" s="178"/>
      <c r="D493" s="254"/>
      <c r="F493" s="181" t="str">
        <f t="shared" si="24"/>
        <v/>
      </c>
      <c r="G493" s="181" t="str">
        <f t="shared" si="25"/>
        <v/>
      </c>
    </row>
    <row r="494" spans="1:7" x14ac:dyDescent="0.3">
      <c r="A494" s="155" t="s">
        <v>1909</v>
      </c>
      <c r="B494" s="157"/>
      <c r="F494" s="181"/>
      <c r="G494" s="181"/>
    </row>
    <row r="495" spans="1:7" x14ac:dyDescent="0.3">
      <c r="A495" s="155" t="s">
        <v>1910</v>
      </c>
      <c r="B495" s="157"/>
      <c r="F495" s="181"/>
      <c r="G495" s="181"/>
    </row>
    <row r="496" spans="1:7" x14ac:dyDescent="0.3">
      <c r="A496" s="155" t="s">
        <v>1911</v>
      </c>
      <c r="B496" s="157"/>
      <c r="F496" s="181"/>
      <c r="G496" s="255"/>
    </row>
    <row r="497" spans="1:7" x14ac:dyDescent="0.3">
      <c r="A497" s="161"/>
      <c r="B497" s="161" t="s">
        <v>1912</v>
      </c>
      <c r="C497" s="161" t="s">
        <v>751</v>
      </c>
      <c r="D497" s="161"/>
      <c r="E497" s="161"/>
      <c r="F497" s="161"/>
      <c r="G497" s="159"/>
    </row>
    <row r="498" spans="1:7" x14ac:dyDescent="0.3">
      <c r="A498" s="155" t="s">
        <v>1913</v>
      </c>
      <c r="B498" s="176" t="s">
        <v>752</v>
      </c>
      <c r="C498" s="255"/>
      <c r="G498" s="155"/>
    </row>
    <row r="499" spans="1:7" x14ac:dyDescent="0.3">
      <c r="A499" s="155" t="s">
        <v>1914</v>
      </c>
      <c r="B499" s="176" t="s">
        <v>753</v>
      </c>
      <c r="C499" s="255"/>
      <c r="G499" s="155"/>
    </row>
    <row r="500" spans="1:7" x14ac:dyDescent="0.3">
      <c r="A500" s="155" t="s">
        <v>1915</v>
      </c>
      <c r="B500" s="176" t="s">
        <v>754</v>
      </c>
      <c r="C500" s="255"/>
      <c r="G500" s="155"/>
    </row>
    <row r="501" spans="1:7" x14ac:dyDescent="0.3">
      <c r="A501" s="155" t="s">
        <v>1916</v>
      </c>
      <c r="B501" s="176" t="s">
        <v>755</v>
      </c>
      <c r="C501" s="255"/>
      <c r="G501" s="155"/>
    </row>
    <row r="502" spans="1:7" x14ac:dyDescent="0.3">
      <c r="A502" s="155" t="s">
        <v>1917</v>
      </c>
      <c r="B502" s="176" t="s">
        <v>756</v>
      </c>
      <c r="C502" s="255"/>
      <c r="G502" s="155"/>
    </row>
    <row r="503" spans="1:7" x14ac:dyDescent="0.3">
      <c r="A503" s="155" t="s">
        <v>1918</v>
      </c>
      <c r="B503" s="176" t="s">
        <v>757</v>
      </c>
      <c r="C503" s="255"/>
      <c r="G503" s="155"/>
    </row>
    <row r="504" spans="1:7" x14ac:dyDescent="0.3">
      <c r="A504" s="155" t="s">
        <v>1919</v>
      </c>
      <c r="B504" s="176" t="s">
        <v>758</v>
      </c>
      <c r="C504" s="255"/>
      <c r="G504" s="155"/>
    </row>
    <row r="505" spans="1:7" x14ac:dyDescent="0.3">
      <c r="A505" s="155" t="s">
        <v>1920</v>
      </c>
      <c r="B505" s="176" t="s">
        <v>1921</v>
      </c>
      <c r="C505" s="255"/>
      <c r="G505" s="155"/>
    </row>
    <row r="506" spans="1:7" x14ac:dyDescent="0.3">
      <c r="A506" s="155" t="s">
        <v>1922</v>
      </c>
      <c r="B506" s="176" t="s">
        <v>1923</v>
      </c>
      <c r="C506" s="255"/>
      <c r="G506" s="155"/>
    </row>
    <row r="507" spans="1:7" x14ac:dyDescent="0.3">
      <c r="A507" s="155" t="s">
        <v>1924</v>
      </c>
      <c r="B507" s="176" t="s">
        <v>1925</v>
      </c>
      <c r="C507" s="255"/>
      <c r="G507" s="155"/>
    </row>
    <row r="508" spans="1:7" x14ac:dyDescent="0.3">
      <c r="A508" s="155" t="s">
        <v>1926</v>
      </c>
      <c r="B508" s="176" t="s">
        <v>759</v>
      </c>
      <c r="C508" s="255"/>
      <c r="G508" s="155"/>
    </row>
    <row r="509" spans="1:7" x14ac:dyDescent="0.3">
      <c r="A509" s="155" t="s">
        <v>1927</v>
      </c>
      <c r="B509" s="176" t="s">
        <v>760</v>
      </c>
      <c r="C509" s="255"/>
      <c r="G509" s="155"/>
    </row>
    <row r="510" spans="1:7" x14ac:dyDescent="0.3">
      <c r="A510" s="155" t="s">
        <v>1928</v>
      </c>
      <c r="B510" s="176" t="s">
        <v>66</v>
      </c>
      <c r="C510" s="255"/>
      <c r="G510" s="155"/>
    </row>
    <row r="511" spans="1:7" x14ac:dyDescent="0.3">
      <c r="A511" s="155" t="s">
        <v>1929</v>
      </c>
      <c r="B511" s="157" t="s">
        <v>1930</v>
      </c>
      <c r="C511" s="255"/>
      <c r="G511" s="155"/>
    </row>
    <row r="512" spans="1:7" x14ac:dyDescent="0.3">
      <c r="A512" s="155" t="s">
        <v>1931</v>
      </c>
      <c r="B512" s="157" t="s">
        <v>174</v>
      </c>
      <c r="C512" s="255"/>
      <c r="G512" s="155"/>
    </row>
    <row r="513" spans="1:7" x14ac:dyDescent="0.3">
      <c r="A513" s="155" t="s">
        <v>1932</v>
      </c>
      <c r="B513" s="157" t="s">
        <v>174</v>
      </c>
      <c r="C513" s="255"/>
      <c r="G513" s="155"/>
    </row>
    <row r="514" spans="1:7" x14ac:dyDescent="0.3">
      <c r="A514" s="155" t="s">
        <v>1933</v>
      </c>
      <c r="B514" s="157" t="s">
        <v>174</v>
      </c>
      <c r="C514" s="255"/>
      <c r="G514" s="155"/>
    </row>
    <row r="515" spans="1:7" x14ac:dyDescent="0.3">
      <c r="A515" s="155" t="s">
        <v>1934</v>
      </c>
      <c r="B515" s="157" t="s">
        <v>174</v>
      </c>
      <c r="C515" s="255"/>
      <c r="G515" s="155"/>
    </row>
    <row r="516" spans="1:7" x14ac:dyDescent="0.3">
      <c r="A516" s="155" t="s">
        <v>1935</v>
      </c>
      <c r="B516" s="157" t="s">
        <v>174</v>
      </c>
      <c r="C516" s="255"/>
      <c r="G516" s="155"/>
    </row>
    <row r="517" spans="1:7" x14ac:dyDescent="0.3">
      <c r="A517" s="155" t="s">
        <v>1936</v>
      </c>
      <c r="B517" s="157" t="s">
        <v>174</v>
      </c>
      <c r="C517" s="255"/>
      <c r="G517" s="155"/>
    </row>
    <row r="518" spans="1:7" x14ac:dyDescent="0.3">
      <c r="A518" s="155" t="s">
        <v>1937</v>
      </c>
      <c r="B518" s="157" t="s">
        <v>174</v>
      </c>
      <c r="C518" s="255"/>
      <c r="G518" s="155"/>
    </row>
    <row r="519" spans="1:7" x14ac:dyDescent="0.3">
      <c r="A519" s="155" t="s">
        <v>1938</v>
      </c>
      <c r="B519" s="157" t="s">
        <v>174</v>
      </c>
      <c r="C519" s="255"/>
      <c r="G519" s="155"/>
    </row>
    <row r="520" spans="1:7" x14ac:dyDescent="0.3">
      <c r="A520" s="155" t="s">
        <v>1939</v>
      </c>
      <c r="B520" s="157" t="s">
        <v>174</v>
      </c>
      <c r="C520" s="255"/>
      <c r="G520" s="155"/>
    </row>
    <row r="521" spans="1:7" x14ac:dyDescent="0.3">
      <c r="A521" s="155" t="s">
        <v>1940</v>
      </c>
      <c r="B521" s="157" t="s">
        <v>174</v>
      </c>
      <c r="C521" s="255"/>
      <c r="G521" s="155"/>
    </row>
    <row r="522" spans="1:7" x14ac:dyDescent="0.3">
      <c r="A522" s="155" t="s">
        <v>1941</v>
      </c>
      <c r="B522" s="157" t="s">
        <v>174</v>
      </c>
      <c r="C522" s="255"/>
    </row>
    <row r="523" spans="1:7" x14ac:dyDescent="0.3">
      <c r="A523" s="155" t="s">
        <v>1942</v>
      </c>
      <c r="B523" s="157" t="s">
        <v>174</v>
      </c>
      <c r="C523" s="255"/>
    </row>
    <row r="524" spans="1:7" x14ac:dyDescent="0.3">
      <c r="A524" s="155" t="s">
        <v>1943</v>
      </c>
      <c r="B524" s="157" t="s">
        <v>174</v>
      </c>
      <c r="C524" s="255"/>
    </row>
    <row r="525" spans="1:7" x14ac:dyDescent="0.3">
      <c r="A525" s="203"/>
      <c r="B525" s="203" t="s">
        <v>1944</v>
      </c>
      <c r="C525" s="161" t="s">
        <v>55</v>
      </c>
      <c r="D525" s="161" t="s">
        <v>1945</v>
      </c>
      <c r="E525" s="161"/>
      <c r="F525" s="161" t="s">
        <v>441</v>
      </c>
      <c r="G525" s="161" t="s">
        <v>1946</v>
      </c>
    </row>
    <row r="526" spans="1:7" x14ac:dyDescent="0.3">
      <c r="A526" s="155" t="s">
        <v>1947</v>
      </c>
      <c r="B526" s="176" t="s">
        <v>558</v>
      </c>
      <c r="C526" s="178" t="s">
        <v>1575</v>
      </c>
      <c r="D526" s="254" t="s">
        <v>1575</v>
      </c>
      <c r="E526" s="197"/>
      <c r="F526" s="181" t="str">
        <f>IF($C$544=0,"",IF(C526="[for completion]","",IF(C526="","",C526/$C$544)))</f>
        <v/>
      </c>
      <c r="G526" s="181" t="str">
        <f>IF($D$544=0,"",IF(D526="[for completion]","",IF(D526="","",D526/$D$544)))</f>
        <v/>
      </c>
    </row>
    <row r="527" spans="1:7" x14ac:dyDescent="0.3">
      <c r="A527" s="155" t="s">
        <v>1948</v>
      </c>
      <c r="B527" s="176" t="s">
        <v>558</v>
      </c>
      <c r="C527" s="178" t="s">
        <v>1575</v>
      </c>
      <c r="D527" s="254" t="s">
        <v>1575</v>
      </c>
      <c r="E527" s="197"/>
      <c r="F527" s="181" t="str">
        <f t="shared" ref="F527:F543" si="26">IF($C$544=0,"",IF(C527="[for completion]","",IF(C527="","",C527/$C$544)))</f>
        <v/>
      </c>
      <c r="G527" s="181" t="str">
        <f t="shared" ref="G527:G543" si="27">IF($D$544=0,"",IF(D527="[for completion]","",IF(D527="","",D527/$D$544)))</f>
        <v/>
      </c>
    </row>
    <row r="528" spans="1:7" x14ac:dyDescent="0.3">
      <c r="A528" s="155" t="s">
        <v>1949</v>
      </c>
      <c r="B528" s="176" t="s">
        <v>558</v>
      </c>
      <c r="C528" s="178" t="s">
        <v>1575</v>
      </c>
      <c r="D528" s="254" t="s">
        <v>1575</v>
      </c>
      <c r="E528" s="197"/>
      <c r="F528" s="181" t="str">
        <f t="shared" si="26"/>
        <v/>
      </c>
      <c r="G528" s="181" t="str">
        <f t="shared" si="27"/>
        <v/>
      </c>
    </row>
    <row r="529" spans="1:7" x14ac:dyDescent="0.3">
      <c r="A529" s="155" t="s">
        <v>1950</v>
      </c>
      <c r="B529" s="176" t="s">
        <v>558</v>
      </c>
      <c r="C529" s="178" t="s">
        <v>1575</v>
      </c>
      <c r="D529" s="254" t="s">
        <v>1575</v>
      </c>
      <c r="E529" s="197"/>
      <c r="F529" s="181" t="str">
        <f t="shared" si="26"/>
        <v/>
      </c>
      <c r="G529" s="181" t="str">
        <f t="shared" si="27"/>
        <v/>
      </c>
    </row>
    <row r="530" spans="1:7" x14ac:dyDescent="0.3">
      <c r="A530" s="155" t="s">
        <v>1951</v>
      </c>
      <c r="B530" s="176" t="s">
        <v>558</v>
      </c>
      <c r="C530" s="178" t="s">
        <v>1575</v>
      </c>
      <c r="D530" s="254" t="s">
        <v>1575</v>
      </c>
      <c r="E530" s="197"/>
      <c r="F530" s="181" t="str">
        <f t="shared" si="26"/>
        <v/>
      </c>
      <c r="G530" s="181" t="str">
        <f t="shared" si="27"/>
        <v/>
      </c>
    </row>
    <row r="531" spans="1:7" x14ac:dyDescent="0.3">
      <c r="A531" s="155" t="s">
        <v>1952</v>
      </c>
      <c r="B531" s="176" t="s">
        <v>558</v>
      </c>
      <c r="C531" s="178" t="s">
        <v>1575</v>
      </c>
      <c r="D531" s="254" t="s">
        <v>1575</v>
      </c>
      <c r="E531" s="197"/>
      <c r="F531" s="181" t="str">
        <f t="shared" si="26"/>
        <v/>
      </c>
      <c r="G531" s="181" t="str">
        <f t="shared" si="27"/>
        <v/>
      </c>
    </row>
    <row r="532" spans="1:7" x14ac:dyDescent="0.3">
      <c r="A532" s="155" t="s">
        <v>1953</v>
      </c>
      <c r="B532" s="176" t="s">
        <v>558</v>
      </c>
      <c r="C532" s="178" t="s">
        <v>1575</v>
      </c>
      <c r="D532" s="254" t="s">
        <v>1575</v>
      </c>
      <c r="E532" s="197"/>
      <c r="F532" s="181" t="str">
        <f t="shared" si="26"/>
        <v/>
      </c>
      <c r="G532" s="181" t="str">
        <f t="shared" si="27"/>
        <v/>
      </c>
    </row>
    <row r="533" spans="1:7" x14ac:dyDescent="0.3">
      <c r="A533" s="155" t="s">
        <v>1954</v>
      </c>
      <c r="B533" s="176" t="s">
        <v>558</v>
      </c>
      <c r="C533" s="178" t="s">
        <v>1575</v>
      </c>
      <c r="D533" s="254" t="s">
        <v>1575</v>
      </c>
      <c r="E533" s="197"/>
      <c r="F533" s="181" t="str">
        <f t="shared" si="26"/>
        <v/>
      </c>
      <c r="G533" s="181" t="str">
        <f t="shared" si="27"/>
        <v/>
      </c>
    </row>
    <row r="534" spans="1:7" x14ac:dyDescent="0.3">
      <c r="A534" s="155" t="s">
        <v>1955</v>
      </c>
      <c r="B534" s="176" t="s">
        <v>558</v>
      </c>
      <c r="C534" s="178" t="s">
        <v>1575</v>
      </c>
      <c r="D534" s="254" t="s">
        <v>1575</v>
      </c>
      <c r="E534" s="197"/>
      <c r="F534" s="181" t="str">
        <f t="shared" si="26"/>
        <v/>
      </c>
      <c r="G534" s="181" t="str">
        <f t="shared" si="27"/>
        <v/>
      </c>
    </row>
    <row r="535" spans="1:7" x14ac:dyDescent="0.3">
      <c r="A535" s="155" t="s">
        <v>1956</v>
      </c>
      <c r="B535" s="176" t="s">
        <v>558</v>
      </c>
      <c r="C535" s="178" t="s">
        <v>1575</v>
      </c>
      <c r="D535" s="254" t="s">
        <v>1575</v>
      </c>
      <c r="E535" s="197"/>
      <c r="F535" s="181" t="str">
        <f t="shared" si="26"/>
        <v/>
      </c>
      <c r="G535" s="181" t="str">
        <f t="shared" si="27"/>
        <v/>
      </c>
    </row>
    <row r="536" spans="1:7" x14ac:dyDescent="0.3">
      <c r="A536" s="155" t="s">
        <v>1957</v>
      </c>
      <c r="B536" s="176" t="s">
        <v>558</v>
      </c>
      <c r="C536" s="178" t="s">
        <v>1575</v>
      </c>
      <c r="D536" s="254" t="s">
        <v>1575</v>
      </c>
      <c r="E536" s="197"/>
      <c r="F536" s="181" t="str">
        <f t="shared" si="26"/>
        <v/>
      </c>
      <c r="G536" s="181" t="str">
        <f t="shared" si="27"/>
        <v/>
      </c>
    </row>
    <row r="537" spans="1:7" x14ac:dyDescent="0.3">
      <c r="A537" s="155" t="s">
        <v>1958</v>
      </c>
      <c r="B537" s="176" t="s">
        <v>558</v>
      </c>
      <c r="C537" s="178" t="s">
        <v>1575</v>
      </c>
      <c r="D537" s="254" t="s">
        <v>1575</v>
      </c>
      <c r="E537" s="197"/>
      <c r="F537" s="181" t="str">
        <f t="shared" si="26"/>
        <v/>
      </c>
      <c r="G537" s="181" t="str">
        <f t="shared" si="27"/>
        <v/>
      </c>
    </row>
    <row r="538" spans="1:7" x14ac:dyDescent="0.3">
      <c r="A538" s="155" t="s">
        <v>1959</v>
      </c>
      <c r="B538" s="176" t="s">
        <v>558</v>
      </c>
      <c r="C538" s="178" t="s">
        <v>1575</v>
      </c>
      <c r="D538" s="254" t="s">
        <v>1575</v>
      </c>
      <c r="E538" s="197"/>
      <c r="F538" s="181" t="str">
        <f t="shared" si="26"/>
        <v/>
      </c>
      <c r="G538" s="181" t="str">
        <f t="shared" si="27"/>
        <v/>
      </c>
    </row>
    <row r="539" spans="1:7" x14ac:dyDescent="0.3">
      <c r="A539" s="155" t="s">
        <v>1960</v>
      </c>
      <c r="B539" s="176" t="s">
        <v>558</v>
      </c>
      <c r="C539" s="178" t="s">
        <v>1575</v>
      </c>
      <c r="D539" s="254" t="s">
        <v>1575</v>
      </c>
      <c r="E539" s="197"/>
      <c r="F539" s="181" t="str">
        <f t="shared" si="26"/>
        <v/>
      </c>
      <c r="G539" s="181" t="str">
        <f t="shared" si="27"/>
        <v/>
      </c>
    </row>
    <row r="540" spans="1:7" x14ac:dyDescent="0.3">
      <c r="A540" s="155" t="s">
        <v>1961</v>
      </c>
      <c r="B540" s="176" t="s">
        <v>558</v>
      </c>
      <c r="C540" s="178" t="s">
        <v>1575</v>
      </c>
      <c r="D540" s="254" t="s">
        <v>1575</v>
      </c>
      <c r="E540" s="197"/>
      <c r="F540" s="181" t="str">
        <f t="shared" si="26"/>
        <v/>
      </c>
      <c r="G540" s="181" t="str">
        <f t="shared" si="27"/>
        <v/>
      </c>
    </row>
    <row r="541" spans="1:7" x14ac:dyDescent="0.3">
      <c r="A541" s="155" t="s">
        <v>1962</v>
      </c>
      <c r="B541" s="176" t="s">
        <v>558</v>
      </c>
      <c r="C541" s="178" t="s">
        <v>1575</v>
      </c>
      <c r="D541" s="254" t="s">
        <v>1575</v>
      </c>
      <c r="E541" s="197"/>
      <c r="F541" s="181" t="str">
        <f t="shared" si="26"/>
        <v/>
      </c>
      <c r="G541" s="181" t="str">
        <f t="shared" si="27"/>
        <v/>
      </c>
    </row>
    <row r="542" spans="1:7" x14ac:dyDescent="0.3">
      <c r="A542" s="155" t="s">
        <v>1963</v>
      </c>
      <c r="B542" s="176" t="s">
        <v>558</v>
      </c>
      <c r="C542" s="178" t="s">
        <v>1575</v>
      </c>
      <c r="D542" s="254" t="s">
        <v>1575</v>
      </c>
      <c r="E542" s="197"/>
      <c r="F542" s="181" t="str">
        <f t="shared" si="26"/>
        <v/>
      </c>
      <c r="G542" s="181" t="str">
        <f t="shared" si="27"/>
        <v/>
      </c>
    </row>
    <row r="543" spans="1:7" x14ac:dyDescent="0.3">
      <c r="A543" s="155" t="s">
        <v>1964</v>
      </c>
      <c r="B543" s="176" t="s">
        <v>1700</v>
      </c>
      <c r="C543" s="178" t="s">
        <v>1575</v>
      </c>
      <c r="D543" s="254" t="s">
        <v>1575</v>
      </c>
      <c r="E543" s="197"/>
      <c r="F543" s="181" t="str">
        <f t="shared" si="26"/>
        <v/>
      </c>
      <c r="G543" s="181" t="str">
        <f t="shared" si="27"/>
        <v/>
      </c>
    </row>
    <row r="544" spans="1:7" x14ac:dyDescent="0.3">
      <c r="A544" s="155" t="s">
        <v>1965</v>
      </c>
      <c r="B544" s="176" t="s">
        <v>68</v>
      </c>
      <c r="C544" s="178">
        <f>SUM(C526:C543)</f>
        <v>0</v>
      </c>
      <c r="D544" s="254">
        <f>SUM(D526:D543)</f>
        <v>0</v>
      </c>
      <c r="E544" s="197"/>
      <c r="F544" s="255">
        <f>SUM(F526:F543)</f>
        <v>0</v>
      </c>
      <c r="G544" s="255">
        <f>SUM(G526:G543)</f>
        <v>0</v>
      </c>
    </row>
    <row r="545" spans="1:7" x14ac:dyDescent="0.3">
      <c r="A545" s="155" t="s">
        <v>1966</v>
      </c>
      <c r="B545" s="176"/>
      <c r="E545" s="197"/>
      <c r="F545" s="197"/>
      <c r="G545" s="197"/>
    </row>
    <row r="546" spans="1:7" x14ac:dyDescent="0.3">
      <c r="A546" s="155" t="s">
        <v>1967</v>
      </c>
      <c r="B546" s="176"/>
      <c r="E546" s="197"/>
      <c r="F546" s="197"/>
      <c r="G546" s="197"/>
    </row>
    <row r="547" spans="1:7" x14ac:dyDescent="0.3">
      <c r="A547" s="155" t="s">
        <v>1968</v>
      </c>
      <c r="B547" s="176"/>
      <c r="E547" s="197"/>
      <c r="F547" s="197"/>
      <c r="G547" s="197"/>
    </row>
    <row r="548" spans="1:7" x14ac:dyDescent="0.3">
      <c r="A548" s="203"/>
      <c r="B548" s="203" t="s">
        <v>1969</v>
      </c>
      <c r="C548" s="161" t="s">
        <v>55</v>
      </c>
      <c r="D548" s="161" t="s">
        <v>1945</v>
      </c>
      <c r="E548" s="161"/>
      <c r="F548" s="161" t="s">
        <v>441</v>
      </c>
      <c r="G548" s="161" t="s">
        <v>1946</v>
      </c>
    </row>
    <row r="549" spans="1:7" x14ac:dyDescent="0.3">
      <c r="A549" s="155" t="s">
        <v>1970</v>
      </c>
      <c r="B549" s="176" t="s">
        <v>558</v>
      </c>
      <c r="C549" s="178" t="s">
        <v>1575</v>
      </c>
      <c r="D549" s="254" t="s">
        <v>1575</v>
      </c>
      <c r="E549" s="197"/>
      <c r="F549" s="181" t="str">
        <f>IF($C$567=0,"",IF(C549="[for completion]","",IF(C549="","",C549/$C$567)))</f>
        <v/>
      </c>
      <c r="G549" s="181" t="str">
        <f>IF($D$567=0,"",IF(D549="[for completion]","",IF(D549="","",D549/$D$567)))</f>
        <v/>
      </c>
    </row>
    <row r="550" spans="1:7" x14ac:dyDescent="0.3">
      <c r="A550" s="155" t="s">
        <v>1971</v>
      </c>
      <c r="B550" s="176" t="s">
        <v>558</v>
      </c>
      <c r="C550" s="178" t="s">
        <v>1575</v>
      </c>
      <c r="D550" s="254" t="s">
        <v>1575</v>
      </c>
      <c r="E550" s="197"/>
      <c r="F550" s="181" t="str">
        <f t="shared" ref="F550:F566" si="28">IF($C$567=0,"",IF(C550="[for completion]","",IF(C550="","",C550/$C$567)))</f>
        <v/>
      </c>
      <c r="G550" s="181" t="str">
        <f t="shared" ref="G550:G566" si="29">IF($D$567=0,"",IF(D550="[for completion]","",IF(D550="","",D550/$D$567)))</f>
        <v/>
      </c>
    </row>
    <row r="551" spans="1:7" x14ac:dyDescent="0.3">
      <c r="A551" s="155" t="s">
        <v>1972</v>
      </c>
      <c r="B551" s="176" t="s">
        <v>558</v>
      </c>
      <c r="C551" s="178" t="s">
        <v>1575</v>
      </c>
      <c r="D551" s="254" t="s">
        <v>1575</v>
      </c>
      <c r="E551" s="197"/>
      <c r="F551" s="181" t="str">
        <f t="shared" si="28"/>
        <v/>
      </c>
      <c r="G551" s="181" t="str">
        <f t="shared" si="29"/>
        <v/>
      </c>
    </row>
    <row r="552" spans="1:7" x14ac:dyDescent="0.3">
      <c r="A552" s="155" t="s">
        <v>1973</v>
      </c>
      <c r="B552" s="176" t="s">
        <v>558</v>
      </c>
      <c r="C552" s="178" t="s">
        <v>1575</v>
      </c>
      <c r="D552" s="254" t="s">
        <v>1575</v>
      </c>
      <c r="E552" s="197"/>
      <c r="F552" s="181" t="str">
        <f t="shared" si="28"/>
        <v/>
      </c>
      <c r="G552" s="181" t="str">
        <f t="shared" si="29"/>
        <v/>
      </c>
    </row>
    <row r="553" spans="1:7" x14ac:dyDescent="0.3">
      <c r="A553" s="155" t="s">
        <v>1974</v>
      </c>
      <c r="B553" s="176" t="s">
        <v>558</v>
      </c>
      <c r="C553" s="178" t="s">
        <v>1575</v>
      </c>
      <c r="D553" s="254" t="s">
        <v>1575</v>
      </c>
      <c r="E553" s="197"/>
      <c r="F553" s="181" t="str">
        <f t="shared" si="28"/>
        <v/>
      </c>
      <c r="G553" s="181" t="str">
        <f t="shared" si="29"/>
        <v/>
      </c>
    </row>
    <row r="554" spans="1:7" x14ac:dyDescent="0.3">
      <c r="A554" s="155" t="s">
        <v>1975</v>
      </c>
      <c r="B554" s="176" t="s">
        <v>558</v>
      </c>
      <c r="C554" s="178" t="s">
        <v>1575</v>
      </c>
      <c r="D554" s="254" t="s">
        <v>1575</v>
      </c>
      <c r="E554" s="197"/>
      <c r="F554" s="181" t="str">
        <f t="shared" si="28"/>
        <v/>
      </c>
      <c r="G554" s="181" t="str">
        <f t="shared" si="29"/>
        <v/>
      </c>
    </row>
    <row r="555" spans="1:7" x14ac:dyDescent="0.3">
      <c r="A555" s="155" t="s">
        <v>1976</v>
      </c>
      <c r="B555" s="176" t="s">
        <v>558</v>
      </c>
      <c r="C555" s="178" t="s">
        <v>1575</v>
      </c>
      <c r="D555" s="254" t="s">
        <v>1575</v>
      </c>
      <c r="E555" s="197"/>
      <c r="F555" s="181" t="str">
        <f t="shared" si="28"/>
        <v/>
      </c>
      <c r="G555" s="181" t="str">
        <f t="shared" si="29"/>
        <v/>
      </c>
    </row>
    <row r="556" spans="1:7" x14ac:dyDescent="0.3">
      <c r="A556" s="155" t="s">
        <v>1977</v>
      </c>
      <c r="B556" s="176" t="s">
        <v>558</v>
      </c>
      <c r="C556" s="178" t="s">
        <v>1575</v>
      </c>
      <c r="D556" s="254" t="s">
        <v>1575</v>
      </c>
      <c r="E556" s="197"/>
      <c r="F556" s="181" t="str">
        <f t="shared" si="28"/>
        <v/>
      </c>
      <c r="G556" s="181" t="str">
        <f t="shared" si="29"/>
        <v/>
      </c>
    </row>
    <row r="557" spans="1:7" x14ac:dyDescent="0.3">
      <c r="A557" s="155" t="s">
        <v>1978</v>
      </c>
      <c r="B557" s="176" t="s">
        <v>558</v>
      </c>
      <c r="C557" s="178" t="s">
        <v>1575</v>
      </c>
      <c r="D557" s="254" t="s">
        <v>1575</v>
      </c>
      <c r="E557" s="197"/>
      <c r="F557" s="181" t="str">
        <f t="shared" si="28"/>
        <v/>
      </c>
      <c r="G557" s="181" t="str">
        <f t="shared" si="29"/>
        <v/>
      </c>
    </row>
    <row r="558" spans="1:7" x14ac:dyDescent="0.3">
      <c r="A558" s="155" t="s">
        <v>1979</v>
      </c>
      <c r="B558" s="176" t="s">
        <v>558</v>
      </c>
      <c r="C558" s="178" t="s">
        <v>1575</v>
      </c>
      <c r="D558" s="254" t="s">
        <v>1575</v>
      </c>
      <c r="E558" s="197"/>
      <c r="F558" s="181" t="str">
        <f t="shared" si="28"/>
        <v/>
      </c>
      <c r="G558" s="181" t="str">
        <f t="shared" si="29"/>
        <v/>
      </c>
    </row>
    <row r="559" spans="1:7" x14ac:dyDescent="0.3">
      <c r="A559" s="155" t="s">
        <v>1980</v>
      </c>
      <c r="B559" s="176" t="s">
        <v>558</v>
      </c>
      <c r="C559" s="178" t="s">
        <v>1575</v>
      </c>
      <c r="D559" s="254" t="s">
        <v>1575</v>
      </c>
      <c r="E559" s="197"/>
      <c r="F559" s="181" t="str">
        <f t="shared" si="28"/>
        <v/>
      </c>
      <c r="G559" s="181" t="str">
        <f t="shared" si="29"/>
        <v/>
      </c>
    </row>
    <row r="560" spans="1:7" x14ac:dyDescent="0.3">
      <c r="A560" s="155" t="s">
        <v>1981</v>
      </c>
      <c r="B560" s="176" t="s">
        <v>558</v>
      </c>
      <c r="C560" s="178" t="s">
        <v>1575</v>
      </c>
      <c r="D560" s="254" t="s">
        <v>1575</v>
      </c>
      <c r="E560" s="197"/>
      <c r="F560" s="181" t="str">
        <f t="shared" si="28"/>
        <v/>
      </c>
      <c r="G560" s="181" t="str">
        <f t="shared" si="29"/>
        <v/>
      </c>
    </row>
    <row r="561" spans="1:7" x14ac:dyDescent="0.3">
      <c r="A561" s="155" t="s">
        <v>1982</v>
      </c>
      <c r="B561" s="176" t="s">
        <v>558</v>
      </c>
      <c r="C561" s="178" t="s">
        <v>1575</v>
      </c>
      <c r="D561" s="254" t="s">
        <v>1575</v>
      </c>
      <c r="E561" s="197"/>
      <c r="F561" s="181" t="str">
        <f t="shared" si="28"/>
        <v/>
      </c>
      <c r="G561" s="181" t="str">
        <f t="shared" si="29"/>
        <v/>
      </c>
    </row>
    <row r="562" spans="1:7" x14ac:dyDescent="0.3">
      <c r="A562" s="155" t="s">
        <v>1983</v>
      </c>
      <c r="B562" s="176" t="s">
        <v>558</v>
      </c>
      <c r="C562" s="178" t="s">
        <v>1575</v>
      </c>
      <c r="D562" s="254" t="s">
        <v>1575</v>
      </c>
      <c r="E562" s="197"/>
      <c r="F562" s="181" t="str">
        <f t="shared" si="28"/>
        <v/>
      </c>
      <c r="G562" s="181" t="str">
        <f t="shared" si="29"/>
        <v/>
      </c>
    </row>
    <row r="563" spans="1:7" x14ac:dyDescent="0.3">
      <c r="A563" s="155" t="s">
        <v>1984</v>
      </c>
      <c r="B563" s="176" t="s">
        <v>558</v>
      </c>
      <c r="C563" s="178" t="s">
        <v>1575</v>
      </c>
      <c r="D563" s="254" t="s">
        <v>1575</v>
      </c>
      <c r="E563" s="197"/>
      <c r="F563" s="181" t="str">
        <f t="shared" si="28"/>
        <v/>
      </c>
      <c r="G563" s="181" t="str">
        <f t="shared" si="29"/>
        <v/>
      </c>
    </row>
    <row r="564" spans="1:7" x14ac:dyDescent="0.3">
      <c r="A564" s="155" t="s">
        <v>1985</v>
      </c>
      <c r="B564" s="176" t="s">
        <v>558</v>
      </c>
      <c r="C564" s="178" t="s">
        <v>1575</v>
      </c>
      <c r="D564" s="254" t="s">
        <v>1575</v>
      </c>
      <c r="E564" s="197"/>
      <c r="F564" s="181" t="str">
        <f t="shared" si="28"/>
        <v/>
      </c>
      <c r="G564" s="181" t="str">
        <f t="shared" si="29"/>
        <v/>
      </c>
    </row>
    <row r="565" spans="1:7" x14ac:dyDescent="0.3">
      <c r="A565" s="155" t="s">
        <v>1986</v>
      </c>
      <c r="B565" s="176" t="s">
        <v>558</v>
      </c>
      <c r="C565" s="178" t="s">
        <v>1575</v>
      </c>
      <c r="D565" s="254" t="s">
        <v>1575</v>
      </c>
      <c r="E565" s="197"/>
      <c r="F565" s="181" t="str">
        <f t="shared" si="28"/>
        <v/>
      </c>
      <c r="G565" s="181" t="str">
        <f t="shared" si="29"/>
        <v/>
      </c>
    </row>
    <row r="566" spans="1:7" x14ac:dyDescent="0.3">
      <c r="A566" s="155" t="s">
        <v>1987</v>
      </c>
      <c r="B566" s="176" t="s">
        <v>1700</v>
      </c>
      <c r="C566" s="178" t="s">
        <v>1575</v>
      </c>
      <c r="D566" s="254" t="s">
        <v>1575</v>
      </c>
      <c r="E566" s="197"/>
      <c r="F566" s="181" t="str">
        <f t="shared" si="28"/>
        <v/>
      </c>
      <c r="G566" s="181" t="str">
        <f t="shared" si="29"/>
        <v/>
      </c>
    </row>
    <row r="567" spans="1:7" x14ac:dyDescent="0.3">
      <c r="A567" s="155" t="s">
        <v>1988</v>
      </c>
      <c r="B567" s="176" t="s">
        <v>68</v>
      </c>
      <c r="C567" s="178">
        <f>SUM(C549:C566)</f>
        <v>0</v>
      </c>
      <c r="D567" s="254">
        <f>SUM(D549:D566)</f>
        <v>0</v>
      </c>
      <c r="E567" s="197"/>
      <c r="F567" s="255">
        <f>SUM(F549:F566)</f>
        <v>0</v>
      </c>
      <c r="G567" s="255">
        <f>SUM(G549:G566)</f>
        <v>0</v>
      </c>
    </row>
    <row r="568" spans="1:7" x14ac:dyDescent="0.3">
      <c r="A568" s="155" t="s">
        <v>1989</v>
      </c>
      <c r="B568" s="176"/>
      <c r="E568" s="197"/>
      <c r="F568" s="197"/>
      <c r="G568" s="197"/>
    </row>
    <row r="569" spans="1:7" x14ac:dyDescent="0.3">
      <c r="A569" s="155" t="s">
        <v>1990</v>
      </c>
      <c r="B569" s="176"/>
      <c r="E569" s="197"/>
      <c r="F569" s="197"/>
      <c r="G569" s="197"/>
    </row>
    <row r="570" spans="1:7" x14ac:dyDescent="0.3">
      <c r="A570" s="155" t="s">
        <v>1991</v>
      </c>
      <c r="B570" s="176"/>
      <c r="E570" s="197"/>
      <c r="F570" s="197"/>
      <c r="G570" s="197"/>
    </row>
    <row r="571" spans="1:7" x14ac:dyDescent="0.3">
      <c r="A571" s="203"/>
      <c r="B571" s="203" t="s">
        <v>1992</v>
      </c>
      <c r="C571" s="161" t="s">
        <v>55</v>
      </c>
      <c r="D571" s="161" t="s">
        <v>1945</v>
      </c>
      <c r="E571" s="161"/>
      <c r="F571" s="161" t="s">
        <v>441</v>
      </c>
      <c r="G571" s="161" t="s">
        <v>1946</v>
      </c>
    </row>
    <row r="572" spans="1:7" x14ac:dyDescent="0.3">
      <c r="A572" s="155" t="s">
        <v>1993</v>
      </c>
      <c r="B572" s="176" t="s">
        <v>1730</v>
      </c>
      <c r="C572" s="178" t="s">
        <v>1575</v>
      </c>
      <c r="D572" s="254" t="s">
        <v>1575</v>
      </c>
      <c r="E572" s="197"/>
      <c r="F572" s="181" t="str">
        <f>IF($C$585=0,"",IF(C572="[for completion]","",IF(C572="","",C572/$C$585)))</f>
        <v/>
      </c>
      <c r="G572" s="181" t="str">
        <f>IF($D$585=0,"",IF(D572="[for completion]","",IF(D572="","",D572/$D$585)))</f>
        <v/>
      </c>
    </row>
    <row r="573" spans="1:7" x14ac:dyDescent="0.3">
      <c r="A573" s="155" t="s">
        <v>1994</v>
      </c>
      <c r="B573" s="176" t="s">
        <v>1732</v>
      </c>
      <c r="C573" s="178" t="s">
        <v>1575</v>
      </c>
      <c r="D573" s="254" t="s">
        <v>1575</v>
      </c>
      <c r="E573" s="197"/>
      <c r="F573" s="181" t="str">
        <f>IF($C$585=0,"",IF(C573="[for completion]","",IF(C573="","",C573/$C$585)))</f>
        <v/>
      </c>
      <c r="G573" s="181" t="str">
        <f>IF($D$585=0,"",IF(D573="[for completion]","",IF(D573="","",D573/$D$585)))</f>
        <v/>
      </c>
    </row>
    <row r="574" spans="1:7" x14ac:dyDescent="0.3">
      <c r="A574" s="155" t="s">
        <v>1995</v>
      </c>
      <c r="B574" s="176" t="s">
        <v>1734</v>
      </c>
      <c r="C574" s="178" t="s">
        <v>1575</v>
      </c>
      <c r="D574" s="254" t="s">
        <v>1575</v>
      </c>
      <c r="E574" s="197"/>
      <c r="F574" s="181" t="str">
        <f>IF($C$585=0,"",IF(C574="[for completion]","",IF(C574="","",C574/$C$585)))</f>
        <v/>
      </c>
      <c r="G574" s="181" t="str">
        <f>IF($D$585=0,"",IF(D574="[for completion]","",IF(D574="","",D574/$D$585)))</f>
        <v/>
      </c>
    </row>
    <row r="575" spans="1:7" x14ac:dyDescent="0.3">
      <c r="A575" s="155" t="s">
        <v>1996</v>
      </c>
      <c r="B575" s="176" t="s">
        <v>1736</v>
      </c>
      <c r="C575" s="178" t="s">
        <v>1575</v>
      </c>
      <c r="D575" s="254" t="s">
        <v>1575</v>
      </c>
      <c r="E575" s="197"/>
      <c r="F575" s="181" t="str">
        <f>IF($C$585=0,"",IF(C575="[for completion]","",IF(C575="","",C575/$C$585)))</f>
        <v/>
      </c>
      <c r="G575" s="181" t="str">
        <f>IF($D$585=0,"",IF(D575="[for completion]","",IF(D575="","",D575/$D$585)))</f>
        <v/>
      </c>
    </row>
    <row r="576" spans="1:7" x14ac:dyDescent="0.3">
      <c r="A576" s="155" t="s">
        <v>1997</v>
      </c>
      <c r="B576" s="176" t="s">
        <v>1738</v>
      </c>
      <c r="C576" s="178" t="s">
        <v>1575</v>
      </c>
      <c r="D576" s="254" t="s">
        <v>1575</v>
      </c>
      <c r="E576" s="197"/>
      <c r="F576" s="181" t="str">
        <f>IF($C$585=0,"",IF(C576="[for completion]","",IF(C576="","",C576/$C$585)))</f>
        <v/>
      </c>
      <c r="G576" s="181" t="str">
        <f>IF($D$585=0,"",IF(D576="[for completion]","",IF(D576="","",D576/$D$585)))</f>
        <v/>
      </c>
    </row>
    <row r="577" spans="1:7" x14ac:dyDescent="0.3">
      <c r="A577" s="155" t="s">
        <v>1998</v>
      </c>
      <c r="B577" s="176" t="s">
        <v>1740</v>
      </c>
      <c r="C577" s="178" t="s">
        <v>1575</v>
      </c>
      <c r="D577" s="254" t="s">
        <v>1575</v>
      </c>
      <c r="E577" s="197"/>
      <c r="F577" s="181" t="str">
        <f t="shared" ref="F577:F584" si="30">IF($C$585=0,"",IF(C577="[for completion]","",IF(C577="","",C577/$C$585)))</f>
        <v/>
      </c>
      <c r="G577" s="181" t="str">
        <f t="shared" ref="G577:G584" si="31">IF($D$585=0,"",IF(D577="[for completion]","",IF(D577="","",D577/$D$585)))</f>
        <v/>
      </c>
    </row>
    <row r="578" spans="1:7" x14ac:dyDescent="0.3">
      <c r="A578" s="155" t="s">
        <v>1999</v>
      </c>
      <c r="B578" s="176" t="s">
        <v>1742</v>
      </c>
      <c r="C578" s="178" t="s">
        <v>1575</v>
      </c>
      <c r="D578" s="254" t="s">
        <v>1575</v>
      </c>
      <c r="E578" s="197"/>
      <c r="F578" s="181" t="str">
        <f t="shared" si="30"/>
        <v/>
      </c>
      <c r="G578" s="181" t="str">
        <f t="shared" si="31"/>
        <v/>
      </c>
    </row>
    <row r="579" spans="1:7" x14ac:dyDescent="0.3">
      <c r="A579" s="155" t="s">
        <v>2000</v>
      </c>
      <c r="B579" s="176" t="s">
        <v>1744</v>
      </c>
      <c r="C579" s="178" t="s">
        <v>1575</v>
      </c>
      <c r="D579" s="254" t="s">
        <v>1575</v>
      </c>
      <c r="E579" s="197"/>
      <c r="F579" s="181" t="str">
        <f t="shared" si="30"/>
        <v/>
      </c>
      <c r="G579" s="181" t="str">
        <f t="shared" si="31"/>
        <v/>
      </c>
    </row>
    <row r="580" spans="1:7" x14ac:dyDescent="0.3">
      <c r="A580" s="155" t="s">
        <v>2001</v>
      </c>
      <c r="B580" s="176" t="s">
        <v>1746</v>
      </c>
      <c r="C580" s="178" t="s">
        <v>1575</v>
      </c>
      <c r="D580" s="155" t="s">
        <v>1575</v>
      </c>
      <c r="E580" s="197"/>
      <c r="F580" s="181" t="str">
        <f t="shared" si="30"/>
        <v/>
      </c>
      <c r="G580" s="181" t="str">
        <f t="shared" si="31"/>
        <v/>
      </c>
    </row>
    <row r="581" spans="1:7" x14ac:dyDescent="0.3">
      <c r="A581" s="155" t="s">
        <v>2002</v>
      </c>
      <c r="B581" s="155" t="s">
        <v>1748</v>
      </c>
      <c r="C581" s="178" t="s">
        <v>1575</v>
      </c>
      <c r="D581" s="155" t="s">
        <v>1575</v>
      </c>
      <c r="E581" s="153"/>
      <c r="F581" s="181" t="str">
        <f t="shared" si="30"/>
        <v/>
      </c>
      <c r="G581" s="181" t="str">
        <f t="shared" si="31"/>
        <v/>
      </c>
    </row>
    <row r="582" spans="1:7" x14ac:dyDescent="0.3">
      <c r="A582" s="155" t="s">
        <v>2003</v>
      </c>
      <c r="B582" s="155" t="s">
        <v>1750</v>
      </c>
      <c r="C582" s="178" t="s">
        <v>1575</v>
      </c>
      <c r="D582" s="155" t="s">
        <v>1575</v>
      </c>
      <c r="E582" s="153"/>
      <c r="F582" s="181" t="str">
        <f t="shared" si="30"/>
        <v/>
      </c>
      <c r="G582" s="181" t="str">
        <f t="shared" si="31"/>
        <v/>
      </c>
    </row>
    <row r="583" spans="1:7" x14ac:dyDescent="0.3">
      <c r="A583" s="155" t="s">
        <v>2004</v>
      </c>
      <c r="B583" s="176" t="s">
        <v>1752</v>
      </c>
      <c r="C583" s="178" t="s">
        <v>1575</v>
      </c>
      <c r="D583" s="155" t="s">
        <v>1575</v>
      </c>
      <c r="E583" s="197"/>
      <c r="F583" s="181" t="str">
        <f t="shared" si="30"/>
        <v/>
      </c>
      <c r="G583" s="181" t="str">
        <f t="shared" si="31"/>
        <v/>
      </c>
    </row>
    <row r="584" spans="1:7" x14ac:dyDescent="0.3">
      <c r="A584" s="155" t="s">
        <v>2005</v>
      </c>
      <c r="B584" s="155" t="s">
        <v>1700</v>
      </c>
      <c r="C584" s="178" t="s">
        <v>1575</v>
      </c>
      <c r="D584" s="254" t="s">
        <v>1575</v>
      </c>
      <c r="E584" s="197"/>
      <c r="F584" s="181" t="str">
        <f t="shared" si="30"/>
        <v/>
      </c>
      <c r="G584" s="181" t="str">
        <f t="shared" si="31"/>
        <v/>
      </c>
    </row>
    <row r="585" spans="1:7" x14ac:dyDescent="0.3">
      <c r="A585" s="155" t="s">
        <v>2006</v>
      </c>
      <c r="B585" s="176" t="s">
        <v>68</v>
      </c>
      <c r="C585" s="178">
        <f>SUM(C572:C584)</f>
        <v>0</v>
      </c>
      <c r="D585" s="254">
        <f>SUM(D572:D584)</f>
        <v>0</v>
      </c>
      <c r="E585" s="197"/>
      <c r="F585" s="255">
        <f>SUM(F572:F584)</f>
        <v>0</v>
      </c>
      <c r="G585" s="255">
        <f>SUM(G572:G584)</f>
        <v>0</v>
      </c>
    </row>
    <row r="586" spans="1:7" x14ac:dyDescent="0.3">
      <c r="A586" s="155" t="s">
        <v>2007</v>
      </c>
      <c r="B586" s="176"/>
      <c r="C586" s="178"/>
      <c r="D586" s="254"/>
      <c r="E586" s="197"/>
      <c r="F586" s="181"/>
      <c r="G586" s="181"/>
    </row>
    <row r="587" spans="1:7" x14ac:dyDescent="0.3">
      <c r="A587" s="155" t="s">
        <v>2008</v>
      </c>
      <c r="B587" s="176"/>
      <c r="C587" s="178"/>
      <c r="D587" s="254"/>
      <c r="E587" s="197"/>
      <c r="F587" s="181"/>
      <c r="G587" s="181"/>
    </row>
    <row r="588" spans="1:7" x14ac:dyDescent="0.3">
      <c r="A588" s="155" t="s">
        <v>2009</v>
      </c>
      <c r="B588" s="176"/>
      <c r="C588" s="178"/>
      <c r="D588" s="254"/>
      <c r="E588" s="197"/>
      <c r="F588" s="181"/>
      <c r="G588" s="181"/>
    </row>
    <row r="589" spans="1:7" x14ac:dyDescent="0.3">
      <c r="A589" s="155" t="s">
        <v>2010</v>
      </c>
      <c r="B589" s="176"/>
      <c r="C589" s="178"/>
      <c r="D589" s="254"/>
      <c r="E589" s="197"/>
      <c r="F589" s="181"/>
      <c r="G589" s="181"/>
    </row>
    <row r="590" spans="1:7" x14ac:dyDescent="0.3">
      <c r="A590" s="155" t="s">
        <v>2011</v>
      </c>
      <c r="B590" s="176"/>
      <c r="C590" s="178"/>
      <c r="D590" s="254"/>
      <c r="E590" s="197"/>
      <c r="F590" s="181"/>
      <c r="G590" s="181"/>
    </row>
    <row r="591" spans="1:7" x14ac:dyDescent="0.3">
      <c r="A591" s="155" t="s">
        <v>2012</v>
      </c>
      <c r="B591" s="176"/>
      <c r="C591" s="178"/>
      <c r="D591" s="254"/>
      <c r="E591" s="197"/>
      <c r="F591" s="181" t="str">
        <f>IF($C$585=0,"",IF(C591="[for completion]","",IF(C591="","",C591/$C$585)))</f>
        <v/>
      </c>
      <c r="G591" s="181" t="str">
        <f>IF($D$585=0,"",IF(D591="[for completion]","",IF(D591="","",D591/$D$585)))</f>
        <v/>
      </c>
    </row>
    <row r="592" spans="1:7" x14ac:dyDescent="0.3">
      <c r="A592" s="155" t="s">
        <v>2013</v>
      </c>
      <c r="B592" s="153"/>
      <c r="C592" s="153"/>
      <c r="D592" s="153"/>
      <c r="E592" s="153"/>
      <c r="F592" s="153"/>
      <c r="G592" s="153"/>
    </row>
    <row r="593" spans="1:7" x14ac:dyDescent="0.3">
      <c r="A593" s="155" t="s">
        <v>2014</v>
      </c>
      <c r="B593" s="153"/>
      <c r="C593" s="153"/>
      <c r="D593" s="153"/>
      <c r="E593" s="153"/>
      <c r="F593" s="153"/>
      <c r="G593" s="153"/>
    </row>
    <row r="594" spans="1:7" x14ac:dyDescent="0.3">
      <c r="A594" s="155" t="s">
        <v>2015</v>
      </c>
    </row>
    <row r="595" spans="1:7" x14ac:dyDescent="0.3">
      <c r="A595" s="155" t="s">
        <v>2016</v>
      </c>
    </row>
    <row r="596" spans="1:7" x14ac:dyDescent="0.3">
      <c r="A596" s="203"/>
      <c r="B596" s="203" t="s">
        <v>2017</v>
      </c>
      <c r="C596" s="161" t="s">
        <v>55</v>
      </c>
      <c r="D596" s="161" t="s">
        <v>1680</v>
      </c>
      <c r="E596" s="161"/>
      <c r="F596" s="161" t="s">
        <v>440</v>
      </c>
      <c r="G596" s="161" t="s">
        <v>1946</v>
      </c>
    </row>
    <row r="597" spans="1:7" x14ac:dyDescent="0.3">
      <c r="A597" s="155" t="s">
        <v>2018</v>
      </c>
      <c r="B597" s="176" t="s">
        <v>1784</v>
      </c>
      <c r="C597" s="178" t="s">
        <v>1575</v>
      </c>
      <c r="D597" s="254" t="s">
        <v>1575</v>
      </c>
      <c r="E597" s="197"/>
      <c r="F597" s="181" t="str">
        <f>IF($C$601=0,"",IF(C597="[for completion]","",IF(C597="","",C597/$C$601)))</f>
        <v/>
      </c>
      <c r="G597" s="181" t="str">
        <f>IF($D$601=0,"",IF(D597="[for completion]","",IF(D597="","",D597/$D$601)))</f>
        <v/>
      </c>
    </row>
    <row r="598" spans="1:7" x14ac:dyDescent="0.3">
      <c r="A598" s="155" t="s">
        <v>2019</v>
      </c>
      <c r="B598" s="274" t="s">
        <v>2020</v>
      </c>
      <c r="C598" s="178" t="s">
        <v>1575</v>
      </c>
      <c r="D598" s="254" t="s">
        <v>1575</v>
      </c>
      <c r="E598" s="197"/>
      <c r="F598" s="181" t="str">
        <f>IF($C$601=0,"",IF(C598="[for completion]","",IF(C598="","",C598/$C$601)))</f>
        <v/>
      </c>
      <c r="G598" s="181" t="str">
        <f>IF($D$601=0,"",IF(D598="[for completion]","",IF(D598="","",D598/$D$601)))</f>
        <v/>
      </c>
    </row>
    <row r="599" spans="1:7" x14ac:dyDescent="0.3">
      <c r="A599" s="155" t="s">
        <v>2021</v>
      </c>
      <c r="B599" s="176" t="s">
        <v>1779</v>
      </c>
      <c r="C599" s="178" t="s">
        <v>1575</v>
      </c>
      <c r="D599" s="254" t="s">
        <v>1575</v>
      </c>
      <c r="E599" s="197"/>
      <c r="F599" s="181" t="str">
        <f>IF($C$601=0,"",IF(C599="[for completion]","",IF(C599="","",C599/$C$601)))</f>
        <v/>
      </c>
      <c r="G599" s="181" t="str">
        <f>IF($D$601=0,"",IF(D599="[for completion]","",IF(D599="","",D599/$D$601)))</f>
        <v/>
      </c>
    </row>
    <row r="600" spans="1:7" x14ac:dyDescent="0.3">
      <c r="A600" s="155" t="s">
        <v>2022</v>
      </c>
      <c r="B600" s="155" t="s">
        <v>1700</v>
      </c>
      <c r="C600" s="178" t="s">
        <v>1575</v>
      </c>
      <c r="D600" s="254" t="s">
        <v>1575</v>
      </c>
      <c r="E600" s="197"/>
      <c r="F600" s="181" t="str">
        <f>IF($C$601=0,"",IF(C600="[for completion]","",IF(C600="","",C600/$C$601)))</f>
        <v/>
      </c>
      <c r="G600" s="181" t="str">
        <f>IF($D$601=0,"",IF(D600="[for completion]","",IF(D600="","",D600/$D$601)))</f>
        <v/>
      </c>
    </row>
    <row r="601" spans="1:7" x14ac:dyDescent="0.3">
      <c r="A601" s="155" t="s">
        <v>2023</v>
      </c>
      <c r="B601" s="176" t="s">
        <v>68</v>
      </c>
      <c r="C601" s="178">
        <f>SUM(C597:C600)</f>
        <v>0</v>
      </c>
      <c r="D601" s="254">
        <f>SUM(D597:D600)</f>
        <v>0</v>
      </c>
      <c r="E601" s="197"/>
      <c r="F601" s="255">
        <f>SUM(F597:F600)</f>
        <v>0</v>
      </c>
      <c r="G601" s="255">
        <f>SUM(G597:G600)</f>
        <v>0</v>
      </c>
    </row>
    <row r="603" spans="1:7" x14ac:dyDescent="0.3">
      <c r="A603" s="203"/>
      <c r="B603" s="203" t="s">
        <v>2024</v>
      </c>
      <c r="C603" s="203" t="s">
        <v>1792</v>
      </c>
      <c r="D603" s="203" t="s">
        <v>2025</v>
      </c>
      <c r="E603" s="203"/>
      <c r="F603" s="203" t="s">
        <v>1794</v>
      </c>
      <c r="G603" s="203"/>
    </row>
    <row r="604" spans="1:7" x14ac:dyDescent="0.3">
      <c r="A604" s="155" t="s">
        <v>2026</v>
      </c>
      <c r="B604" s="176" t="s">
        <v>752</v>
      </c>
      <c r="C604" s="277" t="s">
        <v>1575</v>
      </c>
      <c r="D604" s="170" t="s">
        <v>1575</v>
      </c>
      <c r="E604" s="278"/>
      <c r="F604" s="170" t="s">
        <v>1575</v>
      </c>
      <c r="G604" s="181" t="str">
        <f>IF($D$622=0,"",IF(D604="[for completion]","",IF(D604="","",D604/$D$622)))</f>
        <v/>
      </c>
    </row>
    <row r="605" spans="1:7" x14ac:dyDescent="0.3">
      <c r="A605" s="155" t="s">
        <v>2027</v>
      </c>
      <c r="B605" s="176" t="s">
        <v>753</v>
      </c>
      <c r="C605" s="277" t="s">
        <v>1575</v>
      </c>
      <c r="D605" s="170" t="s">
        <v>1575</v>
      </c>
      <c r="E605" s="278"/>
      <c r="F605" s="170" t="s">
        <v>1575</v>
      </c>
      <c r="G605" s="181" t="str">
        <f t="shared" ref="G605:G622" si="32">IF($D$622=0,"",IF(D605="[for completion]","",IF(D605="","",D605/$D$622)))</f>
        <v/>
      </c>
    </row>
    <row r="606" spans="1:7" x14ac:dyDescent="0.3">
      <c r="A606" s="155" t="s">
        <v>2028</v>
      </c>
      <c r="B606" s="176" t="s">
        <v>754</v>
      </c>
      <c r="C606" s="277" t="s">
        <v>1575</v>
      </c>
      <c r="D606" s="170" t="s">
        <v>1575</v>
      </c>
      <c r="E606" s="278"/>
      <c r="F606" s="170" t="s">
        <v>1575</v>
      </c>
      <c r="G606" s="181" t="str">
        <f t="shared" si="32"/>
        <v/>
      </c>
    </row>
    <row r="607" spans="1:7" x14ac:dyDescent="0.3">
      <c r="A607" s="155" t="s">
        <v>2029</v>
      </c>
      <c r="B607" s="176" t="s">
        <v>755</v>
      </c>
      <c r="C607" s="277" t="s">
        <v>1575</v>
      </c>
      <c r="D607" s="170" t="s">
        <v>1575</v>
      </c>
      <c r="E607" s="278"/>
      <c r="F607" s="170" t="s">
        <v>1575</v>
      </c>
      <c r="G607" s="181" t="str">
        <f t="shared" si="32"/>
        <v/>
      </c>
    </row>
    <row r="608" spans="1:7" x14ac:dyDescent="0.3">
      <c r="A608" s="155" t="s">
        <v>2030</v>
      </c>
      <c r="B608" s="176" t="s">
        <v>756</v>
      </c>
      <c r="C608" s="277" t="s">
        <v>1575</v>
      </c>
      <c r="D608" s="170" t="s">
        <v>1575</v>
      </c>
      <c r="E608" s="278"/>
      <c r="F608" s="170" t="s">
        <v>1575</v>
      </c>
      <c r="G608" s="181" t="str">
        <f t="shared" si="32"/>
        <v/>
      </c>
    </row>
    <row r="609" spans="1:7" x14ac:dyDescent="0.3">
      <c r="A609" s="155" t="s">
        <v>2031</v>
      </c>
      <c r="B609" s="176" t="s">
        <v>757</v>
      </c>
      <c r="C609" s="277" t="s">
        <v>1575</v>
      </c>
      <c r="D609" s="170" t="s">
        <v>1575</v>
      </c>
      <c r="E609" s="278"/>
      <c r="F609" s="170" t="s">
        <v>1575</v>
      </c>
      <c r="G609" s="181" t="str">
        <f t="shared" si="32"/>
        <v/>
      </c>
    </row>
    <row r="610" spans="1:7" x14ac:dyDescent="0.3">
      <c r="A610" s="155" t="s">
        <v>2032</v>
      </c>
      <c r="B610" s="176" t="s">
        <v>758</v>
      </c>
      <c r="C610" s="277" t="s">
        <v>1575</v>
      </c>
      <c r="D610" s="170" t="s">
        <v>1575</v>
      </c>
      <c r="E610" s="278"/>
      <c r="F610" s="170" t="s">
        <v>1575</v>
      </c>
      <c r="G610" s="181" t="str">
        <f t="shared" si="32"/>
        <v/>
      </c>
    </row>
    <row r="611" spans="1:7" x14ac:dyDescent="0.3">
      <c r="A611" s="155" t="s">
        <v>2033</v>
      </c>
      <c r="B611" s="176" t="s">
        <v>1921</v>
      </c>
      <c r="C611" s="277" t="s">
        <v>1575</v>
      </c>
      <c r="D611" s="170" t="s">
        <v>1575</v>
      </c>
      <c r="E611" s="278"/>
      <c r="F611" s="170" t="s">
        <v>1575</v>
      </c>
      <c r="G611" s="181" t="str">
        <f t="shared" si="32"/>
        <v/>
      </c>
    </row>
    <row r="612" spans="1:7" x14ac:dyDescent="0.3">
      <c r="A612" s="155" t="s">
        <v>2034</v>
      </c>
      <c r="B612" s="176" t="s">
        <v>1923</v>
      </c>
      <c r="C612" s="277" t="s">
        <v>1575</v>
      </c>
      <c r="D612" s="170" t="s">
        <v>1575</v>
      </c>
      <c r="E612" s="278"/>
      <c r="F612" s="170" t="s">
        <v>1575</v>
      </c>
      <c r="G612" s="181" t="str">
        <f t="shared" si="32"/>
        <v/>
      </c>
    </row>
    <row r="613" spans="1:7" x14ac:dyDescent="0.3">
      <c r="A613" s="155" t="s">
        <v>2035</v>
      </c>
      <c r="B613" s="176" t="s">
        <v>1925</v>
      </c>
      <c r="C613" s="277" t="s">
        <v>1575</v>
      </c>
      <c r="D613" s="170" t="s">
        <v>1575</v>
      </c>
      <c r="E613" s="278"/>
      <c r="F613" s="170" t="s">
        <v>1575</v>
      </c>
      <c r="G613" s="181" t="str">
        <f t="shared" si="32"/>
        <v/>
      </c>
    </row>
    <row r="614" spans="1:7" x14ac:dyDescent="0.3">
      <c r="A614" s="155" t="s">
        <v>2036</v>
      </c>
      <c r="B614" s="176" t="s">
        <v>759</v>
      </c>
      <c r="C614" s="277" t="s">
        <v>1575</v>
      </c>
      <c r="D614" s="170" t="s">
        <v>1575</v>
      </c>
      <c r="E614" s="278"/>
      <c r="F614" s="170" t="s">
        <v>1575</v>
      </c>
      <c r="G614" s="181" t="str">
        <f t="shared" si="32"/>
        <v/>
      </c>
    </row>
    <row r="615" spans="1:7" x14ac:dyDescent="0.3">
      <c r="A615" s="155" t="s">
        <v>2037</v>
      </c>
      <c r="B615" s="176" t="s">
        <v>760</v>
      </c>
      <c r="C615" s="277" t="s">
        <v>1575</v>
      </c>
      <c r="D615" s="170" t="s">
        <v>1575</v>
      </c>
      <c r="E615" s="278"/>
      <c r="F615" s="170" t="s">
        <v>1575</v>
      </c>
      <c r="G615" s="181" t="str">
        <f t="shared" si="32"/>
        <v/>
      </c>
    </row>
    <row r="616" spans="1:7" x14ac:dyDescent="0.3">
      <c r="A616" s="155" t="s">
        <v>2038</v>
      </c>
      <c r="B616" s="176" t="s">
        <v>66</v>
      </c>
      <c r="C616" s="277" t="s">
        <v>1575</v>
      </c>
      <c r="D616" s="170" t="s">
        <v>1575</v>
      </c>
      <c r="E616" s="278"/>
      <c r="F616" s="170" t="s">
        <v>1575</v>
      </c>
      <c r="G616" s="181" t="str">
        <f t="shared" si="32"/>
        <v/>
      </c>
    </row>
    <row r="617" spans="1:7" x14ac:dyDescent="0.3">
      <c r="A617" s="155" t="s">
        <v>2039</v>
      </c>
      <c r="B617" s="176" t="s">
        <v>1700</v>
      </c>
      <c r="C617" s="277" t="s">
        <v>1575</v>
      </c>
      <c r="D617" s="170" t="s">
        <v>1575</v>
      </c>
      <c r="E617" s="278"/>
      <c r="F617" s="170" t="s">
        <v>1575</v>
      </c>
      <c r="G617" s="181" t="str">
        <f t="shared" si="32"/>
        <v/>
      </c>
    </row>
    <row r="618" spans="1:7" x14ac:dyDescent="0.3">
      <c r="A618" s="155" t="s">
        <v>2040</v>
      </c>
      <c r="B618" s="176" t="s">
        <v>68</v>
      </c>
      <c r="C618" s="178">
        <f>SUM(C604:C617)</f>
        <v>0</v>
      </c>
      <c r="D618" s="155">
        <f>SUM(D604:D617)</f>
        <v>0</v>
      </c>
      <c r="E618" s="154"/>
      <c r="F618" s="178"/>
      <c r="G618" s="181" t="str">
        <f t="shared" si="32"/>
        <v/>
      </c>
    </row>
    <row r="619" spans="1:7" x14ac:dyDescent="0.3">
      <c r="A619" s="155" t="s">
        <v>2041</v>
      </c>
      <c r="B619" s="155" t="s">
        <v>1805</v>
      </c>
      <c r="C619" s="153"/>
      <c r="D619" s="153"/>
      <c r="E619" s="153"/>
      <c r="F619" s="170" t="s">
        <v>1575</v>
      </c>
      <c r="G619" s="181" t="str">
        <f t="shared" si="32"/>
        <v/>
      </c>
    </row>
    <row r="620" spans="1:7" x14ac:dyDescent="0.3">
      <c r="A620" s="155" t="s">
        <v>2042</v>
      </c>
      <c r="B620" s="176"/>
      <c r="C620" s="178"/>
      <c r="D620" s="254"/>
      <c r="E620" s="154"/>
      <c r="F620" s="181"/>
      <c r="G620" s="181" t="str">
        <f t="shared" si="32"/>
        <v/>
      </c>
    </row>
    <row r="621" spans="1:7" x14ac:dyDescent="0.3">
      <c r="A621" s="155" t="s">
        <v>2043</v>
      </c>
      <c r="B621" s="176"/>
      <c r="C621" s="178"/>
      <c r="D621" s="254"/>
      <c r="E621" s="154"/>
      <c r="F621" s="181"/>
      <c r="G621" s="181" t="str">
        <f t="shared" si="32"/>
        <v/>
      </c>
    </row>
    <row r="622" spans="1:7" x14ac:dyDescent="0.3">
      <c r="A622" s="155" t="s">
        <v>2044</v>
      </c>
      <c r="B622" s="176"/>
      <c r="C622" s="178"/>
      <c r="D622" s="254"/>
      <c r="E622" s="154"/>
      <c r="F622" s="181"/>
      <c r="G622" s="181"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BFE5ECB5-D363-410F-8413-852CA086DB8A}"/>
    <hyperlink ref="B7" location="'B1. HTT Mortgage Assets'!B166" display="7.A Residential Cover Pool" xr:uid="{81F6E9A8-9463-4AF2-A569-2CBB44744FA4}"/>
    <hyperlink ref="B8" location="'B1. HTT Mortgage Assets'!B267" display="7.B Commercial Cover Pool" xr:uid="{889ED665-49DB-477F-B57D-AA85B11E8D78}"/>
    <hyperlink ref="B149" location="'2. Harmonised Glossary'!A9" display="Breakdown by Interest Rate" xr:uid="{AC7ABAA5-BDFF-478D-9F90-31407106BB00}"/>
    <hyperlink ref="B11" location="'2. Harmonised Glossary'!A12" display="Property Type Information" xr:uid="{7B09339A-1001-4532-B039-7A8CEEBD0AAE}"/>
    <hyperlink ref="B215" location="'C. HTT Harmonised Glossary'!B13" display="11. Loan to Value (LTV) Information - UNINDEXED" xr:uid="{5AFF7109-DF82-44FF-ACC5-8327D005ADD8}"/>
    <hyperlink ref="B237" location="'C. HTT Harmonised Glossary'!B16" display="12. Loan to Value (LTV) Information - INDEXED " xr:uid="{7EA1CC36-F44D-495A-9DE2-12CC4A2DC074}"/>
    <hyperlink ref="B179" location="'C. HTT Harmonised Glossary'!B19" display="9. Non-Performing Loans (NPLs)" xr:uid="{40547DF0-6A6C-4E3A-8BF8-48BDF57C2B01}"/>
  </hyperlinks>
  <pageMargins left="0.7" right="0.7" top="0.75" bottom="0.75" header="0.3" footer="0.3"/>
  <pageSetup paperSize="9" scale="36" orientation="portrait" r:id="rId1"/>
  <headerFooter>
    <oddFooter>&amp;R&amp;1#&amp;"Calibri"&amp;10&amp;K0078D7Classification : Internal</oddFooter>
  </headerFooter>
  <rowBreaks count="3" manualBreakCount="3">
    <brk id="148" max="16383" man="1"/>
    <brk id="308" max="16383" man="1"/>
    <brk id="496" max="16383" man="1"/>
  </rowBreaks>
  <colBreaks count="1" manualBreakCount="1">
    <brk id="7" max="6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3096F-260F-4E55-8302-805DF3FEB70D}">
  <sheetPr>
    <tabColor theme="9" tint="-0.249977111117893"/>
  </sheetPr>
  <dimension ref="A1:C403"/>
  <sheetViews>
    <sheetView zoomScaleNormal="100" workbookViewId="0">
      <selection activeCell="C57" sqref="A1:C57"/>
    </sheetView>
  </sheetViews>
  <sheetFormatPr defaultRowHeight="14.4" x14ac:dyDescent="0.3"/>
  <cols>
    <col min="1" max="1" width="16.33203125" style="153" customWidth="1"/>
    <col min="2" max="2" width="89.88671875" style="155" bestFit="1" customWidth="1"/>
    <col min="3" max="3" width="134.6640625" style="153" customWidth="1"/>
    <col min="4" max="16384" width="8.88671875" style="153"/>
  </cols>
  <sheetData>
    <row r="1" spans="1:3" ht="31.2" x14ac:dyDescent="0.3">
      <c r="A1" s="228" t="s">
        <v>1514</v>
      </c>
      <c r="B1" s="228"/>
      <c r="C1" s="227" t="s">
        <v>1512</v>
      </c>
    </row>
    <row r="2" spans="1:3" ht="13.8" x14ac:dyDescent="0.3">
      <c r="B2" s="154"/>
      <c r="C2" s="154"/>
    </row>
    <row r="3" spans="1:3" ht="13.8" x14ac:dyDescent="0.3">
      <c r="A3" s="229" t="s">
        <v>1515</v>
      </c>
      <c r="B3" s="230"/>
      <c r="C3" s="154"/>
    </row>
    <row r="4" spans="1:3" x14ac:dyDescent="0.3">
      <c r="C4" s="154"/>
    </row>
    <row r="5" spans="1:3" ht="18" x14ac:dyDescent="0.3">
      <c r="A5" s="165" t="s">
        <v>5</v>
      </c>
      <c r="B5" s="165" t="s">
        <v>1516</v>
      </c>
      <c r="C5" s="231" t="s">
        <v>1517</v>
      </c>
    </row>
    <row r="6" spans="1:3" ht="28.8" x14ac:dyDescent="0.3">
      <c r="A6" s="179" t="s">
        <v>1518</v>
      </c>
      <c r="B6" s="198" t="s">
        <v>1519</v>
      </c>
      <c r="C6" s="232" t="s">
        <v>1520</v>
      </c>
    </row>
    <row r="7" spans="1:3" ht="28.8" x14ac:dyDescent="0.3">
      <c r="A7" s="179" t="s">
        <v>1521</v>
      </c>
      <c r="B7" s="198" t="s">
        <v>1522</v>
      </c>
      <c r="C7" s="232" t="s">
        <v>1523</v>
      </c>
    </row>
    <row r="8" spans="1:3" ht="28.8" x14ac:dyDescent="0.3">
      <c r="A8" s="179" t="s">
        <v>1524</v>
      </c>
      <c r="B8" s="198" t="s">
        <v>1525</v>
      </c>
      <c r="C8" s="232" t="s">
        <v>1526</v>
      </c>
    </row>
    <row r="9" spans="1:3" x14ac:dyDescent="0.3">
      <c r="A9" s="179" t="s">
        <v>1527</v>
      </c>
      <c r="B9" s="198" t="s">
        <v>1528</v>
      </c>
      <c r="C9" s="155" t="s">
        <v>1529</v>
      </c>
    </row>
    <row r="10" spans="1:3" ht="28.8" x14ac:dyDescent="0.3">
      <c r="A10" s="179" t="s">
        <v>1530</v>
      </c>
      <c r="B10" s="198" t="s">
        <v>1531</v>
      </c>
      <c r="C10" s="155" t="s">
        <v>1532</v>
      </c>
    </row>
    <row r="11" spans="1:3" ht="43.2" x14ac:dyDescent="0.3">
      <c r="A11" s="179" t="s">
        <v>1533</v>
      </c>
      <c r="B11" s="198" t="s">
        <v>1534</v>
      </c>
      <c r="C11" s="155" t="s">
        <v>1535</v>
      </c>
    </row>
    <row r="12" spans="1:3" x14ac:dyDescent="0.3">
      <c r="A12" s="179" t="s">
        <v>1536</v>
      </c>
      <c r="B12" s="198" t="s">
        <v>1537</v>
      </c>
      <c r="C12" s="155" t="s">
        <v>1538</v>
      </c>
    </row>
    <row r="13" spans="1:3" ht="28.8" x14ac:dyDescent="0.3">
      <c r="A13" s="179" t="s">
        <v>1539</v>
      </c>
      <c r="B13" s="198" t="s">
        <v>1540</v>
      </c>
      <c r="C13" s="155" t="s">
        <v>1541</v>
      </c>
    </row>
    <row r="14" spans="1:3" x14ac:dyDescent="0.3">
      <c r="A14" s="179" t="s">
        <v>1542</v>
      </c>
      <c r="B14" s="198" t="s">
        <v>1543</v>
      </c>
      <c r="C14" s="155" t="s">
        <v>1544</v>
      </c>
    </row>
    <row r="15" spans="1:3" ht="28.8" x14ac:dyDescent="0.3">
      <c r="A15" s="179" t="s">
        <v>1545</v>
      </c>
      <c r="B15" s="198" t="s">
        <v>1546</v>
      </c>
      <c r="C15" s="155" t="s">
        <v>1547</v>
      </c>
    </row>
    <row r="16" spans="1:3" x14ac:dyDescent="0.3">
      <c r="A16" s="179" t="s">
        <v>1548</v>
      </c>
      <c r="B16" s="198" t="s">
        <v>1549</v>
      </c>
      <c r="C16" s="155" t="s">
        <v>1550</v>
      </c>
    </row>
    <row r="17" spans="1:3" ht="28.8" x14ac:dyDescent="0.3">
      <c r="A17" s="179" t="s">
        <v>1551</v>
      </c>
      <c r="B17" s="213" t="s">
        <v>1552</v>
      </c>
      <c r="C17" s="155" t="s">
        <v>1553</v>
      </c>
    </row>
    <row r="18" spans="1:3" ht="28.8" x14ac:dyDescent="0.3">
      <c r="A18" s="179" t="s">
        <v>1554</v>
      </c>
      <c r="B18" s="213" t="s">
        <v>1555</v>
      </c>
      <c r="C18" s="155" t="s">
        <v>1556</v>
      </c>
    </row>
    <row r="19" spans="1:3" x14ac:dyDescent="0.3">
      <c r="A19" s="179" t="s">
        <v>1557</v>
      </c>
      <c r="B19" s="213" t="s">
        <v>1558</v>
      </c>
      <c r="C19" s="155" t="s">
        <v>1559</v>
      </c>
    </row>
    <row r="20" spans="1:3" ht="28.8" x14ac:dyDescent="0.3">
      <c r="A20" s="179" t="s">
        <v>1560</v>
      </c>
      <c r="B20" s="213" t="s">
        <v>1561</v>
      </c>
      <c r="C20" s="170" t="s">
        <v>1562</v>
      </c>
    </row>
    <row r="21" spans="1:3" x14ac:dyDescent="0.3">
      <c r="A21" s="179" t="s">
        <v>1563</v>
      </c>
      <c r="B21" s="213" t="s">
        <v>1564</v>
      </c>
      <c r="C21" s="170" t="s">
        <v>1565</v>
      </c>
    </row>
    <row r="22" spans="1:3" ht="13.8" x14ac:dyDescent="0.3">
      <c r="A22" s="179" t="s">
        <v>1566</v>
      </c>
      <c r="B22" s="153"/>
      <c r="C22" s="233"/>
    </row>
    <row r="23" spans="1:3" x14ac:dyDescent="0.3">
      <c r="A23" s="179" t="s">
        <v>1567</v>
      </c>
      <c r="C23" s="170"/>
    </row>
    <row r="24" spans="1:3" x14ac:dyDescent="0.3">
      <c r="A24" s="179" t="s">
        <v>1568</v>
      </c>
      <c r="B24" s="234"/>
      <c r="C24" s="170"/>
    </row>
    <row r="25" spans="1:3" x14ac:dyDescent="0.3">
      <c r="A25" s="179" t="s">
        <v>1569</v>
      </c>
      <c r="B25" s="234"/>
      <c r="C25" s="170"/>
    </row>
    <row r="26" spans="1:3" x14ac:dyDescent="0.3">
      <c r="A26" s="179" t="s">
        <v>1570</v>
      </c>
      <c r="B26" s="234"/>
      <c r="C26" s="170"/>
    </row>
    <row r="27" spans="1:3" x14ac:dyDescent="0.3">
      <c r="A27" s="179" t="s">
        <v>1571</v>
      </c>
      <c r="B27" s="234"/>
      <c r="C27" s="170"/>
    </row>
    <row r="28" spans="1:3" ht="18" x14ac:dyDescent="0.3">
      <c r="A28" s="165"/>
      <c r="B28" s="165" t="s">
        <v>1572</v>
      </c>
      <c r="C28" s="231" t="s">
        <v>1517</v>
      </c>
    </row>
    <row r="29" spans="1:3" x14ac:dyDescent="0.3">
      <c r="A29" s="179" t="s">
        <v>1573</v>
      </c>
      <c r="B29" s="198" t="s">
        <v>1574</v>
      </c>
      <c r="C29" s="170" t="s">
        <v>1575</v>
      </c>
    </row>
    <row r="30" spans="1:3" x14ac:dyDescent="0.3">
      <c r="A30" s="179" t="s">
        <v>1576</v>
      </c>
      <c r="B30" s="198" t="s">
        <v>1577</v>
      </c>
      <c r="C30" s="170" t="s">
        <v>1575</v>
      </c>
    </row>
    <row r="31" spans="1:3" x14ac:dyDescent="0.3">
      <c r="A31" s="179" t="s">
        <v>1578</v>
      </c>
      <c r="B31" s="198" t="s">
        <v>1579</v>
      </c>
      <c r="C31" s="170" t="s">
        <v>1575</v>
      </c>
    </row>
    <row r="32" spans="1:3" x14ac:dyDescent="0.3">
      <c r="A32" s="179" t="s">
        <v>1580</v>
      </c>
      <c r="B32" s="235"/>
      <c r="C32" s="170"/>
    </row>
    <row r="33" spans="1:3" x14ac:dyDescent="0.3">
      <c r="A33" s="179" t="s">
        <v>1581</v>
      </c>
      <c r="B33" s="235"/>
      <c r="C33" s="170"/>
    </row>
    <row r="34" spans="1:3" x14ac:dyDescent="0.3">
      <c r="A34" s="179" t="s">
        <v>1582</v>
      </c>
      <c r="B34" s="235"/>
      <c r="C34" s="170"/>
    </row>
    <row r="35" spans="1:3" x14ac:dyDescent="0.3">
      <c r="A35" s="179" t="s">
        <v>1583</v>
      </c>
      <c r="B35" s="235"/>
      <c r="C35" s="170"/>
    </row>
    <row r="36" spans="1:3" x14ac:dyDescent="0.3">
      <c r="A36" s="179" t="s">
        <v>1584</v>
      </c>
      <c r="B36" s="235"/>
      <c r="C36" s="170"/>
    </row>
    <row r="37" spans="1:3" x14ac:dyDescent="0.3">
      <c r="A37" s="179" t="s">
        <v>1585</v>
      </c>
      <c r="B37" s="235"/>
      <c r="C37" s="170"/>
    </row>
    <row r="38" spans="1:3" x14ac:dyDescent="0.3">
      <c r="A38" s="179" t="s">
        <v>1586</v>
      </c>
      <c r="B38" s="235"/>
      <c r="C38" s="170"/>
    </row>
    <row r="39" spans="1:3" x14ac:dyDescent="0.3">
      <c r="A39" s="179" t="s">
        <v>1587</v>
      </c>
      <c r="B39" s="235"/>
      <c r="C39" s="170"/>
    </row>
    <row r="40" spans="1:3" x14ac:dyDescent="0.3">
      <c r="A40" s="179" t="s">
        <v>1588</v>
      </c>
      <c r="B40" s="235"/>
      <c r="C40" s="170"/>
    </row>
    <row r="41" spans="1:3" x14ac:dyDescent="0.3">
      <c r="A41" s="179" t="s">
        <v>1589</v>
      </c>
      <c r="B41" s="235"/>
      <c r="C41" s="170"/>
    </row>
    <row r="42" spans="1:3" x14ac:dyDescent="0.3">
      <c r="A42" s="179" t="s">
        <v>1590</v>
      </c>
      <c r="B42" s="235"/>
      <c r="C42" s="170"/>
    </row>
    <row r="43" spans="1:3" x14ac:dyDescent="0.3">
      <c r="A43" s="179" t="s">
        <v>1591</v>
      </c>
      <c r="B43" s="235"/>
      <c r="C43" s="170"/>
    </row>
    <row r="44" spans="1:3" ht="18" x14ac:dyDescent="0.3">
      <c r="A44" s="165"/>
      <c r="B44" s="165" t="s">
        <v>1592</v>
      </c>
      <c r="C44" s="231" t="s">
        <v>1593</v>
      </c>
    </row>
    <row r="45" spans="1:3" x14ac:dyDescent="0.3">
      <c r="A45" s="179" t="s">
        <v>1594</v>
      </c>
      <c r="B45" s="213" t="s">
        <v>1595</v>
      </c>
      <c r="C45" s="155" t="s">
        <v>50</v>
      </c>
    </row>
    <row r="46" spans="1:3" x14ac:dyDescent="0.3">
      <c r="A46" s="179" t="s">
        <v>1596</v>
      </c>
      <c r="B46" s="213" t="s">
        <v>1597</v>
      </c>
      <c r="C46" s="155" t="s">
        <v>1598</v>
      </c>
    </row>
    <row r="47" spans="1:3" x14ac:dyDescent="0.3">
      <c r="A47" s="179" t="s">
        <v>1599</v>
      </c>
      <c r="B47" s="213" t="s">
        <v>1600</v>
      </c>
      <c r="C47" s="155" t="s">
        <v>1601</v>
      </c>
    </row>
    <row r="48" spans="1:3" x14ac:dyDescent="0.3">
      <c r="A48" s="179" t="s">
        <v>1602</v>
      </c>
      <c r="B48" s="236"/>
      <c r="C48" s="170"/>
    </row>
    <row r="49" spans="1:3" x14ac:dyDescent="0.3">
      <c r="A49" s="179" t="s">
        <v>1603</v>
      </c>
      <c r="B49" s="236"/>
      <c r="C49" s="170"/>
    </row>
    <row r="50" spans="1:3" x14ac:dyDescent="0.3">
      <c r="A50" s="179" t="s">
        <v>1604</v>
      </c>
      <c r="B50" s="237"/>
      <c r="C50" s="170"/>
    </row>
    <row r="51" spans="1:3" ht="18" x14ac:dyDescent="0.3">
      <c r="A51" s="165"/>
      <c r="B51" s="165" t="s">
        <v>1605</v>
      </c>
      <c r="C51" s="231" t="s">
        <v>1517</v>
      </c>
    </row>
    <row r="52" spans="1:3" x14ac:dyDescent="0.3">
      <c r="A52" s="179" t="s">
        <v>1606</v>
      </c>
      <c r="B52" s="198" t="s">
        <v>1607</v>
      </c>
      <c r="C52" s="155" t="s">
        <v>1575</v>
      </c>
    </row>
    <row r="53" spans="1:3" x14ac:dyDescent="0.3">
      <c r="A53" s="179" t="s">
        <v>1608</v>
      </c>
      <c r="B53" s="236"/>
      <c r="C53" s="233"/>
    </row>
    <row r="54" spans="1:3" x14ac:dyDescent="0.3">
      <c r="A54" s="179" t="s">
        <v>1609</v>
      </c>
      <c r="B54" s="236"/>
      <c r="C54" s="233"/>
    </row>
    <row r="55" spans="1:3" x14ac:dyDescent="0.3">
      <c r="A55" s="179" t="s">
        <v>1610</v>
      </c>
      <c r="B55" s="236"/>
      <c r="C55" s="233"/>
    </row>
    <row r="56" spans="1:3" x14ac:dyDescent="0.3">
      <c r="A56" s="179" t="s">
        <v>1611</v>
      </c>
      <c r="B56" s="236"/>
      <c r="C56" s="233"/>
    </row>
    <row r="57" spans="1:3" x14ac:dyDescent="0.3">
      <c r="A57" s="179" t="s">
        <v>1612</v>
      </c>
      <c r="B57" s="236"/>
      <c r="C57" s="233"/>
    </row>
    <row r="58" spans="1:3" x14ac:dyDescent="0.3">
      <c r="B58" s="176"/>
    </row>
    <row r="59" spans="1:3" x14ac:dyDescent="0.3">
      <c r="B59" s="176"/>
    </row>
    <row r="60" spans="1:3" x14ac:dyDescent="0.3">
      <c r="B60" s="176"/>
    </row>
    <row r="61" spans="1:3" x14ac:dyDescent="0.3">
      <c r="B61" s="176"/>
    </row>
    <row r="62" spans="1:3" x14ac:dyDescent="0.3">
      <c r="B62" s="176"/>
    </row>
    <row r="63" spans="1:3" x14ac:dyDescent="0.3">
      <c r="B63" s="176"/>
    </row>
    <row r="64" spans="1:3" x14ac:dyDescent="0.3">
      <c r="B64" s="176"/>
    </row>
    <row r="65" spans="2:2" x14ac:dyDescent="0.3">
      <c r="B65" s="176"/>
    </row>
    <row r="66" spans="2:2" x14ac:dyDescent="0.3">
      <c r="B66" s="176"/>
    </row>
    <row r="67" spans="2:2" x14ac:dyDescent="0.3">
      <c r="B67" s="176"/>
    </row>
    <row r="68" spans="2:2" x14ac:dyDescent="0.3">
      <c r="B68" s="176"/>
    </row>
    <row r="69" spans="2:2" x14ac:dyDescent="0.3">
      <c r="B69" s="176"/>
    </row>
    <row r="70" spans="2:2" x14ac:dyDescent="0.3">
      <c r="B70" s="176"/>
    </row>
    <row r="71" spans="2:2" x14ac:dyDescent="0.3">
      <c r="B71" s="176"/>
    </row>
    <row r="72" spans="2:2" x14ac:dyDescent="0.3">
      <c r="B72" s="176"/>
    </row>
    <row r="73" spans="2:2" x14ac:dyDescent="0.3">
      <c r="B73" s="176"/>
    </row>
    <row r="74" spans="2:2" x14ac:dyDescent="0.3">
      <c r="B74" s="176"/>
    </row>
    <row r="75" spans="2:2" x14ac:dyDescent="0.3">
      <c r="B75" s="176"/>
    </row>
    <row r="76" spans="2:2" x14ac:dyDescent="0.3">
      <c r="B76" s="176"/>
    </row>
    <row r="77" spans="2:2" x14ac:dyDescent="0.3">
      <c r="B77" s="176"/>
    </row>
    <row r="78" spans="2:2" x14ac:dyDescent="0.3">
      <c r="B78" s="176"/>
    </row>
    <row r="79" spans="2:2" x14ac:dyDescent="0.3">
      <c r="B79" s="176"/>
    </row>
    <row r="80" spans="2:2" x14ac:dyDescent="0.3">
      <c r="B80" s="176"/>
    </row>
    <row r="81" spans="2:2" x14ac:dyDescent="0.3">
      <c r="B81" s="176"/>
    </row>
    <row r="82" spans="2:2" x14ac:dyDescent="0.3">
      <c r="B82" s="176"/>
    </row>
    <row r="83" spans="2:2" x14ac:dyDescent="0.3">
      <c r="B83" s="176"/>
    </row>
    <row r="84" spans="2:2" x14ac:dyDescent="0.3">
      <c r="B84" s="176"/>
    </row>
    <row r="85" spans="2:2" x14ac:dyDescent="0.3">
      <c r="B85" s="176"/>
    </row>
    <row r="86" spans="2:2" x14ac:dyDescent="0.3">
      <c r="B86" s="176"/>
    </row>
    <row r="87" spans="2:2" x14ac:dyDescent="0.3">
      <c r="B87" s="176"/>
    </row>
    <row r="88" spans="2:2" x14ac:dyDescent="0.3">
      <c r="B88" s="176"/>
    </row>
    <row r="89" spans="2:2" x14ac:dyDescent="0.3">
      <c r="B89" s="176"/>
    </row>
    <row r="90" spans="2:2" x14ac:dyDescent="0.3">
      <c r="B90" s="176"/>
    </row>
    <row r="91" spans="2:2" x14ac:dyDescent="0.3">
      <c r="B91" s="176"/>
    </row>
    <row r="92" spans="2:2" x14ac:dyDescent="0.3">
      <c r="B92" s="176"/>
    </row>
    <row r="93" spans="2:2" x14ac:dyDescent="0.3">
      <c r="B93" s="176"/>
    </row>
    <row r="94" spans="2:2" x14ac:dyDescent="0.3">
      <c r="B94" s="176"/>
    </row>
    <row r="95" spans="2:2" x14ac:dyDescent="0.3">
      <c r="B95" s="176"/>
    </row>
    <row r="96" spans="2:2" x14ac:dyDescent="0.3">
      <c r="B96" s="176"/>
    </row>
    <row r="97" spans="2:2" x14ac:dyDescent="0.3">
      <c r="B97" s="176"/>
    </row>
    <row r="98" spans="2:2" x14ac:dyDescent="0.3">
      <c r="B98" s="176"/>
    </row>
    <row r="99" spans="2:2" x14ac:dyDescent="0.3">
      <c r="B99" s="176"/>
    </row>
    <row r="100" spans="2:2" x14ac:dyDescent="0.3">
      <c r="B100" s="176"/>
    </row>
    <row r="101" spans="2:2" x14ac:dyDescent="0.3">
      <c r="B101" s="176"/>
    </row>
    <row r="102" spans="2:2" x14ac:dyDescent="0.3">
      <c r="B102" s="176"/>
    </row>
    <row r="103" spans="2:2" ht="13.8" x14ac:dyDescent="0.3">
      <c r="B103" s="154"/>
    </row>
    <row r="104" spans="2:2" ht="13.8" x14ac:dyDescent="0.3">
      <c r="B104" s="154"/>
    </row>
    <row r="105" spans="2:2" ht="13.8" x14ac:dyDescent="0.3">
      <c r="B105" s="154"/>
    </row>
    <row r="106" spans="2:2" ht="13.8" x14ac:dyDescent="0.3">
      <c r="B106" s="154"/>
    </row>
    <row r="107" spans="2:2" ht="13.8" x14ac:dyDescent="0.3">
      <c r="B107" s="154"/>
    </row>
    <row r="108" spans="2:2" ht="13.8" x14ac:dyDescent="0.3">
      <c r="B108" s="154"/>
    </row>
    <row r="109" spans="2:2" ht="13.8" x14ac:dyDescent="0.3">
      <c r="B109" s="154"/>
    </row>
    <row r="110" spans="2:2" ht="13.8" x14ac:dyDescent="0.3">
      <c r="B110" s="154"/>
    </row>
    <row r="111" spans="2:2" ht="13.8" x14ac:dyDescent="0.3">
      <c r="B111" s="154"/>
    </row>
    <row r="112" spans="2:2" ht="13.8" x14ac:dyDescent="0.3">
      <c r="B112" s="154"/>
    </row>
    <row r="113" spans="2:2" x14ac:dyDescent="0.3">
      <c r="B113" s="176"/>
    </row>
    <row r="114" spans="2:2" x14ac:dyDescent="0.3">
      <c r="B114" s="176"/>
    </row>
    <row r="115" spans="2:2" x14ac:dyDescent="0.3">
      <c r="B115" s="176"/>
    </row>
    <row r="116" spans="2:2" x14ac:dyDescent="0.3">
      <c r="B116" s="176"/>
    </row>
    <row r="117" spans="2:2" x14ac:dyDescent="0.3">
      <c r="B117" s="176"/>
    </row>
    <row r="118" spans="2:2" x14ac:dyDescent="0.3">
      <c r="B118" s="176"/>
    </row>
    <row r="119" spans="2:2" x14ac:dyDescent="0.3">
      <c r="B119" s="176"/>
    </row>
    <row r="120" spans="2:2" x14ac:dyDescent="0.3">
      <c r="B120" s="176"/>
    </row>
    <row r="121" spans="2:2" ht="13.8" x14ac:dyDescent="0.3">
      <c r="B121" s="188"/>
    </row>
    <row r="122" spans="2:2" x14ac:dyDescent="0.3">
      <c r="B122" s="176"/>
    </row>
    <row r="123" spans="2:2" x14ac:dyDescent="0.3">
      <c r="B123" s="176"/>
    </row>
    <row r="124" spans="2:2" x14ac:dyDescent="0.3">
      <c r="B124" s="176"/>
    </row>
    <row r="125" spans="2:2" x14ac:dyDescent="0.3">
      <c r="B125" s="176"/>
    </row>
    <row r="126" spans="2:2" x14ac:dyDescent="0.3">
      <c r="B126" s="176"/>
    </row>
    <row r="127" spans="2:2" x14ac:dyDescent="0.3">
      <c r="B127" s="176"/>
    </row>
    <row r="128" spans="2:2" x14ac:dyDescent="0.3">
      <c r="B128" s="176"/>
    </row>
    <row r="129" spans="2:2" x14ac:dyDescent="0.3">
      <c r="B129" s="176"/>
    </row>
    <row r="130" spans="2:2" x14ac:dyDescent="0.3">
      <c r="B130" s="176"/>
    </row>
    <row r="131" spans="2:2" x14ac:dyDescent="0.3">
      <c r="B131" s="176"/>
    </row>
    <row r="132" spans="2:2" x14ac:dyDescent="0.3">
      <c r="B132" s="176"/>
    </row>
    <row r="133" spans="2:2" x14ac:dyDescent="0.3">
      <c r="B133" s="176"/>
    </row>
    <row r="134" spans="2:2" x14ac:dyDescent="0.3">
      <c r="B134" s="176"/>
    </row>
    <row r="135" spans="2:2" x14ac:dyDescent="0.3">
      <c r="B135" s="176"/>
    </row>
    <row r="136" spans="2:2" x14ac:dyDescent="0.3">
      <c r="B136" s="176"/>
    </row>
    <row r="137" spans="2:2" x14ac:dyDescent="0.3">
      <c r="B137" s="176"/>
    </row>
    <row r="138" spans="2:2" x14ac:dyDescent="0.3">
      <c r="B138" s="176"/>
    </row>
    <row r="140" spans="2:2" x14ac:dyDescent="0.3">
      <c r="B140" s="176"/>
    </row>
    <row r="141" spans="2:2" x14ac:dyDescent="0.3">
      <c r="B141" s="176"/>
    </row>
    <row r="142" spans="2:2" x14ac:dyDescent="0.3">
      <c r="B142" s="176"/>
    </row>
    <row r="147" spans="2:2" x14ac:dyDescent="0.3">
      <c r="B147" s="197"/>
    </row>
    <row r="148" spans="2:2" x14ac:dyDescent="0.3">
      <c r="B148" s="238"/>
    </row>
    <row r="154" spans="2:2" x14ac:dyDescent="0.3">
      <c r="B154" s="213"/>
    </row>
    <row r="155" spans="2:2" x14ac:dyDescent="0.3">
      <c r="B155" s="176"/>
    </row>
    <row r="157" spans="2:2" x14ac:dyDescent="0.3">
      <c r="B157" s="176"/>
    </row>
    <row r="158" spans="2:2" x14ac:dyDescent="0.3">
      <c r="B158" s="176"/>
    </row>
    <row r="159" spans="2:2" x14ac:dyDescent="0.3">
      <c r="B159" s="176"/>
    </row>
    <row r="160" spans="2:2" x14ac:dyDescent="0.3">
      <c r="B160" s="176"/>
    </row>
    <row r="161" spans="2:2" x14ac:dyDescent="0.3">
      <c r="B161" s="176"/>
    </row>
    <row r="162" spans="2:2" x14ac:dyDescent="0.3">
      <c r="B162" s="176"/>
    </row>
    <row r="163" spans="2:2" x14ac:dyDescent="0.3">
      <c r="B163" s="176"/>
    </row>
    <row r="164" spans="2:2" x14ac:dyDescent="0.3">
      <c r="B164" s="176"/>
    </row>
    <row r="165" spans="2:2" x14ac:dyDescent="0.3">
      <c r="B165" s="176"/>
    </row>
    <row r="166" spans="2:2" x14ac:dyDescent="0.3">
      <c r="B166" s="176"/>
    </row>
    <row r="167" spans="2:2" x14ac:dyDescent="0.3">
      <c r="B167" s="176"/>
    </row>
    <row r="168" spans="2:2" x14ac:dyDescent="0.3">
      <c r="B168" s="176"/>
    </row>
    <row r="265" spans="2:2" x14ac:dyDescent="0.3">
      <c r="B265" s="198"/>
    </row>
    <row r="266" spans="2:2" x14ac:dyDescent="0.3">
      <c r="B266" s="176"/>
    </row>
    <row r="267" spans="2:2" x14ac:dyDescent="0.3">
      <c r="B267" s="176"/>
    </row>
    <row r="270" spans="2:2" x14ac:dyDescent="0.3">
      <c r="B270" s="176"/>
    </row>
    <row r="286" spans="2:2" x14ac:dyDescent="0.3">
      <c r="B286" s="198"/>
    </row>
    <row r="316" spans="2:2" x14ac:dyDescent="0.3">
      <c r="B316" s="197"/>
    </row>
    <row r="317" spans="2:2" x14ac:dyDescent="0.3">
      <c r="B317" s="176"/>
    </row>
    <row r="319" spans="2:2" x14ac:dyDescent="0.3">
      <c r="B319" s="176"/>
    </row>
    <row r="320" spans="2:2" x14ac:dyDescent="0.3">
      <c r="B320" s="176"/>
    </row>
    <row r="321" spans="2:2" x14ac:dyDescent="0.3">
      <c r="B321" s="176"/>
    </row>
    <row r="322" spans="2:2" x14ac:dyDescent="0.3">
      <c r="B322" s="176"/>
    </row>
    <row r="323" spans="2:2" x14ac:dyDescent="0.3">
      <c r="B323" s="176"/>
    </row>
    <row r="324" spans="2:2" x14ac:dyDescent="0.3">
      <c r="B324" s="176"/>
    </row>
    <row r="325" spans="2:2" x14ac:dyDescent="0.3">
      <c r="B325" s="176"/>
    </row>
    <row r="326" spans="2:2" x14ac:dyDescent="0.3">
      <c r="B326" s="176"/>
    </row>
    <row r="327" spans="2:2" x14ac:dyDescent="0.3">
      <c r="B327" s="176"/>
    </row>
    <row r="328" spans="2:2" x14ac:dyDescent="0.3">
      <c r="B328" s="176"/>
    </row>
    <row r="329" spans="2:2" x14ac:dyDescent="0.3">
      <c r="B329" s="176"/>
    </row>
    <row r="330" spans="2:2" x14ac:dyDescent="0.3">
      <c r="B330" s="176"/>
    </row>
    <row r="342" spans="2:2" x14ac:dyDescent="0.3">
      <c r="B342" s="176"/>
    </row>
    <row r="343" spans="2:2" x14ac:dyDescent="0.3">
      <c r="B343" s="176"/>
    </row>
    <row r="344" spans="2:2" x14ac:dyDescent="0.3">
      <c r="B344" s="176"/>
    </row>
    <row r="345" spans="2:2" x14ac:dyDescent="0.3">
      <c r="B345" s="176"/>
    </row>
    <row r="346" spans="2:2" x14ac:dyDescent="0.3">
      <c r="B346" s="176"/>
    </row>
    <row r="347" spans="2:2" x14ac:dyDescent="0.3">
      <c r="B347" s="176"/>
    </row>
    <row r="348" spans="2:2" x14ac:dyDescent="0.3">
      <c r="B348" s="176"/>
    </row>
    <row r="349" spans="2:2" x14ac:dyDescent="0.3">
      <c r="B349" s="176"/>
    </row>
    <row r="350" spans="2:2" x14ac:dyDescent="0.3">
      <c r="B350" s="176"/>
    </row>
    <row r="352" spans="2:2" x14ac:dyDescent="0.3">
      <c r="B352" s="176"/>
    </row>
    <row r="353" spans="2:2" x14ac:dyDescent="0.3">
      <c r="B353" s="176"/>
    </row>
    <row r="354" spans="2:2" x14ac:dyDescent="0.3">
      <c r="B354" s="176"/>
    </row>
    <row r="355" spans="2:2" x14ac:dyDescent="0.3">
      <c r="B355" s="176"/>
    </row>
    <row r="356" spans="2:2" x14ac:dyDescent="0.3">
      <c r="B356" s="176"/>
    </row>
    <row r="358" spans="2:2" x14ac:dyDescent="0.3">
      <c r="B358" s="176"/>
    </row>
    <row r="361" spans="2:2" x14ac:dyDescent="0.3">
      <c r="B361" s="176"/>
    </row>
    <row r="364" spans="2:2" x14ac:dyDescent="0.3">
      <c r="B364" s="176"/>
    </row>
    <row r="365" spans="2:2" x14ac:dyDescent="0.3">
      <c r="B365" s="176"/>
    </row>
    <row r="366" spans="2:2" x14ac:dyDescent="0.3">
      <c r="B366" s="176"/>
    </row>
    <row r="367" spans="2:2" x14ac:dyDescent="0.3">
      <c r="B367" s="176"/>
    </row>
    <row r="368" spans="2:2" x14ac:dyDescent="0.3">
      <c r="B368" s="176"/>
    </row>
    <row r="369" spans="2:2" x14ac:dyDescent="0.3">
      <c r="B369" s="176"/>
    </row>
    <row r="370" spans="2:2" x14ac:dyDescent="0.3">
      <c r="B370" s="176"/>
    </row>
    <row r="371" spans="2:2" x14ac:dyDescent="0.3">
      <c r="B371" s="176"/>
    </row>
    <row r="372" spans="2:2" x14ac:dyDescent="0.3">
      <c r="B372" s="176"/>
    </row>
    <row r="373" spans="2:2" x14ac:dyDescent="0.3">
      <c r="B373" s="176"/>
    </row>
    <row r="374" spans="2:2" x14ac:dyDescent="0.3">
      <c r="B374" s="176"/>
    </row>
    <row r="375" spans="2:2" x14ac:dyDescent="0.3">
      <c r="B375" s="176"/>
    </row>
    <row r="376" spans="2:2" x14ac:dyDescent="0.3">
      <c r="B376" s="176"/>
    </row>
    <row r="377" spans="2:2" x14ac:dyDescent="0.3">
      <c r="B377" s="176"/>
    </row>
    <row r="378" spans="2:2" x14ac:dyDescent="0.3">
      <c r="B378" s="176"/>
    </row>
    <row r="379" spans="2:2" x14ac:dyDescent="0.3">
      <c r="B379" s="176"/>
    </row>
    <row r="380" spans="2:2" x14ac:dyDescent="0.3">
      <c r="B380" s="176"/>
    </row>
    <row r="381" spans="2:2" x14ac:dyDescent="0.3">
      <c r="B381" s="176"/>
    </row>
    <row r="382" spans="2:2" x14ac:dyDescent="0.3">
      <c r="B382" s="176"/>
    </row>
    <row r="386" spans="2:2" x14ac:dyDescent="0.3">
      <c r="B386" s="197"/>
    </row>
    <row r="403" spans="2:2" x14ac:dyDescent="0.3">
      <c r="B403" s="239"/>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5"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C36" sqref="C36"/>
    </sheetView>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7.8" x14ac:dyDescent="0.15">
      <c r="B2" s="75"/>
    </row>
    <row r="3" spans="2:12" s="1" customFormat="1" ht="17.399999999999999" x14ac:dyDescent="0.15">
      <c r="B3" s="75"/>
      <c r="D3" s="81" t="s">
        <v>887</v>
      </c>
      <c r="E3" s="81"/>
      <c r="F3" s="81"/>
      <c r="G3" s="81"/>
      <c r="H3" s="81"/>
      <c r="I3" s="81"/>
      <c r="J3" s="81"/>
      <c r="K3" s="81"/>
      <c r="L3" s="81"/>
    </row>
    <row r="4" spans="2:12" s="1" customFormat="1" ht="7.8" x14ac:dyDescent="0.15">
      <c r="B4" s="75"/>
    </row>
    <row r="5" spans="2:12" s="1" customFormat="1" ht="7.8" x14ac:dyDescent="0.15"/>
    <row r="6" spans="2:12" s="1" customFormat="1" ht="15.6" x14ac:dyDescent="0.15">
      <c r="B6" s="77" t="s">
        <v>888</v>
      </c>
      <c r="C6" s="77"/>
      <c r="D6" s="77"/>
      <c r="E6" s="77"/>
      <c r="F6" s="77"/>
      <c r="G6" s="77"/>
      <c r="H6" s="77"/>
      <c r="I6" s="77"/>
      <c r="J6" s="77"/>
      <c r="K6" s="77"/>
    </row>
    <row r="7" spans="2:12" s="1" customFormat="1" ht="7.8" x14ac:dyDescent="0.15"/>
    <row r="8" spans="2:12" s="1" customFormat="1" ht="15.6" x14ac:dyDescent="0.15">
      <c r="B8" s="71" t="s">
        <v>889</v>
      </c>
      <c r="C8" s="71"/>
      <c r="D8" s="71"/>
      <c r="E8" s="71"/>
      <c r="F8" s="71"/>
      <c r="G8" s="71"/>
      <c r="H8" s="71"/>
      <c r="I8" s="71"/>
      <c r="J8" s="71"/>
      <c r="K8" s="71"/>
    </row>
    <row r="9" spans="2:12" s="1" customFormat="1" ht="7.8" x14ac:dyDescent="0.15"/>
    <row r="10" spans="2:12" s="1" customFormat="1" ht="7.8" x14ac:dyDescent="0.15">
      <c r="B10" s="70" t="s">
        <v>889</v>
      </c>
    </row>
    <row r="11" spans="2:12" s="1" customFormat="1" x14ac:dyDescent="0.15">
      <c r="B11" s="70"/>
      <c r="C11" s="78">
        <v>45230</v>
      </c>
      <c r="D11" s="78"/>
    </row>
    <row r="12" spans="2:12" s="1" customFormat="1" ht="7.8" x14ac:dyDescent="0.15">
      <c r="B12" s="70"/>
    </row>
    <row r="13" spans="2:12" s="1" customFormat="1" ht="7.8" x14ac:dyDescent="0.15"/>
    <row r="14" spans="2:12" s="1" customFormat="1" ht="15.6" x14ac:dyDescent="0.15">
      <c r="B14" s="71" t="s">
        <v>890</v>
      </c>
      <c r="C14" s="71"/>
      <c r="D14" s="71"/>
      <c r="E14" s="71"/>
      <c r="F14" s="71"/>
      <c r="G14" s="71"/>
      <c r="H14" s="71"/>
      <c r="I14" s="71"/>
      <c r="J14" s="71"/>
      <c r="K14" s="71"/>
    </row>
    <row r="15" spans="2:12" s="1" customFormat="1" ht="7.8" x14ac:dyDescent="0.15"/>
    <row r="16" spans="2:12" s="1" customFormat="1" x14ac:dyDescent="0.15">
      <c r="B16" s="72" t="s">
        <v>869</v>
      </c>
      <c r="C16" s="72"/>
      <c r="D16" s="79"/>
      <c r="E16" s="79"/>
      <c r="F16" s="79"/>
      <c r="G16" s="79"/>
      <c r="H16" s="79"/>
      <c r="I16" s="79"/>
      <c r="J16" s="79"/>
      <c r="K16" s="79"/>
    </row>
    <row r="17" spans="2:11" s="1" customFormat="1" x14ac:dyDescent="0.15">
      <c r="B17" s="73" t="s">
        <v>870</v>
      </c>
      <c r="C17" s="73"/>
      <c r="D17" s="73" t="s">
        <v>871</v>
      </c>
      <c r="E17" s="73"/>
      <c r="F17" s="73" t="s">
        <v>872</v>
      </c>
      <c r="G17" s="73"/>
      <c r="H17" s="73"/>
      <c r="I17" s="73"/>
      <c r="J17" s="73"/>
      <c r="K17" s="73"/>
    </row>
    <row r="18" spans="2:11" s="1" customFormat="1" ht="7.8" x14ac:dyDescent="0.15"/>
    <row r="19" spans="2:11" s="1" customFormat="1" x14ac:dyDescent="0.15">
      <c r="B19" s="74" t="s">
        <v>873</v>
      </c>
      <c r="C19" s="74"/>
      <c r="D19" s="74"/>
      <c r="E19" s="74"/>
      <c r="F19" s="79"/>
      <c r="G19" s="79"/>
      <c r="H19" s="79"/>
      <c r="I19" s="79"/>
      <c r="J19" s="80"/>
      <c r="K19" s="80"/>
    </row>
    <row r="20" spans="2:11" s="1" customFormat="1" x14ac:dyDescent="0.15">
      <c r="B20" s="76" t="s">
        <v>874</v>
      </c>
      <c r="C20" s="76"/>
      <c r="D20" s="76" t="s">
        <v>875</v>
      </c>
      <c r="E20" s="76"/>
      <c r="F20" s="76"/>
      <c r="G20" s="76" t="s">
        <v>876</v>
      </c>
      <c r="H20" s="76"/>
      <c r="I20" s="76"/>
      <c r="J20" s="76"/>
      <c r="K20" s="76"/>
    </row>
    <row r="21" spans="2:11" s="1" customFormat="1" ht="7.8" x14ac:dyDescent="0.15"/>
    <row r="22" spans="2:11" s="1" customFormat="1" x14ac:dyDescent="0.15">
      <c r="B22" s="74" t="s">
        <v>877</v>
      </c>
      <c r="C22" s="74"/>
      <c r="D22" s="74"/>
      <c r="E22" s="74"/>
      <c r="F22" s="74"/>
      <c r="G22" s="74"/>
      <c r="H22" s="79"/>
      <c r="I22" s="79"/>
      <c r="J22" s="79"/>
      <c r="K22" s="6"/>
    </row>
    <row r="23" spans="2:11" s="1" customFormat="1" x14ac:dyDescent="0.15">
      <c r="B23" s="76" t="s">
        <v>878</v>
      </c>
      <c r="C23" s="76"/>
      <c r="D23" s="76" t="s">
        <v>879</v>
      </c>
      <c r="E23" s="76"/>
      <c r="F23" s="76"/>
      <c r="G23" s="76" t="s">
        <v>880</v>
      </c>
      <c r="H23" s="76"/>
      <c r="I23" s="76"/>
      <c r="J23" s="76"/>
      <c r="K23" s="76"/>
    </row>
    <row r="24" spans="2:11" s="1" customFormat="1" ht="7.8" x14ac:dyDescent="0.15"/>
    <row r="25" spans="2:11" s="1" customFormat="1" x14ac:dyDescent="0.15">
      <c r="B25" s="74" t="s">
        <v>881</v>
      </c>
      <c r="C25" s="74"/>
      <c r="D25" s="80"/>
      <c r="E25" s="80"/>
      <c r="F25" s="80"/>
      <c r="G25" s="80"/>
      <c r="H25" s="80"/>
      <c r="I25" s="80"/>
      <c r="J25" s="80"/>
      <c r="K25" s="80"/>
    </row>
    <row r="26" spans="2:11" s="1" customFormat="1" x14ac:dyDescent="0.15">
      <c r="B26" s="76" t="s">
        <v>882</v>
      </c>
      <c r="C26" s="76"/>
      <c r="D26" s="69"/>
      <c r="E26" s="69"/>
      <c r="F26" s="69"/>
      <c r="G26" s="69"/>
      <c r="H26" s="69"/>
      <c r="I26" s="69"/>
      <c r="J26" s="69"/>
      <c r="K26" s="69"/>
    </row>
    <row r="27" spans="2:11" s="1" customFormat="1" ht="7.8" x14ac:dyDescent="0.15"/>
    <row r="28" spans="2:11" s="1" customFormat="1" x14ac:dyDescent="0.15">
      <c r="B28" s="74" t="s">
        <v>883</v>
      </c>
      <c r="C28" s="74"/>
      <c r="D28" s="74"/>
      <c r="E28" s="74"/>
      <c r="F28" s="74"/>
      <c r="G28" s="74"/>
      <c r="H28" s="74"/>
      <c r="I28" s="74"/>
      <c r="J28" s="74"/>
      <c r="K28" s="74"/>
    </row>
    <row r="29" spans="2:11" s="1" customFormat="1" x14ac:dyDescent="0.15">
      <c r="B29" s="76" t="s">
        <v>884</v>
      </c>
      <c r="C29" s="76"/>
      <c r="D29" s="76"/>
      <c r="E29" s="76"/>
      <c r="F29" s="76"/>
      <c r="G29" s="76"/>
      <c r="H29" s="76"/>
      <c r="I29" s="76"/>
      <c r="J29" s="76"/>
      <c r="K29" s="76"/>
    </row>
    <row r="30" spans="2:11" s="1" customFormat="1" x14ac:dyDescent="0.15">
      <c r="B30" s="76" t="s">
        <v>885</v>
      </c>
      <c r="C30" s="76"/>
      <c r="D30" s="76"/>
      <c r="E30" s="76"/>
      <c r="F30" s="76"/>
      <c r="G30" s="76"/>
      <c r="H30" s="76"/>
      <c r="I30" s="76"/>
      <c r="J30" s="76"/>
      <c r="K30" s="76"/>
    </row>
    <row r="31" spans="2:11" s="1" customFormat="1" x14ac:dyDescent="0.15">
      <c r="B31" s="76" t="s">
        <v>886</v>
      </c>
      <c r="C31" s="76"/>
      <c r="D31" s="76"/>
      <c r="E31" s="76"/>
      <c r="F31" s="76"/>
      <c r="G31" s="76"/>
      <c r="H31" s="76"/>
      <c r="I31" s="76"/>
      <c r="J31" s="76"/>
      <c r="K31" s="76"/>
    </row>
    <row r="32" spans="2:11" s="1" customFormat="1" ht="7.8"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workbookViewId="0">
      <selection activeCell="H22" sqref="H22"/>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75"/>
      <c r="C2" s="75"/>
      <c r="D2" s="81" t="s">
        <v>887</v>
      </c>
      <c r="E2" s="81"/>
      <c r="F2" s="81"/>
      <c r="G2" s="81"/>
      <c r="H2" s="81"/>
      <c r="I2" s="81"/>
    </row>
    <row r="3" spans="2:14" s="1" customFormat="1" ht="7.8" x14ac:dyDescent="0.15">
      <c r="B3" s="75"/>
      <c r="C3" s="75"/>
    </row>
    <row r="4" spans="2:14" s="1" customFormat="1" ht="7.8" x14ac:dyDescent="0.15"/>
    <row r="5" spans="2:14" s="1" customFormat="1" ht="15.6" x14ac:dyDescent="0.15">
      <c r="B5" s="77" t="s">
        <v>921</v>
      </c>
      <c r="C5" s="77"/>
      <c r="D5" s="77"/>
      <c r="E5" s="77"/>
      <c r="F5" s="77"/>
      <c r="G5" s="77"/>
      <c r="H5" s="77"/>
      <c r="I5" s="77"/>
      <c r="J5" s="77"/>
    </row>
    <row r="6" spans="2:14" s="1" customFormat="1" ht="7.8" x14ac:dyDescent="0.15"/>
    <row r="7" spans="2:14" s="1" customFormat="1" ht="15.6" x14ac:dyDescent="0.15">
      <c r="B7" s="71" t="s">
        <v>922</v>
      </c>
      <c r="C7" s="71"/>
      <c r="D7" s="71"/>
      <c r="E7" s="71"/>
      <c r="F7" s="71"/>
      <c r="G7" s="71"/>
      <c r="H7" s="71"/>
      <c r="I7" s="71"/>
      <c r="J7" s="71"/>
      <c r="K7" s="71"/>
      <c r="L7" s="71"/>
      <c r="M7" s="71"/>
      <c r="N7" s="71"/>
    </row>
    <row r="8" spans="2:14" s="1" customFormat="1" ht="7.8" x14ac:dyDescent="0.15"/>
    <row r="9" spans="2:14" s="1" customFormat="1" ht="20.399999999999999" x14ac:dyDescent="0.15">
      <c r="B9" s="10" t="s">
        <v>891</v>
      </c>
      <c r="C9" s="10" t="s">
        <v>892</v>
      </c>
      <c r="D9" s="10" t="s">
        <v>893</v>
      </c>
      <c r="E9" s="84" t="s">
        <v>894</v>
      </c>
      <c r="F9" s="84"/>
      <c r="G9" s="11" t="s">
        <v>895</v>
      </c>
      <c r="H9" s="10" t="s">
        <v>896</v>
      </c>
      <c r="I9" s="11" t="s">
        <v>897</v>
      </c>
      <c r="J9" s="10" t="s">
        <v>898</v>
      </c>
      <c r="K9" s="11" t="s">
        <v>899</v>
      </c>
      <c r="L9" s="11" t="s">
        <v>900</v>
      </c>
      <c r="M9" s="11" t="s">
        <v>901</v>
      </c>
      <c r="N9" s="11" t="s">
        <v>916</v>
      </c>
    </row>
    <row r="10" spans="2:14" s="1" customFormat="1" ht="10.199999999999999" x14ac:dyDescent="0.15">
      <c r="B10" s="12" t="s">
        <v>902</v>
      </c>
      <c r="C10" s="12" t="s">
        <v>903</v>
      </c>
      <c r="D10" s="13">
        <v>500000000</v>
      </c>
      <c r="E10" s="82">
        <v>42817</v>
      </c>
      <c r="F10" s="82"/>
      <c r="G10" s="14">
        <v>45558</v>
      </c>
      <c r="H10" s="12" t="s">
        <v>1</v>
      </c>
      <c r="I10" s="12" t="s">
        <v>904</v>
      </c>
      <c r="J10" s="15">
        <v>5.0000000000000001E-3</v>
      </c>
      <c r="K10" s="12" t="s">
        <v>905</v>
      </c>
      <c r="L10" s="12" t="s">
        <v>906</v>
      </c>
      <c r="M10" s="16">
        <v>0.89863013698630101</v>
      </c>
      <c r="N10" s="12" t="s">
        <v>917</v>
      </c>
    </row>
    <row r="11" spans="2:14" s="1" customFormat="1" ht="10.199999999999999" x14ac:dyDescent="0.15">
      <c r="B11" s="12" t="s">
        <v>907</v>
      </c>
      <c r="C11" s="12" t="s">
        <v>908</v>
      </c>
      <c r="D11" s="13">
        <v>750000000</v>
      </c>
      <c r="E11" s="82">
        <v>43181</v>
      </c>
      <c r="F11" s="82"/>
      <c r="G11" s="14">
        <v>46834</v>
      </c>
      <c r="H11" s="12" t="s">
        <v>1</v>
      </c>
      <c r="I11" s="12" t="s">
        <v>904</v>
      </c>
      <c r="J11" s="15">
        <v>8.7500000000000008E-3</v>
      </c>
      <c r="K11" s="12" t="s">
        <v>905</v>
      </c>
      <c r="L11" s="12" t="s">
        <v>909</v>
      </c>
      <c r="M11" s="16">
        <v>4.3945205479452101</v>
      </c>
      <c r="N11" s="12" t="s">
        <v>918</v>
      </c>
    </row>
    <row r="12" spans="2:14" s="1" customFormat="1" ht="10.199999999999999" x14ac:dyDescent="0.15">
      <c r="B12" s="12" t="s">
        <v>910</v>
      </c>
      <c r="C12" s="12" t="s">
        <v>911</v>
      </c>
      <c r="D12" s="13">
        <v>500000000</v>
      </c>
      <c r="E12" s="82">
        <v>43377</v>
      </c>
      <c r="F12" s="82"/>
      <c r="G12" s="14">
        <v>45934</v>
      </c>
      <c r="H12" s="12" t="s">
        <v>1</v>
      </c>
      <c r="I12" s="12" t="s">
        <v>904</v>
      </c>
      <c r="J12" s="15">
        <v>6.2500000000000003E-3</v>
      </c>
      <c r="K12" s="12" t="s">
        <v>905</v>
      </c>
      <c r="L12" s="12" t="s">
        <v>912</v>
      </c>
      <c r="M12" s="16">
        <v>1.92876712328767</v>
      </c>
      <c r="N12" s="12" t="s">
        <v>919</v>
      </c>
    </row>
    <row r="13" spans="2:14" s="1" customFormat="1" ht="10.199999999999999" x14ac:dyDescent="0.15">
      <c r="B13" s="12" t="s">
        <v>913</v>
      </c>
      <c r="C13" s="12" t="s">
        <v>914</v>
      </c>
      <c r="D13" s="13">
        <v>1000000000</v>
      </c>
      <c r="E13" s="82">
        <v>45229</v>
      </c>
      <c r="F13" s="82"/>
      <c r="G13" s="14">
        <v>47056</v>
      </c>
      <c r="H13" s="12" t="s">
        <v>1</v>
      </c>
      <c r="I13" s="12" t="s">
        <v>904</v>
      </c>
      <c r="J13" s="15">
        <v>3.7499999999999999E-2</v>
      </c>
      <c r="K13" s="12" t="s">
        <v>905</v>
      </c>
      <c r="L13" s="12" t="s">
        <v>915</v>
      </c>
      <c r="M13" s="16">
        <v>5.0027397260274</v>
      </c>
      <c r="N13" s="12" t="s">
        <v>920</v>
      </c>
    </row>
    <row r="14" spans="2:14" s="1" customFormat="1" x14ac:dyDescent="0.15">
      <c r="B14" s="17"/>
      <c r="C14" s="18"/>
      <c r="D14" s="19">
        <v>2750000000</v>
      </c>
      <c r="E14" s="83"/>
      <c r="F14" s="83"/>
      <c r="G14" s="17"/>
      <c r="H14" s="17"/>
      <c r="I14" s="17"/>
      <c r="J14" s="17"/>
      <c r="K14" s="17"/>
      <c r="L14" s="17"/>
      <c r="M14" s="17"/>
      <c r="N14" s="17"/>
    </row>
    <row r="15" spans="2:14" s="1" customFormat="1" ht="7.8" x14ac:dyDescent="0.15"/>
    <row r="16" spans="2:14" s="1" customFormat="1" ht="15.6" x14ac:dyDescent="0.15">
      <c r="B16" s="71" t="s">
        <v>923</v>
      </c>
      <c r="C16" s="71"/>
      <c r="D16" s="71"/>
      <c r="E16" s="71"/>
      <c r="F16" s="71"/>
      <c r="G16" s="71"/>
      <c r="H16" s="71"/>
      <c r="I16" s="71"/>
      <c r="J16" s="71"/>
      <c r="K16" s="71"/>
      <c r="L16" s="71"/>
      <c r="M16" s="71"/>
      <c r="N16" s="71"/>
    </row>
    <row r="17" spans="2:7" s="1" customFormat="1" ht="7.8" x14ac:dyDescent="0.15"/>
    <row r="18" spans="2:7" s="1" customFormat="1" x14ac:dyDescent="0.15">
      <c r="B18" s="7" t="s">
        <v>924</v>
      </c>
      <c r="F18" s="85">
        <v>2750000000</v>
      </c>
      <c r="G18" s="85"/>
    </row>
    <row r="19" spans="2:7" s="1" customFormat="1" x14ac:dyDescent="0.15">
      <c r="B19" s="76" t="s">
        <v>925</v>
      </c>
      <c r="C19" s="76"/>
      <c r="F19" s="20"/>
      <c r="G19" s="21">
        <v>1.8068181818181799E-2</v>
      </c>
    </row>
    <row r="20" spans="2:7" s="1" customFormat="1" x14ac:dyDescent="0.15">
      <c r="B20" s="73" t="s">
        <v>926</v>
      </c>
      <c r="C20" s="73"/>
      <c r="D20" s="279"/>
      <c r="E20" s="279"/>
      <c r="F20" s="279"/>
      <c r="G20" s="22">
        <v>3.5317559153175599</v>
      </c>
    </row>
    <row r="21" spans="2:7" s="1" customFormat="1" ht="7.8" x14ac:dyDescent="0.15">
      <c r="B21" s="73"/>
      <c r="C21" s="73"/>
      <c r="D21" s="279"/>
      <c r="E21" s="279"/>
      <c r="F21" s="279"/>
    </row>
    <row r="22" spans="2:7" s="1" customFormat="1" ht="10.199999999999999" x14ac:dyDescent="0.15">
      <c r="B22" s="23" t="s">
        <v>927</v>
      </c>
    </row>
    <row r="23" spans="2:7" s="1" customFormat="1" ht="7.8" x14ac:dyDescent="0.15"/>
  </sheetData>
  <mergeCells count="14">
    <mergeCell ref="B16:N16"/>
    <mergeCell ref="B19:C19"/>
    <mergeCell ref="B2:C3"/>
    <mergeCell ref="B5:J5"/>
    <mergeCell ref="B7:N7"/>
    <mergeCell ref="D2:I2"/>
    <mergeCell ref="E10:F10"/>
    <mergeCell ref="E11:F11"/>
    <mergeCell ref="E12:F12"/>
    <mergeCell ref="E13:F13"/>
    <mergeCell ref="E14:F14"/>
    <mergeCell ref="E9:F9"/>
    <mergeCell ref="F18:G18"/>
    <mergeCell ref="B20:F21"/>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sqref="A1:XFD1048576"/>
    </sheetView>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8" x14ac:dyDescent="0.15">
      <c r="B1" s="75"/>
    </row>
    <row r="2" spans="2:6" s="1" customFormat="1" ht="17.399999999999999" x14ac:dyDescent="0.15">
      <c r="B2" s="75"/>
      <c r="C2" s="81" t="s">
        <v>887</v>
      </c>
      <c r="D2" s="81"/>
      <c r="E2" s="81"/>
      <c r="F2" s="81"/>
    </row>
    <row r="3" spans="2:6" s="1" customFormat="1" ht="7.8" x14ac:dyDescent="0.15">
      <c r="B3" s="75"/>
    </row>
    <row r="4" spans="2:6" s="1" customFormat="1" ht="7.8" x14ac:dyDescent="0.15"/>
    <row r="5" spans="2:6" s="1" customFormat="1" ht="15.6" x14ac:dyDescent="0.15">
      <c r="B5" s="77" t="s">
        <v>945</v>
      </c>
      <c r="C5" s="77"/>
      <c r="D5" s="77"/>
      <c r="E5" s="77"/>
      <c r="F5" s="77"/>
    </row>
    <row r="6" spans="2:6" s="1" customFormat="1" ht="7.8" x14ac:dyDescent="0.15"/>
    <row r="7" spans="2:6" s="1" customFormat="1" x14ac:dyDescent="0.15">
      <c r="B7" s="86" t="s">
        <v>946</v>
      </c>
      <c r="C7" s="86"/>
      <c r="D7" s="86"/>
      <c r="E7" s="86"/>
      <c r="F7" s="86"/>
    </row>
    <row r="8" spans="2:6" s="1" customFormat="1" ht="7.8" x14ac:dyDescent="0.15"/>
    <row r="9" spans="2:6" s="1" customFormat="1" x14ac:dyDescent="0.15">
      <c r="B9" s="5" t="s">
        <v>928</v>
      </c>
      <c r="C9" s="24" t="s">
        <v>929</v>
      </c>
      <c r="D9" s="24" t="s">
        <v>930</v>
      </c>
      <c r="E9" s="24" t="s">
        <v>931</v>
      </c>
    </row>
    <row r="10" spans="2:6" s="1" customFormat="1" x14ac:dyDescent="0.15">
      <c r="B10" s="7" t="s">
        <v>932</v>
      </c>
      <c r="C10" s="25" t="s">
        <v>933</v>
      </c>
      <c r="D10" s="25" t="s">
        <v>934</v>
      </c>
      <c r="E10" s="25" t="s">
        <v>935</v>
      </c>
    </row>
    <row r="11" spans="2:6" s="1" customFormat="1" x14ac:dyDescent="0.15">
      <c r="B11" s="7" t="s">
        <v>936</v>
      </c>
      <c r="C11" s="25" t="s">
        <v>937</v>
      </c>
      <c r="D11" s="25" t="s">
        <v>934</v>
      </c>
      <c r="E11" s="25" t="s">
        <v>938</v>
      </c>
    </row>
    <row r="12" spans="2:6" s="1" customFormat="1" x14ac:dyDescent="0.15">
      <c r="B12" s="7" t="s">
        <v>939</v>
      </c>
      <c r="C12" s="25" t="s">
        <v>940</v>
      </c>
      <c r="D12" s="25" t="s">
        <v>934</v>
      </c>
      <c r="E12" s="25" t="s">
        <v>941</v>
      </c>
    </row>
    <row r="13" spans="2:6" s="1" customFormat="1" ht="7.8" x14ac:dyDescent="0.15"/>
    <row r="14" spans="2:6" s="1" customFormat="1" x14ac:dyDescent="0.15">
      <c r="B14" s="86" t="s">
        <v>947</v>
      </c>
      <c r="C14" s="86"/>
      <c r="D14" s="86"/>
      <c r="E14" s="86"/>
      <c r="F14" s="86"/>
    </row>
    <row r="15" spans="2:6" s="1" customFormat="1" ht="7.8" x14ac:dyDescent="0.15"/>
    <row r="16" spans="2:6" s="1" customFormat="1" x14ac:dyDescent="0.15">
      <c r="B16" s="5" t="s">
        <v>928</v>
      </c>
      <c r="C16" s="24" t="s">
        <v>929</v>
      </c>
      <c r="D16" s="24" t="s">
        <v>930</v>
      </c>
    </row>
    <row r="17" spans="2:4" s="1" customFormat="1" x14ac:dyDescent="0.15">
      <c r="B17" s="7" t="s">
        <v>932</v>
      </c>
      <c r="C17" s="25" t="s">
        <v>942</v>
      </c>
      <c r="D17" s="25"/>
    </row>
    <row r="18" spans="2:4" s="1" customFormat="1" x14ac:dyDescent="0.15">
      <c r="B18" s="7" t="s">
        <v>936</v>
      </c>
      <c r="C18" s="25" t="s">
        <v>943</v>
      </c>
      <c r="D18" s="25" t="s">
        <v>934</v>
      </c>
    </row>
    <row r="19" spans="2:4" s="1" customFormat="1" x14ac:dyDescent="0.15">
      <c r="B19" s="7" t="s">
        <v>939</v>
      </c>
      <c r="C19" s="25" t="s">
        <v>944</v>
      </c>
      <c r="D19" s="25" t="s">
        <v>934</v>
      </c>
    </row>
    <row r="20" spans="2:4" s="1" customFormat="1" ht="7.8"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75"/>
    </row>
    <row r="2" spans="2:4" s="1" customFormat="1" ht="18.3" customHeight="1" x14ac:dyDescent="0.15">
      <c r="B2" s="75"/>
      <c r="C2" s="8" t="s">
        <v>887</v>
      </c>
    </row>
    <row r="3" spans="2:4" s="1" customFormat="1" ht="4.6500000000000004" customHeight="1" x14ac:dyDescent="0.15">
      <c r="B3" s="75"/>
      <c r="C3" s="87"/>
    </row>
    <row r="4" spans="2:4" s="1" customFormat="1" ht="8.85" customHeight="1" x14ac:dyDescent="0.15">
      <c r="C4" s="87"/>
    </row>
    <row r="5" spans="2:4" s="1" customFormat="1" ht="26.4" customHeight="1" x14ac:dyDescent="0.15">
      <c r="B5" s="77" t="s">
        <v>1003</v>
      </c>
      <c r="C5" s="77"/>
    </row>
    <row r="6" spans="2:4" s="1" customFormat="1" ht="11.55" customHeight="1" x14ac:dyDescent="0.15">
      <c r="B6" s="7" t="s">
        <v>1004</v>
      </c>
    </row>
    <row r="7" spans="2:4" s="1" customFormat="1" ht="1.65" customHeight="1" x14ac:dyDescent="0.15"/>
    <row r="8" spans="2:4" s="1" customFormat="1" ht="15.3" customHeight="1" x14ac:dyDescent="0.15">
      <c r="B8" s="71" t="s">
        <v>1005</v>
      </c>
      <c r="C8" s="71"/>
    </row>
    <row r="9" spans="2:4" s="1" customFormat="1" ht="4.2" customHeight="1" x14ac:dyDescent="0.15"/>
    <row r="10" spans="2:4" s="1" customFormat="1" ht="17.100000000000001" customHeight="1" x14ac:dyDescent="0.25">
      <c r="B10" s="26" t="s">
        <v>948</v>
      </c>
      <c r="C10" s="27">
        <v>2750000000</v>
      </c>
      <c r="D10" s="28" t="s">
        <v>949</v>
      </c>
    </row>
    <row r="11" spans="2:4" s="1" customFormat="1" ht="17.100000000000001" customHeight="1" x14ac:dyDescent="0.25">
      <c r="B11" s="26" t="s">
        <v>950</v>
      </c>
      <c r="C11" s="27">
        <v>3604227948.0499902</v>
      </c>
      <c r="D11" s="28" t="s">
        <v>951</v>
      </c>
    </row>
    <row r="12" spans="2:4" s="1" customFormat="1" ht="17.100000000000001" customHeight="1" x14ac:dyDescent="0.25">
      <c r="B12" s="26" t="s">
        <v>952</v>
      </c>
      <c r="C12" s="27">
        <v>20000000</v>
      </c>
      <c r="D12" s="28" t="s">
        <v>953</v>
      </c>
    </row>
    <row r="13" spans="2:4" s="1" customFormat="1" ht="17.100000000000001" customHeight="1" x14ac:dyDescent="0.25">
      <c r="B13" s="26" t="s">
        <v>954</v>
      </c>
      <c r="C13" s="27">
        <v>119870685.48</v>
      </c>
      <c r="D13" s="28" t="s">
        <v>955</v>
      </c>
    </row>
    <row r="14" spans="2:4" s="1" customFormat="1" ht="17.100000000000001" customHeight="1" x14ac:dyDescent="0.25">
      <c r="B14" s="26" t="s">
        <v>956</v>
      </c>
      <c r="C14" s="29">
        <v>0.36149041219272199</v>
      </c>
      <c r="D14" s="30"/>
    </row>
    <row r="15" spans="2:4" s="1" customFormat="1" ht="4.2" customHeight="1" x14ac:dyDescent="0.15"/>
    <row r="16" spans="2:4" s="1" customFormat="1" ht="15.3" customHeight="1" x14ac:dyDescent="0.15">
      <c r="B16" s="71" t="s">
        <v>1006</v>
      </c>
      <c r="C16" s="71"/>
    </row>
    <row r="17" spans="2:4" s="1" customFormat="1" ht="4.2" customHeight="1" x14ac:dyDescent="0.15"/>
    <row r="18" spans="2:4" s="1" customFormat="1" ht="17.100000000000001" customHeight="1" x14ac:dyDescent="0.25">
      <c r="B18" s="26" t="s">
        <v>957</v>
      </c>
      <c r="C18" s="27">
        <v>2916884050.5071502</v>
      </c>
      <c r="D18" s="28" t="s">
        <v>958</v>
      </c>
    </row>
    <row r="19" spans="2:4" s="1" customFormat="1" ht="17.100000000000001" customHeight="1" x14ac:dyDescent="0.25">
      <c r="B19" s="26" t="s">
        <v>959</v>
      </c>
      <c r="C19" s="29">
        <v>1.06068510927533</v>
      </c>
      <c r="D19" s="31" t="s">
        <v>960</v>
      </c>
    </row>
    <row r="20" spans="2:4" s="1" customFormat="1" ht="17.100000000000001" customHeight="1" x14ac:dyDescent="0.25">
      <c r="B20" s="2" t="s">
        <v>961</v>
      </c>
      <c r="C20" s="32" t="s">
        <v>962</v>
      </c>
      <c r="D20" s="33" t="s">
        <v>963</v>
      </c>
    </row>
    <row r="21" spans="2:4" s="1" customFormat="1" ht="4.2" customHeight="1" x14ac:dyDescent="0.15"/>
    <row r="22" spans="2:4" s="1" customFormat="1" ht="15.3" customHeight="1" x14ac:dyDescent="0.15">
      <c r="B22" s="71" t="s">
        <v>1007</v>
      </c>
      <c r="C22" s="71"/>
    </row>
    <row r="23" spans="2:4" s="1" customFormat="1" ht="4.2" customHeight="1" x14ac:dyDescent="0.15"/>
    <row r="24" spans="2:4" s="1" customFormat="1" ht="17.100000000000001" customHeight="1" x14ac:dyDescent="0.25">
      <c r="B24" s="26" t="s">
        <v>964</v>
      </c>
      <c r="C24" s="27">
        <v>18657779.920000002</v>
      </c>
      <c r="D24" s="28" t="s">
        <v>965</v>
      </c>
    </row>
    <row r="25" spans="2:4" s="1" customFormat="1" ht="17.100000000000001" customHeight="1" x14ac:dyDescent="0.25">
      <c r="B25" s="26" t="s">
        <v>966</v>
      </c>
      <c r="C25" s="27">
        <v>119870685.48</v>
      </c>
      <c r="D25" s="28" t="s">
        <v>967</v>
      </c>
    </row>
    <row r="26" spans="2:4" s="1" customFormat="1" ht="17.100000000000001" customHeight="1" x14ac:dyDescent="0.25">
      <c r="B26" s="26" t="s">
        <v>968</v>
      </c>
      <c r="C26" s="34">
        <v>0</v>
      </c>
      <c r="D26" s="28" t="s">
        <v>969</v>
      </c>
    </row>
    <row r="27" spans="2:4" s="1" customFormat="1" ht="17.100000000000001" customHeight="1" x14ac:dyDescent="0.25">
      <c r="B27" s="26" t="s">
        <v>957</v>
      </c>
      <c r="C27" s="27">
        <v>2916884050.5071502</v>
      </c>
      <c r="D27" s="28"/>
    </row>
    <row r="28" spans="2:4" s="1" customFormat="1" ht="17.100000000000001" customHeight="1" x14ac:dyDescent="0.25">
      <c r="B28" s="26" t="s">
        <v>970</v>
      </c>
      <c r="C28" s="29">
        <v>1.1110590966935101</v>
      </c>
      <c r="D28" s="31" t="s">
        <v>960</v>
      </c>
    </row>
    <row r="29" spans="2:4" s="1" customFormat="1" ht="17.100000000000001" customHeight="1" x14ac:dyDescent="0.25">
      <c r="B29" s="2" t="s">
        <v>971</v>
      </c>
      <c r="C29" s="32" t="s">
        <v>962</v>
      </c>
      <c r="D29" s="33" t="s">
        <v>972</v>
      </c>
    </row>
    <row r="30" spans="2:4" s="1" customFormat="1" ht="4.2" customHeight="1" x14ac:dyDescent="0.15"/>
    <row r="31" spans="2:4" s="1" customFormat="1" ht="15.3" customHeight="1" x14ac:dyDescent="0.15">
      <c r="B31" s="71" t="s">
        <v>1008</v>
      </c>
      <c r="C31" s="71"/>
    </row>
    <row r="32" spans="2:4" s="1" customFormat="1" ht="4.2" customHeight="1" x14ac:dyDescent="0.15"/>
    <row r="33" spans="2:4" s="1" customFormat="1" ht="17.100000000000001" customHeight="1" x14ac:dyDescent="0.25">
      <c r="B33" s="26" t="s">
        <v>973</v>
      </c>
      <c r="C33" s="27">
        <v>499797928.78000301</v>
      </c>
      <c r="D33" s="28" t="s">
        <v>974</v>
      </c>
    </row>
    <row r="34" spans="2:4" s="1" customFormat="1" ht="17.100000000000001" customHeight="1" x14ac:dyDescent="0.25">
      <c r="B34" s="26" t="s">
        <v>975</v>
      </c>
      <c r="C34" s="27">
        <v>499797928.78000301</v>
      </c>
      <c r="D34" s="28"/>
    </row>
    <row r="35" spans="2:4" s="1" customFormat="1" ht="17.100000000000001" customHeight="1" x14ac:dyDescent="0.25">
      <c r="B35" s="26" t="s">
        <v>976</v>
      </c>
      <c r="C35" s="35" t="s">
        <v>90</v>
      </c>
      <c r="D35" s="28"/>
    </row>
    <row r="36" spans="2:4" s="1" customFormat="1" ht="17.100000000000001" customHeight="1" x14ac:dyDescent="0.25">
      <c r="B36" s="26" t="s">
        <v>977</v>
      </c>
      <c r="C36" s="35" t="s">
        <v>90</v>
      </c>
      <c r="D36" s="28"/>
    </row>
    <row r="37" spans="2:4" s="1" customFormat="1" ht="17.100000000000001" customHeight="1" x14ac:dyDescent="0.25">
      <c r="B37" s="26" t="s">
        <v>978</v>
      </c>
      <c r="C37" s="35" t="s">
        <v>90</v>
      </c>
      <c r="D37" s="30"/>
    </row>
    <row r="38" spans="2:4" s="1" customFormat="1" ht="17.100000000000001" customHeight="1" x14ac:dyDescent="0.25">
      <c r="B38" s="26" t="s">
        <v>979</v>
      </c>
      <c r="C38" s="27">
        <v>3055412515.9071498</v>
      </c>
      <c r="D38" s="28" t="s">
        <v>980</v>
      </c>
    </row>
    <row r="39" spans="2:4" s="1" customFormat="1" ht="17.100000000000001" customHeight="1" x14ac:dyDescent="0.25">
      <c r="B39" s="26" t="s">
        <v>957</v>
      </c>
      <c r="C39" s="27">
        <v>2916884050.5071502</v>
      </c>
      <c r="D39" s="30"/>
    </row>
    <row r="40" spans="2:4" s="1" customFormat="1" ht="17.100000000000001" customHeight="1" x14ac:dyDescent="0.25">
      <c r="B40" s="26" t="s">
        <v>981</v>
      </c>
      <c r="C40" s="27">
        <v>18657779.920000002</v>
      </c>
      <c r="D40" s="30"/>
    </row>
    <row r="41" spans="2:4" s="1" customFormat="1" ht="17.100000000000001" customHeight="1" x14ac:dyDescent="0.25">
      <c r="B41" s="26" t="s">
        <v>982</v>
      </c>
      <c r="C41" s="27">
        <v>119870685.48</v>
      </c>
      <c r="D41" s="30"/>
    </row>
    <row r="42" spans="2:4" s="1" customFormat="1" ht="17.100000000000001" customHeight="1" x14ac:dyDescent="0.25">
      <c r="B42" s="26" t="s">
        <v>978</v>
      </c>
      <c r="C42" s="35" t="s">
        <v>90</v>
      </c>
      <c r="D42" s="30"/>
    </row>
    <row r="43" spans="2:4" s="1" customFormat="1" ht="17.100000000000001" customHeight="1" x14ac:dyDescent="0.25">
      <c r="B43" s="26" t="s">
        <v>983</v>
      </c>
      <c r="C43" s="27">
        <v>229062500</v>
      </c>
      <c r="D43" s="28" t="s">
        <v>984</v>
      </c>
    </row>
    <row r="44" spans="2:4" s="1" customFormat="1" ht="17.100000000000001" customHeight="1" x14ac:dyDescent="0.25">
      <c r="B44" s="26" t="s">
        <v>985</v>
      </c>
      <c r="C44" s="27">
        <v>26551067.060400501</v>
      </c>
      <c r="D44" s="28" t="s">
        <v>986</v>
      </c>
    </row>
    <row r="45" spans="2:4" s="1" customFormat="1" ht="17.100000000000001" customHeight="1" x14ac:dyDescent="0.25">
      <c r="B45" s="26" t="s">
        <v>987</v>
      </c>
      <c r="C45" s="27">
        <v>2750000000</v>
      </c>
      <c r="D45" s="28" t="s">
        <v>988</v>
      </c>
    </row>
    <row r="46" spans="2:4" s="1" customFormat="1" ht="17.100000000000001" customHeight="1" x14ac:dyDescent="0.25">
      <c r="B46" s="26" t="s">
        <v>989</v>
      </c>
      <c r="C46" s="27">
        <v>549596877.62675703</v>
      </c>
      <c r="D46" s="30"/>
    </row>
    <row r="47" spans="2:4" s="1" customFormat="1" ht="17.100000000000001" customHeight="1" x14ac:dyDescent="0.25">
      <c r="B47" s="2" t="s">
        <v>990</v>
      </c>
      <c r="C47" s="32" t="s">
        <v>962</v>
      </c>
      <c r="D47" s="30"/>
    </row>
    <row r="48" spans="2:4" s="1" customFormat="1" ht="4.2" customHeight="1" x14ac:dyDescent="0.15"/>
    <row r="49" spans="2:4" s="1" customFormat="1" ht="15.75" customHeight="1" x14ac:dyDescent="0.15">
      <c r="B49" s="71" t="s">
        <v>1009</v>
      </c>
      <c r="C49" s="71"/>
    </row>
    <row r="50" spans="2:4" s="1" customFormat="1" ht="4.2" customHeight="1" x14ac:dyDescent="0.15"/>
    <row r="51" spans="2:4" s="1" customFormat="1" ht="17.100000000000001" customHeight="1" x14ac:dyDescent="0.25">
      <c r="B51" s="26" t="s">
        <v>991</v>
      </c>
      <c r="C51" s="27">
        <v>314843117.700001</v>
      </c>
      <c r="D51" s="28" t="s">
        <v>992</v>
      </c>
    </row>
    <row r="52" spans="2:4" s="1" customFormat="1" ht="17.100000000000001" customHeight="1" x14ac:dyDescent="0.25">
      <c r="B52" s="26" t="s">
        <v>993</v>
      </c>
      <c r="C52" s="27">
        <v>-10323979.7818175</v>
      </c>
      <c r="D52" s="28" t="s">
        <v>994</v>
      </c>
    </row>
    <row r="53" spans="2:4" s="1" customFormat="1" ht="17.100000000000001" customHeight="1" x14ac:dyDescent="0.25">
      <c r="B53" s="26" t="s">
        <v>995</v>
      </c>
      <c r="C53" s="27">
        <v>304519137.91818303</v>
      </c>
      <c r="D53" s="28"/>
    </row>
    <row r="54" spans="2:4" s="1" customFormat="1" ht="17.100000000000001" customHeight="1" x14ac:dyDescent="0.25">
      <c r="B54" s="2" t="s">
        <v>996</v>
      </c>
      <c r="C54" s="32" t="s">
        <v>962</v>
      </c>
      <c r="D54" s="28"/>
    </row>
    <row r="55" spans="2:4" s="1" customFormat="1" ht="17.100000000000001" customHeight="1" x14ac:dyDescent="0.25">
      <c r="B55" s="26" t="s">
        <v>997</v>
      </c>
      <c r="C55" s="27">
        <v>15998519.25</v>
      </c>
      <c r="D55" s="28" t="s">
        <v>998</v>
      </c>
    </row>
    <row r="56" spans="2:4" s="1" customFormat="1" ht="17.100000000000001" customHeight="1" x14ac:dyDescent="0.25">
      <c r="B56" s="26" t="s">
        <v>999</v>
      </c>
      <c r="C56" s="27">
        <v>0</v>
      </c>
      <c r="D56" s="28" t="s">
        <v>1000</v>
      </c>
    </row>
    <row r="57" spans="2:4" s="1" customFormat="1" ht="17.100000000000001" customHeight="1" x14ac:dyDescent="0.25">
      <c r="B57" s="26" t="s">
        <v>1001</v>
      </c>
      <c r="C57" s="27">
        <v>15998519.25</v>
      </c>
      <c r="D57" s="28" t="s">
        <v>1002</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2023-11-09T14:43:43Z</dcterms:created>
  <dcterms:modified xsi:type="dcterms:W3CDTF">2023-11-09T14:57:11Z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2023-11-09T14:57:11Z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982eadfd-d778-4cc0-a26a-0a9af60a6666</vt:lpwstr>
  </property>
  <property fmtid="{D5CDD505-2E9C-101B-9397-08002B2CF9AE}" pid="8" name="MSIP_Label_8ffbc0b8-e97b-47d1-beac-cb0955d66f3b_ContentBits">
    <vt:lpwstr>2</vt:lpwstr>
  </property>
</Properties>
</file>