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3\2023_11\"/>
    </mc:Choice>
  </mc:AlternateContent>
  <xr:revisionPtr revIDLastSave="0" documentId="13_ncr:1_{CF74F509-46A3-4F42-BD20-A6F926502B9C}" xr6:coauthVersionLast="47" xr6:coauthVersionMax="47" xr10:uidLastSave="{00000000-0000-0000-0000-000000000000}"/>
  <bookViews>
    <workbookView xWindow="-108" yWindow="-108" windowWidth="23256" windowHeight="12576" xr2:uid="{00000000-000D-0000-FFFF-FFFF00000000}"/>
  </bookViews>
  <sheets>
    <sheet name="Disclaimer" sheetId="15" r:id="rId1"/>
    <sheet name="Introduction" sheetId="16" r:id="rId2"/>
    <sheet name="A. HTT General" sheetId="17" r:id="rId3"/>
    <sheet name="B1. HTT Mortgage Assets" sheetId="18" r:id="rId4"/>
    <sheet name="C. HTT Harmonised Glossary" sheetId="19" r:id="rId5"/>
    <sheet name="D1. Front Page" sheetId="5" r:id="rId6"/>
    <sheet name="D2. Covered Bond Series" sheetId="6" r:id="rId7"/>
    <sheet name="D3. Ratings" sheetId="7" r:id="rId8"/>
    <sheet name="D4. Tests Royal Decree" sheetId="8" r:id="rId9"/>
    <sheet name="D5. Cover Pool Summary" sheetId="9" r:id="rId10"/>
    <sheet name="D6. Stratification Tables" sheetId="10" r:id="rId11"/>
    <sheet name="D7. Stratification Graphs" sheetId="11" r:id="rId12"/>
    <sheet name="D8. Performance" sheetId="12" r:id="rId13"/>
    <sheet name="D9. Amortisation" sheetId="13" r:id="rId14"/>
    <sheet name="D10. Amortisation Graph " sheetId="14" r:id="rId15"/>
    <sheet name="E. Optional ECB-ECAIs data" sheetId="20"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'!$A$1:$B$2</definedName>
    <definedName name="_xlnm.Print_Area" localSheetId="11">'D7. Stratification Graphs'!$A$1:$E$47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2" i="18" l="1"/>
  <c r="G621" i="18"/>
  <c r="G620" i="18"/>
  <c r="G619" i="18"/>
  <c r="G618" i="18"/>
  <c r="D618" i="18"/>
  <c r="C618" i="18"/>
  <c r="G617" i="18"/>
  <c r="G616" i="18"/>
  <c r="G615" i="18"/>
  <c r="G614" i="18"/>
  <c r="G613" i="18"/>
  <c r="G612" i="18"/>
  <c r="G611" i="18"/>
  <c r="G610" i="18"/>
  <c r="G609" i="18"/>
  <c r="G608" i="18"/>
  <c r="G607" i="18"/>
  <c r="G606" i="18"/>
  <c r="G605" i="18"/>
  <c r="G604" i="18"/>
  <c r="D601" i="18"/>
  <c r="G598" i="18" s="1"/>
  <c r="C601" i="18"/>
  <c r="F600" i="18" s="1"/>
  <c r="F599" i="18"/>
  <c r="F598" i="18"/>
  <c r="F597" i="18"/>
  <c r="D585" i="18"/>
  <c r="G577" i="18" s="1"/>
  <c r="C585" i="18"/>
  <c r="F584" i="18" s="1"/>
  <c r="G584" i="18"/>
  <c r="G580" i="18"/>
  <c r="G576" i="18"/>
  <c r="G573" i="18"/>
  <c r="F573" i="18"/>
  <c r="G572" i="18"/>
  <c r="D567" i="18"/>
  <c r="C567" i="18"/>
  <c r="F565" i="18" s="1"/>
  <c r="G566" i="18"/>
  <c r="F566" i="18"/>
  <c r="G565" i="18"/>
  <c r="G564" i="18"/>
  <c r="G563" i="18"/>
  <c r="G562" i="18"/>
  <c r="F562" i="18"/>
  <c r="G561" i="18"/>
  <c r="G560" i="18"/>
  <c r="G559" i="18"/>
  <c r="F559" i="18"/>
  <c r="G558" i="18"/>
  <c r="F558" i="18"/>
  <c r="G557" i="18"/>
  <c r="G556" i="18"/>
  <c r="G555" i="18"/>
  <c r="F555" i="18"/>
  <c r="G554" i="18"/>
  <c r="F554" i="18"/>
  <c r="G553" i="18"/>
  <c r="G552" i="18"/>
  <c r="G551" i="18"/>
  <c r="F551" i="18"/>
  <c r="G550" i="18"/>
  <c r="F550" i="18"/>
  <c r="G549" i="18"/>
  <c r="G567" i="18" s="1"/>
  <c r="D544" i="18"/>
  <c r="C544" i="18"/>
  <c r="F542" i="18" s="1"/>
  <c r="G543" i="18"/>
  <c r="F543" i="18"/>
  <c r="G542" i="18"/>
  <c r="G541" i="18"/>
  <c r="G540" i="18"/>
  <c r="F540" i="18"/>
  <c r="G539" i="18"/>
  <c r="F539" i="18"/>
  <c r="G538" i="18"/>
  <c r="G537" i="18"/>
  <c r="G536" i="18"/>
  <c r="F536" i="18"/>
  <c r="G535" i="18"/>
  <c r="F535" i="18"/>
  <c r="G534" i="18"/>
  <c r="G533" i="18"/>
  <c r="G532" i="18"/>
  <c r="F532" i="18"/>
  <c r="G531" i="18"/>
  <c r="F531" i="18"/>
  <c r="G530" i="18"/>
  <c r="G529" i="18"/>
  <c r="G528" i="18"/>
  <c r="F528" i="18"/>
  <c r="G527" i="18"/>
  <c r="F527" i="18"/>
  <c r="G526" i="18"/>
  <c r="G544" i="18" s="1"/>
  <c r="F492" i="18"/>
  <c r="F491" i="18"/>
  <c r="F488" i="18"/>
  <c r="D487" i="18"/>
  <c r="G493" i="18" s="1"/>
  <c r="C487" i="18"/>
  <c r="F490" i="18" s="1"/>
  <c r="F485" i="18"/>
  <c r="F484" i="18"/>
  <c r="F483" i="18"/>
  <c r="F481" i="18"/>
  <c r="F480" i="18"/>
  <c r="G479" i="18"/>
  <c r="F479" i="18"/>
  <c r="F470" i="18"/>
  <c r="F469" i="18"/>
  <c r="F466" i="18"/>
  <c r="D465" i="18"/>
  <c r="G469" i="18" s="1"/>
  <c r="C465" i="18"/>
  <c r="F468" i="18" s="1"/>
  <c r="F463" i="18"/>
  <c r="F462" i="18"/>
  <c r="G461" i="18"/>
  <c r="F461" i="18"/>
  <c r="F459" i="18"/>
  <c r="F458" i="18"/>
  <c r="G457" i="18"/>
  <c r="F457" i="18"/>
  <c r="D452" i="18"/>
  <c r="C452" i="18"/>
  <c r="F450" i="18" s="1"/>
  <c r="G451" i="18"/>
  <c r="F451" i="18"/>
  <c r="G450" i="18"/>
  <c r="G449" i="18"/>
  <c r="G448" i="18"/>
  <c r="F448" i="18"/>
  <c r="G447" i="18"/>
  <c r="F447" i="18"/>
  <c r="G446" i="18"/>
  <c r="G445" i="18"/>
  <c r="G444" i="18"/>
  <c r="F444" i="18"/>
  <c r="G443" i="18"/>
  <c r="F443" i="18"/>
  <c r="G442" i="18"/>
  <c r="G441" i="18"/>
  <c r="G440" i="18"/>
  <c r="F440" i="18"/>
  <c r="G439" i="18"/>
  <c r="F439" i="18"/>
  <c r="G438" i="18"/>
  <c r="G437" i="18"/>
  <c r="G436" i="18"/>
  <c r="F436" i="18"/>
  <c r="G435" i="18"/>
  <c r="F435" i="18"/>
  <c r="G434" i="18"/>
  <c r="G433" i="18"/>
  <c r="G432" i="18"/>
  <c r="F432" i="18"/>
  <c r="G431" i="18"/>
  <c r="F431" i="18"/>
  <c r="G430" i="18"/>
  <c r="G429" i="18"/>
  <c r="G452" i="18" s="1"/>
  <c r="G428" i="18"/>
  <c r="F428" i="18"/>
  <c r="G393" i="18"/>
  <c r="G392" i="18"/>
  <c r="G391" i="18"/>
  <c r="G390" i="18"/>
  <c r="G389" i="18"/>
  <c r="G388" i="18"/>
  <c r="G387" i="18"/>
  <c r="G386" i="18"/>
  <c r="G385" i="18"/>
  <c r="G384" i="18"/>
  <c r="G383" i="18"/>
  <c r="G382" i="18"/>
  <c r="G381" i="18"/>
  <c r="G380" i="18"/>
  <c r="G379" i="18"/>
  <c r="G378" i="18"/>
  <c r="G377" i="18"/>
  <c r="G376" i="18"/>
  <c r="G375" i="18"/>
  <c r="D372" i="18"/>
  <c r="C372" i="18"/>
  <c r="G371" i="18"/>
  <c r="F371" i="18"/>
  <c r="G370" i="18"/>
  <c r="F370" i="18"/>
  <c r="G369" i="18"/>
  <c r="G372" i="18" s="1"/>
  <c r="F369" i="18"/>
  <c r="F372" i="18" s="1"/>
  <c r="G368" i="18"/>
  <c r="F368" i="18"/>
  <c r="D365" i="18"/>
  <c r="G364" i="18" s="1"/>
  <c r="C365" i="18"/>
  <c r="F364" i="18" s="1"/>
  <c r="G361" i="18"/>
  <c r="F361" i="18"/>
  <c r="D346" i="18"/>
  <c r="G345" i="18" s="1"/>
  <c r="C346" i="18"/>
  <c r="F345" i="18" s="1"/>
  <c r="G344" i="18"/>
  <c r="F344" i="18"/>
  <c r="G343" i="18"/>
  <c r="F343" i="18"/>
  <c r="G342" i="18"/>
  <c r="F342" i="18"/>
  <c r="G340" i="18"/>
  <c r="F340" i="18"/>
  <c r="G339" i="18"/>
  <c r="F339" i="18"/>
  <c r="G338" i="18"/>
  <c r="F338" i="18"/>
  <c r="G336" i="18"/>
  <c r="F336" i="18"/>
  <c r="G335" i="18"/>
  <c r="F335" i="18"/>
  <c r="G334" i="18"/>
  <c r="F334" i="18"/>
  <c r="D328" i="18"/>
  <c r="G327" i="18" s="1"/>
  <c r="C328" i="18"/>
  <c r="F327" i="18" s="1"/>
  <c r="F316" i="18"/>
  <c r="F312" i="18"/>
  <c r="D305" i="18"/>
  <c r="G304" i="18" s="1"/>
  <c r="C305" i="18"/>
  <c r="F296" i="18" s="1"/>
  <c r="F293" i="18"/>
  <c r="F289" i="18"/>
  <c r="G255" i="18"/>
  <c r="F255" i="18"/>
  <c r="G254" i="18"/>
  <c r="F254" i="18"/>
  <c r="G253" i="18"/>
  <c r="F253" i="18"/>
  <c r="G251" i="18"/>
  <c r="F251" i="18"/>
  <c r="G250" i="18"/>
  <c r="F250" i="18"/>
  <c r="D249" i="18"/>
  <c r="G252" i="18" s="1"/>
  <c r="C249" i="18"/>
  <c r="F252" i="18" s="1"/>
  <c r="G248" i="18"/>
  <c r="F248" i="18"/>
  <c r="G247" i="18"/>
  <c r="F247" i="18"/>
  <c r="G246" i="18"/>
  <c r="F246" i="18"/>
  <c r="G245" i="18"/>
  <c r="F245" i="18"/>
  <c r="G244" i="18"/>
  <c r="F244" i="18"/>
  <c r="G243" i="18"/>
  <c r="F243" i="18"/>
  <c r="G242" i="18"/>
  <c r="G249" i="18" s="1"/>
  <c r="F242" i="18"/>
  <c r="F249" i="18" s="1"/>
  <c r="G241" i="18"/>
  <c r="F241" i="18"/>
  <c r="D227" i="18"/>
  <c r="G226" i="18" s="1"/>
  <c r="C227" i="18"/>
  <c r="F222" i="18" s="1"/>
  <c r="G219" i="18"/>
  <c r="D214" i="18"/>
  <c r="G213" i="18" s="1"/>
  <c r="C214" i="18"/>
  <c r="F198" i="18" s="1"/>
  <c r="F76" i="18"/>
  <c r="D76" i="18"/>
  <c r="C76" i="18"/>
  <c r="F72" i="18"/>
  <c r="D72" i="18"/>
  <c r="C72" i="18"/>
  <c r="F44" i="18"/>
  <c r="D44" i="18"/>
  <c r="C44" i="18"/>
  <c r="F29" i="18"/>
  <c r="F28" i="18"/>
  <c r="F26" i="18"/>
  <c r="F25" i="18"/>
  <c r="F24" i="18"/>
  <c r="F23" i="18"/>
  <c r="F22" i="18"/>
  <c r="F21" i="18"/>
  <c r="F20" i="18"/>
  <c r="F19" i="18"/>
  <c r="F18" i="18"/>
  <c r="F17" i="18"/>
  <c r="F16" i="18"/>
  <c r="F14" i="18"/>
  <c r="F13" i="18"/>
  <c r="F12" i="18"/>
  <c r="F15" i="18" s="1"/>
  <c r="C304" i="17"/>
  <c r="C303" i="17"/>
  <c r="C298" i="17"/>
  <c r="C297" i="17"/>
  <c r="C296" i="17"/>
  <c r="C292" i="17"/>
  <c r="C289" i="17"/>
  <c r="C288" i="17"/>
  <c r="G227" i="17"/>
  <c r="F227" i="17"/>
  <c r="G226" i="17"/>
  <c r="F226" i="17"/>
  <c r="G225" i="17"/>
  <c r="F225" i="17"/>
  <c r="G224" i="17"/>
  <c r="F224" i="17"/>
  <c r="G223" i="17"/>
  <c r="F223" i="17"/>
  <c r="G222" i="17"/>
  <c r="F222" i="17"/>
  <c r="G221" i="17"/>
  <c r="F221" i="17"/>
  <c r="G220" i="17"/>
  <c r="C220" i="17"/>
  <c r="G219" i="17"/>
  <c r="F219" i="17"/>
  <c r="G218" i="17"/>
  <c r="F218" i="17"/>
  <c r="F220" i="17" s="1"/>
  <c r="F215" i="17"/>
  <c r="F214" i="17"/>
  <c r="F213" i="17"/>
  <c r="F212" i="17"/>
  <c r="F211" i="17"/>
  <c r="F210" i="17"/>
  <c r="F209" i="17"/>
  <c r="F208" i="17"/>
  <c r="C208" i="17"/>
  <c r="F187" i="17"/>
  <c r="F186" i="17"/>
  <c r="F185" i="17"/>
  <c r="F184" i="17"/>
  <c r="F183" i="17"/>
  <c r="F182" i="17"/>
  <c r="F181" i="17"/>
  <c r="F180" i="17"/>
  <c r="F179" i="17"/>
  <c r="C179" i="17"/>
  <c r="C167" i="17"/>
  <c r="G166" i="17"/>
  <c r="F166" i="17"/>
  <c r="G165" i="17"/>
  <c r="F165" i="17"/>
  <c r="F167" i="17" s="1"/>
  <c r="G164" i="17"/>
  <c r="G162" i="17"/>
  <c r="F162" i="17"/>
  <c r="G161" i="17"/>
  <c r="F161" i="17"/>
  <c r="G160" i="17"/>
  <c r="F160" i="17"/>
  <c r="G159" i="17"/>
  <c r="F159" i="17"/>
  <c r="G158" i="17"/>
  <c r="F158" i="17"/>
  <c r="G157" i="17"/>
  <c r="F157" i="17"/>
  <c r="C156" i="17"/>
  <c r="G155" i="17"/>
  <c r="F155" i="17"/>
  <c r="G154" i="17"/>
  <c r="F154" i="17"/>
  <c r="G153" i="17"/>
  <c r="F153" i="17"/>
  <c r="G152" i="17"/>
  <c r="F152" i="17"/>
  <c r="G151" i="17"/>
  <c r="F151" i="17"/>
  <c r="G150" i="17"/>
  <c r="F150" i="17"/>
  <c r="G149" i="17"/>
  <c r="F149" i="17"/>
  <c r="G148" i="17"/>
  <c r="F148" i="17"/>
  <c r="G147" i="17"/>
  <c r="F147" i="17"/>
  <c r="G146" i="17"/>
  <c r="F146" i="17"/>
  <c r="G145" i="17"/>
  <c r="F145" i="17"/>
  <c r="G144" i="17"/>
  <c r="F144" i="17"/>
  <c r="G143" i="17"/>
  <c r="F143" i="17"/>
  <c r="G142" i="17"/>
  <c r="F142" i="17"/>
  <c r="G141" i="17"/>
  <c r="F141" i="17"/>
  <c r="G140" i="17"/>
  <c r="F140" i="17"/>
  <c r="F156" i="17" s="1"/>
  <c r="G139" i="17"/>
  <c r="G138" i="17"/>
  <c r="G136" i="17"/>
  <c r="G135" i="17"/>
  <c r="F135" i="17"/>
  <c r="G134" i="17"/>
  <c r="G133" i="17"/>
  <c r="F133" i="17"/>
  <c r="G132" i="17"/>
  <c r="G131" i="17"/>
  <c r="F131" i="17"/>
  <c r="F130" i="17"/>
  <c r="D130" i="17"/>
  <c r="F136" i="17" s="1"/>
  <c r="G129" i="17"/>
  <c r="G128" i="17"/>
  <c r="G127" i="17"/>
  <c r="G126" i="17"/>
  <c r="G125" i="17"/>
  <c r="G124" i="17"/>
  <c r="G123" i="17"/>
  <c r="G122" i="17"/>
  <c r="G121" i="17"/>
  <c r="G120" i="17"/>
  <c r="G119" i="17"/>
  <c r="G118" i="17"/>
  <c r="G117" i="17"/>
  <c r="G116" i="17"/>
  <c r="G115" i="17"/>
  <c r="G114" i="17"/>
  <c r="G113" i="17"/>
  <c r="G112" i="17"/>
  <c r="G105" i="17"/>
  <c r="G104" i="17"/>
  <c r="G103" i="17"/>
  <c r="F103" i="17"/>
  <c r="G102" i="17"/>
  <c r="G101" i="17"/>
  <c r="G100" i="17"/>
  <c r="D100" i="17"/>
  <c r="F102" i="17" s="1"/>
  <c r="C100" i="17"/>
  <c r="F93" i="17"/>
  <c r="G87" i="17"/>
  <c r="G86" i="17"/>
  <c r="G82" i="17"/>
  <c r="G81" i="17"/>
  <c r="G80" i="17"/>
  <c r="G79" i="17"/>
  <c r="G78" i="17"/>
  <c r="F77" i="17"/>
  <c r="D77" i="17"/>
  <c r="F86" i="17" s="1"/>
  <c r="C77" i="17"/>
  <c r="G76" i="17"/>
  <c r="G75" i="17"/>
  <c r="G74" i="17"/>
  <c r="G73" i="17"/>
  <c r="G72" i="17"/>
  <c r="G71" i="17"/>
  <c r="G70" i="17"/>
  <c r="G77" i="17" s="1"/>
  <c r="F64" i="17"/>
  <c r="F63" i="17"/>
  <c r="F62" i="17"/>
  <c r="F61" i="17"/>
  <c r="F60" i="17"/>
  <c r="F59" i="17"/>
  <c r="F58" i="17"/>
  <c r="C58" i="17"/>
  <c r="C112" i="17" s="1"/>
  <c r="C130" i="17" s="1"/>
  <c r="F202" i="18" l="1"/>
  <c r="F194" i="18"/>
  <c r="F210" i="18"/>
  <c r="G202" i="18"/>
  <c r="F211" i="18"/>
  <c r="G190" i="18"/>
  <c r="G210" i="18"/>
  <c r="F195" i="18"/>
  <c r="F203" i="18"/>
  <c r="G191" i="18"/>
  <c r="G195" i="18"/>
  <c r="G199" i="18"/>
  <c r="G203" i="18"/>
  <c r="G207" i="18"/>
  <c r="G211" i="18"/>
  <c r="F190" i="18"/>
  <c r="F206" i="18"/>
  <c r="G198" i="18"/>
  <c r="F191" i="18"/>
  <c r="F207" i="18"/>
  <c r="F192" i="18"/>
  <c r="F196" i="18"/>
  <c r="F200" i="18"/>
  <c r="F204" i="18"/>
  <c r="F208" i="18"/>
  <c r="F212" i="18"/>
  <c r="F199" i="18"/>
  <c r="G192" i="18"/>
  <c r="G196" i="18"/>
  <c r="G200" i="18"/>
  <c r="G204" i="18"/>
  <c r="G208" i="18"/>
  <c r="G212" i="18"/>
  <c r="F193" i="18"/>
  <c r="F197" i="18"/>
  <c r="F201" i="18"/>
  <c r="F205" i="18"/>
  <c r="F209" i="18"/>
  <c r="F213" i="18"/>
  <c r="G194" i="18"/>
  <c r="G206" i="18"/>
  <c r="G193" i="18"/>
  <c r="G197" i="18"/>
  <c r="G201" i="18"/>
  <c r="G205" i="18"/>
  <c r="G209" i="18"/>
  <c r="F601" i="18"/>
  <c r="F219" i="18"/>
  <c r="F227" i="18" s="1"/>
  <c r="F324" i="18"/>
  <c r="G293" i="18"/>
  <c r="G312" i="18"/>
  <c r="G324" i="18"/>
  <c r="F294" i="18"/>
  <c r="F302" i="18"/>
  <c r="F317" i="18"/>
  <c r="F325" i="18"/>
  <c r="G462" i="18"/>
  <c r="G480" i="18"/>
  <c r="G487" i="18" s="1"/>
  <c r="G491" i="18"/>
  <c r="G224" i="18"/>
  <c r="G321" i="18"/>
  <c r="G358" i="18"/>
  <c r="F563" i="18"/>
  <c r="F574" i="18"/>
  <c r="F221" i="18"/>
  <c r="F225" i="18"/>
  <c r="F287" i="18"/>
  <c r="F291" i="18"/>
  <c r="F295" i="18"/>
  <c r="F299" i="18"/>
  <c r="F303" i="18"/>
  <c r="F310" i="18"/>
  <c r="F314" i="18"/>
  <c r="F318" i="18"/>
  <c r="F322" i="18"/>
  <c r="F326" i="18"/>
  <c r="F333" i="18"/>
  <c r="F337" i="18"/>
  <c r="F341" i="18"/>
  <c r="F359" i="18"/>
  <c r="F363" i="18"/>
  <c r="G459" i="18"/>
  <c r="G463" i="18"/>
  <c r="G466" i="18"/>
  <c r="G470" i="18"/>
  <c r="G481" i="18"/>
  <c r="G485" i="18"/>
  <c r="G488" i="18"/>
  <c r="G492" i="18"/>
  <c r="G574" i="18"/>
  <c r="G578" i="18"/>
  <c r="G582" i="18"/>
  <c r="G599" i="18"/>
  <c r="F297" i="18"/>
  <c r="F301" i="18"/>
  <c r="F320" i="18"/>
  <c r="G483" i="18"/>
  <c r="G490" i="18"/>
  <c r="G223" i="18"/>
  <c r="G289" i="18"/>
  <c r="G301" i="18"/>
  <c r="G316" i="18"/>
  <c r="F220" i="18"/>
  <c r="F290" i="18"/>
  <c r="F321" i="18"/>
  <c r="F358" i="18"/>
  <c r="G290" i="18"/>
  <c r="G302" i="18"/>
  <c r="G313" i="18"/>
  <c r="G325" i="18"/>
  <c r="G362" i="18"/>
  <c r="F578" i="18"/>
  <c r="F582" i="18"/>
  <c r="G221" i="18"/>
  <c r="G225" i="18"/>
  <c r="G287" i="18"/>
  <c r="G291" i="18"/>
  <c r="G295" i="18"/>
  <c r="G299" i="18"/>
  <c r="G303" i="18"/>
  <c r="G310" i="18"/>
  <c r="G314" i="18"/>
  <c r="G318" i="18"/>
  <c r="G322" i="18"/>
  <c r="G326" i="18"/>
  <c r="G333" i="18"/>
  <c r="G337" i="18"/>
  <c r="G341" i="18"/>
  <c r="G359" i="18"/>
  <c r="G363" i="18"/>
  <c r="F429" i="18"/>
  <c r="F452" i="18" s="1"/>
  <c r="F433" i="18"/>
  <c r="F437" i="18"/>
  <c r="F441" i="18"/>
  <c r="F445" i="18"/>
  <c r="F449" i="18"/>
  <c r="F460" i="18"/>
  <c r="F465" i="18" s="1"/>
  <c r="F464" i="18"/>
  <c r="F467" i="18"/>
  <c r="F471" i="18"/>
  <c r="F482" i="18"/>
  <c r="F486" i="18"/>
  <c r="F489" i="18"/>
  <c r="F493" i="18"/>
  <c r="F529" i="18"/>
  <c r="F533" i="18"/>
  <c r="F537" i="18"/>
  <c r="F541" i="18"/>
  <c r="F552" i="18"/>
  <c r="F556" i="18"/>
  <c r="F560" i="18"/>
  <c r="F564" i="18"/>
  <c r="F575" i="18"/>
  <c r="F579" i="18"/>
  <c r="F583" i="18"/>
  <c r="F591" i="18"/>
  <c r="G597" i="18"/>
  <c r="G297" i="18"/>
  <c r="F224" i="18"/>
  <c r="F313" i="18"/>
  <c r="F362" i="18"/>
  <c r="G458" i="18"/>
  <c r="G465" i="18" s="1"/>
  <c r="G484" i="18"/>
  <c r="G581" i="18"/>
  <c r="G294" i="18"/>
  <c r="F226" i="18"/>
  <c r="F292" i="18"/>
  <c r="F300" i="18"/>
  <c r="F304" i="18"/>
  <c r="F311" i="18"/>
  <c r="F315" i="18"/>
  <c r="F319" i="18"/>
  <c r="F323" i="18"/>
  <c r="F360" i="18"/>
  <c r="G460" i="18"/>
  <c r="G464" i="18"/>
  <c r="G467" i="18"/>
  <c r="G471" i="18"/>
  <c r="G482" i="18"/>
  <c r="G486" i="18"/>
  <c r="G489" i="18"/>
  <c r="G575" i="18"/>
  <c r="G585" i="18" s="1"/>
  <c r="G579" i="18"/>
  <c r="G583" i="18"/>
  <c r="G591" i="18"/>
  <c r="G600" i="18"/>
  <c r="F223" i="18"/>
  <c r="G468" i="18"/>
  <c r="G320" i="18"/>
  <c r="F577" i="18"/>
  <c r="F581" i="18"/>
  <c r="F298" i="18"/>
  <c r="G220" i="18"/>
  <c r="G227" i="18" s="1"/>
  <c r="G298" i="18"/>
  <c r="G317" i="18"/>
  <c r="F288" i="18"/>
  <c r="G222" i="18"/>
  <c r="G288" i="18"/>
  <c r="G292" i="18"/>
  <c r="G296" i="18"/>
  <c r="G300" i="18"/>
  <c r="G311" i="18"/>
  <c r="G315" i="18"/>
  <c r="G319" i="18"/>
  <c r="G323" i="18"/>
  <c r="G360" i="18"/>
  <c r="F430" i="18"/>
  <c r="F434" i="18"/>
  <c r="F438" i="18"/>
  <c r="F442" i="18"/>
  <c r="F446" i="18"/>
  <c r="F526" i="18"/>
  <c r="F530" i="18"/>
  <c r="F534" i="18"/>
  <c r="F538" i="18"/>
  <c r="F549" i="18"/>
  <c r="F567" i="18" s="1"/>
  <c r="F553" i="18"/>
  <c r="F557" i="18"/>
  <c r="F561" i="18"/>
  <c r="F572" i="18"/>
  <c r="F576" i="18"/>
  <c r="F580" i="18"/>
  <c r="F80" i="17"/>
  <c r="F87" i="17"/>
  <c r="F99" i="17"/>
  <c r="F94" i="17"/>
  <c r="F100" i="17" s="1"/>
  <c r="F104" i="17"/>
  <c r="F134" i="17"/>
  <c r="F78" i="17"/>
  <c r="F82" i="17"/>
  <c r="F95" i="17"/>
  <c r="F96" i="17"/>
  <c r="F101" i="17"/>
  <c r="F105" i="17"/>
  <c r="F81" i="17"/>
  <c r="F79" i="17"/>
  <c r="F97" i="17"/>
  <c r="C38" i="17"/>
  <c r="D45" i="17" s="1"/>
  <c r="F98" i="17"/>
  <c r="F132" i="17"/>
  <c r="G214" i="18" l="1"/>
  <c r="F214" i="18"/>
  <c r="G365" i="18"/>
  <c r="G601" i="18"/>
  <c r="F487" i="18"/>
  <c r="F346" i="18"/>
  <c r="G305" i="18"/>
  <c r="F585" i="18"/>
  <c r="F544" i="18"/>
  <c r="F305" i="18"/>
  <c r="F328" i="18"/>
  <c r="F365" i="18"/>
  <c r="G346" i="18"/>
  <c r="G328" i="18"/>
</calcChain>
</file>

<file path=xl/sharedStrings.xml><?xml version="1.0" encoding="utf-8"?>
<sst xmlns="http://schemas.openxmlformats.org/spreadsheetml/2006/main" count="3041" uniqueCount="2047">
  <si>
    <t>Residential Mortgage Pandbrieven Programme</t>
  </si>
  <si>
    <t>0</t>
  </si>
  <si>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</si>
  <si>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</si>
  <si>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</si>
  <si>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</si>
  <si>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</si>
  <si>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</si>
  <si>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</si>
  <si>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</si>
  <si>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</si>
  <si>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</si>
  <si>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</si>
  <si>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</si>
  <si>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</si>
  <si>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Link to Issuer's Website</t>
  </si>
  <si>
    <t>https://www.bnpparibasfortis.com/investors/coveredbonds</t>
  </si>
  <si>
    <t>G.1.1.4</t>
  </si>
  <si>
    <t>Cut-off date</t>
  </si>
  <si>
    <t>OG.1.1.1</t>
  </si>
  <si>
    <t>OG.1.1.2</t>
  </si>
  <si>
    <t xml:space="preserve">OG.1.1.3 </t>
  </si>
  <si>
    <t>OG.1.1.4</t>
  </si>
  <si>
    <t>OG.1.1.5</t>
  </si>
  <si>
    <t xml:space="preserve">OG.1.1.6 </t>
  </si>
  <si>
    <t xml:space="preserve">OG.1.1.7 </t>
  </si>
  <si>
    <t xml:space="preserve">OG.1.1.8 </t>
  </si>
  <si>
    <t>G.2.1.1</t>
  </si>
  <si>
    <t>Y</t>
  </si>
  <si>
    <t>G.2.1.2</t>
  </si>
  <si>
    <t>G.2.1.3</t>
  </si>
  <si>
    <t>CRR Compliance (Y/N)</t>
  </si>
  <si>
    <t>OG.2.1.1</t>
  </si>
  <si>
    <t>LCR status</t>
  </si>
  <si>
    <t>OG.2.1.2</t>
  </si>
  <si>
    <t>OG.2.1.3</t>
  </si>
  <si>
    <t>OG.2.1.4</t>
  </si>
  <si>
    <t>OG.2.1.5</t>
  </si>
  <si>
    <t>1.General Information</t>
  </si>
  <si>
    <t>G.3.1.1</t>
  </si>
  <si>
    <t>G.3.1.2</t>
  </si>
  <si>
    <t>Outstanding Covered Bonds</t>
  </si>
  <si>
    <t>OG.3.1.1</t>
  </si>
  <si>
    <t>Cover Pool Size [NPV] (mn)</t>
  </si>
  <si>
    <t>OG.3.1.2</t>
  </si>
  <si>
    <t>Outstanding Covered Bonds [NPV] (mn)</t>
  </si>
  <si>
    <t>OG.3.1.3</t>
  </si>
  <si>
    <t>Voluntary</t>
  </si>
  <si>
    <t>Contractual</t>
  </si>
  <si>
    <t>Purpose</t>
  </si>
  <si>
    <t>G.3.2.1</t>
  </si>
  <si>
    <t>OC (%)</t>
  </si>
  <si>
    <t>ND1</t>
  </si>
  <si>
    <t>OG.3.2.1</t>
  </si>
  <si>
    <t>OG.3.2.2</t>
  </si>
  <si>
    <t>OG.3.2.3</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</si>
  <si>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</si>
  <si>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</si>
  <si>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</si>
  <si>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</si>
  <si>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</si>
  <si>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</si>
  <si>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</si>
  <si>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</si>
  <si>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</si>
  <si>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</si>
  <si>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</si>
  <si>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</si>
  <si>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</si>
  <si>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</si>
  <si>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</si>
  <si>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</si>
  <si>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</si>
  <si>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</si>
  <si>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</si>
  <si>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</si>
  <si>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</si>
  <si>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</si>
  <si>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</si>
  <si>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</si>
  <si>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</si>
  <si>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</si>
  <si>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</si>
  <si>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</si>
  <si>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</si>
  <si>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</si>
  <si>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</si>
  <si>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</si>
  <si>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</si>
  <si>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</si>
  <si>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</si>
  <si>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</si>
  <si>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</si>
  <si>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</si>
  <si>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</si>
  <si>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</si>
  <si>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</si>
  <si>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</si>
  <si>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</si>
  <si>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</si>
  <si>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</si>
  <si>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</si>
  <si>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</si>
  <si>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</si>
  <si>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</si>
  <si>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</si>
  <si>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</si>
  <si>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</si>
  <si>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</si>
  <si>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</si>
  <si>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</si>
  <si>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</si>
  <si>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</si>
  <si>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</si>
  <si>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</si>
  <si>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</si>
  <si>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</si>
  <si>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</si>
  <si>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</si>
  <si>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</si>
  <si>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</si>
  <si>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</si>
  <si>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</si>
  <si>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</si>
  <si>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</si>
  <si>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</si>
  <si>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</si>
  <si>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</si>
  <si>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</si>
  <si>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</si>
  <si>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</si>
  <si>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</si>
  <si>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</si>
  <si>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</si>
  <si>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</si>
  <si>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</si>
  <si>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</si>
  <si>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</si>
  <si>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</si>
  <si>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</si>
  <si>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</si>
  <si>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</si>
  <si>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</si>
  <si>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</si>
  <si>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</si>
  <si>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</si>
  <si>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</si>
  <si>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</si>
  <si>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</si>
  <si>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</si>
  <si>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</si>
  <si>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</si>
  <si>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</si>
  <si>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</si>
  <si>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</si>
  <si>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</si>
  <si>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</si>
  <si>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</si>
  <si>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</si>
  <si>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</si>
  <si>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</si>
  <si>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</si>
  <si>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</si>
  <si>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</si>
  <si>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</si>
  <si>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</si>
  <si>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</si>
  <si>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</si>
  <si>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</si>
  <si>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</si>
  <si>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</si>
  <si>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</si>
  <si>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</si>
  <si>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</si>
  <si>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</si>
  <si>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</si>
  <si>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</si>
  <si>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</si>
  <si>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</si>
  <si>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</si>
  <si>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</si>
  <si>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</si>
  <si>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</si>
  <si>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</si>
  <si>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</si>
  <si>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</si>
  <si>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</si>
  <si>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</si>
  <si>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</si>
  <si>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</si>
  <si>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</si>
  <si>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</si>
  <si>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</si>
  <si>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</si>
  <si>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</si>
  <si>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</si>
  <si>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</si>
  <si>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</si>
  <si>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</si>
  <si>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</si>
  <si>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</si>
  <si>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</si>
  <si>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</si>
  <si>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</si>
  <si>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</si>
  <si>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</si>
  <si>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</si>
  <si>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</si>
  <si>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</si>
  <si>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</si>
  <si>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</si>
  <si>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</si>
  <si>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</si>
  <si>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</si>
  <si>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</si>
  <si>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</si>
  <si>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</si>
  <si>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</si>
  <si>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</si>
  <si>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</si>
  <si>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</si>
  <si>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</si>
  <si>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</si>
  <si>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</si>
  <si>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</si>
  <si>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</si>
  <si>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</si>
  <si>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</si>
  <si>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</si>
  <si>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</si>
  <si>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</si>
  <si>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</si>
  <si>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</si>
  <si>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</si>
  <si>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</si>
  <si>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</si>
  <si>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</si>
  <si>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</si>
  <si>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</si>
  <si>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</si>
  <si>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</si>
  <si>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</si>
  <si>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</si>
  <si>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</si>
  <si>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</si>
  <si>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</si>
  <si>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</si>
  <si>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</si>
  <si>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</si>
  <si>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</si>
  <si>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</si>
  <si>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</si>
  <si>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</si>
  <si>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</si>
  <si>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</si>
  <si>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</si>
  <si>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</si>
  <si>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</si>
  <si>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</si>
  <si>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</si>
  <si>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</si>
  <si>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</si>
  <si>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</si>
  <si>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</si>
  <si>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</si>
  <si>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</si>
  <si>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</si>
  <si>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</si>
  <si>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</si>
  <si>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</si>
  <si>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</si>
  <si>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</si>
  <si>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</si>
  <si>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</si>
  <si>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</si>
  <si>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</si>
  <si>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</si>
  <si>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</si>
  <si>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</si>
  <si>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</si>
  <si>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</si>
  <si>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</si>
  <si>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</si>
  <si>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</si>
  <si>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</si>
  <si>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</si>
  <si>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</si>
  <si>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</si>
  <si>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</si>
  <si>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</si>
  <si>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</si>
  <si>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</si>
  <si>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</si>
  <si>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</si>
  <si>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</si>
  <si>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</si>
  <si>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</si>
  <si>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</si>
  <si>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</si>
  <si>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</si>
  <si>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</si>
  <si>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</si>
  <si>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</si>
  <si>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</si>
  <si>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</si>
  <si>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</si>
  <si>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</si>
  <si>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</si>
  <si>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</si>
  <si>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</si>
  <si>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</si>
  <si>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</si>
  <si>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</si>
  <si>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</si>
  <si>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</si>
  <si>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</si>
  <si>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</si>
  <si>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</si>
  <si>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</si>
  <si>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</si>
  <si>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</si>
  <si>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</si>
  <si>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G.4.1.2</t>
  </si>
  <si>
    <t>G.4.1.3</t>
  </si>
  <si>
    <t>43 for Mortgage Assets</t>
  </si>
  <si>
    <t>G.4.1.4</t>
  </si>
  <si>
    <t>G.4.1.5</t>
  </si>
  <si>
    <t>G.4.1.6</t>
  </si>
  <si>
    <t>G.4.1.7</t>
  </si>
  <si>
    <t>G.4.1.8</t>
  </si>
  <si>
    <t>G.4.1.9</t>
  </si>
  <si>
    <t>G.4.1.10</t>
  </si>
  <si>
    <t>G.4.1.11</t>
  </si>
  <si>
    <t>G.4.1.12</t>
  </si>
  <si>
    <t>G.4.1.13</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</si>
  <si>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</si>
  <si>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</si>
  <si>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</si>
  <si>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</si>
  <si>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</si>
  <si>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</si>
  <si>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</si>
  <si>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</si>
  <si>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</si>
  <si>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</si>
  <si>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</si>
  <si>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</si>
  <si>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</si>
  <si>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</si>
  <si>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</si>
  <si>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</si>
  <si>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</si>
  <si>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</si>
  <si>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</si>
  <si>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</si>
  <si>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</si>
  <si>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</si>
  <si>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</si>
  <si>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</si>
  <si>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</si>
  <si>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</si>
  <si>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</si>
  <si>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</si>
  <si>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</si>
  <si>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</si>
  <si>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</si>
  <si>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</si>
  <si>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</si>
  <si>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</si>
  <si>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</si>
  <si>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</si>
  <si>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</si>
  <si>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</si>
  <si>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</si>
  <si>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</si>
  <si>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</si>
  <si>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</si>
  <si>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</si>
  <si>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</si>
  <si>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</si>
  <si>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</si>
  <si>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</si>
  <si>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</si>
  <si>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</si>
  <si>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</si>
  <si>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</si>
  <si>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</si>
  <si>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</si>
  <si>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</si>
  <si>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</si>
  <si>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</si>
  <si>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</si>
  <si>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</si>
  <si>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</si>
  <si>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</si>
  <si>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</si>
  <si>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</si>
  <si>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</si>
  <si>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</si>
  <si>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</si>
  <si>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</si>
  <si>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</si>
  <si>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</si>
  <si>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</si>
  <si>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</si>
  <si>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</si>
  <si>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</si>
  <si>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</si>
  <si>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</si>
  <si>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</si>
  <si>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</si>
  <si>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</si>
  <si>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</si>
  <si>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</si>
  <si>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</si>
  <si>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</si>
  <si>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</si>
  <si>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</si>
  <si>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</si>
  <si>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</si>
  <si>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</si>
  <si>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</si>
  <si>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</si>
  <si>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</si>
  <si>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</si>
  <si>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</si>
  <si>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</si>
  <si>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</si>
  <si>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</si>
  <si>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</si>
  <si>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</si>
  <si>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</si>
  <si>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</si>
  <si>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</si>
  <si>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</si>
  <si>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</si>
  <si>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</si>
  <si>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</si>
  <si>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</si>
  <si>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</si>
  <si>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</si>
  <si>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</si>
  <si>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</si>
  <si>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</si>
  <si>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</si>
  <si>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</si>
  <si>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</si>
  <si>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</si>
  <si>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</si>
  <si>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</si>
  <si>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</si>
  <si>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</si>
  <si>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</si>
  <si>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</si>
  <si>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</si>
  <si>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</si>
  <si>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</si>
  <si>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</si>
  <si>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</si>
  <si>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</si>
  <si>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</si>
  <si>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</si>
  <si>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</si>
  <si>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</si>
  <si>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</si>
  <si>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</si>
  <si>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</si>
  <si>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</si>
  <si>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</si>
  <si>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</si>
  <si>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</si>
  <si>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</si>
  <si>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</si>
  <si>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</si>
  <si>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</si>
  <si>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</si>
  <si>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</si>
  <si>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</si>
  <si>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</si>
  <si>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</si>
  <si>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</si>
  <si>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</si>
  <si>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</si>
  <si>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</si>
  <si>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</si>
  <si>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</si>
  <si>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</si>
  <si>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</si>
  <si>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</si>
  <si>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</si>
  <si>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</si>
  <si>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</si>
  <si>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</si>
  <si>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</si>
  <si>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</si>
  <si>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</si>
  <si>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</si>
  <si>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</si>
  <si>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</si>
  <si>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</si>
  <si>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</si>
  <si>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</si>
  <si>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</si>
  <si>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</si>
  <si>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</si>
  <si>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</si>
  <si>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</si>
  <si>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</si>
  <si>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</si>
  <si>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</si>
  <si>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</si>
  <si>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</si>
  <si>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</si>
  <si>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</si>
  <si>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</si>
  <si>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</si>
  <si>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</si>
  <si>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</si>
  <si>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</si>
  <si>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</si>
  <si>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</si>
  <si>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</si>
  <si>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</si>
  <si>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</si>
  <si>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</si>
  <si>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</si>
  <si>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</si>
  <si>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</si>
  <si>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</si>
  <si>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</si>
  <si>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</si>
  <si>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</si>
  <si>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</si>
  <si>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</si>
  <si>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</si>
  <si>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</si>
  <si>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</si>
  <si>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</si>
  <si>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</si>
  <si>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</si>
  <si>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</si>
  <si>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</si>
  <si>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</si>
  <si>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</si>
  <si>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</si>
  <si>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</si>
  <si>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</si>
  <si>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</si>
  <si>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</si>
  <si>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</si>
  <si>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</si>
  <si>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</si>
  <si>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</si>
  <si>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</si>
  <si>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</si>
  <si>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</si>
  <si>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</si>
  <si>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</si>
  <si>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</si>
  <si>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</si>
  <si>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</si>
  <si>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</si>
  <si>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</si>
  <si>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</si>
  <si>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</si>
  <si>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</si>
  <si>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</si>
  <si>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</si>
  <si>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</si>
  <si>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</si>
  <si>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</si>
  <si>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</si>
  <si>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</si>
  <si>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</si>
  <si>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</si>
  <si>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</si>
  <si>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</si>
  <si>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</si>
  <si>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</si>
  <si>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</si>
  <si>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</si>
  <si>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</si>
  <si>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</si>
  <si>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</si>
  <si>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</si>
  <si>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</si>
  <si>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</si>
  <si>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</si>
  <si>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</si>
  <si>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</si>
  <si>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</si>
  <si>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</si>
  <si>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</si>
  <si>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</si>
  <si>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</si>
  <si>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</si>
  <si>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</si>
  <si>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</si>
  <si>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</si>
  <si>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</si>
  <si>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</si>
  <si>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</si>
  <si>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</si>
  <si>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</si>
  <si>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</si>
  <si>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</si>
  <si>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</si>
  <si>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</si>
  <si>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</si>
  <si>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</si>
  <si>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</si>
  <si>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</si>
  <si>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</si>
  <si>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</si>
  <si>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</si>
  <si>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</si>
  <si>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</si>
  <si>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</si>
  <si>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</si>
  <si>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</si>
  <si>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</si>
  <si>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</si>
  <si>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</si>
  <si>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</si>
  <si>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</si>
  <si>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</si>
  <si>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</si>
  <si>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</si>
  <si>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</si>
  <si>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</si>
  <si>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</si>
  <si>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</si>
  <si>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</si>
  <si>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</si>
  <si>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</si>
  <si>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</si>
  <si>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</si>
  <si>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</si>
  <si>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</si>
  <si>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</si>
  <si>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</si>
  <si>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</si>
  <si>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</si>
  <si>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</si>
  <si>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</si>
  <si>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</si>
  <si>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</si>
  <si>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</si>
  <si>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</si>
  <si>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</si>
  <si>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</si>
  <si>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</si>
  <si>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</si>
  <si>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</si>
  <si>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</si>
  <si>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</si>
  <si>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</si>
  <si>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</si>
  <si>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</si>
  <si>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</si>
  <si>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</si>
  <si>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</si>
  <si>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</si>
  <si>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</si>
  <si>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</si>
  <si>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</si>
  <si>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</si>
  <si>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</si>
  <si>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</si>
  <si>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</si>
  <si>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</si>
  <si>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</si>
  <si>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</si>
  <si>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</si>
  <si>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</si>
  <si>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</si>
  <si>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</si>
  <si>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</si>
  <si>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</si>
  <si>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</si>
  <si>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</si>
  <si>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</si>
  <si>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</si>
  <si>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</si>
  <si>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</si>
  <si>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</si>
  <si>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</si>
  <si>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</si>
  <si>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</si>
  <si>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</si>
  <si>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</si>
  <si>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</si>
  <si>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</si>
  <si>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</si>
  <si>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</si>
  <si>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</si>
  <si>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</si>
  <si>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</si>
  <si>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</si>
  <si>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</si>
  <si>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</si>
  <si>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</si>
  <si>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</si>
  <si>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</si>
  <si>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</si>
  <si>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</si>
  <si>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</si>
  <si>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</si>
  <si>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</si>
  <si>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</si>
  <si>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</si>
  <si>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</si>
  <si>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</si>
  <si>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</si>
  <si>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</si>
  <si>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</si>
  <si>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</si>
  <si>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</si>
  <si>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</si>
  <si>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</si>
  <si>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</si>
  <si>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</si>
  <si>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</si>
  <si>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</si>
  <si>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</si>
  <si>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</si>
  <si>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</si>
  <si>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</si>
  <si>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</si>
  <si>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</si>
  <si>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</si>
  <si>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</si>
  <si>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</si>
  <si>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</si>
  <si>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</si>
  <si>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</si>
  <si>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</si>
  <si>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</si>
  <si>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</si>
  <si>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</si>
  <si>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</si>
  <si>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</si>
  <si>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</si>
  <si>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</si>
  <si>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</si>
  <si>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</si>
  <si>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</si>
  <si>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</si>
  <si>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</si>
  <si>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</si>
  <si>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</si>
  <si>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</si>
  <si>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</si>
  <si>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</si>
  <si>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</si>
  <si>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</si>
  <si>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</si>
  <si>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</si>
  <si>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</si>
  <si>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</si>
  <si>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</si>
  <si>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</si>
  <si>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</si>
  <si>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</si>
  <si>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</si>
  <si>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</si>
  <si>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</si>
  <si>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</si>
  <si>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</si>
  <si>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</si>
  <si>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</si>
  <si>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</si>
  <si>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</si>
  <si>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</si>
  <si>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</si>
  <si>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</si>
  <si>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</si>
  <si>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</si>
  <si>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</si>
  <si>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</si>
  <si>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</si>
  <si>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</si>
  <si>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</si>
  <si>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</si>
  <si>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</si>
  <si>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</si>
  <si>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</si>
  <si>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</si>
  <si>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</si>
  <si>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</si>
  <si>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</si>
  <si>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</si>
  <si>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</si>
  <si>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</si>
  <si>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</si>
  <si>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</si>
  <si>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</si>
  <si>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</si>
  <si>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</si>
  <si>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</si>
  <si>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</si>
  <si>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</si>
  <si>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</si>
  <si>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</si>
  <si>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</si>
  <si>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</si>
  <si>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</si>
  <si>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</si>
  <si>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</si>
  <si>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</si>
  <si>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</si>
  <si>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</si>
  <si>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</si>
  <si>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</si>
  <si>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</si>
  <si>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</si>
  <si>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</si>
  <si>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</si>
  <si>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</si>
  <si>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</si>
  <si>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</si>
  <si>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</si>
  <si>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</si>
  <si>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</si>
  <si>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</si>
  <si>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</si>
  <si>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</si>
  <si>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</si>
  <si>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</si>
  <si>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</si>
  <si>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</si>
  <si>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</si>
  <si>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</si>
  <si>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</si>
  <si>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</si>
  <si>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</si>
  <si>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</si>
  <si>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</si>
  <si>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</si>
  <si>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</si>
  <si>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</si>
  <si>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</si>
  <si>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</si>
  <si>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</si>
  <si>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</si>
  <si>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</si>
  <si>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</si>
  <si>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</si>
  <si>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</si>
  <si>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</si>
  <si>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</si>
  <si>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</si>
  <si>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</si>
  <si>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</si>
  <si>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</si>
  <si>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</si>
  <si>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</si>
  <si>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</si>
  <si>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</si>
  <si>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</si>
  <si>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</si>
  <si>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</si>
  <si>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</si>
  <si>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</si>
  <si>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</si>
  <si>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</si>
  <si>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</si>
  <si>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</si>
  <si>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</si>
  <si>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</si>
  <si>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</si>
  <si>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</si>
  <si>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</si>
  <si>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</si>
  <si>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</si>
  <si>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</si>
  <si>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</si>
  <si>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</si>
  <si>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</si>
  <si>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</si>
  <si>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</si>
  <si>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</si>
  <si>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</si>
  <si>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</si>
  <si>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</si>
  <si>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</si>
  <si>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</si>
  <si>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</si>
  <si>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</si>
  <si>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</si>
  <si>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</si>
  <si>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</si>
  <si>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</si>
  <si>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</si>
  <si>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</si>
  <si>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</si>
  <si>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</si>
  <si>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</si>
  <si>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</si>
  <si>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</si>
  <si>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</si>
  <si>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</si>
  <si>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BD@138090</t>
  </si>
  <si>
    <t>BE0002274430</t>
  </si>
  <si>
    <t>Fixed</t>
  </si>
  <si>
    <t>NACT</t>
  </si>
  <si>
    <t>23/09/2024</t>
  </si>
  <si>
    <t>BD@150169</t>
  </si>
  <si>
    <t>BE0002586643</t>
  </si>
  <si>
    <t>22/03/2024</t>
  </si>
  <si>
    <t>BD@153515</t>
  </si>
  <si>
    <t>BE0002614924</t>
  </si>
  <si>
    <t>04/10/2024</t>
  </si>
  <si>
    <t>BD@258179</t>
  </si>
  <si>
    <t>BE0002974559</t>
  </si>
  <si>
    <t>30/10/2024</t>
  </si>
  <si>
    <t>Extended Maturity Date</t>
  </si>
  <si>
    <t>23/09/2025</t>
  </si>
  <si>
    <t>22/03/2029</t>
  </si>
  <si>
    <t>04/10/2026</t>
  </si>
  <si>
    <t>30/10/2029</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</si>
  <si>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</si>
  <si>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</si>
  <si>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</si>
  <si>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</si>
  <si>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</si>
  <si>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</si>
  <si>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</si>
  <si>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</si>
  <si>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</si>
  <si>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</si>
  <si>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</si>
  <si>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</si>
  <si>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</si>
  <si>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</si>
  <si>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</si>
  <si>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</si>
  <si>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</si>
  <si>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</si>
  <si>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</si>
  <si>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</si>
  <si>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</si>
  <si>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</si>
  <si>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</si>
  <si>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</si>
  <si>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</si>
  <si>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</si>
  <si>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</si>
  <si>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</si>
  <si>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</si>
  <si>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</si>
  <si>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</si>
  <si>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</si>
  <si>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</si>
  <si>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</si>
  <si>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</si>
  <si>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</si>
  <si>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</si>
  <si>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</si>
  <si>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</si>
  <si>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</si>
  <si>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</si>
  <si>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</si>
  <si>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</si>
  <si>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</si>
  <si>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</si>
  <si>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</si>
  <si>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</si>
  <si>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</si>
  <si>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</si>
  <si>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</si>
  <si>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</si>
  <si>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</si>
  <si>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</si>
  <si>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</si>
  <si>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</si>
  <si>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</si>
  <si>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</si>
  <si>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</si>
  <si>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</si>
  <si>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</si>
  <si>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</si>
  <si>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</si>
  <si>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</si>
  <si>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</si>
  <si>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</si>
  <si>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</si>
  <si>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</si>
  <si>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</si>
  <si>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</si>
  <si>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</si>
  <si>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</si>
  <si>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</si>
  <si>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</si>
  <si>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</si>
  <si>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</si>
  <si>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</si>
  <si>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</si>
  <si>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</si>
  <si>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</si>
  <si>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</si>
  <si>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</si>
  <si>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</si>
  <si>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</si>
  <si>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</si>
  <si>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</si>
  <si>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</si>
  <si>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</si>
  <si>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</si>
  <si>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</si>
  <si>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</si>
  <si>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</si>
  <si>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</si>
  <si>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</si>
  <si>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</si>
  <si>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</si>
  <si>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</si>
  <si>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</si>
  <si>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</si>
  <si>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</si>
  <si>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</si>
  <si>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</si>
  <si>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</si>
  <si>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</si>
  <si>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</si>
  <si>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</si>
  <si>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</si>
  <si>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</si>
  <si>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</si>
  <si>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</si>
  <si>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Position</t>
  </si>
  <si>
    <t>BE0000337460</t>
  </si>
  <si>
    <t>BE0000345547</t>
  </si>
  <si>
    <t>BE0000349580</t>
  </si>
  <si>
    <t>BE0000352618</t>
  </si>
  <si>
    <t>Kingdom of Belgium</t>
  </si>
  <si>
    <t>BGB 1 22/06/2026</t>
  </si>
  <si>
    <t>BGB 0.8 22/06/2028</t>
  </si>
  <si>
    <t>BGB 0.1 22/06/2030</t>
  </si>
  <si>
    <t>BGB 0 22/10/2031</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</si>
  <si>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</si>
  <si>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</si>
  <si>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</si>
  <si>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</si>
  <si>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</si>
  <si>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</si>
  <si>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</si>
  <si>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</si>
  <si>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</si>
  <si>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</si>
  <si>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</si>
  <si>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</si>
  <si>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</si>
  <si>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</si>
  <si>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</si>
  <si>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</si>
  <si>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</si>
  <si>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</si>
  <si>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</si>
  <si>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</si>
  <si>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</si>
  <si>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</si>
  <si>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</si>
  <si>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</si>
  <si>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</si>
  <si>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</si>
  <si>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</si>
  <si>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</si>
  <si>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</si>
  <si>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</si>
  <si>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</si>
  <si>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</si>
  <si>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</si>
  <si>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</si>
  <si>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</si>
  <si>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</si>
  <si>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</si>
  <si>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</si>
  <si>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</si>
  <si>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</si>
  <si>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</si>
  <si>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</si>
  <si>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</si>
  <si>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</si>
  <si>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</si>
  <si>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&lt;0</t>
  </si>
  <si>
    <t>&gt;24 and &lt;=25</t>
  </si>
  <si>
    <t>&gt;25 and &lt;=26</t>
  </si>
  <si>
    <t>&gt;26 and &lt;=27</t>
  </si>
  <si>
    <t>&gt;27 and &lt;=28</t>
  </si>
  <si>
    <t>&gt;28 and &lt;=29</t>
  </si>
  <si>
    <t>&gt;29 and &lt;=30</t>
  </si>
  <si>
    <t>&gt;30 and &lt;=31</t>
  </si>
  <si>
    <t>&gt;39 and &lt;=40</t>
  </si>
  <si>
    <t>&gt;31 and &lt;=32</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</si>
  <si>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</si>
  <si>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</si>
  <si>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</si>
  <si>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</si>
  <si>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</si>
  <si>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</si>
  <si>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</si>
  <si>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</si>
  <si>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</si>
  <si>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</si>
  <si>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</si>
  <si>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</si>
  <si>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</si>
  <si>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</si>
  <si>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</si>
  <si>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</si>
  <si>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</si>
  <si>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</si>
  <si>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</si>
  <si>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</si>
  <si>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</si>
  <si>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</si>
  <si>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7 - 7.5%</t>
  </si>
  <si>
    <t>Variable</t>
  </si>
  <si>
    <t>Variable With Cap</t>
  </si>
  <si>
    <t>2023</t>
  </si>
  <si>
    <t>2024</t>
  </si>
  <si>
    <t>2025</t>
  </si>
  <si>
    <t>2026</t>
  </si>
  <si>
    <t>2027</t>
  </si>
  <si>
    <t>2028</t>
  </si>
  <si>
    <t>2029</t>
  </si>
  <si>
    <t>2030</t>
  </si>
  <si>
    <t>2031</t>
  </si>
  <si>
    <t>2032</t>
  </si>
  <si>
    <t>2033</t>
  </si>
  <si>
    <t>2034</t>
  </si>
  <si>
    <t>2035</t>
  </si>
  <si>
    <t>2036</t>
  </si>
  <si>
    <t>2037</t>
  </si>
  <si>
    <t>2038</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</si>
  <si>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</si>
  <si>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</si>
  <si>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</si>
  <si>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</si>
  <si>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</si>
  <si>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</si>
  <si>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</si>
  <si>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</si>
  <si>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</si>
  <si>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</si>
  <si>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</si>
  <si>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</si>
  <si>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</si>
  <si>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</si>
  <si>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</si>
  <si>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</si>
  <si>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</si>
  <si>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</si>
  <si>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</si>
  <si>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</si>
  <si>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</si>
  <si>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</si>
  <si>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</si>
  <si>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</si>
  <si>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</si>
  <si>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</si>
  <si>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</si>
  <si>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</si>
  <si>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</si>
  <si>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</si>
  <si>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</si>
  <si>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</si>
  <si>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</si>
  <si>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</si>
  <si>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</si>
  <si>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</si>
  <si>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</si>
  <si>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</si>
  <si>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</si>
  <si>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</si>
  <si>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</si>
  <si>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</si>
  <si>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</si>
  <si>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</si>
  <si>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</si>
  <si>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</si>
  <si>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</si>
  <si>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</si>
  <si>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</si>
  <si>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</si>
  <si>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</si>
  <si>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</si>
  <si>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</si>
  <si>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</si>
  <si>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</si>
  <si>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</si>
  <si>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</si>
  <si>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</si>
  <si>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</si>
  <si>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</si>
  <si>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</si>
  <si>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</si>
  <si>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</si>
  <si>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</si>
  <si>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</si>
  <si>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</si>
  <si>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</si>
  <si>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</si>
  <si>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</si>
  <si>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</si>
  <si>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</si>
  <si>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</si>
  <si>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</si>
  <si>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</si>
  <si>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</si>
  <si>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</si>
  <si>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</si>
  <si>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</si>
  <si>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</si>
  <si>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</si>
  <si>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</si>
  <si>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</si>
  <si>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</si>
  <si>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</si>
  <si>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</si>
  <si>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</si>
  <si>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</si>
  <si>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</si>
  <si>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</si>
  <si>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</si>
  <si>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</si>
  <si>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</si>
  <si>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</si>
  <si>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</si>
  <si>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</si>
  <si>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</si>
  <si>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</si>
  <si>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</si>
  <si>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</si>
  <si>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</si>
  <si>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</si>
  <si>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</si>
  <si>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</si>
  <si>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</si>
  <si>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</si>
  <si>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</si>
  <si>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</si>
  <si>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</si>
  <si>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</si>
  <si>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</si>
  <si>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</si>
  <si>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</si>
  <si>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</si>
  <si>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</si>
  <si>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</si>
  <si>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</si>
  <si>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</si>
  <si>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</si>
  <si>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</si>
  <si>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</si>
  <si>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</si>
  <si>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</si>
  <si>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</si>
  <si>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</si>
  <si>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</si>
  <si>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</si>
  <si>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</si>
  <si>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</si>
  <si>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</si>
  <si>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</si>
  <si>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</si>
  <si>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</si>
  <si>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</si>
  <si>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</si>
  <si>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</si>
  <si>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</si>
  <si>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</si>
  <si>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</si>
  <si>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</si>
  <si>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</si>
  <si>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</si>
  <si>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</si>
  <si>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</si>
  <si>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</si>
  <si>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</si>
  <si>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</si>
  <si>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</si>
  <si>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</si>
  <si>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</si>
  <si>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</si>
  <si>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</si>
  <si>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</si>
  <si>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</si>
  <si>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</si>
  <si>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</si>
  <si>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</si>
  <si>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</si>
  <si>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</si>
  <si>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</si>
  <si>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</si>
  <si>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</si>
  <si>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</si>
  <si>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</si>
  <si>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</si>
  <si>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</si>
  <si>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</si>
  <si>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</si>
  <si>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</si>
  <si>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</si>
  <si>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</si>
  <si>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</si>
  <si>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</si>
  <si>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</si>
  <si>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</si>
  <si>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</si>
  <si>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</si>
  <si>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</si>
  <si>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</si>
  <si>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</si>
  <si>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</si>
  <si>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</si>
  <si>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</si>
  <si>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</si>
  <si>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</si>
  <si>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</si>
  <si>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</si>
  <si>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</si>
  <si>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</si>
  <si>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</si>
  <si>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</si>
  <si>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</si>
  <si>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</si>
  <si>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</si>
  <si>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</si>
  <si>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</si>
  <si>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</si>
  <si>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</si>
  <si>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</si>
  <si>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</si>
  <si>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</si>
  <si>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</si>
  <si>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</si>
  <si>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</si>
  <si>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</si>
  <si>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</si>
  <si>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</si>
  <si>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</si>
  <si>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</si>
  <si>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</si>
  <si>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</si>
  <si>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</si>
  <si>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</si>
  <si>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</si>
  <si>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</si>
  <si>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</si>
  <si>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</si>
  <si>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</si>
  <si>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</si>
  <si>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</si>
  <si>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</si>
  <si>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</si>
  <si>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</si>
  <si>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</si>
  <si>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</si>
  <si>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</si>
  <si>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</si>
  <si>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</si>
  <si>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</si>
  <si>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</si>
  <si>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</si>
  <si>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</si>
  <si>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</si>
  <si>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</si>
  <si>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</si>
  <si>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</si>
  <si>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</si>
  <si>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</si>
  <si>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</si>
  <si>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</si>
  <si>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</si>
  <si>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</si>
  <si>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</si>
  <si>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</si>
  <si>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</si>
  <si>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</si>
  <si>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</si>
  <si>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</si>
  <si>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</si>
  <si>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</si>
  <si>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</si>
  <si>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</si>
  <si>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</si>
  <si>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2023</t>
  </si>
  <si>
    <t>2. Regulatory Summary</t>
  </si>
  <si>
    <t>`</t>
  </si>
  <si>
    <t>4. Compliance Art 14 CBD Check Table</t>
  </si>
  <si>
    <t>Optional information e.g. Contact names</t>
  </si>
  <si>
    <t>Optional information e.g. Parent name</t>
  </si>
  <si>
    <t>Basel Compliance, subject to national jursdiction (Y/N)</t>
  </si>
  <si>
    <t>CBD Compliance</t>
  </si>
  <si>
    <t>OG.2.1.6</t>
  </si>
  <si>
    <t>Total Cover Assets</t>
  </si>
  <si>
    <t>OG.3.1.4</t>
  </si>
  <si>
    <t xml:space="preserve">2. Over-collateralisation (OC) </t>
  </si>
  <si>
    <t>Statutory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</si>
  <si>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</si>
  <si>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</si>
  <si>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</si>
  <si>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</si>
  <si>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</si>
  <si>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</si>
  <si>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</si>
  <si>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</si>
  <si>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o/w 0.5-1 y</t>
  </si>
  <si>
    <t>o/w 1.5-2 y</t>
  </si>
  <si>
    <t>OG.3.4.10</t>
  </si>
  <si>
    <t xml:space="preserve">Initial Maturity  </t>
  </si>
  <si>
    <t xml:space="preserve">% Total Initial Maturity </t>
  </si>
  <si>
    <t>6. Cover Assets - Currency</t>
  </si>
  <si>
    <t>OG.3.10.2</t>
  </si>
  <si>
    <t xml:space="preserve">11. Liquid Assets </t>
  </si>
  <si>
    <t xml:space="preserve">12. Bond List </t>
  </si>
  <si>
    <t xml:space="preserve">Bond list </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</si>
  <si>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</si>
  <si>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</si>
  <si>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</si>
  <si>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</si>
  <si>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</si>
  <si>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</si>
  <si>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</si>
  <si>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</si>
  <si>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</si>
  <si>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</si>
  <si>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</si>
  <si>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</si>
  <si>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</si>
  <si>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</si>
  <si>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</si>
  <si>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</si>
  <si>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</si>
  <si>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</si>
  <si>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</si>
  <si>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</si>
  <si>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</si>
  <si>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</si>
  <si>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</si>
  <si>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</si>
  <si>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</si>
  <si>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</si>
  <si>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</si>
  <si>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</si>
  <si>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</si>
  <si>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</si>
  <si>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</si>
  <si>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</si>
  <si>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</si>
  <si>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</si>
  <si>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</si>
  <si>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</si>
  <si>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</si>
  <si>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</si>
  <si>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</si>
  <si>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</si>
  <si>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</si>
  <si>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</si>
  <si>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</si>
  <si>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</si>
  <si>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</si>
  <si>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</si>
  <si>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</si>
  <si>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</si>
  <si>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</si>
  <si>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</si>
  <si>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</si>
  <si>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</si>
  <si>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</si>
  <si>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</si>
  <si>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</si>
  <si>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</si>
  <si>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</si>
  <si>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</si>
  <si>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
  </si>
  <si>
    <t>(c)        Type of cover assets:</t>
  </si>
  <si>
    <t xml:space="preserve">(c)        Loan size: </t>
  </si>
  <si>
    <t>186 for Residential Mortgage Assets</t>
  </si>
  <si>
    <t>424 for Commercial Mortgage Assets</t>
  </si>
  <si>
    <t xml:space="preserve">(c)       Valuation Method: </t>
  </si>
  <si>
    <t>link to Glossary HG.1.15</t>
  </si>
  <si>
    <t xml:space="preserve">            (d)        Interest rate risk - cover pool:</t>
  </si>
  <si>
    <t>149 for Mortgage Assets</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</si>
  <si>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</si>
  <si>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</si>
  <si>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</si>
  <si>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</si>
  <si>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</si>
  <si>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</si>
  <si>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</si>
  <si>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</si>
  <si>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</si>
  <si>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</si>
  <si>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</si>
  <si>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</si>
  <si>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</si>
  <si>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</si>
  <si>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</si>
  <si>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</si>
  <si>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</si>
  <si>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</si>
  <si>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</si>
  <si>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</si>
  <si>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</si>
  <si>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</si>
  <si>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</si>
  <si>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</si>
  <si>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</si>
  <si>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NPV Test (passed/failed)</t>
  </si>
  <si>
    <t>Interest Covereage Test (passe/failed)</t>
  </si>
  <si>
    <t>Paying Agent</t>
  </si>
  <si>
    <t>OM.7.1.11</t>
  </si>
  <si>
    <t>Optional information eg, Number of borrowers</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</si>
  <si>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</si>
  <si>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</si>
  <si>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</si>
  <si>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</si>
  <si>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</si>
  <si>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</si>
  <si>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</si>
  <si>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</si>
  <si>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</si>
  <si>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</si>
  <si>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</si>
  <si>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</si>
  <si>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</si>
  <si>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</si>
  <si>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</si>
  <si>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</si>
  <si>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</si>
  <si>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</si>
  <si>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</si>
  <si>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</si>
  <si>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</si>
  <si>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</si>
  <si>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</si>
  <si>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</si>
  <si>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</si>
  <si>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</si>
  <si>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</si>
  <si>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</si>
  <si>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</si>
  <si>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</si>
  <si>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</si>
  <si>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</si>
  <si>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</si>
  <si>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</si>
  <si>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</si>
  <si>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</si>
  <si>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</si>
  <si>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</si>
  <si>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</si>
  <si>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</si>
  <si>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</si>
  <si>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</si>
  <si>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</si>
  <si>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</si>
  <si>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</si>
  <si>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</si>
  <si>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</si>
  <si>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</si>
  <si>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</si>
  <si>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</si>
  <si>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</si>
  <si>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</si>
  <si>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</si>
  <si>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</si>
  <si>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</si>
  <si>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</si>
  <si>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</si>
  <si>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</si>
  <si>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</si>
  <si>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</si>
  <si>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</si>
  <si>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</si>
  <si>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</si>
  <si>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</si>
  <si>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</si>
  <si>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</si>
  <si>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</si>
  <si>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</si>
  <si>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</si>
  <si>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</si>
  <si>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</si>
  <si>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</si>
  <si>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</si>
  <si>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</si>
  <si>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</si>
  <si>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</si>
  <si>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</si>
  <si>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</si>
  <si>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</si>
  <si>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</si>
  <si>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</si>
  <si>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</si>
  <si>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</si>
  <si>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</si>
  <si>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</si>
  <si>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</si>
  <si>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</si>
  <si>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</si>
  <si>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</si>
  <si>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</si>
  <si>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</si>
  <si>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</si>
  <si>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</si>
  <si>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</si>
  <si>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</si>
  <si>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</si>
  <si>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</si>
  <si>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</si>
  <si>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</si>
  <si>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</si>
  <si>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</si>
  <si>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</si>
  <si>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</si>
  <si>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</si>
  <si>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</si>
  <si>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</si>
  <si>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</si>
  <si>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</si>
  <si>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</si>
  <si>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</si>
  <si>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</si>
  <si>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</si>
  <si>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</si>
  <si>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</si>
  <si>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</si>
  <si>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</si>
  <si>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</si>
  <si>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</si>
  <si>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</si>
  <si>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</si>
  <si>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</si>
  <si>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</si>
  <si>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</si>
  <si>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</si>
  <si>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</si>
  <si>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</si>
  <si>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</si>
  <si>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</si>
  <si>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</si>
  <si>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</si>
  <si>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</si>
  <si>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</si>
  <si>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</si>
  <si>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</si>
  <si>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</si>
  <si>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</si>
  <si>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</si>
  <si>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</si>
  <si>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</si>
  <si>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</si>
  <si>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</si>
  <si>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</si>
  <si>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</si>
  <si>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</si>
  <si>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</si>
  <si>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</si>
  <si>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</si>
  <si>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</si>
  <si>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</si>
  <si>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</si>
  <si>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</si>
  <si>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</si>
  <si>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</si>
  <si>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</si>
  <si>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</si>
  <si>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</si>
  <si>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</si>
  <si>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</si>
  <si>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</si>
  <si>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</si>
  <si>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</si>
  <si>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</si>
  <si>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</si>
  <si>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</si>
  <si>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</si>
  <si>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</si>
  <si>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</si>
  <si>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</si>
  <si>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</si>
  <si>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</si>
  <si>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</si>
  <si>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</si>
  <si>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</si>
  <si>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</si>
  <si>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</si>
  <si>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</si>
  <si>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</si>
  <si>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</si>
  <si>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</si>
  <si>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</si>
  <si>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</si>
  <si>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</si>
  <si>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</si>
  <si>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</si>
  <si>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</si>
  <si>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</si>
  <si>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</si>
  <si>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</si>
  <si>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</si>
  <si>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</si>
  <si>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</si>
  <si>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</si>
  <si>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</si>
  <si>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</si>
  <si>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</si>
  <si>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</si>
  <si>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</si>
  <si>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</si>
  <si>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</si>
  <si>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</si>
  <si>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</si>
  <si>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</si>
  <si>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</si>
  <si>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</si>
  <si>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</si>
  <si>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</si>
  <si>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</si>
  <si>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</si>
  <si>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</si>
  <si>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</si>
  <si>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</si>
  <si>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</si>
  <si>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</si>
  <si>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</si>
  <si>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</si>
  <si>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</si>
  <si>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</si>
  <si>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</si>
  <si>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</si>
  <si>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</si>
  <si>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</si>
  <si>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</si>
  <si>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[For completion]</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</si>
  <si>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</si>
  <si>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</si>
  <si>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</si>
  <si>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</si>
  <si>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</si>
  <si>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</si>
  <si>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</si>
  <si>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</si>
  <si>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</si>
  <si>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</si>
  <si>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</si>
  <si>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</si>
  <si>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</si>
  <si>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</si>
  <si>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</si>
  <si>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</si>
  <si>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</si>
  <si>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</si>
  <si>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</si>
  <si>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</si>
  <si>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</si>
  <si>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</si>
  <si>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</si>
  <si>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</si>
  <si>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</si>
  <si>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</si>
  <si>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</si>
  <si>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</si>
  <si>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</si>
  <si>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</si>
  <si>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</si>
  <si>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</si>
  <si>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</si>
  <si>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</si>
  <si>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</si>
  <si>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</si>
  <si>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</si>
  <si>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</si>
  <si>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</si>
  <si>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</si>
  <si>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</si>
  <si>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</si>
  <si>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</si>
  <si>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</si>
  <si>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</si>
  <si>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</si>
  <si>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</si>
  <si>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</si>
  <si>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</si>
  <si>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</si>
  <si>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</si>
  <si>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</si>
  <si>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</si>
  <si>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</si>
  <si>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</si>
  <si>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</si>
  <si>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</si>
  <si>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</si>
  <si>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</si>
  <si>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</si>
  <si>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</si>
  <si>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</si>
  <si>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</si>
  <si>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</si>
  <si>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</si>
  <si>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</si>
  <si>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</si>
  <si>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</si>
  <si>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</si>
  <si>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</si>
  <si>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</si>
  <si>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</si>
  <si>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</si>
  <si>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</si>
  <si>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</si>
  <si>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</si>
  <si>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</si>
  <si>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</si>
  <si>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</si>
  <si>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</si>
  <si>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</si>
  <si>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</si>
  <si>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</si>
  <si>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</si>
  <si>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</si>
  <si>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</si>
  <si>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</si>
  <si>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</si>
  <si>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</si>
  <si>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</si>
  <si>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</si>
  <si>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</si>
  <si>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</si>
  <si>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</si>
  <si>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</si>
  <si>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</si>
  <si>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</si>
  <si>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</si>
  <si>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</si>
  <si>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</si>
  <si>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</si>
  <si>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</si>
  <si>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</si>
  <si>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</si>
  <si>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</si>
  <si>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</si>
  <si>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</si>
  <si>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</si>
  <si>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</si>
  <si>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</si>
  <si>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</si>
  <si>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</si>
  <si>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</si>
  <si>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</si>
  <si>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</si>
  <si>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</si>
  <si>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</si>
  <si>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</si>
  <si>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</si>
  <si>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</si>
  <si>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</si>
  <si>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</si>
  <si>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</si>
  <si>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</si>
  <si>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</si>
  <si>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</si>
  <si>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</si>
  <si>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</si>
  <si>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</si>
  <si>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</si>
  <si>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</si>
  <si>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</si>
  <si>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</si>
  <si>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</si>
  <si>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</si>
  <si>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</si>
  <si>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</si>
  <si>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</si>
  <si>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</si>
  <si>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</si>
  <si>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</si>
  <si>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</si>
  <si>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</si>
  <si>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</si>
  <si>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</si>
  <si>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</si>
  <si>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</si>
  <si>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</si>
  <si>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</si>
  <si>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</si>
  <si>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</si>
  <si>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</si>
  <si>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</si>
  <si>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</si>
  <si>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</si>
  <si>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</si>
  <si>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</si>
  <si>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</si>
  <si>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</si>
  <si>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</si>
  <si>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</si>
  <si>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</si>
  <si>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</si>
  <si>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</si>
  <si>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</si>
  <si>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</si>
  <si>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</si>
  <si>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</si>
  <si>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</si>
  <si>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</si>
  <si>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</si>
  <si>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</si>
  <si>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</si>
  <si>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</si>
  <si>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</si>
  <si>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</si>
  <si>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</si>
  <si>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</si>
  <si>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</si>
  <si>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</si>
  <si>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</si>
  <si>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</si>
  <si>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</si>
  <si>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</si>
  <si>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</si>
  <si>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</si>
  <si>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</si>
  <si>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</si>
  <si>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</si>
  <si>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</si>
  <si>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</si>
  <si>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</si>
  <si>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</si>
  <si>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</si>
  <si>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Maturity Extention Triggers</t>
  </si>
  <si>
    <t>Belgian allows for "Failure to pay" and "Default"</t>
  </si>
  <si>
    <t>HG.1.8</t>
  </si>
  <si>
    <t>LTVs: Definition</t>
  </si>
  <si>
    <t>As Belgium has general mortgages, we calculate LTV as the total borrower outstanding over the total borrower property value, resp. not indexed (M.7A.11) and indexed (M.7A.12)</t>
  </si>
  <si>
    <t>HG.1.9</t>
  </si>
  <si>
    <t>LTVs: Calculation of property/shipping value</t>
  </si>
  <si>
    <t>Property values are those used in the loan underwriting procedure</t>
  </si>
  <si>
    <t>HG.1.10</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</si>
  <si>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</si>
  <si>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</si>
  <si>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HG.1.11</t>
  </si>
  <si>
    <t>LTVs: Frequency and time of last valuation</t>
  </si>
  <si>
    <t>Indexation is done on a yearly basis</t>
  </si>
  <si>
    <t>HG.1.12</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</si>
  <si>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</si>
  <si>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</si>
  <si>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HG.1.13</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</si>
  <si>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</si>
  <si>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</si>
  <si>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HG.1.14</t>
  </si>
  <si>
    <t>Non-performing loans</t>
  </si>
  <si>
    <t>Loans that are more than 90 days past due.</t>
  </si>
  <si>
    <t>HG.1.15</t>
  </si>
  <si>
    <t>Valuation Method</t>
  </si>
  <si>
    <t>Sale price of the properties is compared to the a statistical pricing model for Belgium.When the sale price is higher than the top range of the model outcome, an expert valuation is done.</t>
  </si>
  <si>
    <t>OHG.1.1</t>
  </si>
  <si>
    <t>NPV assumptions (when stated)</t>
  </si>
  <si>
    <t xml:space="preserve"> The current interest is used ; no parrallel shift of the interest rate curve is asssumed.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</si>
  <si>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</si>
  <si>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</si>
  <si>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</si>
  <si>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</si>
  <si>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</si>
  <si>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</si>
  <si>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</si>
  <si>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</si>
  <si>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</si>
  <si>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</si>
  <si>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</si>
  <si>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</si>
  <si>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</si>
  <si>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</si>
  <si>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</si>
  <si>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</si>
  <si>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</si>
  <si>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</si>
  <si>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</si>
  <si>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</si>
  <si>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</si>
  <si>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</si>
  <si>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</si>
  <si>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</si>
  <si>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</si>
  <si>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</si>
  <si>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</si>
  <si>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</si>
  <si>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</si>
  <si>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</si>
  <si>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</si>
  <si>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</si>
  <si>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</si>
  <si>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</si>
  <si>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</si>
  <si>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</si>
  <si>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</si>
  <si>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</si>
  <si>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</si>
  <si>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</si>
  <si>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</si>
  <si>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</si>
  <si>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</si>
  <si>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</si>
  <si>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</si>
  <si>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</si>
  <si>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</si>
  <si>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</si>
  <si>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</si>
  <si>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</si>
  <si>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</si>
  <si>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</si>
  <si>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</si>
  <si>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</si>
  <si>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</si>
  <si>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</si>
  <si>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</si>
  <si>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</si>
  <si>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</si>
  <si>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</si>
  <si>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</si>
  <si>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</si>
  <si>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</si>
  <si>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</si>
  <si>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</si>
  <si>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</si>
  <si>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</si>
  <si>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</si>
  <si>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</si>
  <si>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</si>
  <si>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</si>
  <si>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</si>
  <si>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</si>
  <si>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</si>
  <si>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</si>
  <si>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</si>
  <si>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</si>
  <si>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</si>
  <si>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</si>
  <si>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</si>
  <si>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</si>
  <si>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</si>
  <si>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</si>
  <si>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30/11/2023</t>
  </si>
  <si>
    <t>Cut-off Date: 30/11/2023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</si>
</sst>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d\-m\-yyyy"/>
    <numFmt numFmtId="169" formatCode="[$]dd/mm/yyyy;@" x16r2:formatCode16="[$-en-BE,1]dd/mm/yyyy;@"/>
    <numFmt numFmtId="170" formatCode="#,##0.0"/>
    <numFmt numFmtId="171" formatCode="0.0%"/>
    <numFmt numFmtId="172" formatCode="0.0"/>
  </numFmts>
  <fonts count="66" x14ac:knownFonts="1">
    <font>
      <sz val="10"/>
      <color rgb="FF000000"/>
      <name val="Arial"/>
    </font>
    <font>
      <sz val="11"/>
      <color theme="1"/>
      <name val="Calibri"/>
      <family val="2"/>
      <scheme val="minor"/>
    </font>
    <font>
      <sz val="6"/>
      <color rgb="FF000000"/>
      <name val="Arial"/>
      <family val="2"/>
    </font>
    <font>
      <b/>
      <sz val="10"/>
      <color rgb="FF000000"/>
      <name val="Arial"/>
      <family val="2"/>
    </font>
    <font>
      <b/>
      <sz val="10"/>
      <color rgb="FFFFFFFF"/>
      <name val="Arial"/>
      <family val="2"/>
    </font>
    <font>
      <sz val="10"/>
      <color rgb="FF000000"/>
      <name val="Arial"/>
      <family val="2"/>
    </font>
    <font>
      <b/>
      <sz val="12"/>
      <color rgb="FF000000"/>
      <name val="Arial"/>
      <family val="2"/>
    </font>
    <font>
      <sz val="14"/>
      <color rgb="FF000000"/>
      <name val="Arial"/>
      <family val="2"/>
    </font>
    <font>
      <b/>
      <sz val="12"/>
      <color rgb="FFFFFFFF"/>
      <name val="Arial"/>
      <family val="2"/>
    </font>
    <font>
      <i/>
      <sz val="10"/>
      <color rgb="FF000000"/>
      <name val="Arial"/>
      <family val="2"/>
    </font>
    <font>
      <sz val="8"/>
      <color rgb="FF000000"/>
      <name val="Arial"/>
      <family val="2"/>
    </font>
    <font>
      <u/>
      <sz val="10"/>
      <color rgb="FF000000"/>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sz val="7"/>
      <color rgb="FF000000"/>
      <name val="Arial"/>
      <family val="2"/>
    </font>
    <font>
      <b/>
      <i/>
      <sz val="8"/>
      <color rgb="FF000000"/>
      <name val="Arial"/>
      <family val="2"/>
    </font>
    <font>
      <i/>
      <sz val="8"/>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5">
    <xf numFmtId="0" fontId="0" fillId="0" borderId="0"/>
    <xf numFmtId="0" fontId="1" fillId="0" borderId="0"/>
    <xf numFmtId="0" fontId="47" fillId="0" borderId="0" applyNumberFormat="0" applyFill="0" applyBorder="0" applyAlignment="0" applyProtection="0"/>
    <xf numFmtId="0" fontId="48" fillId="0" borderId="0"/>
    <xf numFmtId="9" fontId="48" fillId="0" borderId="0" applyFont="0" applyFill="0" applyBorder="0" applyAlignment="0" applyProtection="0"/>
  </cellStyleXfs>
  <cellXfs count="279">
    <xf numFmtId="0" fontId="0" fillId="0" borderId="0" xfId="0"/>
    <xf numFmtId="0" fontId="2" fillId="2" borderId="0" xfId="0" applyFont="1" applyFill="1" applyAlignment="1">
      <alignment horizontal="left"/>
    </xf>
    <xf numFmtId="49" fontId="7" fillId="2" borderId="0" xfId="0" applyNumberFormat="1" applyFont="1" applyFill="1" applyAlignment="1">
      <alignment horizontal="left" vertical="center"/>
    </xf>
    <xf numFmtId="49" fontId="5" fillId="2" borderId="1" xfId="0" applyNumberFormat="1" applyFont="1" applyFill="1" applyBorder="1" applyAlignment="1">
      <alignment horizontal="left" vertical="center"/>
    </xf>
    <xf numFmtId="164" fontId="5" fillId="2" borderId="0" xfId="0" applyNumberFormat="1" applyFont="1" applyFill="1" applyAlignment="1">
      <alignment horizontal="left" vertical="center"/>
    </xf>
    <xf numFmtId="0" fontId="3" fillId="3" borderId="5" xfId="0" applyFont="1" applyFill="1" applyBorder="1" applyAlignment="1">
      <alignment horizontal="left" vertical="center"/>
    </xf>
    <xf numFmtId="49" fontId="3" fillId="3" borderId="5" xfId="0" applyNumberFormat="1" applyFont="1" applyFill="1" applyBorder="1" applyAlignment="1">
      <alignment horizontal="left" vertical="center"/>
    </xf>
    <xf numFmtId="0" fontId="3" fillId="3" borderId="5" xfId="0" applyFont="1" applyFill="1" applyBorder="1" applyAlignment="1">
      <alignment horizontal="center" vertical="center"/>
    </xf>
    <xf numFmtId="49" fontId="5" fillId="2" borderId="0" xfId="0" applyNumberFormat="1" applyFont="1" applyFill="1" applyAlignment="1">
      <alignment horizontal="left" vertical="center"/>
    </xf>
    <xf numFmtId="49" fontId="11"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10" fillId="2" borderId="0" xfId="0" applyNumberFormat="1" applyFont="1" applyFill="1" applyAlignment="1">
      <alignment horizontal="center" vertical="center"/>
    </xf>
    <xf numFmtId="3" fontId="10" fillId="2" borderId="0" xfId="0" applyNumberFormat="1" applyFont="1" applyFill="1" applyAlignment="1">
      <alignment horizontal="center" vertical="center"/>
    </xf>
    <xf numFmtId="164" fontId="10" fillId="2" borderId="0" xfId="0" applyNumberFormat="1" applyFont="1" applyFill="1" applyAlignment="1">
      <alignment horizontal="center" vertical="center"/>
    </xf>
    <xf numFmtId="165" fontId="10" fillId="2" borderId="0" xfId="0" applyNumberFormat="1" applyFont="1" applyFill="1" applyAlignment="1">
      <alignment horizontal="center" vertical="center"/>
    </xf>
    <xf numFmtId="4" fontId="10" fillId="2" borderId="0" xfId="0" applyNumberFormat="1" applyFont="1" applyFill="1" applyAlignment="1">
      <alignment horizontal="center" vertical="center"/>
    </xf>
    <xf numFmtId="0" fontId="3" fillId="2" borderId="5" xfId="0" applyFont="1" applyFill="1" applyBorder="1" applyAlignment="1">
      <alignment horizontal="left" vertical="center"/>
    </xf>
    <xf numFmtId="0" fontId="3"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165" fontId="5" fillId="2" borderId="0" xfId="0" applyNumberFormat="1" applyFont="1" applyFill="1" applyAlignment="1">
      <alignment horizontal="right" vertical="center"/>
    </xf>
    <xf numFmtId="4" fontId="5" fillId="2" borderId="0" xfId="0" applyNumberFormat="1" applyFont="1" applyFill="1" applyAlignment="1">
      <alignment horizontal="right" vertical="center"/>
    </xf>
    <xf numFmtId="49" fontId="10" fillId="2" borderId="0" xfId="0" applyNumberFormat="1" applyFont="1" applyFill="1" applyAlignment="1">
      <alignment horizontal="left" vertical="center"/>
    </xf>
    <xf numFmtId="49" fontId="3" fillId="3" borderId="5" xfId="0" applyNumberFormat="1" applyFont="1" applyFill="1" applyBorder="1" applyAlignment="1">
      <alignment horizontal="center" vertical="center"/>
    </xf>
    <xf numFmtId="49" fontId="5"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9"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9"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6"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166" fontId="13" fillId="2" borderId="4" xfId="0" applyNumberFormat="1" applyFont="1" applyFill="1" applyBorder="1" applyAlignment="1">
      <alignment horizontal="right" vertical="center"/>
    </xf>
    <xf numFmtId="0" fontId="10" fillId="2" borderId="7" xfId="0" applyFont="1" applyFill="1" applyBorder="1" applyAlignment="1">
      <alignment horizontal="left" vertical="center"/>
    </xf>
    <xf numFmtId="49" fontId="12" fillId="2" borderId="0" xfId="0" applyNumberFormat="1" applyFont="1" applyFill="1" applyAlignment="1">
      <alignment horizontal="center" vertical="center"/>
    </xf>
    <xf numFmtId="49" fontId="10" fillId="2" borderId="3" xfId="0" applyNumberFormat="1" applyFont="1" applyFill="1" applyBorder="1" applyAlignment="1">
      <alignment horizontal="left" vertical="center"/>
    </xf>
    <xf numFmtId="49" fontId="10" fillId="2" borderId="6" xfId="0" applyNumberFormat="1" applyFont="1" applyFill="1" applyBorder="1" applyAlignment="1">
      <alignment horizontal="center" vertical="center"/>
    </xf>
    <xf numFmtId="49" fontId="10" fillId="2" borderId="7" xfId="0" applyNumberFormat="1" applyFont="1" applyFill="1" applyBorder="1" applyAlignment="1">
      <alignment horizontal="left" vertical="center"/>
    </xf>
    <xf numFmtId="49" fontId="10" fillId="2" borderId="7"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5" fillId="2" borderId="0" xfId="0" applyNumberFormat="1" applyFont="1" applyFill="1" applyAlignment="1">
      <alignment horizontal="center" vertical="center"/>
    </xf>
    <xf numFmtId="3" fontId="5" fillId="2" borderId="0" xfId="0" applyNumberFormat="1" applyFont="1" applyFill="1" applyAlignment="1">
      <alignment horizontal="center" vertical="center"/>
    </xf>
    <xf numFmtId="165" fontId="3" fillId="3" borderId="5" xfId="0" applyNumberFormat="1" applyFont="1" applyFill="1" applyBorder="1" applyAlignment="1">
      <alignment horizontal="center" vertical="center"/>
    </xf>
    <xf numFmtId="3" fontId="3" fillId="3" borderId="5" xfId="0" applyNumberFormat="1" applyFont="1" applyFill="1" applyBorder="1" applyAlignment="1">
      <alignment horizontal="center" vertical="center"/>
    </xf>
    <xf numFmtId="49" fontId="22" fillId="3" borderId="5"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10"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5" xfId="0" applyFont="1" applyFill="1" applyBorder="1" applyAlignment="1">
      <alignment horizontal="left" vertical="center"/>
    </xf>
    <xf numFmtId="0" fontId="24" fillId="3" borderId="5" xfId="0" applyFont="1" applyFill="1" applyBorder="1" applyAlignment="1">
      <alignment horizontal="left" vertical="center"/>
    </xf>
    <xf numFmtId="0" fontId="24" fillId="3" borderId="5" xfId="0" applyFont="1" applyFill="1" applyBorder="1" applyAlignment="1">
      <alignment horizontal="center" vertical="center"/>
    </xf>
    <xf numFmtId="0" fontId="23" fillId="3" borderId="5" xfId="0" applyFont="1" applyFill="1" applyBorder="1" applyAlignment="1">
      <alignment horizontal="center" vertical="center"/>
    </xf>
    <xf numFmtId="3" fontId="24" fillId="3" borderId="5" xfId="0" applyNumberFormat="1" applyFont="1" applyFill="1" applyBorder="1" applyAlignment="1">
      <alignment horizontal="right" vertical="center"/>
    </xf>
    <xf numFmtId="49" fontId="6" fillId="2" borderId="0" xfId="0" applyNumberFormat="1" applyFont="1" applyFill="1" applyAlignment="1">
      <alignment horizontal="left" vertical="center"/>
    </xf>
    <xf numFmtId="49" fontId="8" fillId="4" borderId="0" xfId="0" applyNumberFormat="1" applyFont="1" applyFill="1" applyAlignment="1">
      <alignment horizontal="left" vertical="center"/>
    </xf>
    <xf numFmtId="49" fontId="7" fillId="2" borderId="0" xfId="0" applyNumberFormat="1" applyFont="1" applyFill="1" applyAlignment="1">
      <alignment horizontal="left" vertical="center"/>
    </xf>
    <xf numFmtId="0" fontId="5" fillId="2" borderId="0" xfId="0" applyFont="1" applyFill="1" applyAlignment="1">
      <alignment horizontal="left" vertical="center"/>
    </xf>
    <xf numFmtId="49" fontId="11" fillId="2" borderId="0" xfId="0" applyNumberFormat="1" applyFont="1" applyFill="1" applyAlignment="1">
      <alignment horizontal="left" vertical="center"/>
    </xf>
    <xf numFmtId="49" fontId="6" fillId="2" borderId="1" xfId="0" applyNumberFormat="1" applyFont="1" applyFill="1" applyBorder="1" applyAlignment="1">
      <alignment horizontal="left" vertical="center"/>
    </xf>
    <xf numFmtId="49" fontId="3" fillId="3" borderId="5" xfId="0" applyNumberFormat="1" applyFont="1" applyFill="1" applyBorder="1" applyAlignment="1">
      <alignment horizontal="left" vertical="top"/>
    </xf>
    <xf numFmtId="49" fontId="5" fillId="2" borderId="0" xfId="0" applyNumberFormat="1" applyFont="1" applyFill="1" applyAlignment="1">
      <alignment horizontal="left" vertical="center" wrapText="1"/>
    </xf>
    <xf numFmtId="49" fontId="3" fillId="3" borderId="5" xfId="0" applyNumberFormat="1" applyFont="1" applyFill="1" applyBorder="1" applyAlignment="1">
      <alignment horizontal="left" vertical="center"/>
    </xf>
    <xf numFmtId="49" fontId="5" fillId="2" borderId="0" xfId="0" applyNumberFormat="1" applyFont="1" applyFill="1" applyAlignment="1">
      <alignment horizontal="left" vertical="center"/>
    </xf>
    <xf numFmtId="164" fontId="5" fillId="2" borderId="0" xfId="0" applyNumberFormat="1" applyFont="1" applyFill="1" applyAlignment="1">
      <alignment horizontal="left" vertical="center"/>
    </xf>
    <xf numFmtId="0" fontId="3" fillId="3" borderId="5" xfId="0" applyFont="1" applyFill="1" applyBorder="1" applyAlignment="1">
      <alignment horizontal="left" vertical="center"/>
    </xf>
    <xf numFmtId="0" fontId="3" fillId="3" borderId="5" xfId="0" applyFont="1" applyFill="1" applyBorder="1" applyAlignment="1">
      <alignment horizontal="center" vertical="center"/>
    </xf>
    <xf numFmtId="164" fontId="10" fillId="2" borderId="0" xfId="0" applyNumberFormat="1" applyFont="1" applyFill="1" applyAlignment="1">
      <alignment horizontal="center" vertical="center"/>
    </xf>
    <xf numFmtId="0" fontId="3"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5" fillId="2" borderId="0" xfId="0" applyNumberFormat="1" applyFont="1" applyFill="1" applyAlignment="1">
      <alignment horizontal="right" vertical="center"/>
    </xf>
    <xf numFmtId="49" fontId="3"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8" fillId="2" borderId="0" xfId="0" applyNumberFormat="1" applyFont="1" applyFill="1" applyAlignment="1">
      <alignment horizontal="left" vertical="center"/>
    </xf>
    <xf numFmtId="49" fontId="13" fillId="2" borderId="6" xfId="0" applyNumberFormat="1" applyFont="1" applyFill="1" applyBorder="1" applyAlignment="1">
      <alignment horizontal="left" vertical="center"/>
    </xf>
    <xf numFmtId="49" fontId="13" fillId="2" borderId="0" xfId="0" applyNumberFormat="1" applyFont="1" applyFill="1" applyAlignment="1">
      <alignment horizontal="left" vertical="center"/>
    </xf>
    <xf numFmtId="49" fontId="13" fillId="2" borderId="4" xfId="0" applyNumberFormat="1" applyFont="1" applyFill="1" applyBorder="1" applyAlignment="1">
      <alignment horizontal="left" vertical="center"/>
    </xf>
    <xf numFmtId="49" fontId="13" fillId="2" borderId="0" xfId="0" applyNumberFormat="1" applyFont="1" applyFill="1" applyAlignment="1">
      <alignment horizontal="left"/>
    </xf>
    <xf numFmtId="49" fontId="12" fillId="2" borderId="0" xfId="0" applyNumberFormat="1" applyFont="1" applyFill="1" applyAlignment="1">
      <alignment horizontal="center" vertical="center"/>
    </xf>
    <xf numFmtId="49" fontId="10" fillId="2" borderId="6"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49" fontId="16" fillId="2" borderId="0" xfId="0" applyNumberFormat="1" applyFont="1" applyFill="1" applyAlignment="1">
      <alignment horizontal="center" vertical="center"/>
    </xf>
    <xf numFmtId="3" fontId="10" fillId="2" borderId="0" xfId="0" applyNumberFormat="1" applyFont="1" applyFill="1" applyAlignment="1">
      <alignment horizontal="center" vertical="center"/>
    </xf>
    <xf numFmtId="165" fontId="10" fillId="2" borderId="0" xfId="0" applyNumberFormat="1" applyFont="1" applyFill="1" applyAlignment="1">
      <alignment horizontal="center" vertical="center"/>
    </xf>
    <xf numFmtId="3" fontId="12" fillId="3" borderId="5" xfId="0" applyNumberFormat="1" applyFont="1" applyFill="1" applyBorder="1" applyAlignment="1">
      <alignment horizontal="center"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left" vertical="center"/>
    </xf>
    <xf numFmtId="1" fontId="10" fillId="2" borderId="0" xfId="0" applyNumberFormat="1" applyFont="1" applyFill="1" applyAlignment="1">
      <alignment horizontal="center" vertical="center"/>
    </xf>
    <xf numFmtId="49" fontId="10" fillId="2" borderId="0" xfId="0" applyNumberFormat="1" applyFont="1" applyFill="1" applyAlignment="1">
      <alignment horizontal="left" vertical="center"/>
    </xf>
    <xf numFmtId="4" fontId="10" fillId="2" borderId="0" xfId="0" applyNumberFormat="1" applyFont="1" applyFill="1" applyAlignment="1">
      <alignment horizontal="center" vertical="center"/>
    </xf>
    <xf numFmtId="4" fontId="12" fillId="3" borderId="5" xfId="0" applyNumberFormat="1" applyFont="1" applyFill="1" applyBorder="1" applyAlignment="1">
      <alignment horizontal="center" vertical="center"/>
    </xf>
    <xf numFmtId="0" fontId="3" fillId="2" borderId="1" xfId="0" applyFont="1" applyFill="1" applyBorder="1" applyAlignment="1">
      <alignment horizontal="left" vertical="top" wrapText="1"/>
    </xf>
    <xf numFmtId="49" fontId="3" fillId="3" borderId="5" xfId="0" applyNumberFormat="1" applyFont="1" applyFill="1" applyBorder="1" applyAlignment="1">
      <alignment horizontal="center" vertical="center"/>
    </xf>
    <xf numFmtId="4" fontId="5" fillId="2" borderId="0" xfId="0" applyNumberFormat="1" applyFont="1" applyFill="1" applyAlignment="1">
      <alignment horizontal="center" vertical="center"/>
    </xf>
    <xf numFmtId="4" fontId="3" fillId="3" borderId="5" xfId="0" applyNumberFormat="1" applyFont="1" applyFill="1" applyBorder="1" applyAlignment="1">
      <alignment horizontal="center" vertical="center"/>
    </xf>
    <xf numFmtId="49" fontId="25" fillId="6" borderId="1"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3" fontId="10" fillId="2" borderId="0" xfId="0" applyNumberFormat="1" applyFont="1" applyFill="1" applyAlignment="1">
      <alignment horizontal="right" vertical="center" wrapText="1"/>
    </xf>
    <xf numFmtId="49" fontId="3" fillId="3" borderId="5" xfId="0" applyNumberFormat="1" applyFont="1" applyFill="1" applyBorder="1" applyAlignment="1">
      <alignment horizontal="center" vertical="center" wrapText="1"/>
    </xf>
    <xf numFmtId="0" fontId="24" fillId="3" borderId="5" xfId="0" applyFont="1" applyFill="1" applyBorder="1" applyAlignment="1">
      <alignment horizontal="right" vertical="center" wrapText="1"/>
    </xf>
    <xf numFmtId="167" fontId="5"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3" fontId="24" fillId="3" borderId="5" xfId="0" applyNumberFormat="1" applyFont="1" applyFill="1" applyBorder="1" applyAlignment="1">
      <alignment horizontal="right"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40" fillId="0" borderId="8" xfId="1" applyFont="1" applyBorder="1"/>
    <xf numFmtId="0" fontId="40" fillId="0" borderId="9" xfId="1" applyFont="1" applyBorder="1"/>
    <xf numFmtId="0" fontId="40" fillId="0" borderId="10" xfId="1" applyFont="1" applyBorder="1"/>
    <xf numFmtId="0" fontId="40" fillId="0" borderId="11" xfId="1" applyFont="1" applyBorder="1"/>
    <xf numFmtId="0" fontId="40" fillId="0" borderId="0" xfId="1" applyFont="1"/>
    <xf numFmtId="0" fontId="40" fillId="0" borderId="12" xfId="1" applyFont="1" applyBorder="1"/>
    <xf numFmtId="0" fontId="41" fillId="0" borderId="0" xfId="1" applyFont="1" applyAlignment="1">
      <alignment horizontal="center"/>
    </xf>
    <xf numFmtId="0" fontId="30" fillId="0" borderId="0" xfId="1" applyFont="1" applyAlignment="1">
      <alignment horizontal="center" vertical="center"/>
    </xf>
    <xf numFmtId="0" fontId="42" fillId="0" borderId="0" xfId="1" applyFont="1" applyAlignment="1">
      <alignment horizontal="center" vertical="center"/>
    </xf>
    <xf numFmtId="0" fontId="43" fillId="0" borderId="0" xfId="1" applyFont="1" applyAlignment="1">
      <alignment horizontal="center" vertical="center"/>
    </xf>
    <xf numFmtId="0" fontId="44" fillId="0" borderId="0" xfId="1" applyFont="1" applyAlignment="1">
      <alignment horizontal="center" vertical="center"/>
    </xf>
    <xf numFmtId="0" fontId="45" fillId="0" borderId="0" xfId="1" applyFont="1" applyAlignment="1">
      <alignment horizontal="center"/>
    </xf>
    <xf numFmtId="0" fontId="46" fillId="0" borderId="0" xfId="1" applyFont="1"/>
    <xf numFmtId="0" fontId="28" fillId="8" borderId="0" xfId="2" applyFont="1" applyFill="1" applyBorder="1" applyAlignment="1">
      <alignment horizontal="center"/>
    </xf>
    <xf numFmtId="0" fontId="28" fillId="0" borderId="0" xfId="2" applyFont="1" applyAlignment="1"/>
    <xf numFmtId="0" fontId="28" fillId="0" borderId="0" xfId="2" applyFont="1" applyAlignment="1"/>
    <xf numFmtId="0" fontId="28" fillId="9" borderId="0" xfId="1" applyFont="1" applyFill="1" applyAlignment="1">
      <alignment horizontal="center"/>
    </xf>
    <xf numFmtId="0" fontId="1" fillId="0" borderId="0" xfId="1"/>
    <xf numFmtId="0" fontId="40" fillId="0" borderId="13" xfId="1" applyFont="1" applyBorder="1"/>
    <xf numFmtId="0" fontId="40" fillId="0" borderId="14" xfId="1" applyFont="1" applyBorder="1"/>
    <xf numFmtId="0" fontId="40" fillId="0" borderId="15" xfId="1" applyFont="1" applyBorder="1"/>
    <xf numFmtId="0" fontId="30" fillId="0" borderId="0" xfId="3" applyFont="1" applyAlignment="1">
      <alignment horizontal="left" vertical="center"/>
    </xf>
    <xf numFmtId="0" fontId="48" fillId="0" borderId="0" xfId="3" applyAlignment="1">
      <alignment horizontal="center" vertical="center" wrapText="1"/>
    </xf>
    <xf numFmtId="0" fontId="42" fillId="0" borderId="0" xfId="3" applyFont="1" applyAlignment="1">
      <alignment horizontal="center" vertical="center"/>
    </xf>
    <xf numFmtId="0" fontId="48" fillId="0" borderId="0" xfId="3"/>
    <xf numFmtId="0" fontId="48" fillId="0" borderId="16" xfId="3" applyBorder="1" applyAlignment="1">
      <alignment horizontal="center" vertical="center" wrapText="1"/>
    </xf>
    <xf numFmtId="0" fontId="49" fillId="0" borderId="0" xfId="3" applyFont="1" applyAlignment="1">
      <alignment vertical="center" wrapText="1"/>
    </xf>
    <xf numFmtId="0" fontId="49" fillId="9" borderId="0" xfId="3" applyFont="1" applyFill="1" applyAlignment="1">
      <alignment horizontal="center" vertical="center" wrapText="1"/>
    </xf>
    <xf numFmtId="0" fontId="50" fillId="0" borderId="17" xfId="3" applyFont="1" applyBorder="1" applyAlignment="1">
      <alignment horizontal="center" vertical="center" wrapText="1"/>
    </xf>
    <xf numFmtId="0" fontId="50" fillId="0" borderId="0" xfId="3" applyFont="1" applyAlignment="1">
      <alignment horizontal="center" vertical="center" wrapText="1"/>
    </xf>
    <xf numFmtId="0" fontId="49" fillId="0" borderId="0" xfId="3" applyFont="1" applyAlignment="1">
      <alignment horizontal="center" vertical="center" wrapText="1"/>
    </xf>
    <xf numFmtId="0" fontId="49" fillId="8" borderId="18" xfId="3" applyFont="1" applyFill="1" applyBorder="1" applyAlignment="1">
      <alignment horizontal="center" vertical="center" wrapText="1"/>
    </xf>
    <xf numFmtId="0" fontId="51" fillId="0" borderId="0" xfId="3" applyFont="1" applyAlignment="1">
      <alignment horizontal="center" vertical="center" wrapText="1"/>
    </xf>
    <xf numFmtId="0" fontId="47" fillId="0" borderId="19" xfId="2" quotePrefix="1" applyFill="1" applyBorder="1" applyAlignment="1">
      <alignment horizontal="center" vertical="center" wrapText="1"/>
    </xf>
    <xf numFmtId="0" fontId="47" fillId="0" borderId="19" xfId="2" applyFill="1" applyBorder="1" applyAlignment="1">
      <alignment horizontal="center" vertical="center" wrapText="1"/>
    </xf>
    <xf numFmtId="0" fontId="47" fillId="0" borderId="20" xfId="2" quotePrefix="1" applyFill="1" applyBorder="1" applyAlignment="1">
      <alignment horizontal="center" vertical="center" wrapText="1"/>
    </xf>
    <xf numFmtId="0" fontId="47" fillId="0" borderId="0" xfId="2" quotePrefix="1" applyFill="1" applyBorder="1" applyAlignment="1">
      <alignment horizontal="center" vertical="center" wrapText="1"/>
    </xf>
    <xf numFmtId="0" fontId="49" fillId="8" borderId="0" xfId="3" applyFont="1" applyFill="1" applyAlignment="1">
      <alignment horizontal="center" vertical="center" wrapText="1"/>
    </xf>
    <xf numFmtId="0" fontId="51" fillId="8" borderId="0" xfId="3" applyFont="1" applyFill="1" applyAlignment="1">
      <alignment horizontal="center" vertical="center" wrapText="1"/>
    </xf>
    <xf numFmtId="0" fontId="48" fillId="8" borderId="0" xfId="3" applyFill="1" applyAlignment="1">
      <alignment horizontal="center" vertical="center" wrapText="1"/>
    </xf>
    <xf numFmtId="0" fontId="52" fillId="0" borderId="0" xfId="3" applyFont="1" applyAlignment="1">
      <alignment horizontal="center" vertical="center" wrapText="1"/>
    </xf>
    <xf numFmtId="169" fontId="50" fillId="0" borderId="0" xfId="3" applyNumberFormat="1" applyFont="1" applyAlignment="1">
      <alignment horizontal="center" vertical="center" wrapText="1"/>
    </xf>
    <xf numFmtId="0" fontId="53" fillId="0" borderId="0" xfId="3" applyFont="1" applyAlignment="1">
      <alignment horizontal="center" vertical="center" wrapText="1"/>
    </xf>
    <xf numFmtId="0" fontId="54" fillId="0" borderId="0" xfId="2" quotePrefix="1" applyFont="1" applyFill="1" applyBorder="1" applyAlignment="1">
      <alignment horizontal="center" vertical="center" wrapText="1"/>
    </xf>
    <xf numFmtId="0" fontId="50" fillId="0" borderId="0" xfId="3" quotePrefix="1" applyFont="1" applyAlignment="1">
      <alignment horizontal="center" vertical="center" wrapText="1"/>
    </xf>
    <xf numFmtId="0" fontId="54" fillId="0" borderId="0" xfId="2" applyFont="1" applyFill="1" applyBorder="1" applyAlignment="1">
      <alignment horizontal="center" vertical="center" wrapText="1"/>
    </xf>
    <xf numFmtId="0" fontId="52" fillId="0" borderId="0" xfId="3" quotePrefix="1" applyFont="1" applyAlignment="1">
      <alignment horizontal="center" vertical="center" wrapText="1"/>
    </xf>
    <xf numFmtId="0" fontId="52" fillId="10" borderId="0" xfId="3" applyFont="1" applyFill="1" applyAlignment="1">
      <alignment horizontal="center" vertical="center" wrapText="1"/>
    </xf>
    <xf numFmtId="0" fontId="55" fillId="10" borderId="0" xfId="3" quotePrefix="1" applyFont="1" applyFill="1" applyAlignment="1">
      <alignment horizontal="center" vertical="center" wrapText="1"/>
    </xf>
    <xf numFmtId="0" fontId="51" fillId="10" borderId="0" xfId="3" applyFont="1" applyFill="1" applyAlignment="1">
      <alignment horizontal="center" vertical="center" wrapText="1"/>
    </xf>
    <xf numFmtId="0" fontId="27" fillId="10" borderId="0" xfId="3" applyFont="1" applyFill="1" applyAlignment="1">
      <alignment horizontal="center" vertical="center" wrapText="1"/>
    </xf>
    <xf numFmtId="4" fontId="50" fillId="0" borderId="0" xfId="3" applyNumberFormat="1" applyFont="1" applyAlignment="1">
      <alignment horizontal="center" vertical="center" wrapText="1"/>
    </xf>
    <xf numFmtId="0" fontId="53" fillId="0" borderId="0" xfId="3" quotePrefix="1" applyFont="1" applyAlignment="1">
      <alignment horizontal="center" vertical="center" wrapText="1"/>
    </xf>
    <xf numFmtId="170" fontId="50" fillId="0" borderId="0" xfId="3" applyNumberFormat="1" applyFont="1" applyAlignment="1">
      <alignment horizontal="center" vertical="center" wrapText="1"/>
    </xf>
    <xf numFmtId="0" fontId="29" fillId="0" borderId="0" xfId="3" applyFont="1" applyAlignment="1">
      <alignment horizontal="center" vertical="center" wrapText="1"/>
    </xf>
    <xf numFmtId="171" fontId="50" fillId="0" borderId="0" xfId="4" applyNumberFormat="1" applyFont="1" applyFill="1" applyBorder="1" applyAlignment="1">
      <alignment horizontal="center" vertical="center" wrapText="1"/>
    </xf>
    <xf numFmtId="9" fontId="50" fillId="0" borderId="0" xfId="4" applyFont="1" applyFill="1" applyBorder="1" applyAlignment="1">
      <alignment horizontal="center" vertical="center" wrapText="1"/>
    </xf>
    <xf numFmtId="3" fontId="50" fillId="0" borderId="0" xfId="3" quotePrefix="1" applyNumberFormat="1" applyFont="1" applyAlignment="1">
      <alignment horizontal="center" vertical="center" wrapText="1"/>
    </xf>
    <xf numFmtId="10" fontId="50" fillId="0" borderId="0" xfId="3" quotePrefix="1" applyNumberFormat="1" applyFont="1" applyAlignment="1">
      <alignment horizontal="center" vertical="center" wrapText="1"/>
    </xf>
    <xf numFmtId="0" fontId="50" fillId="0" borderId="0" xfId="3" quotePrefix="1" applyFont="1" applyAlignment="1">
      <alignment horizontal="right" vertical="center" wrapText="1"/>
    </xf>
    <xf numFmtId="170" fontId="50" fillId="0" borderId="0" xfId="3" quotePrefix="1" applyNumberFormat="1" applyFont="1" applyAlignment="1">
      <alignment horizontal="center" vertical="center" wrapText="1"/>
    </xf>
    <xf numFmtId="171" fontId="50" fillId="0" borderId="0" xfId="4" quotePrefix="1" applyNumberFormat="1" applyFont="1" applyFill="1" applyBorder="1" applyAlignment="1">
      <alignment horizontal="center" vertical="center" wrapText="1"/>
    </xf>
    <xf numFmtId="0" fontId="53" fillId="0" borderId="0" xfId="3" applyFont="1" applyAlignment="1">
      <alignment horizontal="right" vertical="center" wrapText="1"/>
    </xf>
    <xf numFmtId="171" fontId="50" fillId="0" borderId="0" xfId="3" quotePrefix="1" applyNumberFormat="1" applyFont="1" applyAlignment="1">
      <alignment horizontal="center" vertical="center" wrapText="1"/>
    </xf>
    <xf numFmtId="170" fontId="29" fillId="0" borderId="0" xfId="3" applyNumberFormat="1" applyFont="1" applyAlignment="1">
      <alignment horizontal="center" vertical="center" wrapText="1"/>
    </xf>
    <xf numFmtId="9" fontId="50" fillId="0" borderId="0" xfId="4" quotePrefix="1" applyFont="1" applyFill="1" applyBorder="1" applyAlignment="1">
      <alignment horizontal="center" vertical="center" wrapText="1"/>
    </xf>
    <xf numFmtId="0" fontId="52" fillId="10" borderId="0" xfId="3" quotePrefix="1" applyFont="1" applyFill="1" applyAlignment="1">
      <alignment horizontal="center" vertical="center" wrapText="1"/>
    </xf>
    <xf numFmtId="0" fontId="56" fillId="10" borderId="0" xfId="3" applyFont="1" applyFill="1" applyAlignment="1">
      <alignment horizontal="center" vertical="center" wrapText="1"/>
    </xf>
    <xf numFmtId="172" fontId="50" fillId="0" borderId="0" xfId="3" applyNumberFormat="1" applyFont="1" applyAlignment="1">
      <alignment horizontal="center" vertical="center" wrapText="1"/>
    </xf>
    <xf numFmtId="0" fontId="27" fillId="0" borderId="0" xfId="3" quotePrefix="1" applyFont="1" applyAlignment="1">
      <alignment horizontal="center" vertical="center" wrapText="1"/>
    </xf>
    <xf numFmtId="0" fontId="27" fillId="0" borderId="0" xfId="3" applyFont="1" applyAlignment="1">
      <alignment horizontal="center" vertical="center" wrapText="1"/>
    </xf>
    <xf numFmtId="0" fontId="48" fillId="0" borderId="0" xfId="3" quotePrefix="1" applyAlignment="1">
      <alignment horizontal="center" vertical="center" wrapText="1"/>
    </xf>
    <xf numFmtId="10" fontId="50" fillId="0" borderId="0" xfId="4" quotePrefix="1" applyNumberFormat="1" applyFont="1" applyFill="1" applyBorder="1" applyAlignment="1">
      <alignment horizontal="center" vertical="center" wrapText="1"/>
    </xf>
    <xf numFmtId="0" fontId="48" fillId="0" borderId="0" xfId="3" quotePrefix="1" applyAlignment="1">
      <alignment horizontal="right" vertical="center" wrapText="1"/>
    </xf>
    <xf numFmtId="0" fontId="57" fillId="0" borderId="0" xfId="3" quotePrefix="1" applyFont="1" applyAlignment="1">
      <alignment horizontal="right" vertical="center" wrapText="1"/>
    </xf>
    <xf numFmtId="171" fontId="27" fillId="0" borderId="0" xfId="3" quotePrefix="1" applyNumberFormat="1" applyFont="1" applyAlignment="1">
      <alignment horizontal="center" vertical="center" wrapText="1"/>
    </xf>
    <xf numFmtId="171" fontId="27" fillId="0" borderId="0" xfId="3" applyNumberFormat="1" applyFont="1" applyAlignment="1">
      <alignment horizontal="center" vertical="center" wrapText="1"/>
    </xf>
    <xf numFmtId="172" fontId="52" fillId="0" borderId="0" xfId="3" applyNumberFormat="1" applyFont="1" applyAlignment="1">
      <alignment horizontal="center" vertical="center" wrapText="1"/>
    </xf>
    <xf numFmtId="0" fontId="55" fillId="10" borderId="0" xfId="3" applyFont="1" applyFill="1" applyAlignment="1">
      <alignment horizontal="center" vertical="center" wrapText="1"/>
    </xf>
    <xf numFmtId="9" fontId="0" fillId="0" borderId="0" xfId="4" quotePrefix="1" applyFont="1" applyFill="1" applyBorder="1" applyAlignment="1">
      <alignment horizontal="center" vertical="center" wrapText="1"/>
    </xf>
    <xf numFmtId="0" fontId="48" fillId="0" borderId="0" xfId="3" applyAlignment="1">
      <alignment horizontal="right" vertical="center" wrapText="1"/>
    </xf>
    <xf numFmtId="170" fontId="48" fillId="0" borderId="0" xfId="3" applyNumberFormat="1" applyAlignment="1">
      <alignment horizontal="center" vertical="center" wrapText="1"/>
    </xf>
    <xf numFmtId="171" fontId="0" fillId="0" borderId="0" xfId="4" quotePrefix="1" applyNumberFormat="1" applyFont="1" applyFill="1" applyBorder="1" applyAlignment="1">
      <alignment horizontal="center" vertical="center" wrapText="1"/>
    </xf>
    <xf numFmtId="4" fontId="50" fillId="0" borderId="0" xfId="3" quotePrefix="1" applyNumberFormat="1" applyFont="1" applyAlignment="1">
      <alignment horizontal="center" vertical="center" wrapText="1"/>
    </xf>
    <xf numFmtId="0" fontId="53" fillId="0" borderId="0" xfId="3" quotePrefix="1" applyFont="1" applyAlignment="1">
      <alignment horizontal="right" vertical="center" wrapText="1"/>
    </xf>
    <xf numFmtId="170" fontId="53" fillId="0" borderId="0" xfId="3" quotePrefix="1" applyNumberFormat="1" applyFont="1" applyAlignment="1">
      <alignment horizontal="right" vertical="center" wrapText="1"/>
    </xf>
    <xf numFmtId="10" fontId="50" fillId="0" borderId="0" xfId="4" applyNumberFormat="1" applyFont="1" applyFill="1" applyBorder="1" applyAlignment="1">
      <alignment horizontal="center" vertical="center" wrapText="1"/>
    </xf>
    <xf numFmtId="170" fontId="46" fillId="0" borderId="0" xfId="3" quotePrefix="1" applyNumberFormat="1" applyFont="1" applyAlignment="1">
      <alignment horizontal="center" vertical="center" wrapText="1"/>
    </xf>
    <xf numFmtId="0" fontId="48" fillId="0" borderId="0" xfId="3" applyAlignment="1">
      <alignment horizontal="center"/>
    </xf>
    <xf numFmtId="0" fontId="50" fillId="0" borderId="0" xfId="3" applyFont="1" applyAlignment="1" applyProtection="1">
      <alignment horizontal="center" vertical="center" wrapText="1"/>
      <protection locked="0"/>
    </xf>
    <xf numFmtId="0" fontId="58" fillId="0" borderId="0" xfId="3" applyFont="1" applyAlignment="1">
      <alignment horizontal="left" vertical="center"/>
    </xf>
    <xf numFmtId="0" fontId="58" fillId="0" borderId="0" xfId="3" applyFont="1" applyAlignment="1">
      <alignment horizontal="center" vertical="center" wrapText="1"/>
    </xf>
    <xf numFmtId="0" fontId="59" fillId="0" borderId="0" xfId="3" applyFont="1" applyAlignment="1">
      <alignment horizontal="center" vertical="center" wrapText="1"/>
    </xf>
    <xf numFmtId="0" fontId="47" fillId="0" borderId="0" xfId="2" applyFill="1" applyBorder="1" applyAlignment="1">
      <alignment horizontal="center" vertical="center" wrapText="1"/>
    </xf>
    <xf numFmtId="0" fontId="60" fillId="0" borderId="0" xfId="3" applyFont="1" applyAlignment="1">
      <alignment horizontal="center" vertical="center" wrapText="1"/>
    </xf>
    <xf numFmtId="0" fontId="47" fillId="0" borderId="0" xfId="2" applyFill="1" applyAlignment="1">
      <alignment horizontal="center"/>
    </xf>
    <xf numFmtId="2" fontId="50" fillId="0" borderId="0" xfId="3" applyNumberFormat="1" applyFont="1" applyAlignment="1">
      <alignment horizontal="center" vertical="center" wrapText="1"/>
    </xf>
    <xf numFmtId="0" fontId="50" fillId="0" borderId="17" xfId="3" applyFont="1" applyBorder="1" applyAlignment="1" applyProtection="1">
      <alignment horizontal="center" vertical="center" wrapText="1"/>
      <protection locked="0"/>
    </xf>
    <xf numFmtId="0" fontId="47" fillId="0" borderId="19" xfId="2" applyFill="1" applyBorder="1" applyAlignment="1" applyProtection="1">
      <alignment horizontal="center" vertical="center" wrapText="1"/>
    </xf>
    <xf numFmtId="0" fontId="47" fillId="0" borderId="19" xfId="2" quotePrefix="1" applyFill="1" applyBorder="1" applyAlignment="1" applyProtection="1">
      <alignment horizontal="right" vertical="center" wrapText="1"/>
    </xf>
    <xf numFmtId="0" fontId="47" fillId="0" borderId="20" xfId="2" quotePrefix="1" applyFill="1" applyBorder="1" applyAlignment="1" applyProtection="1">
      <alignment horizontal="right" vertical="center" wrapText="1"/>
    </xf>
    <xf numFmtId="0" fontId="47" fillId="0" borderId="0" xfId="2" quotePrefix="1" applyFill="1" applyBorder="1" applyAlignment="1" applyProtection="1">
      <alignment horizontal="center" vertical="center" wrapText="1"/>
    </xf>
    <xf numFmtId="0" fontId="50" fillId="0" borderId="0" xfId="3" applyFont="1" applyAlignment="1">
      <alignment horizontal="right" vertical="center" wrapText="1"/>
    </xf>
    <xf numFmtId="10" fontId="50" fillId="0" borderId="0" xfId="4" applyNumberFormat="1" applyFont="1" applyFill="1" applyBorder="1" applyAlignment="1" applyProtection="1">
      <alignment horizontal="center" vertical="center" wrapText="1"/>
    </xf>
    <xf numFmtId="3" fontId="50" fillId="0" borderId="0" xfId="3" applyNumberFormat="1" applyFont="1" applyAlignment="1">
      <alignment horizontal="center" vertical="center" wrapText="1"/>
    </xf>
    <xf numFmtId="171" fontId="50" fillId="0" borderId="0" xfId="4" applyNumberFormat="1" applyFont="1" applyFill="1" applyBorder="1" applyAlignment="1" applyProtection="1">
      <alignment horizontal="center" vertical="center" wrapText="1"/>
    </xf>
    <xf numFmtId="171" fontId="50" fillId="0" borderId="0" xfId="3" applyNumberFormat="1" applyFont="1" applyAlignment="1">
      <alignment horizontal="center" vertical="center" wrapText="1"/>
    </xf>
    <xf numFmtId="0" fontId="61" fillId="0" borderId="0" xfId="3" applyFont="1" applyAlignment="1">
      <alignment horizontal="center" vertical="center" wrapText="1"/>
    </xf>
    <xf numFmtId="10" fontId="61" fillId="0" borderId="0" xfId="4" applyNumberFormat="1" applyFont="1" applyFill="1" applyBorder="1" applyAlignment="1" applyProtection="1">
      <alignment horizontal="center" vertical="center" wrapText="1"/>
    </xf>
    <xf numFmtId="171" fontId="61" fillId="0" borderId="0" xfId="4" applyNumberFormat="1" applyFont="1" applyFill="1" applyBorder="1" applyAlignment="1" applyProtection="1">
      <alignment horizontal="center" vertical="center" wrapText="1"/>
    </xf>
    <xf numFmtId="10" fontId="0" fillId="0" borderId="0" xfId="4" applyNumberFormat="1" applyFont="1" applyFill="1" applyBorder="1" applyAlignment="1" applyProtection="1">
      <alignment horizontal="center" vertical="center" wrapText="1"/>
    </xf>
    <xf numFmtId="171" fontId="0" fillId="0" borderId="0" xfId="4" applyNumberFormat="1" applyFont="1" applyFill="1" applyBorder="1" applyAlignment="1" applyProtection="1">
      <alignment horizontal="center" vertical="center" wrapText="1"/>
    </xf>
    <xf numFmtId="171" fontId="50" fillId="0" borderId="0" xfId="4" applyNumberFormat="1" applyFont="1" applyFill="1" applyBorder="1" applyAlignment="1" applyProtection="1">
      <alignment horizontal="center" vertical="center" wrapText="1"/>
      <protection locked="0"/>
    </xf>
    <xf numFmtId="9" fontId="53" fillId="0" borderId="0" xfId="4" applyFont="1" applyFill="1" applyBorder="1" applyAlignment="1" applyProtection="1">
      <alignment horizontal="center" vertical="center" wrapText="1"/>
    </xf>
    <xf numFmtId="0" fontId="52" fillId="11" borderId="0" xfId="3" applyFont="1" applyFill="1" applyAlignment="1">
      <alignment horizontal="center" vertical="center" wrapText="1"/>
    </xf>
    <xf numFmtId="0" fontId="62" fillId="11" borderId="0" xfId="3" quotePrefix="1" applyFont="1" applyFill="1" applyAlignment="1">
      <alignment horizontal="center" vertical="center" wrapText="1"/>
    </xf>
    <xf numFmtId="0" fontId="27" fillId="11" borderId="0" xfId="3" applyFont="1" applyFill="1" applyAlignment="1">
      <alignment horizontal="center" vertical="center" wrapText="1"/>
    </xf>
    <xf numFmtId="4" fontId="52" fillId="0" borderId="0" xfId="3" applyNumberFormat="1" applyFont="1" applyAlignment="1">
      <alignment horizontal="center" vertical="center" wrapText="1"/>
    </xf>
    <xf numFmtId="4" fontId="27" fillId="0" borderId="0" xfId="3" applyNumberFormat="1" applyFont="1" applyAlignment="1">
      <alignment horizontal="center" vertical="center" wrapText="1"/>
    </xf>
    <xf numFmtId="0" fontId="55" fillId="0" borderId="0" xfId="3" quotePrefix="1" applyFont="1" applyAlignment="1">
      <alignment horizontal="center" vertical="center" wrapText="1"/>
    </xf>
    <xf numFmtId="9" fontId="50" fillId="0" borderId="0" xfId="4" applyFont="1" applyFill="1" applyBorder="1" applyAlignment="1" applyProtection="1">
      <alignment horizontal="center" vertical="center" wrapText="1"/>
    </xf>
    <xf numFmtId="171" fontId="50" fillId="0" borderId="0" xfId="4" quotePrefix="1" applyNumberFormat="1" applyFont="1" applyFill="1" applyBorder="1" applyAlignment="1" applyProtection="1">
      <alignment horizontal="center" vertical="center" wrapText="1"/>
    </xf>
    <xf numFmtId="0" fontId="48" fillId="0" borderId="0" xfId="3" quotePrefix="1"/>
    <xf numFmtId="171" fontId="29" fillId="0" borderId="0" xfId="4" applyNumberFormat="1" applyFont="1" applyFill="1" applyBorder="1" applyAlignment="1" applyProtection="1">
      <alignment horizontal="center" vertical="center" wrapText="1"/>
    </xf>
    <xf numFmtId="10" fontId="50" fillId="0" borderId="0" xfId="3" applyNumberFormat="1" applyFont="1" applyAlignment="1">
      <alignment horizontal="center" vertical="center" wrapText="1"/>
    </xf>
    <xf numFmtId="0" fontId="48" fillId="0" borderId="0" xfId="3" quotePrefix="1" applyAlignment="1">
      <alignment horizontal="center"/>
    </xf>
    <xf numFmtId="171" fontId="50" fillId="0" borderId="0" xfId="4" applyNumberFormat="1" applyFont="1" applyFill="1" applyAlignment="1" applyProtection="1">
      <alignment horizontal="center" vertical="center" wrapText="1"/>
      <protection locked="0"/>
    </xf>
    <xf numFmtId="171" fontId="50" fillId="0" borderId="0" xfId="4" applyNumberFormat="1" applyFont="1" applyFill="1" applyAlignment="1">
      <alignment horizontal="center" vertical="center" wrapText="1"/>
    </xf>
    <xf numFmtId="170" fontId="50" fillId="0" borderId="0" xfId="3" applyNumberFormat="1" applyFont="1" applyAlignment="1" applyProtection="1">
      <alignment horizontal="center" vertical="center" wrapText="1"/>
      <protection locked="0"/>
    </xf>
    <xf numFmtId="0" fontId="48" fillId="0" borderId="0" xfId="3" applyAlignment="1" applyProtection="1">
      <alignment horizontal="center" vertical="center" wrapText="1"/>
      <protection locked="0"/>
    </xf>
    <xf numFmtId="0" fontId="48" fillId="0" borderId="0" xfId="3" applyAlignment="1">
      <alignment horizontal="left" vertical="center"/>
    </xf>
    <xf numFmtId="0" fontId="48" fillId="0" borderId="0" xfId="3" applyAlignment="1">
      <alignment horizontal="left" vertical="center" wrapText="1"/>
    </xf>
    <xf numFmtId="0" fontId="26" fillId="8" borderId="0" xfId="3" applyFont="1" applyFill="1" applyAlignment="1">
      <alignment horizontal="center" vertical="center" wrapText="1"/>
    </xf>
    <xf numFmtId="0" fontId="50" fillId="0" borderId="0" xfId="3" applyFont="1" applyAlignment="1">
      <alignment horizontal="left" vertical="center" wrapText="1"/>
    </xf>
    <xf numFmtId="0" fontId="48" fillId="0" borderId="0" xfId="3" applyProtection="1">
      <protection locked="0"/>
    </xf>
    <xf numFmtId="0" fontId="55" fillId="0" borderId="0" xfId="3" quotePrefix="1" applyFont="1" applyAlignment="1" applyProtection="1">
      <alignment horizontal="center" vertical="center" wrapText="1"/>
      <protection locked="0"/>
    </xf>
    <xf numFmtId="0" fontId="50" fillId="0" borderId="0" xfId="3" quotePrefix="1" applyFont="1" applyAlignment="1" applyProtection="1">
      <alignment horizontal="center" vertical="center" wrapText="1"/>
      <protection locked="0"/>
    </xf>
    <xf numFmtId="0" fontId="52" fillId="0" borderId="0" xfId="3" quotePrefix="1" applyFont="1" applyAlignment="1" applyProtection="1">
      <alignment horizontal="center" vertical="center" wrapText="1"/>
      <protection locked="0"/>
    </xf>
    <xf numFmtId="0" fontId="51" fillId="0" borderId="0" xfId="3" quotePrefix="1" applyFont="1" applyAlignment="1">
      <alignment horizontal="center" vertical="center" wrapText="1"/>
    </xf>
    <xf numFmtId="0" fontId="50" fillId="12" borderId="0" xfId="3" quotePrefix="1" applyFont="1" applyFill="1" applyAlignment="1">
      <alignment horizontal="center" vertical="center" wrapText="1"/>
    </xf>
    <xf numFmtId="0" fontId="64" fillId="0" borderId="0" xfId="3" applyFont="1" applyAlignment="1">
      <alignment horizontal="left" vertical="center" wrapText="1"/>
    </xf>
    <xf numFmtId="0" fontId="52" fillId="0" borderId="0" xfId="3" quotePrefix="1" applyFont="1" applyAlignment="1">
      <alignment horizontal="left" vertical="center" wrapText="1"/>
    </xf>
    <xf numFmtId="0" fontId="52" fillId="0" borderId="0" xfId="3" applyFont="1" applyAlignment="1">
      <alignment horizontal="left" vertical="center" wrapText="1"/>
    </xf>
    <xf numFmtId="0" fontId="65" fillId="0" borderId="0" xfId="3" applyFont="1" applyAlignment="1">
      <alignment horizontal="center" vertical="center" wrapText="1"/>
    </xf>
    <xf numFmtId="0" fontId="53" fillId="0" borderId="0" xfId="3" applyFont="1" applyAlignment="1" applyProtection="1">
      <alignment horizontal="center" vertical="center" wrapText="1"/>
      <protection locked="0"/>
    </xf>
    <xf numFmtId="14" fontId="65" fillId="0" borderId="0" xfId="3" applyNumberFormat="1" applyFont="1" applyAlignment="1">
      <alignment horizontal="center" vertical="center" wrapText="1"/>
    </xf>
    <xf numFmtId="10" fontId="50" fillId="0" borderId="0" xfId="4" applyNumberFormat="1" applyFont="1" applyAlignment="1">
      <alignment horizontal="center" vertical="center" wrapText="1"/>
    </xf>
    <xf numFmtId="0" fontId="0" fillId="0" borderId="0" xfId="0" applyAlignment="1">
      <alignment horizontal="left"/>
    </xf>
  </cellXfs>
  <cellStyles count="5">
    <cellStyle name="Hyperlink 2" xfId="2" xr:uid="{37300F87-87E1-44CD-B944-55BDA165C4DF}"/>
    <cellStyle name="Normal" xfId="0" builtinId="0"/>
    <cellStyle name="Normal 2" xfId="1" xr:uid="{5D2AC974-326B-4C5B-9671-AEDCC7F1AD78}"/>
    <cellStyle name="Normal 3" xfId="3" xr:uid="{3FF11488-010B-4ABB-8357-3E93C91ED953}"/>
    <cellStyle name="Percent 2" xfId="4" xr:uid="{8351A27A-D47A-4E6A-BD13-EA95AD53AA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9A88DA91-2515-442C-B6A8-0ED087464FD0}"/>
            </a:ext>
          </a:extLst>
        </xdr:cNvPr>
        <xdr:cNvPicPr>
          <a:picLocks noChangeAspect="1"/>
        </xdr:cNvPicPr>
      </xdr:nvPicPr>
      <xdr:blipFill>
        <a:blip xmlns:r="http://schemas.openxmlformats.org/officeDocument/2006/relationships" r:embed="rId1"/>
        <a:stretch>
          <a:fillRect/>
        </a:stretch>
      </xdr:blipFill>
      <xdr:spPr>
        <a:xfrm>
          <a:off x="2141220" y="3307081"/>
          <a:ext cx="4682708" cy="13846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10" name="Picture 10"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1" name="Picture 30" descr="Inserted picture RelID:1">
          <a:extLst>
            <a:ext uri="{FF2B5EF4-FFF2-40B4-BE49-F238E27FC236}">
              <a16:creationId xmlns:a16="http://schemas.microsoft.com/office/drawing/2014/main" id="{00000000-0008-0000-0D00-00000B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9"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10" descr="Inserted picture RelID:3">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1" descr="Inserted picture RelID:4">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2" descr="Inserted picture RelID:5">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3" descr="Inserted picture RelID:6">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7" name="Picture 14" descr="Inserted picture RelID:7">
          <a:extLst>
            <a:ext uri="{FF2B5EF4-FFF2-40B4-BE49-F238E27FC236}">
              <a16:creationId xmlns:a16="http://schemas.microsoft.com/office/drawing/2014/main" id="{00000000-0008-0000-0A00-000007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5" descr="Inserted picture RelID:8">
          <a:extLst>
            <a:ext uri="{FF2B5EF4-FFF2-40B4-BE49-F238E27FC236}">
              <a16:creationId xmlns:a16="http://schemas.microsoft.com/office/drawing/2014/main" id="{00000000-0008-0000-0A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6" descr="Inserted picture RelID:9">
          <a:extLst>
            <a:ext uri="{FF2B5EF4-FFF2-40B4-BE49-F238E27FC236}">
              <a16:creationId xmlns:a16="http://schemas.microsoft.com/office/drawing/2014/main" id="{00000000-0008-0000-0A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7" descr="Inserted picture RelID:10">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8" descr="Inserted picture RelID:1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9" descr="Inserted picture RelID:12">
          <a:extLst>
            <a:ext uri="{FF2B5EF4-FFF2-40B4-BE49-F238E27FC236}">
              <a16:creationId xmlns:a16="http://schemas.microsoft.com/office/drawing/2014/main" id="{00000000-0008-0000-0A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20" descr="Inserted picture RelID:13">
          <a:extLst>
            <a:ext uri="{FF2B5EF4-FFF2-40B4-BE49-F238E27FC236}">
              <a16:creationId xmlns:a16="http://schemas.microsoft.com/office/drawing/2014/main" id="{00000000-0008-0000-0A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1" descr="Inserted picture RelID:14">
          <a:extLst>
            <a:ext uri="{FF2B5EF4-FFF2-40B4-BE49-F238E27FC236}">
              <a16:creationId xmlns:a16="http://schemas.microsoft.com/office/drawing/2014/main" id="{00000000-0008-0000-0A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2" descr="Inserted picture RelID:15">
          <a:extLst>
            <a:ext uri="{FF2B5EF4-FFF2-40B4-BE49-F238E27FC236}">
              <a16:creationId xmlns:a16="http://schemas.microsoft.com/office/drawing/2014/main" id="{00000000-0008-0000-0A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3" descr="Inserted picture RelID:16">
          <a:extLst>
            <a:ext uri="{FF2B5EF4-FFF2-40B4-BE49-F238E27FC236}">
              <a16:creationId xmlns:a16="http://schemas.microsoft.com/office/drawing/2014/main" id="{00000000-0008-0000-0A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4" descr="Inserted picture RelID:17">
          <a:extLst>
            <a:ext uri="{FF2B5EF4-FFF2-40B4-BE49-F238E27FC236}">
              <a16:creationId xmlns:a16="http://schemas.microsoft.com/office/drawing/2014/main" id="{00000000-0008-0000-0A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25" descr="Inserted picture RelID:18">
          <a:extLst>
            <a:ext uri="{FF2B5EF4-FFF2-40B4-BE49-F238E27FC236}">
              <a16:creationId xmlns:a16="http://schemas.microsoft.com/office/drawing/2014/main" id="{00000000-0008-0000-0A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26" descr="Inserted picture RelID:19">
          <a:extLst>
            <a:ext uri="{FF2B5EF4-FFF2-40B4-BE49-F238E27FC236}">
              <a16:creationId xmlns:a16="http://schemas.microsoft.com/office/drawing/2014/main" id="{00000000-0008-0000-0A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8" descr="Inserted picture RelID:2">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AFA7C-BA7D-4570-8607-DA56D2A80E7E}">
  <sheetPr>
    <tabColor rgb="FFE36E00"/>
  </sheetPr>
  <dimension ref="A1:A174"/>
  <sheetViews>
    <sheetView tabSelected="1" zoomScale="60" zoomScaleNormal="60" workbookViewId="0"/>
  </sheetViews>
  <sheetFormatPr defaultColWidth="9.109375" defaultRowHeight="14.4" x14ac:dyDescent="0.3"/>
  <cols>
    <col min="1" max="1" width="242" style="119" customWidth="1"/>
    <col min="2" max="16384" width="9.109375" style="119"/>
  </cols>
  <sheetData>
    <row r="1" spans="1:1" ht="31.2" x14ac:dyDescent="0.3">
      <c r="A1" s="118" t="s">
        <v>1212</v>
      </c>
    </row>
    <row r="3" spans="1:1" ht="15" x14ac:dyDescent="0.3">
      <c r="A3" s="120"/>
    </row>
    <row r="4" spans="1:1" ht="34.799999999999997" x14ac:dyDescent="0.3">
      <c r="A4" s="121" t="s">
        <v>1213</v>
      </c>
    </row>
    <row r="5" spans="1:1" ht="34.799999999999997" x14ac:dyDescent="0.3">
      <c r="A5" s="121" t="s">
        <v>1214</v>
      </c>
    </row>
    <row r="6" spans="1:1" ht="52.2" x14ac:dyDescent="0.3">
      <c r="A6" s="121" t="s">
        <v>1215</v>
      </c>
    </row>
    <row r="7" spans="1:1" ht="17.399999999999999" x14ac:dyDescent="0.3">
      <c r="A7" s="121"/>
    </row>
    <row r="8" spans="1:1" ht="18" x14ac:dyDescent="0.3">
      <c r="A8" s="122" t="s">
        <v>1216</v>
      </c>
    </row>
    <row r="9" spans="1:1" ht="34.799999999999997" x14ac:dyDescent="0.35">
      <c r="A9" s="123" t="s">
        <v>1217</v>
      </c>
    </row>
    <row r="10" spans="1:1" ht="87" x14ac:dyDescent="0.3">
      <c r="A10" s="124" t="s">
        <v>1218</v>
      </c>
    </row>
    <row r="11" spans="1:1" ht="34.799999999999997" x14ac:dyDescent="0.3">
      <c r="A11" s="124" t="s">
        <v>1219</v>
      </c>
    </row>
    <row r="12" spans="1:1" ht="17.399999999999999" x14ac:dyDescent="0.3">
      <c r="A12" s="124" t="s">
        <v>1220</v>
      </c>
    </row>
    <row r="13" spans="1:1" ht="17.399999999999999" x14ac:dyDescent="0.3">
      <c r="A13" s="124" t="s">
        <v>1221</v>
      </c>
    </row>
    <row r="14" spans="1:1" ht="34.799999999999997" x14ac:dyDescent="0.3">
      <c r="A14" s="124" t="s">
        <v>1222</v>
      </c>
    </row>
    <row r="15" spans="1:1" ht="17.399999999999999" x14ac:dyDescent="0.3">
      <c r="A15" s="124"/>
    </row>
    <row r="16" spans="1:1" ht="18" x14ac:dyDescent="0.3">
      <c r="A16" s="122" t="s">
        <v>1223</v>
      </c>
    </row>
    <row r="17" spans="1:1" ht="17.399999999999999" x14ac:dyDescent="0.3">
      <c r="A17" s="125" t="s">
        <v>1224</v>
      </c>
    </row>
    <row r="18" spans="1:1" ht="34.799999999999997" x14ac:dyDescent="0.3">
      <c r="A18" s="126" t="s">
        <v>1225</v>
      </c>
    </row>
    <row r="19" spans="1:1" ht="34.799999999999997" x14ac:dyDescent="0.3">
      <c r="A19" s="126" t="s">
        <v>1226</v>
      </c>
    </row>
    <row r="20" spans="1:1" ht="52.2" x14ac:dyDescent="0.3">
      <c r="A20" s="126" t="s">
        <v>1227</v>
      </c>
    </row>
    <row r="21" spans="1:1" ht="87" x14ac:dyDescent="0.3">
      <c r="A21" s="126" t="s">
        <v>1228</v>
      </c>
    </row>
    <row r="22" spans="1:1" ht="52.2" x14ac:dyDescent="0.3">
      <c r="A22" s="126" t="s">
        <v>1229</v>
      </c>
    </row>
    <row r="23" spans="1:1" ht="34.799999999999997" x14ac:dyDescent="0.3">
      <c r="A23" s="126" t="s">
        <v>1230</v>
      </c>
    </row>
    <row r="24" spans="1:1" ht="17.399999999999999" x14ac:dyDescent="0.3">
      <c r="A24" s="126" t="s">
        <v>1231</v>
      </c>
    </row>
    <row r="25" spans="1:1" ht="17.399999999999999" x14ac:dyDescent="0.3">
      <c r="A25" s="125" t="s">
        <v>1232</v>
      </c>
    </row>
    <row r="26" spans="1:1" ht="52.2" x14ac:dyDescent="0.35">
      <c r="A26" s="127" t="s">
        <v>1233</v>
      </c>
    </row>
    <row r="27" spans="1:1" ht="17.399999999999999" x14ac:dyDescent="0.35">
      <c r="A27" s="127" t="s">
        <v>1234</v>
      </c>
    </row>
    <row r="28" spans="1:1" ht="17.399999999999999" x14ac:dyDescent="0.3">
      <c r="A28" s="125" t="s">
        <v>1235</v>
      </c>
    </row>
    <row r="29" spans="1:1" ht="34.799999999999997" x14ac:dyDescent="0.3">
      <c r="A29" s="126" t="s">
        <v>1236</v>
      </c>
    </row>
    <row r="30" spans="1:1" ht="34.799999999999997" x14ac:dyDescent="0.3">
      <c r="A30" s="126" t="s">
        <v>1237</v>
      </c>
    </row>
    <row r="31" spans="1:1" ht="34.799999999999997" x14ac:dyDescent="0.3">
      <c r="A31" s="126" t="s">
        <v>1238</v>
      </c>
    </row>
    <row r="32" spans="1:1" ht="34.799999999999997" x14ac:dyDescent="0.3">
      <c r="A32" s="126" t="s">
        <v>1239</v>
      </c>
    </row>
    <row r="33" spans="1:1" ht="17.399999999999999" x14ac:dyDescent="0.3">
      <c r="A33" s="126"/>
    </row>
    <row r="34" spans="1:1" ht="18" x14ac:dyDescent="0.3">
      <c r="A34" s="122" t="s">
        <v>1240</v>
      </c>
    </row>
    <row r="35" spans="1:1" ht="17.399999999999999" x14ac:dyDescent="0.3">
      <c r="A35" s="125" t="s">
        <v>1241</v>
      </c>
    </row>
    <row r="36" spans="1:1" ht="34.799999999999997" x14ac:dyDescent="0.3">
      <c r="A36" s="126" t="s">
        <v>1242</v>
      </c>
    </row>
    <row r="37" spans="1:1" ht="34.799999999999997" x14ac:dyDescent="0.3">
      <c r="A37" s="126" t="s">
        <v>1243</v>
      </c>
    </row>
    <row r="38" spans="1:1" ht="34.799999999999997" x14ac:dyDescent="0.3">
      <c r="A38" s="126" t="s">
        <v>1244</v>
      </c>
    </row>
    <row r="39" spans="1:1" ht="17.399999999999999" x14ac:dyDescent="0.3">
      <c r="A39" s="126" t="s">
        <v>1245</v>
      </c>
    </row>
    <row r="40" spans="1:1" ht="34.799999999999997" x14ac:dyDescent="0.3">
      <c r="A40" s="126" t="s">
        <v>1246</v>
      </c>
    </row>
    <row r="41" spans="1:1" ht="17.399999999999999" x14ac:dyDescent="0.3">
      <c r="A41" s="125" t="s">
        <v>1247</v>
      </c>
    </row>
    <row r="42" spans="1:1" ht="17.399999999999999" x14ac:dyDescent="0.3">
      <c r="A42" s="126" t="s">
        <v>1248</v>
      </c>
    </row>
    <row r="43" spans="1:1" ht="17.399999999999999" x14ac:dyDescent="0.35">
      <c r="A43" s="127" t="s">
        <v>1249</v>
      </c>
    </row>
    <row r="44" spans="1:1" ht="17.399999999999999" x14ac:dyDescent="0.3">
      <c r="A44" s="125" t="s">
        <v>1250</v>
      </c>
    </row>
    <row r="45" spans="1:1" ht="34.799999999999997" x14ac:dyDescent="0.35">
      <c r="A45" s="127" t="s">
        <v>1251</v>
      </c>
    </row>
    <row r="46" spans="1:1" ht="34.799999999999997" x14ac:dyDescent="0.3">
      <c r="A46" s="126" t="s">
        <v>1252</v>
      </c>
    </row>
    <row r="47" spans="1:1" ht="52.2" x14ac:dyDescent="0.3">
      <c r="A47" s="126" t="s">
        <v>1253</v>
      </c>
    </row>
    <row r="48" spans="1:1" ht="17.399999999999999" x14ac:dyDescent="0.3">
      <c r="A48" s="126" t="s">
        <v>1254</v>
      </c>
    </row>
    <row r="49" spans="1:1" ht="17.399999999999999" x14ac:dyDescent="0.35">
      <c r="A49" s="127" t="s">
        <v>1255</v>
      </c>
    </row>
    <row r="50" spans="1:1" ht="17.399999999999999" x14ac:dyDescent="0.3">
      <c r="A50" s="125" t="s">
        <v>1256</v>
      </c>
    </row>
    <row r="51" spans="1:1" ht="34.799999999999997" x14ac:dyDescent="0.35">
      <c r="A51" s="127" t="s">
        <v>1257</v>
      </c>
    </row>
    <row r="52" spans="1:1" ht="17.399999999999999" x14ac:dyDescent="0.3">
      <c r="A52" s="126" t="s">
        <v>1258</v>
      </c>
    </row>
    <row r="53" spans="1:1" ht="34.799999999999997" x14ac:dyDescent="0.35">
      <c r="A53" s="127" t="s">
        <v>1259</v>
      </c>
    </row>
    <row r="54" spans="1:1" ht="17.399999999999999" x14ac:dyDescent="0.3">
      <c r="A54" s="125" t="s">
        <v>1260</v>
      </c>
    </row>
    <row r="55" spans="1:1" ht="17.399999999999999" x14ac:dyDescent="0.35">
      <c r="A55" s="127" t="s">
        <v>1261</v>
      </c>
    </row>
    <row r="56" spans="1:1" ht="34.799999999999997" x14ac:dyDescent="0.3">
      <c r="A56" s="126" t="s">
        <v>1262</v>
      </c>
    </row>
    <row r="57" spans="1:1" ht="17.399999999999999" x14ac:dyDescent="0.3">
      <c r="A57" s="126" t="s">
        <v>1263</v>
      </c>
    </row>
    <row r="58" spans="1:1" ht="34.799999999999997" x14ac:dyDescent="0.3">
      <c r="A58" s="126" t="s">
        <v>1264</v>
      </c>
    </row>
    <row r="59" spans="1:1" ht="17.399999999999999" x14ac:dyDescent="0.3">
      <c r="A59" s="125" t="s">
        <v>1265</v>
      </c>
    </row>
    <row r="60" spans="1:1" ht="34.799999999999997" x14ac:dyDescent="0.3">
      <c r="A60" s="126" t="s">
        <v>1266</v>
      </c>
    </row>
    <row r="61" spans="1:1" ht="17.399999999999999" x14ac:dyDescent="0.3">
      <c r="A61" s="128"/>
    </row>
    <row r="62" spans="1:1" ht="18" x14ac:dyDescent="0.3">
      <c r="A62" s="122" t="s">
        <v>1267</v>
      </c>
    </row>
    <row r="63" spans="1:1" ht="17.399999999999999" x14ac:dyDescent="0.3">
      <c r="A63" s="125" t="s">
        <v>1268</v>
      </c>
    </row>
    <row r="64" spans="1:1" ht="34.799999999999997" x14ac:dyDescent="0.3">
      <c r="A64" s="126" t="s">
        <v>1269</v>
      </c>
    </row>
    <row r="65" spans="1:1" ht="17.399999999999999" x14ac:dyDescent="0.3">
      <c r="A65" s="126" t="s">
        <v>1270</v>
      </c>
    </row>
    <row r="66" spans="1:1" ht="52.2" x14ac:dyDescent="0.3">
      <c r="A66" s="124" t="s">
        <v>1271</v>
      </c>
    </row>
    <row r="67" spans="1:1" ht="34.799999999999997" x14ac:dyDescent="0.3">
      <c r="A67" s="124" t="s">
        <v>1272</v>
      </c>
    </row>
    <row r="68" spans="1:1" ht="34.799999999999997" x14ac:dyDescent="0.3">
      <c r="A68" s="124" t="s">
        <v>1273</v>
      </c>
    </row>
    <row r="69" spans="1:1" ht="17.399999999999999" x14ac:dyDescent="0.3">
      <c r="A69" s="129" t="s">
        <v>1274</v>
      </c>
    </row>
    <row r="70" spans="1:1" ht="52.2" x14ac:dyDescent="0.3">
      <c r="A70" s="124" t="s">
        <v>1275</v>
      </c>
    </row>
    <row r="71" spans="1:1" ht="17.399999999999999" x14ac:dyDescent="0.3">
      <c r="A71" s="124" t="s">
        <v>1276</v>
      </c>
    </row>
    <row r="72" spans="1:1" ht="17.399999999999999" x14ac:dyDescent="0.3">
      <c r="A72" s="129" t="s">
        <v>1277</v>
      </c>
    </row>
    <row r="73" spans="1:1" ht="17.399999999999999" x14ac:dyDescent="0.3">
      <c r="A73" s="124" t="s">
        <v>1278</v>
      </c>
    </row>
    <row r="74" spans="1:1" ht="17.399999999999999" x14ac:dyDescent="0.3">
      <c r="A74" s="129" t="s">
        <v>1279</v>
      </c>
    </row>
    <row r="75" spans="1:1" ht="34.799999999999997" x14ac:dyDescent="0.3">
      <c r="A75" s="124" t="s">
        <v>1280</v>
      </c>
    </row>
    <row r="76" spans="1:1" ht="17.399999999999999" x14ac:dyDescent="0.3">
      <c r="A76" s="124" t="s">
        <v>1281</v>
      </c>
    </row>
    <row r="77" spans="1:1" ht="52.2" x14ac:dyDescent="0.3">
      <c r="A77" s="124" t="s">
        <v>1282</v>
      </c>
    </row>
    <row r="78" spans="1:1" ht="17.399999999999999" x14ac:dyDescent="0.3">
      <c r="A78" s="129" t="s">
        <v>1283</v>
      </c>
    </row>
    <row r="79" spans="1:1" ht="17.399999999999999" x14ac:dyDescent="0.35">
      <c r="A79" s="123" t="s">
        <v>1284</v>
      </c>
    </row>
    <row r="80" spans="1:1" ht="17.399999999999999" x14ac:dyDescent="0.3">
      <c r="A80" s="129" t="s">
        <v>1285</v>
      </c>
    </row>
    <row r="81" spans="1:1" ht="34.799999999999997" x14ac:dyDescent="0.3">
      <c r="A81" s="124" t="s">
        <v>1286</v>
      </c>
    </row>
    <row r="82" spans="1:1" ht="34.799999999999997" x14ac:dyDescent="0.3">
      <c r="A82" s="124" t="s">
        <v>1287</v>
      </c>
    </row>
    <row r="83" spans="1:1" ht="34.799999999999997" x14ac:dyDescent="0.3">
      <c r="A83" s="124" t="s">
        <v>1288</v>
      </c>
    </row>
    <row r="84" spans="1:1" ht="34.799999999999997" x14ac:dyDescent="0.3">
      <c r="A84" s="124" t="s">
        <v>1289</v>
      </c>
    </row>
    <row r="85" spans="1:1" ht="34.799999999999997" x14ac:dyDescent="0.3">
      <c r="A85" s="124" t="s">
        <v>1290</v>
      </c>
    </row>
    <row r="86" spans="1:1" ht="17.399999999999999" x14ac:dyDescent="0.3">
      <c r="A86" s="129" t="s">
        <v>1291</v>
      </c>
    </row>
    <row r="87" spans="1:1" ht="17.399999999999999" x14ac:dyDescent="0.3">
      <c r="A87" s="124" t="s">
        <v>1292</v>
      </c>
    </row>
    <row r="88" spans="1:1" ht="34.799999999999997" x14ac:dyDescent="0.3">
      <c r="A88" s="124" t="s">
        <v>1293</v>
      </c>
    </row>
    <row r="89" spans="1:1" ht="17.399999999999999" x14ac:dyDescent="0.3">
      <c r="A89" s="129" t="s">
        <v>1294</v>
      </c>
    </row>
    <row r="90" spans="1:1" ht="34.799999999999997" x14ac:dyDescent="0.3">
      <c r="A90" s="124" t="s">
        <v>1295</v>
      </c>
    </row>
    <row r="91" spans="1:1" ht="17.399999999999999" x14ac:dyDescent="0.3">
      <c r="A91" s="129" t="s">
        <v>1296</v>
      </c>
    </row>
    <row r="92" spans="1:1" ht="17.399999999999999" x14ac:dyDescent="0.35">
      <c r="A92" s="123" t="s">
        <v>1297</v>
      </c>
    </row>
    <row r="93" spans="1:1" ht="17.399999999999999" x14ac:dyDescent="0.3">
      <c r="A93" s="124" t="s">
        <v>1298</v>
      </c>
    </row>
    <row r="94" spans="1:1" ht="17.399999999999999" x14ac:dyDescent="0.3">
      <c r="A94" s="124"/>
    </row>
    <row r="95" spans="1:1" ht="18" x14ac:dyDescent="0.3">
      <c r="A95" s="122" t="s">
        <v>1299</v>
      </c>
    </row>
    <row r="96" spans="1:1" ht="34.799999999999997" x14ac:dyDescent="0.35">
      <c r="A96" s="123" t="s">
        <v>1300</v>
      </c>
    </row>
    <row r="97" spans="1:1" ht="17.399999999999999" x14ac:dyDescent="0.35">
      <c r="A97" s="123" t="s">
        <v>1301</v>
      </c>
    </row>
    <row r="98" spans="1:1" ht="17.399999999999999" x14ac:dyDescent="0.3">
      <c r="A98" s="129" t="s">
        <v>1302</v>
      </c>
    </row>
    <row r="99" spans="1:1" ht="17.399999999999999" x14ac:dyDescent="0.3">
      <c r="A99" s="121" t="s">
        <v>1303</v>
      </c>
    </row>
    <row r="100" spans="1:1" ht="17.399999999999999" x14ac:dyDescent="0.3">
      <c r="A100" s="124" t="s">
        <v>1304</v>
      </c>
    </row>
    <row r="101" spans="1:1" ht="17.399999999999999" x14ac:dyDescent="0.3">
      <c r="A101" s="124" t="s">
        <v>1305</v>
      </c>
    </row>
    <row r="102" spans="1:1" ht="17.399999999999999" x14ac:dyDescent="0.3">
      <c r="A102" s="124" t="s">
        <v>1306</v>
      </c>
    </row>
    <row r="103" spans="1:1" ht="17.399999999999999" x14ac:dyDescent="0.3">
      <c r="A103" s="124" t="s">
        <v>1307</v>
      </c>
    </row>
    <row r="104" spans="1:1" ht="34.799999999999997" x14ac:dyDescent="0.3">
      <c r="A104" s="124" t="s">
        <v>1308</v>
      </c>
    </row>
    <row r="105" spans="1:1" ht="17.399999999999999" x14ac:dyDescent="0.3">
      <c r="A105" s="121" t="s">
        <v>1309</v>
      </c>
    </row>
    <row r="106" spans="1:1" ht="17.399999999999999" x14ac:dyDescent="0.3">
      <c r="A106" s="124" t="s">
        <v>1310</v>
      </c>
    </row>
    <row r="107" spans="1:1" ht="17.399999999999999" x14ac:dyDescent="0.3">
      <c r="A107" s="124" t="s">
        <v>1311</v>
      </c>
    </row>
    <row r="108" spans="1:1" ht="17.399999999999999" x14ac:dyDescent="0.3">
      <c r="A108" s="124" t="s">
        <v>1312</v>
      </c>
    </row>
    <row r="109" spans="1:1" ht="17.399999999999999" x14ac:dyDescent="0.3">
      <c r="A109" s="124" t="s">
        <v>1313</v>
      </c>
    </row>
    <row r="110" spans="1:1" ht="17.399999999999999" x14ac:dyDescent="0.3">
      <c r="A110" s="124" t="s">
        <v>1314</v>
      </c>
    </row>
    <row r="111" spans="1:1" ht="17.399999999999999" x14ac:dyDescent="0.3">
      <c r="A111" s="124" t="s">
        <v>1315</v>
      </c>
    </row>
    <row r="112" spans="1:1" ht="17.399999999999999" x14ac:dyDescent="0.3">
      <c r="A112" s="129" t="s">
        <v>1316</v>
      </c>
    </row>
    <row r="113" spans="1:1" ht="17.399999999999999" x14ac:dyDescent="0.3">
      <c r="A113" s="124" t="s">
        <v>1317</v>
      </c>
    </row>
    <row r="114" spans="1:1" ht="17.399999999999999" x14ac:dyDescent="0.3">
      <c r="A114" s="121" t="s">
        <v>1318</v>
      </c>
    </row>
    <row r="115" spans="1:1" ht="17.399999999999999" x14ac:dyDescent="0.3">
      <c r="A115" s="124" t="s">
        <v>1319</v>
      </c>
    </row>
    <row r="116" spans="1:1" ht="17.399999999999999" x14ac:dyDescent="0.3">
      <c r="A116" s="124" t="s">
        <v>1320</v>
      </c>
    </row>
    <row r="117" spans="1:1" ht="17.399999999999999" x14ac:dyDescent="0.3">
      <c r="A117" s="121" t="s">
        <v>1321</v>
      </c>
    </row>
    <row r="118" spans="1:1" ht="17.399999999999999" x14ac:dyDescent="0.3">
      <c r="A118" s="124" t="s">
        <v>1322</v>
      </c>
    </row>
    <row r="119" spans="1:1" ht="17.399999999999999" x14ac:dyDescent="0.3">
      <c r="A119" s="124" t="s">
        <v>1323</v>
      </c>
    </row>
    <row r="120" spans="1:1" ht="17.399999999999999" x14ac:dyDescent="0.3">
      <c r="A120" s="124" t="s">
        <v>1324</v>
      </c>
    </row>
    <row r="121" spans="1:1" ht="17.399999999999999" x14ac:dyDescent="0.3">
      <c r="A121" s="129" t="s">
        <v>1325</v>
      </c>
    </row>
    <row r="122" spans="1:1" ht="17.399999999999999" x14ac:dyDescent="0.3">
      <c r="A122" s="121" t="s">
        <v>1326</v>
      </c>
    </row>
    <row r="123" spans="1:1" ht="17.399999999999999" x14ac:dyDescent="0.3">
      <c r="A123" s="121" t="s">
        <v>1327</v>
      </c>
    </row>
    <row r="124" spans="1:1" ht="17.399999999999999" x14ac:dyDescent="0.3">
      <c r="A124" s="124" t="s">
        <v>1328</v>
      </c>
    </row>
    <row r="125" spans="1:1" ht="17.399999999999999" x14ac:dyDescent="0.3">
      <c r="A125" s="124" t="s">
        <v>1329</v>
      </c>
    </row>
    <row r="126" spans="1:1" ht="17.399999999999999" x14ac:dyDescent="0.3">
      <c r="A126" s="124" t="s">
        <v>1330</v>
      </c>
    </row>
    <row r="127" spans="1:1" ht="17.399999999999999" x14ac:dyDescent="0.3">
      <c r="A127" s="124" t="s">
        <v>1331</v>
      </c>
    </row>
    <row r="128" spans="1:1" ht="17.399999999999999" x14ac:dyDescent="0.3">
      <c r="A128" s="124" t="s">
        <v>1332</v>
      </c>
    </row>
    <row r="129" spans="1:1" ht="17.399999999999999" x14ac:dyDescent="0.3">
      <c r="A129" s="129" t="s">
        <v>1333</v>
      </c>
    </row>
    <row r="130" spans="1:1" ht="34.799999999999997" x14ac:dyDescent="0.3">
      <c r="A130" s="124" t="s">
        <v>1334</v>
      </c>
    </row>
    <row r="131" spans="1:1" ht="69.599999999999994" x14ac:dyDescent="0.3">
      <c r="A131" s="124" t="s">
        <v>1335</v>
      </c>
    </row>
    <row r="132" spans="1:1" ht="34.799999999999997" x14ac:dyDescent="0.3">
      <c r="A132" s="124" t="s">
        <v>1336</v>
      </c>
    </row>
    <row r="133" spans="1:1" ht="17.399999999999999" x14ac:dyDescent="0.3">
      <c r="A133" s="129" t="s">
        <v>1337</v>
      </c>
    </row>
    <row r="134" spans="1:1" ht="34.799999999999997" x14ac:dyDescent="0.3">
      <c r="A134" s="121" t="s">
        <v>1338</v>
      </c>
    </row>
    <row r="135" spans="1:1" ht="17.399999999999999" x14ac:dyDescent="0.3">
      <c r="A135" s="121"/>
    </row>
    <row r="136" spans="1:1" ht="18" x14ac:dyDescent="0.3">
      <c r="A136" s="122" t="s">
        <v>1339</v>
      </c>
    </row>
    <row r="137" spans="1:1" ht="17.399999999999999" x14ac:dyDescent="0.3">
      <c r="A137" s="124" t="s">
        <v>1340</v>
      </c>
    </row>
    <row r="138" spans="1:1" ht="52.2" x14ac:dyDescent="0.3">
      <c r="A138" s="126" t="s">
        <v>1341</v>
      </c>
    </row>
    <row r="139" spans="1:1" ht="34.799999999999997" x14ac:dyDescent="0.3">
      <c r="A139" s="126" t="s">
        <v>1342</v>
      </c>
    </row>
    <row r="140" spans="1:1" ht="17.399999999999999" x14ac:dyDescent="0.3">
      <c r="A140" s="125" t="s">
        <v>1343</v>
      </c>
    </row>
    <row r="141" spans="1:1" ht="17.399999999999999" x14ac:dyDescent="0.3">
      <c r="A141" s="130" t="s">
        <v>1344</v>
      </c>
    </row>
    <row r="142" spans="1:1" ht="34.799999999999997" x14ac:dyDescent="0.35">
      <c r="A142" s="127" t="s">
        <v>1345</v>
      </c>
    </row>
    <row r="143" spans="1:1" ht="17.399999999999999" x14ac:dyDescent="0.3">
      <c r="A143" s="126" t="s">
        <v>1346</v>
      </c>
    </row>
    <row r="144" spans="1:1" ht="17.399999999999999" x14ac:dyDescent="0.3">
      <c r="A144" s="126" t="s">
        <v>1347</v>
      </c>
    </row>
    <row r="145" spans="1:1" ht="17.399999999999999" x14ac:dyDescent="0.3">
      <c r="A145" s="130" t="s">
        <v>1348</v>
      </c>
    </row>
    <row r="146" spans="1:1" ht="17.399999999999999" x14ac:dyDescent="0.3">
      <c r="A146" s="125" t="s">
        <v>1349</v>
      </c>
    </row>
    <row r="147" spans="1:1" ht="17.399999999999999" x14ac:dyDescent="0.3">
      <c r="A147" s="130" t="s">
        <v>1350</v>
      </c>
    </row>
    <row r="148" spans="1:1" ht="17.399999999999999" x14ac:dyDescent="0.3">
      <c r="A148" s="126" t="s">
        <v>1351</v>
      </c>
    </row>
    <row r="149" spans="1:1" ht="17.399999999999999" x14ac:dyDescent="0.3">
      <c r="A149" s="126" t="s">
        <v>1352</v>
      </c>
    </row>
    <row r="150" spans="1:1" ht="17.399999999999999" x14ac:dyDescent="0.3">
      <c r="A150" s="126" t="s">
        <v>1353</v>
      </c>
    </row>
    <row r="151" spans="1:1" ht="34.799999999999997" x14ac:dyDescent="0.3">
      <c r="A151" s="130" t="s">
        <v>1354</v>
      </c>
    </row>
    <row r="152" spans="1:1" ht="17.399999999999999" x14ac:dyDescent="0.3">
      <c r="A152" s="125" t="s">
        <v>1355</v>
      </c>
    </row>
    <row r="153" spans="1:1" ht="17.399999999999999" x14ac:dyDescent="0.3">
      <c r="A153" s="126" t="s">
        <v>1356</v>
      </c>
    </row>
    <row r="154" spans="1:1" ht="17.399999999999999" x14ac:dyDescent="0.3">
      <c r="A154" s="126" t="s">
        <v>1357</v>
      </c>
    </row>
    <row r="155" spans="1:1" ht="17.399999999999999" x14ac:dyDescent="0.3">
      <c r="A155" s="126" t="s">
        <v>1358</v>
      </c>
    </row>
    <row r="156" spans="1:1" ht="17.399999999999999" x14ac:dyDescent="0.3">
      <c r="A156" s="126" t="s">
        <v>1359</v>
      </c>
    </row>
    <row r="157" spans="1:1" ht="34.799999999999997" x14ac:dyDescent="0.3">
      <c r="A157" s="126" t="s">
        <v>1360</v>
      </c>
    </row>
    <row r="158" spans="1:1" ht="34.799999999999997" x14ac:dyDescent="0.3">
      <c r="A158" s="126" t="s">
        <v>1361</v>
      </c>
    </row>
    <row r="159" spans="1:1" ht="17.399999999999999" x14ac:dyDescent="0.3">
      <c r="A159" s="125" t="s">
        <v>1362</v>
      </c>
    </row>
    <row r="160" spans="1:1" ht="34.799999999999997" x14ac:dyDescent="0.3">
      <c r="A160" s="126" t="s">
        <v>1363</v>
      </c>
    </row>
    <row r="161" spans="1:1" ht="34.799999999999997" x14ac:dyDescent="0.3">
      <c r="A161" s="126" t="s">
        <v>1364</v>
      </c>
    </row>
    <row r="162" spans="1:1" ht="17.399999999999999" x14ac:dyDescent="0.3">
      <c r="A162" s="126" t="s">
        <v>1365</v>
      </c>
    </row>
    <row r="163" spans="1:1" ht="17.399999999999999" x14ac:dyDescent="0.3">
      <c r="A163" s="125" t="s">
        <v>1366</v>
      </c>
    </row>
    <row r="164" spans="1:1" ht="34.799999999999997" x14ac:dyDescent="0.35">
      <c r="A164" s="127" t="s">
        <v>1367</v>
      </c>
    </row>
    <row r="165" spans="1:1" ht="34.799999999999997" x14ac:dyDescent="0.3">
      <c r="A165" s="126" t="s">
        <v>1368</v>
      </c>
    </row>
    <row r="166" spans="1:1" ht="17.399999999999999" x14ac:dyDescent="0.3">
      <c r="A166" s="125" t="s">
        <v>1369</v>
      </c>
    </row>
    <row r="167" spans="1:1" ht="17.399999999999999" x14ac:dyDescent="0.3">
      <c r="A167" s="126" t="s">
        <v>1370</v>
      </c>
    </row>
    <row r="168" spans="1:1" ht="17.399999999999999" x14ac:dyDescent="0.3">
      <c r="A168" s="125" t="s">
        <v>1371</v>
      </c>
    </row>
    <row r="169" spans="1:1" ht="17.399999999999999" x14ac:dyDescent="0.35">
      <c r="A169" s="127" t="s">
        <v>1372</v>
      </c>
    </row>
    <row r="170" spans="1:1" ht="17.399999999999999" x14ac:dyDescent="0.35">
      <c r="A170" s="127"/>
    </row>
    <row r="171" spans="1:1" ht="17.399999999999999" x14ac:dyDescent="0.35">
      <c r="A171" s="127"/>
    </row>
    <row r="172" spans="1:1" ht="17.399999999999999" x14ac:dyDescent="0.35">
      <c r="A172" s="127"/>
    </row>
    <row r="173" spans="1:1" ht="17.399999999999999" x14ac:dyDescent="0.35">
      <c r="A173" s="127"/>
    </row>
    <row r="174" spans="1:1" ht="17.399999999999999" x14ac:dyDescent="0.35">
      <c r="A174" s="127"/>
    </row>
  </sheetData>
  <pageMargins left="0.70866141732283472" right="0.70866141732283472" top="0.74803149606299213" bottom="0.74803149606299213" header="0.31496062992125984" footer="0.31496062992125984"/>
  <pageSetup paperSize="9" scale="49" fitToHeight="0" orientation="landscape" r:id="rId1"/>
  <headerFooter>
    <oddHeader>&amp;R&amp;G</oddHeader>
    <oddFooter>&amp;R&amp;1#&amp;"Calibri"&amp;10&amp;K0078D7Classification : Internal</oddFooter>
  </headerFooter>
  <rowBreaks count="3" manualBreakCount="3">
    <brk id="14" man="1"/>
    <brk id="49" man="1"/>
    <brk id="135"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H60"/>
  <sheetViews>
    <sheetView zoomScaleNormal="100" workbookViewId="0">
      <selection sqref="A1:XFD1048576"/>
    </sheetView>
  </sheetViews>
  <sheetFormatPr defaultRowHeight="13.2" x14ac:dyDescent="0.25"/>
  <cols>
    <col min="1" max="1" width="0.44140625" customWidth="1"/>
    <col min="2" max="3" width="14.6640625" customWidth="1"/>
    <col min="4" max="4" width="24.77734375" customWidth="1"/>
    <col min="5" max="5" width="13.5546875" customWidth="1"/>
    <col min="6" max="6" width="17.6640625" customWidth="1"/>
    <col min="7" max="8" width="0.21875" customWidth="1"/>
    <col min="9" max="9" width="9.5546875" customWidth="1"/>
  </cols>
  <sheetData>
    <row r="1" spans="2:7" s="1" customFormat="1" ht="7.8" x14ac:dyDescent="0.15">
      <c r="B1" s="68"/>
    </row>
    <row r="2" spans="2:7" s="1" customFormat="1" ht="17.399999999999999" x14ac:dyDescent="0.15">
      <c r="B2" s="68"/>
      <c r="D2" s="70" t="s">
        <v>0</v>
      </c>
      <c r="E2" s="70"/>
      <c r="F2" s="70"/>
      <c r="G2" s="70"/>
    </row>
    <row r="3" spans="2:7" s="1" customFormat="1" ht="7.8" x14ac:dyDescent="0.15">
      <c r="B3" s="68"/>
    </row>
    <row r="4" spans="2:7" s="1" customFormat="1" ht="15.6" x14ac:dyDescent="0.15">
      <c r="B4" s="69" t="s">
        <v>1047</v>
      </c>
      <c r="C4" s="69"/>
      <c r="D4" s="69"/>
      <c r="E4" s="69"/>
      <c r="F4" s="69"/>
    </row>
    <row r="5" spans="2:7" s="1" customFormat="1" ht="7.8" x14ac:dyDescent="0.15"/>
    <row r="6" spans="2:7" s="1" customFormat="1" x14ac:dyDescent="0.15">
      <c r="B6" s="9" t="s">
        <v>1049</v>
      </c>
      <c r="C6" s="4">
        <v>45260</v>
      </c>
      <c r="D6" s="48" t="s">
        <v>1048</v>
      </c>
    </row>
    <row r="7" spans="2:7" s="1" customFormat="1" ht="7.8" x14ac:dyDescent="0.15"/>
    <row r="8" spans="2:7" s="1" customFormat="1" x14ac:dyDescent="0.15">
      <c r="B8" s="85" t="s">
        <v>1050</v>
      </c>
      <c r="C8" s="85"/>
      <c r="D8" s="85"/>
      <c r="E8" s="85"/>
      <c r="F8" s="85"/>
    </row>
    <row r="9" spans="2:7" s="1" customFormat="1" ht="7.8" x14ac:dyDescent="0.15"/>
    <row r="10" spans="2:7" s="1" customFormat="1" ht="10.199999999999999" x14ac:dyDescent="0.15">
      <c r="B10" s="87" t="s">
        <v>1051</v>
      </c>
      <c r="C10" s="87"/>
    </row>
    <row r="11" spans="2:7" s="1" customFormat="1" ht="7.8" x14ac:dyDescent="0.15"/>
    <row r="12" spans="2:7" s="1" customFormat="1" x14ac:dyDescent="0.15">
      <c r="B12" s="88" t="s">
        <v>1010</v>
      </c>
      <c r="C12" s="88"/>
      <c r="D12" s="88"/>
      <c r="E12" s="88"/>
      <c r="F12" s="35">
        <v>3608689440.56002</v>
      </c>
    </row>
    <row r="13" spans="2:7" s="1" customFormat="1" x14ac:dyDescent="0.15">
      <c r="B13" s="89" t="s">
        <v>1011</v>
      </c>
      <c r="C13" s="89"/>
      <c r="D13" s="89"/>
      <c r="E13" s="89"/>
      <c r="F13" s="36">
        <v>3608689440.56002</v>
      </c>
    </row>
    <row r="14" spans="2:7" s="1" customFormat="1" x14ac:dyDescent="0.15">
      <c r="B14" s="89" t="s">
        <v>1012</v>
      </c>
      <c r="C14" s="89"/>
      <c r="D14" s="89"/>
      <c r="E14" s="89"/>
      <c r="F14" s="36">
        <v>507791444.10000098</v>
      </c>
    </row>
    <row r="15" spans="2:7" s="1" customFormat="1" x14ac:dyDescent="0.15">
      <c r="B15" s="89" t="s">
        <v>433</v>
      </c>
      <c r="C15" s="89"/>
      <c r="D15" s="89"/>
      <c r="E15" s="89"/>
      <c r="F15" s="36">
        <v>26642</v>
      </c>
    </row>
    <row r="16" spans="2:7" s="1" customFormat="1" x14ac:dyDescent="0.15">
      <c r="B16" s="89" t="s">
        <v>1013</v>
      </c>
      <c r="C16" s="89"/>
      <c r="D16" s="89"/>
      <c r="E16" s="89"/>
      <c r="F16" s="36">
        <v>50029</v>
      </c>
    </row>
    <row r="17" spans="2:6" s="1" customFormat="1" x14ac:dyDescent="0.15">
      <c r="B17" s="89" t="s">
        <v>1014</v>
      </c>
      <c r="C17" s="89"/>
      <c r="D17" s="89"/>
      <c r="E17" s="89"/>
      <c r="F17" s="36">
        <v>135451.14633135701</v>
      </c>
    </row>
    <row r="18" spans="2:6" s="1" customFormat="1" x14ac:dyDescent="0.15">
      <c r="B18" s="89" t="s">
        <v>1015</v>
      </c>
      <c r="C18" s="89"/>
      <c r="D18" s="89"/>
      <c r="E18" s="89"/>
      <c r="F18" s="36">
        <v>72131.952278878496</v>
      </c>
    </row>
    <row r="19" spans="2:6" s="1" customFormat="1" x14ac:dyDescent="0.15">
      <c r="B19" s="89" t="s">
        <v>1016</v>
      </c>
      <c r="C19" s="89"/>
      <c r="D19" s="89"/>
      <c r="E19" s="89"/>
      <c r="F19" s="37">
        <v>0.51824310254913397</v>
      </c>
    </row>
    <row r="20" spans="2:6" s="1" customFormat="1" x14ac:dyDescent="0.15">
      <c r="B20" s="89" t="s">
        <v>1017</v>
      </c>
      <c r="C20" s="89"/>
      <c r="D20" s="89"/>
      <c r="E20" s="89"/>
      <c r="F20" s="37">
        <v>0.58528176904276197</v>
      </c>
    </row>
    <row r="21" spans="2:6" s="1" customFormat="1" x14ac:dyDescent="0.15">
      <c r="B21" s="89" t="s">
        <v>1018</v>
      </c>
      <c r="C21" s="89"/>
      <c r="D21" s="89"/>
      <c r="E21" s="89"/>
      <c r="F21" s="38">
        <v>4.3730667547869997</v>
      </c>
    </row>
    <row r="22" spans="2:6" s="1" customFormat="1" x14ac:dyDescent="0.15">
      <c r="B22" s="89" t="s">
        <v>1019</v>
      </c>
      <c r="C22" s="89"/>
      <c r="D22" s="89"/>
      <c r="E22" s="89"/>
      <c r="F22" s="38">
        <v>14.9335111680316</v>
      </c>
    </row>
    <row r="23" spans="2:6" s="1" customFormat="1" x14ac:dyDescent="0.15">
      <c r="B23" s="89" t="s">
        <v>1020</v>
      </c>
      <c r="C23" s="89"/>
      <c r="D23" s="89"/>
      <c r="E23" s="89"/>
      <c r="F23" s="38">
        <v>19.306577922818501</v>
      </c>
    </row>
    <row r="24" spans="2:6" s="1" customFormat="1" x14ac:dyDescent="0.15">
      <c r="B24" s="89" t="s">
        <v>1021</v>
      </c>
      <c r="C24" s="89"/>
      <c r="D24" s="89"/>
      <c r="E24" s="89"/>
      <c r="F24" s="37">
        <v>0.92018509185836295</v>
      </c>
    </row>
    <row r="25" spans="2:6" s="1" customFormat="1" x14ac:dyDescent="0.15">
      <c r="B25" s="89" t="s">
        <v>1022</v>
      </c>
      <c r="C25" s="89"/>
      <c r="D25" s="89"/>
      <c r="E25" s="89"/>
      <c r="F25" s="37">
        <v>7.9814908141639093E-2</v>
      </c>
    </row>
    <row r="26" spans="2:6" s="1" customFormat="1" x14ac:dyDescent="0.15">
      <c r="B26" s="89" t="s">
        <v>1023</v>
      </c>
      <c r="C26" s="89"/>
      <c r="D26" s="89"/>
      <c r="E26" s="89"/>
      <c r="F26" s="37">
        <v>1.7600174906063901E-2</v>
      </c>
    </row>
    <row r="27" spans="2:6" s="1" customFormat="1" x14ac:dyDescent="0.15">
      <c r="B27" s="89" t="s">
        <v>1024</v>
      </c>
      <c r="C27" s="89"/>
      <c r="D27" s="89"/>
      <c r="E27" s="89"/>
      <c r="F27" s="37">
        <v>1.7363028367727001E-2</v>
      </c>
    </row>
    <row r="28" spans="2:6" s="1" customFormat="1" x14ac:dyDescent="0.15">
      <c r="B28" s="89" t="s">
        <v>1025</v>
      </c>
      <c r="C28" s="89"/>
      <c r="D28" s="89"/>
      <c r="E28" s="89"/>
      <c r="F28" s="37">
        <v>2.0334234422565701E-2</v>
      </c>
    </row>
    <row r="29" spans="2:6" s="1" customFormat="1" x14ac:dyDescent="0.15">
      <c r="B29" s="89" t="s">
        <v>1026</v>
      </c>
      <c r="C29" s="89"/>
      <c r="D29" s="89"/>
      <c r="E29" s="89"/>
      <c r="F29" s="38">
        <v>7.8308367441549303</v>
      </c>
    </row>
    <row r="30" spans="2:6" s="1" customFormat="1" x14ac:dyDescent="0.15">
      <c r="B30" s="89" t="s">
        <v>1027</v>
      </c>
      <c r="C30" s="89"/>
      <c r="D30" s="89"/>
      <c r="E30" s="89"/>
      <c r="F30" s="38">
        <v>7.1984179444230803</v>
      </c>
    </row>
    <row r="31" spans="2:6" s="1" customFormat="1" x14ac:dyDescent="0.15">
      <c r="B31" s="90" t="s">
        <v>1028</v>
      </c>
      <c r="C31" s="90"/>
      <c r="D31" s="90"/>
      <c r="E31" s="90"/>
      <c r="F31" s="39">
        <v>5.86831517336489E-5</v>
      </c>
    </row>
    <row r="32" spans="2:6" s="1" customFormat="1" ht="7.8" x14ac:dyDescent="0.15"/>
    <row r="33" spans="2:8" s="1" customFormat="1" x14ac:dyDescent="0.15">
      <c r="B33" s="85" t="s">
        <v>1052</v>
      </c>
      <c r="C33" s="85"/>
      <c r="D33" s="85"/>
      <c r="E33" s="85"/>
      <c r="F33" s="85"/>
    </row>
    <row r="34" spans="2:8" s="1" customFormat="1" ht="7.8" x14ac:dyDescent="0.15"/>
    <row r="35" spans="2:8" s="1" customFormat="1" x14ac:dyDescent="0.25">
      <c r="B35" s="91" t="s">
        <v>1029</v>
      </c>
      <c r="C35" s="91"/>
      <c r="D35" s="91"/>
      <c r="E35" s="91"/>
      <c r="F35" s="26">
        <v>150494687.75</v>
      </c>
    </row>
    <row r="36" spans="2:8" s="1" customFormat="1" ht="7.8" x14ac:dyDescent="0.15"/>
    <row r="37" spans="2:8" s="1" customFormat="1" x14ac:dyDescent="0.15">
      <c r="B37" s="85" t="s">
        <v>1053</v>
      </c>
      <c r="C37" s="85"/>
      <c r="D37" s="85"/>
      <c r="E37" s="85"/>
      <c r="F37" s="85"/>
    </row>
    <row r="38" spans="2:8" s="1" customFormat="1" ht="7.8" x14ac:dyDescent="0.15"/>
    <row r="39" spans="2:8" s="1" customFormat="1" ht="10.199999999999999" x14ac:dyDescent="0.15">
      <c r="B39" s="40"/>
      <c r="C39" s="41" t="s">
        <v>1030</v>
      </c>
      <c r="D39" s="41" t="s">
        <v>1030</v>
      </c>
      <c r="E39" s="41" t="s">
        <v>1030</v>
      </c>
      <c r="F39" s="92" t="s">
        <v>1030</v>
      </c>
      <c r="G39" s="92"/>
      <c r="H39" s="92"/>
    </row>
    <row r="40" spans="2:8" s="1" customFormat="1" ht="10.199999999999999" x14ac:dyDescent="0.15">
      <c r="B40" s="42" t="s">
        <v>892</v>
      </c>
      <c r="C40" s="43" t="s">
        <v>1031</v>
      </c>
      <c r="D40" s="43" t="s">
        <v>1032</v>
      </c>
      <c r="E40" s="43" t="s">
        <v>1033</v>
      </c>
      <c r="F40" s="93" t="s">
        <v>1034</v>
      </c>
      <c r="G40" s="93"/>
      <c r="H40" s="93"/>
    </row>
    <row r="41" spans="2:8" s="1" customFormat="1" ht="10.199999999999999" x14ac:dyDescent="0.15">
      <c r="B41" s="44" t="s">
        <v>12</v>
      </c>
      <c r="C41" s="12" t="s">
        <v>1035</v>
      </c>
      <c r="D41" s="12" t="s">
        <v>1035</v>
      </c>
      <c r="E41" s="12" t="s">
        <v>1035</v>
      </c>
      <c r="F41" s="94" t="s">
        <v>1035</v>
      </c>
      <c r="G41" s="94"/>
      <c r="H41" s="94"/>
    </row>
    <row r="42" spans="2:8" s="1" customFormat="1" ht="10.199999999999999" x14ac:dyDescent="0.15">
      <c r="B42" s="45" t="s">
        <v>891</v>
      </c>
      <c r="C42" s="46" t="s">
        <v>1036</v>
      </c>
      <c r="D42" s="46" t="s">
        <v>1037</v>
      </c>
      <c r="E42" s="46" t="s">
        <v>1038</v>
      </c>
      <c r="F42" s="95" t="s">
        <v>1039</v>
      </c>
      <c r="G42" s="95"/>
      <c r="H42" s="95"/>
    </row>
    <row r="43" spans="2:8" s="1" customFormat="1" ht="10.199999999999999" x14ac:dyDescent="0.15">
      <c r="B43" s="44" t="s">
        <v>896</v>
      </c>
      <c r="C43" s="12" t="s">
        <v>3</v>
      </c>
      <c r="D43" s="12" t="s">
        <v>3</v>
      </c>
      <c r="E43" s="12" t="s">
        <v>3</v>
      </c>
      <c r="F43" s="94" t="s">
        <v>3</v>
      </c>
      <c r="G43" s="94"/>
      <c r="H43" s="94"/>
    </row>
    <row r="44" spans="2:8" s="1" customFormat="1" ht="10.199999999999999" x14ac:dyDescent="0.15">
      <c r="B44" s="45" t="s">
        <v>1040</v>
      </c>
      <c r="C44" s="13">
        <v>2000000</v>
      </c>
      <c r="D44" s="13">
        <v>6000000</v>
      </c>
      <c r="E44" s="13">
        <v>7000000</v>
      </c>
      <c r="F44" s="96">
        <v>5000000</v>
      </c>
      <c r="G44" s="96"/>
      <c r="H44" s="96"/>
    </row>
    <row r="45" spans="2:8" s="1" customFormat="1" ht="10.199999999999999" x14ac:dyDescent="0.15">
      <c r="B45" s="45" t="s">
        <v>894</v>
      </c>
      <c r="C45" s="14">
        <v>43385</v>
      </c>
      <c r="D45" s="14">
        <v>43180</v>
      </c>
      <c r="E45" s="14">
        <v>45212</v>
      </c>
      <c r="F45" s="81">
        <v>44587</v>
      </c>
      <c r="G45" s="81"/>
      <c r="H45" s="81"/>
    </row>
    <row r="46" spans="2:8" s="1" customFormat="1" ht="10.199999999999999" x14ac:dyDescent="0.15">
      <c r="B46" s="45" t="s">
        <v>895</v>
      </c>
      <c r="C46" s="14">
        <v>46195</v>
      </c>
      <c r="D46" s="14">
        <v>46926</v>
      </c>
      <c r="E46" s="14">
        <v>47656</v>
      </c>
      <c r="F46" s="81">
        <v>48143</v>
      </c>
      <c r="G46" s="81"/>
      <c r="H46" s="81"/>
    </row>
    <row r="47" spans="2:8" s="1" customFormat="1" ht="10.199999999999999" x14ac:dyDescent="0.15">
      <c r="B47" s="45" t="s">
        <v>897</v>
      </c>
      <c r="C47" s="12" t="s">
        <v>1041</v>
      </c>
      <c r="D47" s="12" t="s">
        <v>1041</v>
      </c>
      <c r="E47" s="12" t="s">
        <v>1041</v>
      </c>
      <c r="F47" s="94" t="s">
        <v>1041</v>
      </c>
      <c r="G47" s="94"/>
      <c r="H47" s="94"/>
    </row>
    <row r="48" spans="2:8" s="1" customFormat="1" ht="10.199999999999999" x14ac:dyDescent="0.15">
      <c r="B48" s="44" t="s">
        <v>898</v>
      </c>
      <c r="C48" s="15">
        <v>0.01</v>
      </c>
      <c r="D48" s="15">
        <v>8.0000000000000002E-3</v>
      </c>
      <c r="E48" s="15">
        <v>1E-3</v>
      </c>
      <c r="F48" s="97">
        <v>0</v>
      </c>
      <c r="G48" s="97"/>
      <c r="H48" s="97"/>
    </row>
    <row r="49" spans="2:8" s="1" customFormat="1" ht="10.199999999999999" x14ac:dyDescent="0.15">
      <c r="B49" s="44" t="s">
        <v>1042</v>
      </c>
      <c r="C49" s="12" t="s">
        <v>1043</v>
      </c>
      <c r="D49" s="12" t="s">
        <v>1043</v>
      </c>
      <c r="E49" s="12" t="s">
        <v>1043</v>
      </c>
      <c r="F49" s="94" t="s">
        <v>1043</v>
      </c>
      <c r="G49" s="94"/>
      <c r="H49" s="94"/>
    </row>
    <row r="50" spans="2:8" s="1" customFormat="1" ht="10.199999999999999" x14ac:dyDescent="0.15">
      <c r="B50" s="44" t="s">
        <v>1044</v>
      </c>
      <c r="C50" s="12" t="s">
        <v>933</v>
      </c>
      <c r="D50" s="12" t="s">
        <v>933</v>
      </c>
      <c r="E50" s="12" t="s">
        <v>933</v>
      </c>
      <c r="F50" s="94" t="s">
        <v>933</v>
      </c>
      <c r="G50" s="94"/>
      <c r="H50" s="94"/>
    </row>
    <row r="51" spans="2:8" s="1" customFormat="1" ht="10.199999999999999" x14ac:dyDescent="0.15">
      <c r="B51" s="44" t="s">
        <v>1045</v>
      </c>
      <c r="C51" s="12" t="s">
        <v>1046</v>
      </c>
      <c r="D51" s="12" t="s">
        <v>1046</v>
      </c>
      <c r="E51" s="12" t="s">
        <v>1046</v>
      </c>
      <c r="F51" s="94" t="s">
        <v>1046</v>
      </c>
      <c r="G51" s="94"/>
      <c r="H51" s="94"/>
    </row>
    <row r="52" spans="2:8" s="1" customFormat="1" ht="7.8" x14ac:dyDescent="0.15"/>
    <row r="53" spans="2:8" s="1" customFormat="1" x14ac:dyDescent="0.15">
      <c r="B53" s="85" t="s">
        <v>1054</v>
      </c>
      <c r="C53" s="85"/>
      <c r="D53" s="85"/>
      <c r="E53" s="85"/>
      <c r="F53" s="85"/>
    </row>
    <row r="54" spans="2:8" s="1" customFormat="1" ht="7.8" x14ac:dyDescent="0.15"/>
    <row r="55" spans="2:8" s="1" customFormat="1" x14ac:dyDescent="0.15">
      <c r="B55" s="8" t="s">
        <v>1055</v>
      </c>
    </row>
    <row r="56" spans="2:8" s="1" customFormat="1" ht="7.8" x14ac:dyDescent="0.15"/>
    <row r="57" spans="2:8" s="1" customFormat="1" x14ac:dyDescent="0.15">
      <c r="B57" s="85" t="s">
        <v>1056</v>
      </c>
      <c r="C57" s="85"/>
      <c r="D57" s="85"/>
      <c r="E57" s="85"/>
      <c r="F57" s="85"/>
    </row>
    <row r="58" spans="2:8" s="1" customFormat="1" ht="7.8" x14ac:dyDescent="0.15"/>
    <row r="59" spans="2:8" s="1" customFormat="1" x14ac:dyDescent="0.25">
      <c r="B59" s="47">
        <v>5841263.8300000001</v>
      </c>
      <c r="C59" s="25" t="s">
        <v>3</v>
      </c>
    </row>
    <row r="60" spans="2:8" s="1" customFormat="1" ht="7.8" x14ac:dyDescent="0.15"/>
  </sheetData>
  <mergeCells count="43">
    <mergeCell ref="F51:H51"/>
    <mergeCell ref="B53:F53"/>
    <mergeCell ref="B57:F57"/>
    <mergeCell ref="B8:F8"/>
    <mergeCell ref="D2:G2"/>
    <mergeCell ref="F39:H39"/>
    <mergeCell ref="F40:H40"/>
    <mergeCell ref="F41:H41"/>
    <mergeCell ref="F42:H42"/>
    <mergeCell ref="F43:H43"/>
    <mergeCell ref="F44:H44"/>
    <mergeCell ref="F45:H45"/>
    <mergeCell ref="F46:H46"/>
    <mergeCell ref="F47:H47"/>
    <mergeCell ref="F48:H48"/>
    <mergeCell ref="F49:H49"/>
    <mergeCell ref="F50:H50"/>
    <mergeCell ref="B30:E30"/>
    <mergeCell ref="B31:E31"/>
    <mergeCell ref="B33:F33"/>
    <mergeCell ref="B35:E35"/>
    <mergeCell ref="B37:F37"/>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B3"/>
    <mergeCell ref="B10:C10"/>
    <mergeCell ref="B12:E12"/>
    <mergeCell ref="B13:E13"/>
    <mergeCell ref="B14:E14"/>
    <mergeCell ref="B4:F4"/>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R341"/>
  <sheetViews>
    <sheetView zoomScaleNormal="100" workbookViewId="0"/>
  </sheetViews>
  <sheetFormatPr defaultRowHeight="14.4" x14ac:dyDescent="0.25"/>
  <cols>
    <col min="1" max="1" width="0.6640625" customWidth="1"/>
    <col min="2" max="2" width="11.6640625" customWidth="1"/>
    <col min="3" max="3" width="0.44140625" customWidth="1"/>
    <col min="4" max="4" width="0.21875" customWidth="1"/>
    <col min="5" max="5" width="0.44140625" customWidth="1"/>
    <col min="6" max="7" width="0.21875" customWidth="1"/>
    <col min="8" max="9" width="0.5546875" customWidth="1"/>
    <col min="10" max="10" width="0.6640625" customWidth="1"/>
    <col min="11" max="11" width="0.44140625" customWidth="1"/>
    <col min="12" max="12" width="6" customWidth="1"/>
    <col min="13" max="13" width="7.44140625" customWidth="1"/>
    <col min="14" max="14" width="0.44140625" customWidth="1"/>
    <col min="15" max="15" width="0.21875" customWidth="1"/>
    <col min="16" max="16" width="0.44140625" customWidth="1"/>
    <col min="17" max="18" width="0.21875" customWidth="1"/>
    <col min="19" max="20" width="0.5546875" customWidth="1"/>
    <col min="21" max="22" width="0.6640625" customWidth="1"/>
    <col min="23" max="23" width="7.44140625" customWidth="1"/>
    <col min="24" max="24" width="0.44140625" customWidth="1"/>
    <col min="25" max="25" width="0.21875" customWidth="1"/>
    <col min="26" max="26" width="0.44140625" customWidth="1"/>
    <col min="27" max="28" width="0.21875" customWidth="1"/>
    <col min="29" max="30" width="0.5546875" customWidth="1"/>
    <col min="31" max="31" width="0.6640625" customWidth="1"/>
    <col min="32" max="32" width="15.21875" customWidth="1"/>
    <col min="33" max="34" width="0.44140625" customWidth="1"/>
    <col min="35" max="35" width="0.21875" customWidth="1"/>
    <col min="36" max="36" width="0.33203125" customWidth="1"/>
    <col min="37" max="37" width="0.21875" customWidth="1"/>
    <col min="38" max="38" width="0.5546875" customWidth="1"/>
    <col min="39" max="39" width="0.21875" customWidth="1"/>
    <col min="40" max="40" width="1" customWidth="1"/>
    <col min="41" max="41" width="9" customWidth="1"/>
    <col min="42" max="43" width="0.21875" customWidth="1"/>
    <col min="44" max="44" width="0.6640625" customWidth="1"/>
    <col min="45" max="45" width="0.21875" customWidth="1"/>
    <col min="46" max="46" width="4.6640625" customWidth="1"/>
  </cols>
  <sheetData>
    <row r="1" spans="2:44" s="1" customFormat="1" ht="7.2" customHeight="1" x14ac:dyDescent="0.15">
      <c r="B1" s="68"/>
      <c r="C1" s="68"/>
      <c r="D1" s="68"/>
      <c r="E1" s="68"/>
      <c r="F1" s="68"/>
      <c r="G1" s="68"/>
      <c r="H1" s="68"/>
      <c r="I1" s="68"/>
      <c r="J1" s="68"/>
      <c r="K1" s="68"/>
      <c r="L1" s="68"/>
    </row>
    <row r="2" spans="2:44" s="1" customFormat="1" ht="18.3" customHeight="1" x14ac:dyDescent="0.15">
      <c r="B2" s="68"/>
      <c r="C2" s="68"/>
      <c r="D2" s="68"/>
      <c r="E2" s="68"/>
      <c r="F2" s="68"/>
      <c r="G2" s="68"/>
      <c r="H2" s="68"/>
      <c r="I2" s="68"/>
      <c r="J2" s="68"/>
      <c r="K2" s="68"/>
      <c r="L2" s="68"/>
      <c r="M2" s="70" t="s">
        <v>0</v>
      </c>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row>
    <row r="3" spans="2:44" s="1" customFormat="1" ht="5.0999999999999996" customHeight="1" x14ac:dyDescent="0.15">
      <c r="B3" s="68"/>
      <c r="C3" s="68"/>
      <c r="D3" s="68"/>
      <c r="E3" s="68"/>
      <c r="F3" s="68"/>
      <c r="G3" s="68"/>
      <c r="H3" s="68"/>
      <c r="I3" s="68"/>
      <c r="J3" s="68"/>
      <c r="K3" s="68"/>
      <c r="L3" s="68"/>
    </row>
    <row r="4" spans="2:44" s="1" customFormat="1" ht="2.1" customHeight="1" x14ac:dyDescent="0.15"/>
    <row r="5" spans="2:44" s="1" customFormat="1" ht="26.4" customHeight="1" x14ac:dyDescent="0.15">
      <c r="B5" s="69" t="s">
        <v>1173</v>
      </c>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row>
    <row r="6" spans="2:44" s="1" customFormat="1" ht="5.55" customHeight="1" x14ac:dyDescent="0.15"/>
    <row r="7" spans="2:44" s="1" customFormat="1" ht="2.1" customHeight="1" x14ac:dyDescent="0.15">
      <c r="B7" s="72" t="s">
        <v>1049</v>
      </c>
      <c r="C7" s="72"/>
      <c r="D7" s="72"/>
      <c r="E7" s="72"/>
      <c r="F7" s="72"/>
      <c r="G7" s="72"/>
      <c r="H7" s="72"/>
      <c r="I7" s="72"/>
      <c r="J7" s="72"/>
      <c r="K7" s="72"/>
    </row>
    <row r="8" spans="2:44" s="1" customFormat="1" ht="17.100000000000001" customHeight="1" x14ac:dyDescent="0.15">
      <c r="B8" s="72"/>
      <c r="C8" s="72"/>
      <c r="D8" s="72"/>
      <c r="E8" s="72"/>
      <c r="F8" s="72"/>
      <c r="G8" s="72"/>
      <c r="H8" s="72"/>
      <c r="I8" s="72"/>
      <c r="J8" s="72"/>
      <c r="K8" s="72"/>
      <c r="M8" s="78">
        <v>45260</v>
      </c>
      <c r="N8" s="78"/>
      <c r="O8" s="78"/>
      <c r="P8" s="78"/>
      <c r="Q8" s="78"/>
      <c r="R8" s="78"/>
      <c r="S8" s="78"/>
      <c r="T8" s="78"/>
      <c r="U8" s="78"/>
      <c r="V8" s="78"/>
    </row>
    <row r="9" spans="2:44" s="1" customFormat="1" ht="4.2" customHeight="1" x14ac:dyDescent="0.15">
      <c r="B9" s="72"/>
      <c r="C9" s="72"/>
      <c r="D9" s="72"/>
      <c r="E9" s="72"/>
      <c r="F9" s="72"/>
      <c r="G9" s="72"/>
      <c r="H9" s="72"/>
      <c r="I9" s="72"/>
      <c r="J9" s="72"/>
      <c r="K9" s="72"/>
    </row>
    <row r="10" spans="2:44" s="1" customFormat="1" ht="1.65" customHeight="1" x14ac:dyDescent="0.15"/>
    <row r="11" spans="2:44" s="1" customFormat="1" ht="15.3" customHeight="1" x14ac:dyDescent="0.15">
      <c r="B11" s="85" t="s">
        <v>1174</v>
      </c>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row>
    <row r="12" spans="2:44" s="1" customFormat="1" ht="4.2" customHeight="1" x14ac:dyDescent="0.15"/>
    <row r="13" spans="2:44" s="1" customFormat="1" ht="11.85" customHeight="1" x14ac:dyDescent="0.15">
      <c r="B13" s="101"/>
      <c r="C13" s="101"/>
      <c r="D13" s="101"/>
      <c r="E13" s="101"/>
      <c r="F13" s="101"/>
      <c r="G13" s="101"/>
      <c r="H13" s="101"/>
      <c r="I13" s="101"/>
      <c r="J13" s="101"/>
      <c r="K13" s="83" t="s">
        <v>1057</v>
      </c>
      <c r="L13" s="83"/>
      <c r="M13" s="83"/>
      <c r="N13" s="83"/>
      <c r="O13" s="83"/>
      <c r="P13" s="83"/>
      <c r="Q13" s="83"/>
      <c r="R13" s="83"/>
      <c r="S13" s="83"/>
      <c r="T13" s="83"/>
      <c r="U13" s="83"/>
      <c r="V13" s="83" t="s">
        <v>1058</v>
      </c>
      <c r="W13" s="83"/>
      <c r="X13" s="83"/>
      <c r="Y13" s="83"/>
      <c r="Z13" s="83"/>
      <c r="AA13" s="83"/>
      <c r="AB13" s="83"/>
      <c r="AC13" s="83"/>
      <c r="AD13" s="83"/>
      <c r="AE13" s="83"/>
      <c r="AF13" s="83" t="s">
        <v>1059</v>
      </c>
      <c r="AG13" s="83"/>
      <c r="AH13" s="83"/>
      <c r="AI13" s="83"/>
      <c r="AJ13" s="83"/>
      <c r="AK13" s="83"/>
      <c r="AL13" s="83"/>
      <c r="AM13" s="83"/>
      <c r="AN13" s="83"/>
      <c r="AO13" s="10" t="s">
        <v>1058</v>
      </c>
    </row>
    <row r="14" spans="2:44" s="1" customFormat="1" ht="9.75" customHeight="1" x14ac:dyDescent="0.15">
      <c r="B14" s="103" t="s">
        <v>537</v>
      </c>
      <c r="C14" s="103"/>
      <c r="D14" s="103"/>
      <c r="E14" s="103"/>
      <c r="F14" s="103"/>
      <c r="G14" s="103"/>
      <c r="H14" s="103"/>
      <c r="I14" s="103"/>
      <c r="J14" s="103"/>
      <c r="K14" s="104">
        <v>600528345.16999805</v>
      </c>
      <c r="L14" s="104"/>
      <c r="M14" s="104"/>
      <c r="N14" s="104"/>
      <c r="O14" s="104"/>
      <c r="P14" s="104"/>
      <c r="Q14" s="104"/>
      <c r="R14" s="104"/>
      <c r="S14" s="104"/>
      <c r="T14" s="104"/>
      <c r="U14" s="104"/>
      <c r="V14" s="97">
        <v>0.16641175558648399</v>
      </c>
      <c r="W14" s="97"/>
      <c r="X14" s="97"/>
      <c r="Y14" s="97"/>
      <c r="Z14" s="97"/>
      <c r="AA14" s="97"/>
      <c r="AB14" s="97"/>
      <c r="AC14" s="97"/>
      <c r="AD14" s="97"/>
      <c r="AE14" s="97"/>
      <c r="AF14" s="96">
        <v>8037</v>
      </c>
      <c r="AG14" s="96"/>
      <c r="AH14" s="96"/>
      <c r="AI14" s="96"/>
      <c r="AJ14" s="96"/>
      <c r="AK14" s="96"/>
      <c r="AL14" s="96"/>
      <c r="AM14" s="96"/>
      <c r="AN14" s="96"/>
      <c r="AO14" s="15">
        <v>0.16064682484159201</v>
      </c>
    </row>
    <row r="15" spans="2:44" s="1" customFormat="1" ht="9.75" customHeight="1" x14ac:dyDescent="0.15">
      <c r="B15" s="103" t="s">
        <v>541</v>
      </c>
      <c r="C15" s="103"/>
      <c r="D15" s="103"/>
      <c r="E15" s="103"/>
      <c r="F15" s="103"/>
      <c r="G15" s="103"/>
      <c r="H15" s="103"/>
      <c r="I15" s="103"/>
      <c r="J15" s="103"/>
      <c r="K15" s="104">
        <v>538782269.44999802</v>
      </c>
      <c r="L15" s="104"/>
      <c r="M15" s="104"/>
      <c r="N15" s="104"/>
      <c r="O15" s="104"/>
      <c r="P15" s="104"/>
      <c r="Q15" s="104"/>
      <c r="R15" s="104"/>
      <c r="S15" s="104"/>
      <c r="T15" s="104"/>
      <c r="U15" s="104"/>
      <c r="V15" s="97">
        <v>0.14930136780248701</v>
      </c>
      <c r="W15" s="97"/>
      <c r="X15" s="97"/>
      <c r="Y15" s="97"/>
      <c r="Z15" s="97"/>
      <c r="AA15" s="97"/>
      <c r="AB15" s="97"/>
      <c r="AC15" s="97"/>
      <c r="AD15" s="97"/>
      <c r="AE15" s="97"/>
      <c r="AF15" s="96">
        <v>7836</v>
      </c>
      <c r="AG15" s="96"/>
      <c r="AH15" s="96"/>
      <c r="AI15" s="96"/>
      <c r="AJ15" s="96"/>
      <c r="AK15" s="96"/>
      <c r="AL15" s="96"/>
      <c r="AM15" s="96"/>
      <c r="AN15" s="96"/>
      <c r="AO15" s="15">
        <v>0.15662915509004799</v>
      </c>
    </row>
    <row r="16" spans="2:44" s="1" customFormat="1" ht="9.75" customHeight="1" x14ac:dyDescent="0.15">
      <c r="B16" s="103" t="s">
        <v>539</v>
      </c>
      <c r="C16" s="103"/>
      <c r="D16" s="103"/>
      <c r="E16" s="103"/>
      <c r="F16" s="103"/>
      <c r="G16" s="103"/>
      <c r="H16" s="103"/>
      <c r="I16" s="103"/>
      <c r="J16" s="103"/>
      <c r="K16" s="104">
        <v>492437267.77999997</v>
      </c>
      <c r="L16" s="104"/>
      <c r="M16" s="104"/>
      <c r="N16" s="104"/>
      <c r="O16" s="104"/>
      <c r="P16" s="104"/>
      <c r="Q16" s="104"/>
      <c r="R16" s="104"/>
      <c r="S16" s="104"/>
      <c r="T16" s="104"/>
      <c r="U16" s="104"/>
      <c r="V16" s="97">
        <v>0.136458754872401</v>
      </c>
      <c r="W16" s="97"/>
      <c r="X16" s="97"/>
      <c r="Y16" s="97"/>
      <c r="Z16" s="97"/>
      <c r="AA16" s="97"/>
      <c r="AB16" s="97"/>
      <c r="AC16" s="97"/>
      <c r="AD16" s="97"/>
      <c r="AE16" s="97"/>
      <c r="AF16" s="96">
        <v>6434</v>
      </c>
      <c r="AG16" s="96"/>
      <c r="AH16" s="96"/>
      <c r="AI16" s="96"/>
      <c r="AJ16" s="96"/>
      <c r="AK16" s="96"/>
      <c r="AL16" s="96"/>
      <c r="AM16" s="96"/>
      <c r="AN16" s="96"/>
      <c r="AO16" s="15">
        <v>0.12860540886286001</v>
      </c>
    </row>
    <row r="17" spans="2:44" s="1" customFormat="1" ht="9.75" customHeight="1" x14ac:dyDescent="0.15">
      <c r="B17" s="103" t="s">
        <v>545</v>
      </c>
      <c r="C17" s="103"/>
      <c r="D17" s="103"/>
      <c r="E17" s="103"/>
      <c r="F17" s="103"/>
      <c r="G17" s="103"/>
      <c r="H17" s="103"/>
      <c r="I17" s="103"/>
      <c r="J17" s="103"/>
      <c r="K17" s="104">
        <v>386009800.55000198</v>
      </c>
      <c r="L17" s="104"/>
      <c r="M17" s="104"/>
      <c r="N17" s="104"/>
      <c r="O17" s="104"/>
      <c r="P17" s="104"/>
      <c r="Q17" s="104"/>
      <c r="R17" s="104"/>
      <c r="S17" s="104"/>
      <c r="T17" s="104"/>
      <c r="U17" s="104"/>
      <c r="V17" s="97">
        <v>0.106966755357618</v>
      </c>
      <c r="W17" s="97"/>
      <c r="X17" s="97"/>
      <c r="Y17" s="97"/>
      <c r="Z17" s="97"/>
      <c r="AA17" s="97"/>
      <c r="AB17" s="97"/>
      <c r="AC17" s="97"/>
      <c r="AD17" s="97"/>
      <c r="AE17" s="97"/>
      <c r="AF17" s="96">
        <v>6194</v>
      </c>
      <c r="AG17" s="96"/>
      <c r="AH17" s="96"/>
      <c r="AI17" s="96"/>
      <c r="AJ17" s="96"/>
      <c r="AK17" s="96"/>
      <c r="AL17" s="96"/>
      <c r="AM17" s="96"/>
      <c r="AN17" s="96"/>
      <c r="AO17" s="15">
        <v>0.12380819124907599</v>
      </c>
    </row>
    <row r="18" spans="2:44" s="1" customFormat="1" ht="9.75" customHeight="1" x14ac:dyDescent="0.15">
      <c r="B18" s="103" t="s">
        <v>543</v>
      </c>
      <c r="C18" s="103"/>
      <c r="D18" s="103"/>
      <c r="E18" s="103"/>
      <c r="F18" s="103"/>
      <c r="G18" s="103"/>
      <c r="H18" s="103"/>
      <c r="I18" s="103"/>
      <c r="J18" s="103"/>
      <c r="K18" s="104">
        <v>372108301.88999999</v>
      </c>
      <c r="L18" s="104"/>
      <c r="M18" s="104"/>
      <c r="N18" s="104"/>
      <c r="O18" s="104"/>
      <c r="P18" s="104"/>
      <c r="Q18" s="104"/>
      <c r="R18" s="104"/>
      <c r="S18" s="104"/>
      <c r="T18" s="104"/>
      <c r="U18" s="104"/>
      <c r="V18" s="97">
        <v>0.10311452620657099</v>
      </c>
      <c r="W18" s="97"/>
      <c r="X18" s="97"/>
      <c r="Y18" s="97"/>
      <c r="Z18" s="97"/>
      <c r="AA18" s="97"/>
      <c r="AB18" s="97"/>
      <c r="AC18" s="97"/>
      <c r="AD18" s="97"/>
      <c r="AE18" s="97"/>
      <c r="AF18" s="96">
        <v>3852</v>
      </c>
      <c r="AG18" s="96"/>
      <c r="AH18" s="96"/>
      <c r="AI18" s="96"/>
      <c r="AJ18" s="96"/>
      <c r="AK18" s="96"/>
      <c r="AL18" s="96"/>
      <c r="AM18" s="96"/>
      <c r="AN18" s="96"/>
      <c r="AO18" s="15">
        <v>7.6995342701233302E-2</v>
      </c>
    </row>
    <row r="19" spans="2:44" s="1" customFormat="1" ht="9.75" customHeight="1" x14ac:dyDescent="0.15">
      <c r="B19" s="103" t="s">
        <v>549</v>
      </c>
      <c r="C19" s="103"/>
      <c r="D19" s="103"/>
      <c r="E19" s="103"/>
      <c r="F19" s="103"/>
      <c r="G19" s="103"/>
      <c r="H19" s="103"/>
      <c r="I19" s="103"/>
      <c r="J19" s="103"/>
      <c r="K19" s="104">
        <v>281053488.47000098</v>
      </c>
      <c r="L19" s="104"/>
      <c r="M19" s="104"/>
      <c r="N19" s="104"/>
      <c r="O19" s="104"/>
      <c r="P19" s="104"/>
      <c r="Q19" s="104"/>
      <c r="R19" s="104"/>
      <c r="S19" s="104"/>
      <c r="T19" s="104"/>
      <c r="U19" s="104"/>
      <c r="V19" s="97">
        <v>7.7882426043950806E-2</v>
      </c>
      <c r="W19" s="97"/>
      <c r="X19" s="97"/>
      <c r="Y19" s="97"/>
      <c r="Z19" s="97"/>
      <c r="AA19" s="97"/>
      <c r="AB19" s="97"/>
      <c r="AC19" s="97"/>
      <c r="AD19" s="97"/>
      <c r="AE19" s="97"/>
      <c r="AF19" s="96">
        <v>4149</v>
      </c>
      <c r="AG19" s="96"/>
      <c r="AH19" s="96"/>
      <c r="AI19" s="96"/>
      <c r="AJ19" s="96"/>
      <c r="AK19" s="96"/>
      <c r="AL19" s="96"/>
      <c r="AM19" s="96"/>
      <c r="AN19" s="96"/>
      <c r="AO19" s="15">
        <v>8.2931899498290995E-2</v>
      </c>
    </row>
    <row r="20" spans="2:44" s="1" customFormat="1" ht="9.75" customHeight="1" x14ac:dyDescent="0.15">
      <c r="B20" s="103" t="s">
        <v>547</v>
      </c>
      <c r="C20" s="103"/>
      <c r="D20" s="103"/>
      <c r="E20" s="103"/>
      <c r="F20" s="103"/>
      <c r="G20" s="103"/>
      <c r="H20" s="103"/>
      <c r="I20" s="103"/>
      <c r="J20" s="103"/>
      <c r="K20" s="104">
        <v>246939636.94999999</v>
      </c>
      <c r="L20" s="104"/>
      <c r="M20" s="104"/>
      <c r="N20" s="104"/>
      <c r="O20" s="104"/>
      <c r="P20" s="104"/>
      <c r="Q20" s="104"/>
      <c r="R20" s="104"/>
      <c r="S20" s="104"/>
      <c r="T20" s="104"/>
      <c r="U20" s="104"/>
      <c r="V20" s="97">
        <v>6.8429173808783106E-2</v>
      </c>
      <c r="W20" s="97"/>
      <c r="X20" s="97"/>
      <c r="Y20" s="97"/>
      <c r="Z20" s="97"/>
      <c r="AA20" s="97"/>
      <c r="AB20" s="97"/>
      <c r="AC20" s="97"/>
      <c r="AD20" s="97"/>
      <c r="AE20" s="97"/>
      <c r="AF20" s="96">
        <v>3921</v>
      </c>
      <c r="AG20" s="96"/>
      <c r="AH20" s="96"/>
      <c r="AI20" s="96"/>
      <c r="AJ20" s="96"/>
      <c r="AK20" s="96"/>
      <c r="AL20" s="96"/>
      <c r="AM20" s="96"/>
      <c r="AN20" s="96"/>
      <c r="AO20" s="15">
        <v>7.8374542765196203E-2</v>
      </c>
    </row>
    <row r="21" spans="2:44" s="1" customFormat="1" ht="9.75" customHeight="1" x14ac:dyDescent="0.15">
      <c r="B21" s="103" t="s">
        <v>551</v>
      </c>
      <c r="C21" s="103"/>
      <c r="D21" s="103"/>
      <c r="E21" s="103"/>
      <c r="F21" s="103"/>
      <c r="G21" s="103"/>
      <c r="H21" s="103"/>
      <c r="I21" s="103"/>
      <c r="J21" s="103"/>
      <c r="K21" s="104">
        <v>224998216.580001</v>
      </c>
      <c r="L21" s="104"/>
      <c r="M21" s="104"/>
      <c r="N21" s="104"/>
      <c r="O21" s="104"/>
      <c r="P21" s="104"/>
      <c r="Q21" s="104"/>
      <c r="R21" s="104"/>
      <c r="S21" s="104"/>
      <c r="T21" s="104"/>
      <c r="U21" s="104"/>
      <c r="V21" s="97">
        <v>6.2349010710405002E-2</v>
      </c>
      <c r="W21" s="97"/>
      <c r="X21" s="97"/>
      <c r="Y21" s="97"/>
      <c r="Z21" s="97"/>
      <c r="AA21" s="97"/>
      <c r="AB21" s="97"/>
      <c r="AC21" s="97"/>
      <c r="AD21" s="97"/>
      <c r="AE21" s="97"/>
      <c r="AF21" s="96">
        <v>3490</v>
      </c>
      <c r="AG21" s="96"/>
      <c r="AH21" s="96"/>
      <c r="AI21" s="96"/>
      <c r="AJ21" s="96"/>
      <c r="AK21" s="96"/>
      <c r="AL21" s="96"/>
      <c r="AM21" s="96"/>
      <c r="AN21" s="96"/>
      <c r="AO21" s="15">
        <v>6.9759539467109097E-2</v>
      </c>
    </row>
    <row r="22" spans="2:44" s="1" customFormat="1" ht="9.75" customHeight="1" x14ac:dyDescent="0.15">
      <c r="B22" s="103" t="s">
        <v>553</v>
      </c>
      <c r="C22" s="103"/>
      <c r="D22" s="103"/>
      <c r="E22" s="103"/>
      <c r="F22" s="103"/>
      <c r="G22" s="103"/>
      <c r="H22" s="103"/>
      <c r="I22" s="103"/>
      <c r="J22" s="103"/>
      <c r="K22" s="104">
        <v>202997157.05000001</v>
      </c>
      <c r="L22" s="104"/>
      <c r="M22" s="104"/>
      <c r="N22" s="104"/>
      <c r="O22" s="104"/>
      <c r="P22" s="104"/>
      <c r="Q22" s="104"/>
      <c r="R22" s="104"/>
      <c r="S22" s="104"/>
      <c r="T22" s="104"/>
      <c r="U22" s="104"/>
      <c r="V22" s="97">
        <v>5.6252321069362801E-2</v>
      </c>
      <c r="W22" s="97"/>
      <c r="X22" s="97"/>
      <c r="Y22" s="97"/>
      <c r="Z22" s="97"/>
      <c r="AA22" s="97"/>
      <c r="AB22" s="97"/>
      <c r="AC22" s="97"/>
      <c r="AD22" s="97"/>
      <c r="AE22" s="97"/>
      <c r="AF22" s="96">
        <v>2428</v>
      </c>
      <c r="AG22" s="96"/>
      <c r="AH22" s="96"/>
      <c r="AI22" s="96"/>
      <c r="AJ22" s="96"/>
      <c r="AK22" s="96"/>
      <c r="AL22" s="96"/>
      <c r="AM22" s="96"/>
      <c r="AN22" s="96"/>
      <c r="AO22" s="15">
        <v>4.8531851526114902E-2</v>
      </c>
    </row>
    <row r="23" spans="2:44" s="1" customFormat="1" ht="9.75" customHeight="1" x14ac:dyDescent="0.15">
      <c r="B23" s="103" t="s">
        <v>555</v>
      </c>
      <c r="C23" s="103"/>
      <c r="D23" s="103"/>
      <c r="E23" s="103"/>
      <c r="F23" s="103"/>
      <c r="G23" s="103"/>
      <c r="H23" s="103"/>
      <c r="I23" s="103"/>
      <c r="J23" s="103"/>
      <c r="K23" s="104">
        <v>151902182.90000001</v>
      </c>
      <c r="L23" s="104"/>
      <c r="M23" s="104"/>
      <c r="N23" s="104"/>
      <c r="O23" s="104"/>
      <c r="P23" s="104"/>
      <c r="Q23" s="104"/>
      <c r="R23" s="104"/>
      <c r="S23" s="104"/>
      <c r="T23" s="104"/>
      <c r="U23" s="104"/>
      <c r="V23" s="97">
        <v>4.2093448439394499E-2</v>
      </c>
      <c r="W23" s="97"/>
      <c r="X23" s="97"/>
      <c r="Y23" s="97"/>
      <c r="Z23" s="97"/>
      <c r="AA23" s="97"/>
      <c r="AB23" s="97"/>
      <c r="AC23" s="97"/>
      <c r="AD23" s="97"/>
      <c r="AE23" s="97"/>
      <c r="AF23" s="96">
        <v>2170</v>
      </c>
      <c r="AG23" s="96"/>
      <c r="AH23" s="96"/>
      <c r="AI23" s="96"/>
      <c r="AJ23" s="96"/>
      <c r="AK23" s="96"/>
      <c r="AL23" s="96"/>
      <c r="AM23" s="96"/>
      <c r="AN23" s="96"/>
      <c r="AO23" s="15">
        <v>4.3374842591297098E-2</v>
      </c>
    </row>
    <row r="24" spans="2:44" s="1" customFormat="1" ht="9.75" customHeight="1" x14ac:dyDescent="0.15">
      <c r="B24" s="103" t="s">
        <v>489</v>
      </c>
      <c r="C24" s="103"/>
      <c r="D24" s="103"/>
      <c r="E24" s="103"/>
      <c r="F24" s="103"/>
      <c r="G24" s="103"/>
      <c r="H24" s="103"/>
      <c r="I24" s="103"/>
      <c r="J24" s="103"/>
      <c r="K24" s="104">
        <v>107007259.98999999</v>
      </c>
      <c r="L24" s="104"/>
      <c r="M24" s="104"/>
      <c r="N24" s="104"/>
      <c r="O24" s="104"/>
      <c r="P24" s="104"/>
      <c r="Q24" s="104"/>
      <c r="R24" s="104"/>
      <c r="S24" s="104"/>
      <c r="T24" s="104"/>
      <c r="U24" s="104"/>
      <c r="V24" s="97">
        <v>2.9652665254950399E-2</v>
      </c>
      <c r="W24" s="97"/>
      <c r="X24" s="97"/>
      <c r="Y24" s="97"/>
      <c r="Z24" s="97"/>
      <c r="AA24" s="97"/>
      <c r="AB24" s="97"/>
      <c r="AC24" s="97"/>
      <c r="AD24" s="97"/>
      <c r="AE24" s="97"/>
      <c r="AF24" s="96">
        <v>1451</v>
      </c>
      <c r="AG24" s="96"/>
      <c r="AH24" s="96"/>
      <c r="AI24" s="96"/>
      <c r="AJ24" s="96"/>
      <c r="AK24" s="96"/>
      <c r="AL24" s="96"/>
      <c r="AM24" s="96"/>
      <c r="AN24" s="96"/>
      <c r="AO24" s="15">
        <v>2.9003178156669099E-2</v>
      </c>
    </row>
    <row r="25" spans="2:44" s="1" customFormat="1" ht="9.75" customHeight="1" x14ac:dyDescent="0.15">
      <c r="B25" s="103" t="s">
        <v>68</v>
      </c>
      <c r="C25" s="103"/>
      <c r="D25" s="103"/>
      <c r="E25" s="103"/>
      <c r="F25" s="103"/>
      <c r="G25" s="103"/>
      <c r="H25" s="103"/>
      <c r="I25" s="103"/>
      <c r="J25" s="103"/>
      <c r="K25" s="104">
        <v>3925513.78</v>
      </c>
      <c r="L25" s="104"/>
      <c r="M25" s="104"/>
      <c r="N25" s="104"/>
      <c r="O25" s="104"/>
      <c r="P25" s="104"/>
      <c r="Q25" s="104"/>
      <c r="R25" s="104"/>
      <c r="S25" s="104"/>
      <c r="T25" s="104"/>
      <c r="U25" s="104"/>
      <c r="V25" s="97">
        <v>1.08779484759177E-3</v>
      </c>
      <c r="W25" s="97"/>
      <c r="X25" s="97"/>
      <c r="Y25" s="97"/>
      <c r="Z25" s="97"/>
      <c r="AA25" s="97"/>
      <c r="AB25" s="97"/>
      <c r="AC25" s="97"/>
      <c r="AD25" s="97"/>
      <c r="AE25" s="97"/>
      <c r="AF25" s="96">
        <v>67</v>
      </c>
      <c r="AG25" s="96"/>
      <c r="AH25" s="96"/>
      <c r="AI25" s="96"/>
      <c r="AJ25" s="96"/>
      <c r="AK25" s="96"/>
      <c r="AL25" s="96"/>
      <c r="AM25" s="96"/>
      <c r="AN25" s="96"/>
      <c r="AO25" s="15">
        <v>1.3392232505147E-3</v>
      </c>
    </row>
    <row r="26" spans="2:44" s="1" customFormat="1" ht="10.65" customHeight="1" x14ac:dyDescent="0.15">
      <c r="B26" s="101"/>
      <c r="C26" s="101"/>
      <c r="D26" s="101"/>
      <c r="E26" s="101"/>
      <c r="F26" s="101"/>
      <c r="G26" s="101"/>
      <c r="H26" s="101"/>
      <c r="I26" s="101"/>
      <c r="J26" s="101"/>
      <c r="K26" s="105">
        <v>3608689440.5599999</v>
      </c>
      <c r="L26" s="105"/>
      <c r="M26" s="105"/>
      <c r="N26" s="105"/>
      <c r="O26" s="105"/>
      <c r="P26" s="105"/>
      <c r="Q26" s="105"/>
      <c r="R26" s="105"/>
      <c r="S26" s="105"/>
      <c r="T26" s="105"/>
      <c r="U26" s="105"/>
      <c r="V26" s="99">
        <v>1</v>
      </c>
      <c r="W26" s="99"/>
      <c r="X26" s="99"/>
      <c r="Y26" s="99"/>
      <c r="Z26" s="99"/>
      <c r="AA26" s="99"/>
      <c r="AB26" s="99"/>
      <c r="AC26" s="99"/>
      <c r="AD26" s="99"/>
      <c r="AE26" s="99"/>
      <c r="AF26" s="98">
        <v>50029</v>
      </c>
      <c r="AG26" s="98"/>
      <c r="AH26" s="98"/>
      <c r="AI26" s="98"/>
      <c r="AJ26" s="98"/>
      <c r="AK26" s="98"/>
      <c r="AL26" s="98"/>
      <c r="AM26" s="98"/>
      <c r="AN26" s="98"/>
      <c r="AO26" s="49">
        <v>1</v>
      </c>
    </row>
    <row r="27" spans="2:44" s="1" customFormat="1" ht="7.2" customHeight="1" x14ac:dyDescent="0.15"/>
    <row r="28" spans="2:44" s="1" customFormat="1" ht="15.3" customHeight="1" x14ac:dyDescent="0.15">
      <c r="B28" s="85" t="s">
        <v>1175</v>
      </c>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row>
    <row r="29" spans="2:44" s="1" customFormat="1" ht="6.3" customHeight="1" x14ac:dyDescent="0.15"/>
    <row r="30" spans="2:44" s="1" customFormat="1" ht="10.65" customHeight="1" x14ac:dyDescent="0.15">
      <c r="B30" s="83" t="s">
        <v>1060</v>
      </c>
      <c r="C30" s="83"/>
      <c r="D30" s="83"/>
      <c r="E30" s="83"/>
      <c r="F30" s="83"/>
      <c r="G30" s="83"/>
      <c r="H30" s="83"/>
      <c r="I30" s="83"/>
      <c r="J30" s="83"/>
      <c r="K30" s="83" t="s">
        <v>1057</v>
      </c>
      <c r="L30" s="83"/>
      <c r="M30" s="83"/>
      <c r="N30" s="83"/>
      <c r="O30" s="83"/>
      <c r="P30" s="83"/>
      <c r="Q30" s="83"/>
      <c r="R30" s="83"/>
      <c r="S30" s="83"/>
      <c r="T30" s="83"/>
      <c r="U30" s="83"/>
      <c r="V30" s="83" t="s">
        <v>1058</v>
      </c>
      <c r="W30" s="83"/>
      <c r="X30" s="83"/>
      <c r="Y30" s="83"/>
      <c r="Z30" s="83"/>
      <c r="AA30" s="83"/>
      <c r="AB30" s="83"/>
      <c r="AC30" s="83"/>
      <c r="AD30" s="83"/>
      <c r="AE30" s="83"/>
      <c r="AF30" s="83" t="s">
        <v>1059</v>
      </c>
      <c r="AG30" s="83"/>
      <c r="AH30" s="83"/>
      <c r="AI30" s="83"/>
      <c r="AJ30" s="83"/>
      <c r="AK30" s="83"/>
      <c r="AL30" s="83"/>
      <c r="AM30" s="83"/>
      <c r="AN30" s="83" t="s">
        <v>1058</v>
      </c>
      <c r="AO30" s="83"/>
    </row>
    <row r="31" spans="2:44" s="1" customFormat="1" ht="8.5500000000000007" customHeight="1" x14ac:dyDescent="0.15">
      <c r="B31" s="94" t="s">
        <v>1061</v>
      </c>
      <c r="C31" s="94"/>
      <c r="D31" s="94"/>
      <c r="E31" s="94"/>
      <c r="F31" s="94"/>
      <c r="G31" s="94"/>
      <c r="H31" s="94"/>
      <c r="I31" s="94"/>
      <c r="J31" s="94"/>
      <c r="K31" s="104">
        <v>164516766.56999999</v>
      </c>
      <c r="L31" s="104"/>
      <c r="M31" s="104"/>
      <c r="N31" s="104"/>
      <c r="O31" s="104"/>
      <c r="P31" s="104"/>
      <c r="Q31" s="104"/>
      <c r="R31" s="104"/>
      <c r="S31" s="104"/>
      <c r="T31" s="104"/>
      <c r="U31" s="104"/>
      <c r="V31" s="97">
        <v>4.5589061979373402E-2</v>
      </c>
      <c r="W31" s="97"/>
      <c r="X31" s="97"/>
      <c r="Y31" s="97"/>
      <c r="Z31" s="97"/>
      <c r="AA31" s="97"/>
      <c r="AB31" s="97"/>
      <c r="AC31" s="97"/>
      <c r="AD31" s="97"/>
      <c r="AE31" s="97"/>
      <c r="AF31" s="96">
        <v>1251</v>
      </c>
      <c r="AG31" s="96"/>
      <c r="AH31" s="96"/>
      <c r="AI31" s="96"/>
      <c r="AJ31" s="96"/>
      <c r="AK31" s="96"/>
      <c r="AL31" s="96"/>
      <c r="AM31" s="96"/>
      <c r="AN31" s="97">
        <v>2.50054968118491E-2</v>
      </c>
      <c r="AO31" s="97"/>
    </row>
    <row r="32" spans="2:44" s="1" customFormat="1" ht="8.5500000000000007" customHeight="1" x14ac:dyDescent="0.15">
      <c r="B32" s="94" t="s">
        <v>1062</v>
      </c>
      <c r="C32" s="94"/>
      <c r="D32" s="94"/>
      <c r="E32" s="94"/>
      <c r="F32" s="94"/>
      <c r="G32" s="94"/>
      <c r="H32" s="94"/>
      <c r="I32" s="94"/>
      <c r="J32" s="94"/>
      <c r="K32" s="104">
        <v>510331981.63999999</v>
      </c>
      <c r="L32" s="104"/>
      <c r="M32" s="104"/>
      <c r="N32" s="104"/>
      <c r="O32" s="104"/>
      <c r="P32" s="104"/>
      <c r="Q32" s="104"/>
      <c r="R32" s="104"/>
      <c r="S32" s="104"/>
      <c r="T32" s="104"/>
      <c r="U32" s="104"/>
      <c r="V32" s="97">
        <v>0.14141753953778999</v>
      </c>
      <c r="W32" s="97"/>
      <c r="X32" s="97"/>
      <c r="Y32" s="97"/>
      <c r="Z32" s="97"/>
      <c r="AA32" s="97"/>
      <c r="AB32" s="97"/>
      <c r="AC32" s="97"/>
      <c r="AD32" s="97"/>
      <c r="AE32" s="97"/>
      <c r="AF32" s="96">
        <v>4389</v>
      </c>
      <c r="AG32" s="96"/>
      <c r="AH32" s="96"/>
      <c r="AI32" s="96"/>
      <c r="AJ32" s="96"/>
      <c r="AK32" s="96"/>
      <c r="AL32" s="96"/>
      <c r="AM32" s="96"/>
      <c r="AN32" s="97">
        <v>8.7729117112074997E-2</v>
      </c>
      <c r="AO32" s="97"/>
    </row>
    <row r="33" spans="2:41" s="1" customFormat="1" ht="8.5500000000000007" customHeight="1" x14ac:dyDescent="0.15">
      <c r="B33" s="94" t="s">
        <v>1063</v>
      </c>
      <c r="C33" s="94"/>
      <c r="D33" s="94"/>
      <c r="E33" s="94"/>
      <c r="F33" s="94"/>
      <c r="G33" s="94"/>
      <c r="H33" s="94"/>
      <c r="I33" s="94"/>
      <c r="J33" s="94"/>
      <c r="K33" s="104">
        <v>773322568.51000202</v>
      </c>
      <c r="L33" s="104"/>
      <c r="M33" s="104"/>
      <c r="N33" s="104"/>
      <c r="O33" s="104"/>
      <c r="P33" s="104"/>
      <c r="Q33" s="104"/>
      <c r="R33" s="104"/>
      <c r="S33" s="104"/>
      <c r="T33" s="104"/>
      <c r="U33" s="104"/>
      <c r="V33" s="97">
        <v>0.21429457459492399</v>
      </c>
      <c r="W33" s="97"/>
      <c r="X33" s="97"/>
      <c r="Y33" s="97"/>
      <c r="Z33" s="97"/>
      <c r="AA33" s="97"/>
      <c r="AB33" s="97"/>
      <c r="AC33" s="97"/>
      <c r="AD33" s="97"/>
      <c r="AE33" s="97"/>
      <c r="AF33" s="96">
        <v>7401</v>
      </c>
      <c r="AG33" s="96"/>
      <c r="AH33" s="96"/>
      <c r="AI33" s="96"/>
      <c r="AJ33" s="96"/>
      <c r="AK33" s="96"/>
      <c r="AL33" s="96"/>
      <c r="AM33" s="96"/>
      <c r="AN33" s="97">
        <v>0.14793419816506401</v>
      </c>
      <c r="AO33" s="97"/>
    </row>
    <row r="34" spans="2:41" s="1" customFormat="1" ht="8.5500000000000007" customHeight="1" x14ac:dyDescent="0.15">
      <c r="B34" s="94" t="s">
        <v>1064</v>
      </c>
      <c r="C34" s="94"/>
      <c r="D34" s="94"/>
      <c r="E34" s="94"/>
      <c r="F34" s="94"/>
      <c r="G34" s="94"/>
      <c r="H34" s="94"/>
      <c r="I34" s="94"/>
      <c r="J34" s="94"/>
      <c r="K34" s="104">
        <v>380167667.140001</v>
      </c>
      <c r="L34" s="104"/>
      <c r="M34" s="104"/>
      <c r="N34" s="104"/>
      <c r="O34" s="104"/>
      <c r="P34" s="104"/>
      <c r="Q34" s="104"/>
      <c r="R34" s="104"/>
      <c r="S34" s="104"/>
      <c r="T34" s="104"/>
      <c r="U34" s="104"/>
      <c r="V34" s="97">
        <v>0.105347848132092</v>
      </c>
      <c r="W34" s="97"/>
      <c r="X34" s="97"/>
      <c r="Y34" s="97"/>
      <c r="Z34" s="97"/>
      <c r="AA34" s="97"/>
      <c r="AB34" s="97"/>
      <c r="AC34" s="97"/>
      <c r="AD34" s="97"/>
      <c r="AE34" s="97"/>
      <c r="AF34" s="96">
        <v>4148</v>
      </c>
      <c r="AG34" s="96"/>
      <c r="AH34" s="96"/>
      <c r="AI34" s="96"/>
      <c r="AJ34" s="96"/>
      <c r="AK34" s="96"/>
      <c r="AL34" s="96"/>
      <c r="AM34" s="96"/>
      <c r="AN34" s="97">
        <v>8.2911911091566898E-2</v>
      </c>
      <c r="AO34" s="97"/>
    </row>
    <row r="35" spans="2:41" s="1" customFormat="1" ht="8.5500000000000007" customHeight="1" x14ac:dyDescent="0.15">
      <c r="B35" s="94" t="s">
        <v>1065</v>
      </c>
      <c r="C35" s="94"/>
      <c r="D35" s="94"/>
      <c r="E35" s="94"/>
      <c r="F35" s="94"/>
      <c r="G35" s="94"/>
      <c r="H35" s="94"/>
      <c r="I35" s="94"/>
      <c r="J35" s="94"/>
      <c r="K35" s="104">
        <v>420156402.32000101</v>
      </c>
      <c r="L35" s="104"/>
      <c r="M35" s="104"/>
      <c r="N35" s="104"/>
      <c r="O35" s="104"/>
      <c r="P35" s="104"/>
      <c r="Q35" s="104"/>
      <c r="R35" s="104"/>
      <c r="S35" s="104"/>
      <c r="T35" s="104"/>
      <c r="U35" s="104"/>
      <c r="V35" s="97">
        <v>0.116429082978889</v>
      </c>
      <c r="W35" s="97"/>
      <c r="X35" s="97"/>
      <c r="Y35" s="97"/>
      <c r="Z35" s="97"/>
      <c r="AA35" s="97"/>
      <c r="AB35" s="97"/>
      <c r="AC35" s="97"/>
      <c r="AD35" s="97"/>
      <c r="AE35" s="97"/>
      <c r="AF35" s="96">
        <v>5602</v>
      </c>
      <c r="AG35" s="96"/>
      <c r="AH35" s="96"/>
      <c r="AI35" s="96"/>
      <c r="AJ35" s="96"/>
      <c r="AK35" s="96"/>
      <c r="AL35" s="96"/>
      <c r="AM35" s="96"/>
      <c r="AN35" s="97">
        <v>0.111975054468408</v>
      </c>
      <c r="AO35" s="97"/>
    </row>
    <row r="36" spans="2:41" s="1" customFormat="1" ht="8.5500000000000007" customHeight="1" x14ac:dyDescent="0.15">
      <c r="B36" s="94" t="s">
        <v>1066</v>
      </c>
      <c r="C36" s="94"/>
      <c r="D36" s="94"/>
      <c r="E36" s="94"/>
      <c r="F36" s="94"/>
      <c r="G36" s="94"/>
      <c r="H36" s="94"/>
      <c r="I36" s="94"/>
      <c r="J36" s="94"/>
      <c r="K36" s="104">
        <v>269265744.38</v>
      </c>
      <c r="L36" s="104"/>
      <c r="M36" s="104"/>
      <c r="N36" s="104"/>
      <c r="O36" s="104"/>
      <c r="P36" s="104"/>
      <c r="Q36" s="104"/>
      <c r="R36" s="104"/>
      <c r="S36" s="104"/>
      <c r="T36" s="104"/>
      <c r="U36" s="104"/>
      <c r="V36" s="97">
        <v>7.4615937119325695E-2</v>
      </c>
      <c r="W36" s="97"/>
      <c r="X36" s="97"/>
      <c r="Y36" s="97"/>
      <c r="Z36" s="97"/>
      <c r="AA36" s="97"/>
      <c r="AB36" s="97"/>
      <c r="AC36" s="97"/>
      <c r="AD36" s="97"/>
      <c r="AE36" s="97"/>
      <c r="AF36" s="96">
        <v>3871</v>
      </c>
      <c r="AG36" s="96"/>
      <c r="AH36" s="96"/>
      <c r="AI36" s="96"/>
      <c r="AJ36" s="96"/>
      <c r="AK36" s="96"/>
      <c r="AL36" s="96"/>
      <c r="AM36" s="96"/>
      <c r="AN36" s="97">
        <v>7.7375122428991194E-2</v>
      </c>
      <c r="AO36" s="97"/>
    </row>
    <row r="37" spans="2:41" s="1" customFormat="1" ht="8.5500000000000007" customHeight="1" x14ac:dyDescent="0.15">
      <c r="B37" s="94" t="s">
        <v>1067</v>
      </c>
      <c r="C37" s="94"/>
      <c r="D37" s="94"/>
      <c r="E37" s="94"/>
      <c r="F37" s="94"/>
      <c r="G37" s="94"/>
      <c r="H37" s="94"/>
      <c r="I37" s="94"/>
      <c r="J37" s="94"/>
      <c r="K37" s="104">
        <v>328126520.03000098</v>
      </c>
      <c r="L37" s="104"/>
      <c r="M37" s="104"/>
      <c r="N37" s="104"/>
      <c r="O37" s="104"/>
      <c r="P37" s="104"/>
      <c r="Q37" s="104"/>
      <c r="R37" s="104"/>
      <c r="S37" s="104"/>
      <c r="T37" s="104"/>
      <c r="U37" s="104"/>
      <c r="V37" s="97">
        <v>9.0926782543826107E-2</v>
      </c>
      <c r="W37" s="97"/>
      <c r="X37" s="97"/>
      <c r="Y37" s="97"/>
      <c r="Z37" s="97"/>
      <c r="AA37" s="97"/>
      <c r="AB37" s="97"/>
      <c r="AC37" s="97"/>
      <c r="AD37" s="97"/>
      <c r="AE37" s="97"/>
      <c r="AF37" s="96">
        <v>5568</v>
      </c>
      <c r="AG37" s="96"/>
      <c r="AH37" s="96"/>
      <c r="AI37" s="96"/>
      <c r="AJ37" s="96"/>
      <c r="AK37" s="96"/>
      <c r="AL37" s="96"/>
      <c r="AM37" s="96"/>
      <c r="AN37" s="97">
        <v>0.111295448639789</v>
      </c>
      <c r="AO37" s="97"/>
    </row>
    <row r="38" spans="2:41" s="1" customFormat="1" ht="8.5500000000000007" customHeight="1" x14ac:dyDescent="0.15">
      <c r="B38" s="94" t="s">
        <v>1068</v>
      </c>
      <c r="C38" s="94"/>
      <c r="D38" s="94"/>
      <c r="E38" s="94"/>
      <c r="F38" s="94"/>
      <c r="G38" s="94"/>
      <c r="H38" s="94"/>
      <c r="I38" s="94"/>
      <c r="J38" s="94"/>
      <c r="K38" s="104">
        <v>427140664.99000102</v>
      </c>
      <c r="L38" s="104"/>
      <c r="M38" s="104"/>
      <c r="N38" s="104"/>
      <c r="O38" s="104"/>
      <c r="P38" s="104"/>
      <c r="Q38" s="104"/>
      <c r="R38" s="104"/>
      <c r="S38" s="104"/>
      <c r="T38" s="104"/>
      <c r="U38" s="104"/>
      <c r="V38" s="97">
        <v>0.11836448439955401</v>
      </c>
      <c r="W38" s="97"/>
      <c r="X38" s="97"/>
      <c r="Y38" s="97"/>
      <c r="Z38" s="97"/>
      <c r="AA38" s="97"/>
      <c r="AB38" s="97"/>
      <c r="AC38" s="97"/>
      <c r="AD38" s="97"/>
      <c r="AE38" s="97"/>
      <c r="AF38" s="96">
        <v>9365</v>
      </c>
      <c r="AG38" s="96"/>
      <c r="AH38" s="96"/>
      <c r="AI38" s="96"/>
      <c r="AJ38" s="96"/>
      <c r="AK38" s="96"/>
      <c r="AL38" s="96"/>
      <c r="AM38" s="96"/>
      <c r="AN38" s="97">
        <v>0.187191428971197</v>
      </c>
      <c r="AO38" s="97"/>
    </row>
    <row r="39" spans="2:41" s="1" customFormat="1" ht="8.5500000000000007" customHeight="1" x14ac:dyDescent="0.15">
      <c r="B39" s="94" t="s">
        <v>1069</v>
      </c>
      <c r="C39" s="94"/>
      <c r="D39" s="94"/>
      <c r="E39" s="94"/>
      <c r="F39" s="94"/>
      <c r="G39" s="94"/>
      <c r="H39" s="94"/>
      <c r="I39" s="94"/>
      <c r="J39" s="94"/>
      <c r="K39" s="104">
        <v>289558537.41000003</v>
      </c>
      <c r="L39" s="104"/>
      <c r="M39" s="104"/>
      <c r="N39" s="104"/>
      <c r="O39" s="104"/>
      <c r="P39" s="104"/>
      <c r="Q39" s="104"/>
      <c r="R39" s="104"/>
      <c r="S39" s="104"/>
      <c r="T39" s="104"/>
      <c r="U39" s="104"/>
      <c r="V39" s="97">
        <v>8.0239250891333602E-2</v>
      </c>
      <c r="W39" s="97"/>
      <c r="X39" s="97"/>
      <c r="Y39" s="97"/>
      <c r="Z39" s="97"/>
      <c r="AA39" s="97"/>
      <c r="AB39" s="97"/>
      <c r="AC39" s="97"/>
      <c r="AD39" s="97"/>
      <c r="AE39" s="97"/>
      <c r="AF39" s="96">
        <v>6875</v>
      </c>
      <c r="AG39" s="96"/>
      <c r="AH39" s="96"/>
      <c r="AI39" s="96"/>
      <c r="AJ39" s="96"/>
      <c r="AK39" s="96"/>
      <c r="AL39" s="96"/>
      <c r="AM39" s="96"/>
      <c r="AN39" s="97">
        <v>0.13742029622818799</v>
      </c>
      <c r="AO39" s="97"/>
    </row>
    <row r="40" spans="2:41" s="1" customFormat="1" ht="8.5500000000000007" customHeight="1" x14ac:dyDescent="0.15">
      <c r="B40" s="94" t="s">
        <v>1070</v>
      </c>
      <c r="C40" s="94"/>
      <c r="D40" s="94"/>
      <c r="E40" s="94"/>
      <c r="F40" s="94"/>
      <c r="G40" s="94"/>
      <c r="H40" s="94"/>
      <c r="I40" s="94"/>
      <c r="J40" s="94"/>
      <c r="K40" s="104">
        <v>17631656.789999999</v>
      </c>
      <c r="L40" s="104"/>
      <c r="M40" s="104"/>
      <c r="N40" s="104"/>
      <c r="O40" s="104"/>
      <c r="P40" s="104"/>
      <c r="Q40" s="104"/>
      <c r="R40" s="104"/>
      <c r="S40" s="104"/>
      <c r="T40" s="104"/>
      <c r="U40" s="104"/>
      <c r="V40" s="97">
        <v>4.8858892072640896E-3</v>
      </c>
      <c r="W40" s="97"/>
      <c r="X40" s="97"/>
      <c r="Y40" s="97"/>
      <c r="Z40" s="97"/>
      <c r="AA40" s="97"/>
      <c r="AB40" s="97"/>
      <c r="AC40" s="97"/>
      <c r="AD40" s="97"/>
      <c r="AE40" s="97"/>
      <c r="AF40" s="96">
        <v>560</v>
      </c>
      <c r="AG40" s="96"/>
      <c r="AH40" s="96"/>
      <c r="AI40" s="96"/>
      <c r="AJ40" s="96"/>
      <c r="AK40" s="96"/>
      <c r="AL40" s="96"/>
      <c r="AM40" s="96"/>
      <c r="AN40" s="97">
        <v>1.1193507765496E-2</v>
      </c>
      <c r="AO40" s="97"/>
    </row>
    <row r="41" spans="2:41" s="1" customFormat="1" ht="8.5500000000000007" customHeight="1" x14ac:dyDescent="0.15">
      <c r="B41" s="94" t="s">
        <v>1071</v>
      </c>
      <c r="C41" s="94"/>
      <c r="D41" s="94"/>
      <c r="E41" s="94"/>
      <c r="F41" s="94"/>
      <c r="G41" s="94"/>
      <c r="H41" s="94"/>
      <c r="I41" s="94"/>
      <c r="J41" s="94"/>
      <c r="K41" s="104">
        <v>3871772.48</v>
      </c>
      <c r="L41" s="104"/>
      <c r="M41" s="104"/>
      <c r="N41" s="104"/>
      <c r="O41" s="104"/>
      <c r="P41" s="104"/>
      <c r="Q41" s="104"/>
      <c r="R41" s="104"/>
      <c r="S41" s="104"/>
      <c r="T41" s="104"/>
      <c r="U41" s="104"/>
      <c r="V41" s="97">
        <v>1.0729026544880999E-3</v>
      </c>
      <c r="W41" s="97"/>
      <c r="X41" s="97"/>
      <c r="Y41" s="97"/>
      <c r="Z41" s="97"/>
      <c r="AA41" s="97"/>
      <c r="AB41" s="97"/>
      <c r="AC41" s="97"/>
      <c r="AD41" s="97"/>
      <c r="AE41" s="97"/>
      <c r="AF41" s="96">
        <v>126</v>
      </c>
      <c r="AG41" s="96"/>
      <c r="AH41" s="96"/>
      <c r="AI41" s="96"/>
      <c r="AJ41" s="96"/>
      <c r="AK41" s="96"/>
      <c r="AL41" s="96"/>
      <c r="AM41" s="96"/>
      <c r="AN41" s="97">
        <v>2.5185392472365999E-3</v>
      </c>
      <c r="AO41" s="97"/>
    </row>
    <row r="42" spans="2:41" s="1" customFormat="1" ht="8.5500000000000007" customHeight="1" x14ac:dyDescent="0.15">
      <c r="B42" s="94" t="s">
        <v>1072</v>
      </c>
      <c r="C42" s="94"/>
      <c r="D42" s="94"/>
      <c r="E42" s="94"/>
      <c r="F42" s="94"/>
      <c r="G42" s="94"/>
      <c r="H42" s="94"/>
      <c r="I42" s="94"/>
      <c r="J42" s="94"/>
      <c r="K42" s="104">
        <v>1743167.15</v>
      </c>
      <c r="L42" s="104"/>
      <c r="M42" s="104"/>
      <c r="N42" s="104"/>
      <c r="O42" s="104"/>
      <c r="P42" s="104"/>
      <c r="Q42" s="104"/>
      <c r="R42" s="104"/>
      <c r="S42" s="104"/>
      <c r="T42" s="104"/>
      <c r="U42" s="104"/>
      <c r="V42" s="97">
        <v>4.8304715013921899E-4</v>
      </c>
      <c r="W42" s="97"/>
      <c r="X42" s="97"/>
      <c r="Y42" s="97"/>
      <c r="Z42" s="97"/>
      <c r="AA42" s="97"/>
      <c r="AB42" s="97"/>
      <c r="AC42" s="97"/>
      <c r="AD42" s="97"/>
      <c r="AE42" s="97"/>
      <c r="AF42" s="96">
        <v>68</v>
      </c>
      <c r="AG42" s="96"/>
      <c r="AH42" s="96"/>
      <c r="AI42" s="96"/>
      <c r="AJ42" s="96"/>
      <c r="AK42" s="96"/>
      <c r="AL42" s="96"/>
      <c r="AM42" s="96"/>
      <c r="AN42" s="97">
        <v>1.3592116572388E-3</v>
      </c>
      <c r="AO42" s="97"/>
    </row>
    <row r="43" spans="2:41" s="1" customFormat="1" ht="8.5500000000000007" customHeight="1" x14ac:dyDescent="0.15">
      <c r="B43" s="94" t="s">
        <v>1073</v>
      </c>
      <c r="C43" s="94"/>
      <c r="D43" s="94"/>
      <c r="E43" s="94"/>
      <c r="F43" s="94"/>
      <c r="G43" s="94"/>
      <c r="H43" s="94"/>
      <c r="I43" s="94"/>
      <c r="J43" s="94"/>
      <c r="K43" s="104">
        <v>3752980.59</v>
      </c>
      <c r="L43" s="104"/>
      <c r="M43" s="104"/>
      <c r="N43" s="104"/>
      <c r="O43" s="104"/>
      <c r="P43" s="104"/>
      <c r="Q43" s="104"/>
      <c r="R43" s="104"/>
      <c r="S43" s="104"/>
      <c r="T43" s="104"/>
      <c r="U43" s="104"/>
      <c r="V43" s="97">
        <v>1.0399843632478401E-3</v>
      </c>
      <c r="W43" s="97"/>
      <c r="X43" s="97"/>
      <c r="Y43" s="97"/>
      <c r="Z43" s="97"/>
      <c r="AA43" s="97"/>
      <c r="AB43" s="97"/>
      <c r="AC43" s="97"/>
      <c r="AD43" s="97"/>
      <c r="AE43" s="97"/>
      <c r="AF43" s="96">
        <v>188</v>
      </c>
      <c r="AG43" s="96"/>
      <c r="AH43" s="96"/>
      <c r="AI43" s="96"/>
      <c r="AJ43" s="96"/>
      <c r="AK43" s="96"/>
      <c r="AL43" s="96"/>
      <c r="AM43" s="96"/>
      <c r="AN43" s="97">
        <v>3.7578204641308E-3</v>
      </c>
      <c r="AO43" s="97"/>
    </row>
    <row r="44" spans="2:41" s="1" customFormat="1" ht="8.5500000000000007" customHeight="1" x14ac:dyDescent="0.15">
      <c r="B44" s="94" t="s">
        <v>1074</v>
      </c>
      <c r="C44" s="94"/>
      <c r="D44" s="94"/>
      <c r="E44" s="94"/>
      <c r="F44" s="94"/>
      <c r="G44" s="94"/>
      <c r="H44" s="94"/>
      <c r="I44" s="94"/>
      <c r="J44" s="94"/>
      <c r="K44" s="104">
        <v>8777380.7899999991</v>
      </c>
      <c r="L44" s="104"/>
      <c r="M44" s="104"/>
      <c r="N44" s="104"/>
      <c r="O44" s="104"/>
      <c r="P44" s="104"/>
      <c r="Q44" s="104"/>
      <c r="R44" s="104"/>
      <c r="S44" s="104"/>
      <c r="T44" s="104"/>
      <c r="U44" s="104"/>
      <c r="V44" s="97">
        <v>2.4322904296906998E-3</v>
      </c>
      <c r="W44" s="97"/>
      <c r="X44" s="97"/>
      <c r="Y44" s="97"/>
      <c r="Z44" s="97"/>
      <c r="AA44" s="97"/>
      <c r="AB44" s="97"/>
      <c r="AC44" s="97"/>
      <c r="AD44" s="97"/>
      <c r="AE44" s="97"/>
      <c r="AF44" s="96">
        <v>264</v>
      </c>
      <c r="AG44" s="96"/>
      <c r="AH44" s="96"/>
      <c r="AI44" s="96"/>
      <c r="AJ44" s="96"/>
      <c r="AK44" s="96"/>
      <c r="AL44" s="96"/>
      <c r="AM44" s="96"/>
      <c r="AN44" s="97">
        <v>5.2769393751624103E-3</v>
      </c>
      <c r="AO44" s="97"/>
    </row>
    <row r="45" spans="2:41" s="1" customFormat="1" ht="8.5500000000000007" customHeight="1" x14ac:dyDescent="0.15">
      <c r="B45" s="94" t="s">
        <v>1075</v>
      </c>
      <c r="C45" s="94"/>
      <c r="D45" s="94"/>
      <c r="E45" s="94"/>
      <c r="F45" s="94"/>
      <c r="G45" s="94"/>
      <c r="H45" s="94"/>
      <c r="I45" s="94"/>
      <c r="J45" s="94"/>
      <c r="K45" s="104">
        <v>5264872.12</v>
      </c>
      <c r="L45" s="104"/>
      <c r="M45" s="104"/>
      <c r="N45" s="104"/>
      <c r="O45" s="104"/>
      <c r="P45" s="104"/>
      <c r="Q45" s="104"/>
      <c r="R45" s="104"/>
      <c r="S45" s="104"/>
      <c r="T45" s="104"/>
      <c r="U45" s="104"/>
      <c r="V45" s="97">
        <v>1.4589429782527899E-3</v>
      </c>
      <c r="W45" s="97"/>
      <c r="X45" s="97"/>
      <c r="Y45" s="97"/>
      <c r="Z45" s="97"/>
      <c r="AA45" s="97"/>
      <c r="AB45" s="97"/>
      <c r="AC45" s="97"/>
      <c r="AD45" s="97"/>
      <c r="AE45" s="97"/>
      <c r="AF45" s="96">
        <v>147</v>
      </c>
      <c r="AG45" s="96"/>
      <c r="AH45" s="96"/>
      <c r="AI45" s="96"/>
      <c r="AJ45" s="96"/>
      <c r="AK45" s="96"/>
      <c r="AL45" s="96"/>
      <c r="AM45" s="96"/>
      <c r="AN45" s="97">
        <v>2.9382957884427001E-3</v>
      </c>
      <c r="AO45" s="97"/>
    </row>
    <row r="46" spans="2:41" s="1" customFormat="1" ht="8.5500000000000007" customHeight="1" x14ac:dyDescent="0.15">
      <c r="B46" s="94" t="s">
        <v>1076</v>
      </c>
      <c r="C46" s="94"/>
      <c r="D46" s="94"/>
      <c r="E46" s="94"/>
      <c r="F46" s="94"/>
      <c r="G46" s="94"/>
      <c r="H46" s="94"/>
      <c r="I46" s="94"/>
      <c r="J46" s="94"/>
      <c r="K46" s="104">
        <v>1076882.31</v>
      </c>
      <c r="L46" s="104"/>
      <c r="M46" s="104"/>
      <c r="N46" s="104"/>
      <c r="O46" s="104"/>
      <c r="P46" s="104"/>
      <c r="Q46" s="104"/>
      <c r="R46" s="104"/>
      <c r="S46" s="104"/>
      <c r="T46" s="104"/>
      <c r="U46" s="104"/>
      <c r="V46" s="97">
        <v>2.98413683897633E-4</v>
      </c>
      <c r="W46" s="97"/>
      <c r="X46" s="97"/>
      <c r="Y46" s="97"/>
      <c r="Z46" s="97"/>
      <c r="AA46" s="97"/>
      <c r="AB46" s="97"/>
      <c r="AC46" s="97"/>
      <c r="AD46" s="97"/>
      <c r="AE46" s="97"/>
      <c r="AF46" s="96">
        <v>20</v>
      </c>
      <c r="AG46" s="96"/>
      <c r="AH46" s="96"/>
      <c r="AI46" s="96"/>
      <c r="AJ46" s="96"/>
      <c r="AK46" s="96"/>
      <c r="AL46" s="96"/>
      <c r="AM46" s="96"/>
      <c r="AN46" s="97">
        <v>3.9976813448200002E-4</v>
      </c>
      <c r="AO46" s="97"/>
    </row>
    <row r="47" spans="2:41" s="1" customFormat="1" ht="8.5500000000000007" customHeight="1" x14ac:dyDescent="0.15">
      <c r="B47" s="94" t="s">
        <v>1077</v>
      </c>
      <c r="C47" s="94"/>
      <c r="D47" s="94"/>
      <c r="E47" s="94"/>
      <c r="F47" s="94"/>
      <c r="G47" s="94"/>
      <c r="H47" s="94"/>
      <c r="I47" s="94"/>
      <c r="J47" s="94"/>
      <c r="K47" s="104">
        <v>197523.74</v>
      </c>
      <c r="L47" s="104"/>
      <c r="M47" s="104"/>
      <c r="N47" s="104"/>
      <c r="O47" s="104"/>
      <c r="P47" s="104"/>
      <c r="Q47" s="104"/>
      <c r="R47" s="104"/>
      <c r="S47" s="104"/>
      <c r="T47" s="104"/>
      <c r="U47" s="104"/>
      <c r="V47" s="97">
        <v>5.4735588432721403E-5</v>
      </c>
      <c r="W47" s="97"/>
      <c r="X47" s="97"/>
      <c r="Y47" s="97"/>
      <c r="Z47" s="97"/>
      <c r="AA47" s="97"/>
      <c r="AB47" s="97"/>
      <c r="AC47" s="97"/>
      <c r="AD47" s="97"/>
      <c r="AE47" s="97"/>
      <c r="AF47" s="96">
        <v>10</v>
      </c>
      <c r="AG47" s="96"/>
      <c r="AH47" s="96"/>
      <c r="AI47" s="96"/>
      <c r="AJ47" s="96"/>
      <c r="AK47" s="96"/>
      <c r="AL47" s="96"/>
      <c r="AM47" s="96"/>
      <c r="AN47" s="97">
        <v>1.9988406724100001E-4</v>
      </c>
      <c r="AO47" s="97"/>
    </row>
    <row r="48" spans="2:41" s="1" customFormat="1" ht="8.5500000000000007" customHeight="1" x14ac:dyDescent="0.15">
      <c r="B48" s="94" t="s">
        <v>1078</v>
      </c>
      <c r="C48" s="94"/>
      <c r="D48" s="94"/>
      <c r="E48" s="94"/>
      <c r="F48" s="94"/>
      <c r="G48" s="94"/>
      <c r="H48" s="94"/>
      <c r="I48" s="94"/>
      <c r="J48" s="94"/>
      <c r="K48" s="104">
        <v>930948.22</v>
      </c>
      <c r="L48" s="104"/>
      <c r="M48" s="104"/>
      <c r="N48" s="104"/>
      <c r="O48" s="104"/>
      <c r="P48" s="104"/>
      <c r="Q48" s="104"/>
      <c r="R48" s="104"/>
      <c r="S48" s="104"/>
      <c r="T48" s="104"/>
      <c r="U48" s="104"/>
      <c r="V48" s="97">
        <v>2.5797404718083298E-4</v>
      </c>
      <c r="W48" s="97"/>
      <c r="X48" s="97"/>
      <c r="Y48" s="97"/>
      <c r="Z48" s="97"/>
      <c r="AA48" s="97"/>
      <c r="AB48" s="97"/>
      <c r="AC48" s="97"/>
      <c r="AD48" s="97"/>
      <c r="AE48" s="97"/>
      <c r="AF48" s="96">
        <v>34</v>
      </c>
      <c r="AG48" s="96"/>
      <c r="AH48" s="96"/>
      <c r="AI48" s="96"/>
      <c r="AJ48" s="96"/>
      <c r="AK48" s="96"/>
      <c r="AL48" s="96"/>
      <c r="AM48" s="96"/>
      <c r="AN48" s="97">
        <v>6.7960582861940097E-4</v>
      </c>
      <c r="AO48" s="97"/>
    </row>
    <row r="49" spans="2:44" s="1" customFormat="1" ht="8.5500000000000007" customHeight="1" x14ac:dyDescent="0.15">
      <c r="B49" s="94" t="s">
        <v>1079</v>
      </c>
      <c r="C49" s="94"/>
      <c r="D49" s="94"/>
      <c r="E49" s="94"/>
      <c r="F49" s="94"/>
      <c r="G49" s="94"/>
      <c r="H49" s="94"/>
      <c r="I49" s="94"/>
      <c r="J49" s="94"/>
      <c r="K49" s="104">
        <v>1851324.25</v>
      </c>
      <c r="L49" s="104"/>
      <c r="M49" s="104"/>
      <c r="N49" s="104"/>
      <c r="O49" s="104"/>
      <c r="P49" s="104"/>
      <c r="Q49" s="104"/>
      <c r="R49" s="104"/>
      <c r="S49" s="104"/>
      <c r="T49" s="104"/>
      <c r="U49" s="104"/>
      <c r="V49" s="97">
        <v>5.1301844630684203E-4</v>
      </c>
      <c r="W49" s="97"/>
      <c r="X49" s="97"/>
      <c r="Y49" s="97"/>
      <c r="Z49" s="97"/>
      <c r="AA49" s="97"/>
      <c r="AB49" s="97"/>
      <c r="AC49" s="97"/>
      <c r="AD49" s="97"/>
      <c r="AE49" s="97"/>
      <c r="AF49" s="96">
        <v>97</v>
      </c>
      <c r="AG49" s="96"/>
      <c r="AH49" s="96"/>
      <c r="AI49" s="96"/>
      <c r="AJ49" s="96"/>
      <c r="AK49" s="96"/>
      <c r="AL49" s="96"/>
      <c r="AM49" s="96"/>
      <c r="AN49" s="97">
        <v>1.9388754522377E-3</v>
      </c>
      <c r="AO49" s="97"/>
    </row>
    <row r="50" spans="2:44" s="1" customFormat="1" ht="8.5500000000000007" customHeight="1" x14ac:dyDescent="0.15">
      <c r="B50" s="94" t="s">
        <v>1080</v>
      </c>
      <c r="C50" s="94"/>
      <c r="D50" s="94"/>
      <c r="E50" s="94"/>
      <c r="F50" s="94"/>
      <c r="G50" s="94"/>
      <c r="H50" s="94"/>
      <c r="I50" s="94"/>
      <c r="J50" s="94"/>
      <c r="K50" s="104">
        <v>557069.18000000005</v>
      </c>
      <c r="L50" s="104"/>
      <c r="M50" s="104"/>
      <c r="N50" s="104"/>
      <c r="O50" s="104"/>
      <c r="P50" s="104"/>
      <c r="Q50" s="104"/>
      <c r="R50" s="104"/>
      <c r="S50" s="104"/>
      <c r="T50" s="104"/>
      <c r="U50" s="104"/>
      <c r="V50" s="97">
        <v>1.5436883366543001E-4</v>
      </c>
      <c r="W50" s="97"/>
      <c r="X50" s="97"/>
      <c r="Y50" s="97"/>
      <c r="Z50" s="97"/>
      <c r="AA50" s="97"/>
      <c r="AB50" s="97"/>
      <c r="AC50" s="97"/>
      <c r="AD50" s="97"/>
      <c r="AE50" s="97"/>
      <c r="AF50" s="96">
        <v>34</v>
      </c>
      <c r="AG50" s="96"/>
      <c r="AH50" s="96"/>
      <c r="AI50" s="96"/>
      <c r="AJ50" s="96"/>
      <c r="AK50" s="96"/>
      <c r="AL50" s="96"/>
      <c r="AM50" s="96"/>
      <c r="AN50" s="97">
        <v>6.7960582861940097E-4</v>
      </c>
      <c r="AO50" s="97"/>
    </row>
    <row r="51" spans="2:44" s="1" customFormat="1" ht="8.5500000000000007" customHeight="1" x14ac:dyDescent="0.15">
      <c r="B51" s="94" t="s">
        <v>1081</v>
      </c>
      <c r="C51" s="94"/>
      <c r="D51" s="94"/>
      <c r="E51" s="94"/>
      <c r="F51" s="94"/>
      <c r="G51" s="94"/>
      <c r="H51" s="94"/>
      <c r="I51" s="94"/>
      <c r="J51" s="94"/>
      <c r="K51" s="104">
        <v>166465.37</v>
      </c>
      <c r="L51" s="104"/>
      <c r="M51" s="104"/>
      <c r="N51" s="104"/>
      <c r="O51" s="104"/>
      <c r="P51" s="104"/>
      <c r="Q51" s="104"/>
      <c r="R51" s="104"/>
      <c r="S51" s="104"/>
      <c r="T51" s="104"/>
      <c r="U51" s="104"/>
      <c r="V51" s="97">
        <v>4.6129037353285699E-5</v>
      </c>
      <c r="W51" s="97"/>
      <c r="X51" s="97"/>
      <c r="Y51" s="97"/>
      <c r="Z51" s="97"/>
      <c r="AA51" s="97"/>
      <c r="AB51" s="97"/>
      <c r="AC51" s="97"/>
      <c r="AD51" s="97"/>
      <c r="AE51" s="97"/>
      <c r="AF51" s="96">
        <v>5</v>
      </c>
      <c r="AG51" s="96"/>
      <c r="AH51" s="96"/>
      <c r="AI51" s="96"/>
      <c r="AJ51" s="96"/>
      <c r="AK51" s="96"/>
      <c r="AL51" s="96"/>
      <c r="AM51" s="96"/>
      <c r="AN51" s="97">
        <v>9.9942033620500101E-5</v>
      </c>
      <c r="AO51" s="97"/>
    </row>
    <row r="52" spans="2:44" s="1" customFormat="1" ht="8.5500000000000007" customHeight="1" x14ac:dyDescent="0.15">
      <c r="B52" s="94" t="s">
        <v>1082</v>
      </c>
      <c r="C52" s="94"/>
      <c r="D52" s="94"/>
      <c r="E52" s="94"/>
      <c r="F52" s="94"/>
      <c r="G52" s="94"/>
      <c r="H52" s="94"/>
      <c r="I52" s="94"/>
      <c r="J52" s="94"/>
      <c r="K52" s="104">
        <v>250000</v>
      </c>
      <c r="L52" s="104"/>
      <c r="M52" s="104"/>
      <c r="N52" s="104"/>
      <c r="O52" s="104"/>
      <c r="P52" s="104"/>
      <c r="Q52" s="104"/>
      <c r="R52" s="104"/>
      <c r="S52" s="104"/>
      <c r="T52" s="104"/>
      <c r="U52" s="104"/>
      <c r="V52" s="97">
        <v>6.9277227679975806E-5</v>
      </c>
      <c r="W52" s="97"/>
      <c r="X52" s="97"/>
      <c r="Y52" s="97"/>
      <c r="Z52" s="97"/>
      <c r="AA52" s="97"/>
      <c r="AB52" s="97"/>
      <c r="AC52" s="97"/>
      <c r="AD52" s="97"/>
      <c r="AE52" s="97"/>
      <c r="AF52" s="96">
        <v>2</v>
      </c>
      <c r="AG52" s="96"/>
      <c r="AH52" s="96"/>
      <c r="AI52" s="96"/>
      <c r="AJ52" s="96"/>
      <c r="AK52" s="96"/>
      <c r="AL52" s="96"/>
      <c r="AM52" s="96"/>
      <c r="AN52" s="97">
        <v>3.9976813448199998E-5</v>
      </c>
      <c r="AO52" s="97"/>
    </row>
    <row r="53" spans="2:44" s="1" customFormat="1" ht="8.5500000000000007" customHeight="1" x14ac:dyDescent="0.15">
      <c r="B53" s="94" t="s">
        <v>1083</v>
      </c>
      <c r="C53" s="94"/>
      <c r="D53" s="94"/>
      <c r="E53" s="94"/>
      <c r="F53" s="94"/>
      <c r="G53" s="94"/>
      <c r="H53" s="94"/>
      <c r="I53" s="94"/>
      <c r="J53" s="94"/>
      <c r="K53" s="104">
        <v>1196.9100000000001</v>
      </c>
      <c r="L53" s="104"/>
      <c r="M53" s="104"/>
      <c r="N53" s="104"/>
      <c r="O53" s="104"/>
      <c r="P53" s="104"/>
      <c r="Q53" s="104"/>
      <c r="R53" s="104"/>
      <c r="S53" s="104"/>
      <c r="T53" s="104"/>
      <c r="U53" s="104"/>
      <c r="V53" s="97">
        <v>3.31674426329759E-7</v>
      </c>
      <c r="W53" s="97"/>
      <c r="X53" s="97"/>
      <c r="Y53" s="97"/>
      <c r="Z53" s="97"/>
      <c r="AA53" s="97"/>
      <c r="AB53" s="97"/>
      <c r="AC53" s="97"/>
      <c r="AD53" s="97"/>
      <c r="AE53" s="97"/>
      <c r="AF53" s="96">
        <v>1</v>
      </c>
      <c r="AG53" s="96"/>
      <c r="AH53" s="96"/>
      <c r="AI53" s="96"/>
      <c r="AJ53" s="96"/>
      <c r="AK53" s="96"/>
      <c r="AL53" s="96"/>
      <c r="AM53" s="96"/>
      <c r="AN53" s="97">
        <v>1.9988406724099999E-5</v>
      </c>
      <c r="AO53" s="97"/>
    </row>
    <row r="54" spans="2:44" s="1" customFormat="1" ht="8.5500000000000007" customHeight="1" x14ac:dyDescent="0.15">
      <c r="B54" s="94" t="s">
        <v>1084</v>
      </c>
      <c r="C54" s="94"/>
      <c r="D54" s="94"/>
      <c r="E54" s="94"/>
      <c r="F54" s="94"/>
      <c r="G54" s="94"/>
      <c r="H54" s="94"/>
      <c r="I54" s="94"/>
      <c r="J54" s="94"/>
      <c r="K54" s="104">
        <v>29347.67</v>
      </c>
      <c r="L54" s="104"/>
      <c r="M54" s="104"/>
      <c r="N54" s="104"/>
      <c r="O54" s="104"/>
      <c r="P54" s="104"/>
      <c r="Q54" s="104"/>
      <c r="R54" s="104"/>
      <c r="S54" s="104"/>
      <c r="T54" s="104"/>
      <c r="U54" s="104"/>
      <c r="V54" s="97">
        <v>8.1325008658671793E-6</v>
      </c>
      <c r="W54" s="97"/>
      <c r="X54" s="97"/>
      <c r="Y54" s="97"/>
      <c r="Z54" s="97"/>
      <c r="AA54" s="97"/>
      <c r="AB54" s="97"/>
      <c r="AC54" s="97"/>
      <c r="AD54" s="97"/>
      <c r="AE54" s="97"/>
      <c r="AF54" s="96">
        <v>3</v>
      </c>
      <c r="AG54" s="96"/>
      <c r="AH54" s="96"/>
      <c r="AI54" s="96"/>
      <c r="AJ54" s="96"/>
      <c r="AK54" s="96"/>
      <c r="AL54" s="96"/>
      <c r="AM54" s="96"/>
      <c r="AN54" s="97">
        <v>5.9965220172300103E-5</v>
      </c>
      <c r="AO54" s="97"/>
    </row>
    <row r="55" spans="2:44" s="1" customFormat="1" ht="10.199999999999999" customHeight="1" x14ac:dyDescent="0.15">
      <c r="B55" s="100"/>
      <c r="C55" s="100"/>
      <c r="D55" s="100"/>
      <c r="E55" s="100"/>
      <c r="F55" s="100"/>
      <c r="G55" s="100"/>
      <c r="H55" s="100"/>
      <c r="I55" s="100"/>
      <c r="J55" s="100"/>
      <c r="K55" s="105">
        <v>3608689440.5599999</v>
      </c>
      <c r="L55" s="105"/>
      <c r="M55" s="105"/>
      <c r="N55" s="105"/>
      <c r="O55" s="105"/>
      <c r="P55" s="105"/>
      <c r="Q55" s="105"/>
      <c r="R55" s="105"/>
      <c r="S55" s="105"/>
      <c r="T55" s="105"/>
      <c r="U55" s="105"/>
      <c r="V55" s="99">
        <v>1</v>
      </c>
      <c r="W55" s="99"/>
      <c r="X55" s="99"/>
      <c r="Y55" s="99"/>
      <c r="Z55" s="99"/>
      <c r="AA55" s="99"/>
      <c r="AB55" s="99"/>
      <c r="AC55" s="99"/>
      <c r="AD55" s="99"/>
      <c r="AE55" s="99"/>
      <c r="AF55" s="98">
        <v>50029</v>
      </c>
      <c r="AG55" s="98"/>
      <c r="AH55" s="98"/>
      <c r="AI55" s="98"/>
      <c r="AJ55" s="98"/>
      <c r="AK55" s="98"/>
      <c r="AL55" s="98"/>
      <c r="AM55" s="98"/>
      <c r="AN55" s="99">
        <v>1</v>
      </c>
      <c r="AO55" s="99"/>
    </row>
    <row r="56" spans="2:44" s="1" customFormat="1" ht="6.3" customHeight="1" x14ac:dyDescent="0.15"/>
    <row r="57" spans="2:44" s="1" customFormat="1" ht="15.3" customHeight="1" x14ac:dyDescent="0.15">
      <c r="B57" s="85" t="s">
        <v>1176</v>
      </c>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row>
    <row r="58" spans="2:44" s="1" customFormat="1" ht="7.65" customHeight="1" x14ac:dyDescent="0.15"/>
    <row r="59" spans="2:44" s="1" customFormat="1" ht="10.65" customHeight="1" x14ac:dyDescent="0.15">
      <c r="B59" s="83" t="s">
        <v>1060</v>
      </c>
      <c r="C59" s="83"/>
      <c r="D59" s="83"/>
      <c r="E59" s="83"/>
      <c r="F59" s="83"/>
      <c r="G59" s="83"/>
      <c r="H59" s="83"/>
      <c r="I59" s="83"/>
      <c r="J59" s="83"/>
      <c r="K59" s="83"/>
      <c r="L59" s="83" t="s">
        <v>1057</v>
      </c>
      <c r="M59" s="83"/>
      <c r="N59" s="83"/>
      <c r="O59" s="83"/>
      <c r="P59" s="83"/>
      <c r="Q59" s="83"/>
      <c r="R59" s="83"/>
      <c r="S59" s="83"/>
      <c r="T59" s="83"/>
      <c r="U59" s="83"/>
      <c r="V59" s="83" t="s">
        <v>1058</v>
      </c>
      <c r="W59" s="83"/>
      <c r="X59" s="83"/>
      <c r="Y59" s="83"/>
      <c r="Z59" s="83"/>
      <c r="AA59" s="83"/>
      <c r="AB59" s="83"/>
      <c r="AC59" s="83"/>
      <c r="AD59" s="83"/>
      <c r="AE59" s="83"/>
      <c r="AF59" s="83" t="s">
        <v>1059</v>
      </c>
      <c r="AG59" s="83"/>
      <c r="AH59" s="83"/>
      <c r="AI59" s="83"/>
      <c r="AJ59" s="83"/>
      <c r="AK59" s="83" t="s">
        <v>1058</v>
      </c>
      <c r="AL59" s="83"/>
      <c r="AM59" s="83"/>
      <c r="AN59" s="83"/>
      <c r="AO59" s="83"/>
      <c r="AP59" s="83"/>
      <c r="AQ59" s="83"/>
    </row>
    <row r="60" spans="2:44" s="1" customFormat="1" ht="8.5500000000000007" customHeight="1" x14ac:dyDescent="0.15">
      <c r="B60" s="94" t="s">
        <v>1085</v>
      </c>
      <c r="C60" s="94"/>
      <c r="D60" s="94"/>
      <c r="E60" s="94"/>
      <c r="F60" s="94"/>
      <c r="G60" s="94"/>
      <c r="H60" s="94"/>
      <c r="I60" s="94"/>
      <c r="J60" s="94"/>
      <c r="K60" s="94"/>
      <c r="L60" s="104">
        <v>0</v>
      </c>
      <c r="M60" s="104"/>
      <c r="N60" s="104"/>
      <c r="O60" s="104"/>
      <c r="P60" s="104"/>
      <c r="Q60" s="104"/>
      <c r="R60" s="104"/>
      <c r="S60" s="104"/>
      <c r="T60" s="104"/>
      <c r="U60" s="104"/>
      <c r="V60" s="97">
        <v>0</v>
      </c>
      <c r="W60" s="97"/>
      <c r="X60" s="97"/>
      <c r="Y60" s="97"/>
      <c r="Z60" s="97"/>
      <c r="AA60" s="97"/>
      <c r="AB60" s="97"/>
      <c r="AC60" s="97"/>
      <c r="AD60" s="97"/>
      <c r="AE60" s="97"/>
      <c r="AF60" s="96">
        <v>183</v>
      </c>
      <c r="AG60" s="96"/>
      <c r="AH60" s="96"/>
      <c r="AI60" s="96"/>
      <c r="AJ60" s="96"/>
      <c r="AK60" s="97">
        <v>3.6578784305103E-3</v>
      </c>
      <c r="AL60" s="97"/>
      <c r="AM60" s="97"/>
      <c r="AN60" s="97"/>
      <c r="AO60" s="97"/>
      <c r="AP60" s="97"/>
      <c r="AQ60" s="97"/>
    </row>
    <row r="61" spans="2:44" s="1" customFormat="1" ht="8.5500000000000007" customHeight="1" x14ac:dyDescent="0.15">
      <c r="B61" s="94" t="s">
        <v>1061</v>
      </c>
      <c r="C61" s="94"/>
      <c r="D61" s="94"/>
      <c r="E61" s="94"/>
      <c r="F61" s="94"/>
      <c r="G61" s="94"/>
      <c r="H61" s="94"/>
      <c r="I61" s="94"/>
      <c r="J61" s="94"/>
      <c r="K61" s="94"/>
      <c r="L61" s="104">
        <v>20595775.739999998</v>
      </c>
      <c r="M61" s="104"/>
      <c r="N61" s="104"/>
      <c r="O61" s="104"/>
      <c r="P61" s="104"/>
      <c r="Q61" s="104"/>
      <c r="R61" s="104"/>
      <c r="S61" s="104"/>
      <c r="T61" s="104"/>
      <c r="U61" s="104"/>
      <c r="V61" s="97">
        <v>5.7072729807428196E-3</v>
      </c>
      <c r="W61" s="97"/>
      <c r="X61" s="97"/>
      <c r="Y61" s="97"/>
      <c r="Z61" s="97"/>
      <c r="AA61" s="97"/>
      <c r="AB61" s="97"/>
      <c r="AC61" s="97"/>
      <c r="AD61" s="97"/>
      <c r="AE61" s="97"/>
      <c r="AF61" s="96">
        <v>957</v>
      </c>
      <c r="AG61" s="96"/>
      <c r="AH61" s="96"/>
      <c r="AI61" s="96"/>
      <c r="AJ61" s="96"/>
      <c r="AK61" s="97">
        <v>1.9128905234963699E-2</v>
      </c>
      <c r="AL61" s="97"/>
      <c r="AM61" s="97"/>
      <c r="AN61" s="97"/>
      <c r="AO61" s="97"/>
      <c r="AP61" s="97"/>
      <c r="AQ61" s="97"/>
    </row>
    <row r="62" spans="2:44" s="1" customFormat="1" ht="8.5500000000000007" customHeight="1" x14ac:dyDescent="0.15">
      <c r="B62" s="94" t="s">
        <v>1062</v>
      </c>
      <c r="C62" s="94"/>
      <c r="D62" s="94"/>
      <c r="E62" s="94"/>
      <c r="F62" s="94"/>
      <c r="G62" s="94"/>
      <c r="H62" s="94"/>
      <c r="I62" s="94"/>
      <c r="J62" s="94"/>
      <c r="K62" s="94"/>
      <c r="L62" s="104">
        <v>49620521.460000001</v>
      </c>
      <c r="M62" s="104"/>
      <c r="N62" s="104"/>
      <c r="O62" s="104"/>
      <c r="P62" s="104"/>
      <c r="Q62" s="104"/>
      <c r="R62" s="104"/>
      <c r="S62" s="104"/>
      <c r="T62" s="104"/>
      <c r="U62" s="104"/>
      <c r="V62" s="97">
        <v>1.37502886511342E-2</v>
      </c>
      <c r="W62" s="97"/>
      <c r="X62" s="97"/>
      <c r="Y62" s="97"/>
      <c r="Z62" s="97"/>
      <c r="AA62" s="97"/>
      <c r="AB62" s="97"/>
      <c r="AC62" s="97"/>
      <c r="AD62" s="97"/>
      <c r="AE62" s="97"/>
      <c r="AF62" s="96">
        <v>3054</v>
      </c>
      <c r="AG62" s="96"/>
      <c r="AH62" s="96"/>
      <c r="AI62" s="96"/>
      <c r="AJ62" s="96"/>
      <c r="AK62" s="97">
        <v>6.1044594135401503E-2</v>
      </c>
      <c r="AL62" s="97"/>
      <c r="AM62" s="97"/>
      <c r="AN62" s="97"/>
      <c r="AO62" s="97"/>
      <c r="AP62" s="97"/>
      <c r="AQ62" s="97"/>
    </row>
    <row r="63" spans="2:44" s="1" customFormat="1" ht="8.5500000000000007" customHeight="1" x14ac:dyDescent="0.15">
      <c r="B63" s="94" t="s">
        <v>1063</v>
      </c>
      <c r="C63" s="94"/>
      <c r="D63" s="94"/>
      <c r="E63" s="94"/>
      <c r="F63" s="94"/>
      <c r="G63" s="94"/>
      <c r="H63" s="94"/>
      <c r="I63" s="94"/>
      <c r="J63" s="94"/>
      <c r="K63" s="94"/>
      <c r="L63" s="104">
        <v>71583947.049999893</v>
      </c>
      <c r="M63" s="104"/>
      <c r="N63" s="104"/>
      <c r="O63" s="104"/>
      <c r="P63" s="104"/>
      <c r="Q63" s="104"/>
      <c r="R63" s="104"/>
      <c r="S63" s="104"/>
      <c r="T63" s="104"/>
      <c r="U63" s="104"/>
      <c r="V63" s="97">
        <v>1.9836549592056701E-2</v>
      </c>
      <c r="W63" s="97"/>
      <c r="X63" s="97"/>
      <c r="Y63" s="97"/>
      <c r="Z63" s="97"/>
      <c r="AA63" s="97"/>
      <c r="AB63" s="97"/>
      <c r="AC63" s="97"/>
      <c r="AD63" s="97"/>
      <c r="AE63" s="97"/>
      <c r="AF63" s="96">
        <v>3343</v>
      </c>
      <c r="AG63" s="96"/>
      <c r="AH63" s="96"/>
      <c r="AI63" s="96"/>
      <c r="AJ63" s="96"/>
      <c r="AK63" s="97">
        <v>6.6821243678666403E-2</v>
      </c>
      <c r="AL63" s="97"/>
      <c r="AM63" s="97"/>
      <c r="AN63" s="97"/>
      <c r="AO63" s="97"/>
      <c r="AP63" s="97"/>
      <c r="AQ63" s="97"/>
    </row>
    <row r="64" spans="2:44" s="1" customFormat="1" ht="8.5500000000000007" customHeight="1" x14ac:dyDescent="0.15">
      <c r="B64" s="94" t="s">
        <v>1064</v>
      </c>
      <c r="C64" s="94"/>
      <c r="D64" s="94"/>
      <c r="E64" s="94"/>
      <c r="F64" s="94"/>
      <c r="G64" s="94"/>
      <c r="H64" s="94"/>
      <c r="I64" s="94"/>
      <c r="J64" s="94"/>
      <c r="K64" s="94"/>
      <c r="L64" s="104">
        <v>63188570.1199999</v>
      </c>
      <c r="M64" s="104"/>
      <c r="N64" s="104"/>
      <c r="O64" s="104"/>
      <c r="P64" s="104"/>
      <c r="Q64" s="104"/>
      <c r="R64" s="104"/>
      <c r="S64" s="104"/>
      <c r="T64" s="104"/>
      <c r="U64" s="104"/>
      <c r="V64" s="97">
        <v>1.75101158359014E-2</v>
      </c>
      <c r="W64" s="97"/>
      <c r="X64" s="97"/>
      <c r="Y64" s="97"/>
      <c r="Z64" s="97"/>
      <c r="AA64" s="97"/>
      <c r="AB64" s="97"/>
      <c r="AC64" s="97"/>
      <c r="AD64" s="97"/>
      <c r="AE64" s="97"/>
      <c r="AF64" s="96">
        <v>2166</v>
      </c>
      <c r="AG64" s="96"/>
      <c r="AH64" s="96"/>
      <c r="AI64" s="96"/>
      <c r="AJ64" s="96"/>
      <c r="AK64" s="97">
        <v>4.3294888964400598E-2</v>
      </c>
      <c r="AL64" s="97"/>
      <c r="AM64" s="97"/>
      <c r="AN64" s="97"/>
      <c r="AO64" s="97"/>
      <c r="AP64" s="97"/>
      <c r="AQ64" s="97"/>
    </row>
    <row r="65" spans="2:43" s="1" customFormat="1" ht="8.5500000000000007" customHeight="1" x14ac:dyDescent="0.15">
      <c r="B65" s="94" t="s">
        <v>1065</v>
      </c>
      <c r="C65" s="94"/>
      <c r="D65" s="94"/>
      <c r="E65" s="94"/>
      <c r="F65" s="94"/>
      <c r="G65" s="94"/>
      <c r="H65" s="94"/>
      <c r="I65" s="94"/>
      <c r="J65" s="94"/>
      <c r="K65" s="94"/>
      <c r="L65" s="104">
        <v>77529892.999999598</v>
      </c>
      <c r="M65" s="104"/>
      <c r="N65" s="104"/>
      <c r="O65" s="104"/>
      <c r="P65" s="104"/>
      <c r="Q65" s="104"/>
      <c r="R65" s="104"/>
      <c r="S65" s="104"/>
      <c r="T65" s="104"/>
      <c r="U65" s="104"/>
      <c r="V65" s="97">
        <v>2.14842241974606E-2</v>
      </c>
      <c r="W65" s="97"/>
      <c r="X65" s="97"/>
      <c r="Y65" s="97"/>
      <c r="Z65" s="97"/>
      <c r="AA65" s="97"/>
      <c r="AB65" s="97"/>
      <c r="AC65" s="97"/>
      <c r="AD65" s="97"/>
      <c r="AE65" s="97"/>
      <c r="AF65" s="96">
        <v>2233</v>
      </c>
      <c r="AG65" s="96"/>
      <c r="AH65" s="96"/>
      <c r="AI65" s="96"/>
      <c r="AJ65" s="96"/>
      <c r="AK65" s="97">
        <v>4.4634112214915297E-2</v>
      </c>
      <c r="AL65" s="97"/>
      <c r="AM65" s="97"/>
      <c r="AN65" s="97"/>
      <c r="AO65" s="97"/>
      <c r="AP65" s="97"/>
      <c r="AQ65" s="97"/>
    </row>
    <row r="66" spans="2:43" s="1" customFormat="1" ht="8.5500000000000007" customHeight="1" x14ac:dyDescent="0.15">
      <c r="B66" s="94" t="s">
        <v>1066</v>
      </c>
      <c r="C66" s="94"/>
      <c r="D66" s="94"/>
      <c r="E66" s="94"/>
      <c r="F66" s="94"/>
      <c r="G66" s="94"/>
      <c r="H66" s="94"/>
      <c r="I66" s="94"/>
      <c r="J66" s="94"/>
      <c r="K66" s="94"/>
      <c r="L66" s="104">
        <v>94726617.530000106</v>
      </c>
      <c r="M66" s="104"/>
      <c r="N66" s="104"/>
      <c r="O66" s="104"/>
      <c r="P66" s="104"/>
      <c r="Q66" s="104"/>
      <c r="R66" s="104"/>
      <c r="S66" s="104"/>
      <c r="T66" s="104"/>
      <c r="U66" s="104"/>
      <c r="V66" s="97">
        <v>2.6249589799919301E-2</v>
      </c>
      <c r="W66" s="97"/>
      <c r="X66" s="97"/>
      <c r="Y66" s="97"/>
      <c r="Z66" s="97"/>
      <c r="AA66" s="97"/>
      <c r="AB66" s="97"/>
      <c r="AC66" s="97"/>
      <c r="AD66" s="97"/>
      <c r="AE66" s="97"/>
      <c r="AF66" s="96">
        <v>2388</v>
      </c>
      <c r="AG66" s="96"/>
      <c r="AH66" s="96"/>
      <c r="AI66" s="96"/>
      <c r="AJ66" s="96"/>
      <c r="AK66" s="97">
        <v>4.7732315257150902E-2</v>
      </c>
      <c r="AL66" s="97"/>
      <c r="AM66" s="97"/>
      <c r="AN66" s="97"/>
      <c r="AO66" s="97"/>
      <c r="AP66" s="97"/>
      <c r="AQ66" s="97"/>
    </row>
    <row r="67" spans="2:43" s="1" customFormat="1" ht="8.5500000000000007" customHeight="1" x14ac:dyDescent="0.15">
      <c r="B67" s="94" t="s">
        <v>1067</v>
      </c>
      <c r="C67" s="94"/>
      <c r="D67" s="94"/>
      <c r="E67" s="94"/>
      <c r="F67" s="94"/>
      <c r="G67" s="94"/>
      <c r="H67" s="94"/>
      <c r="I67" s="94"/>
      <c r="J67" s="94"/>
      <c r="K67" s="94"/>
      <c r="L67" s="104">
        <v>97678446.880000204</v>
      </c>
      <c r="M67" s="104"/>
      <c r="N67" s="104"/>
      <c r="O67" s="104"/>
      <c r="P67" s="104"/>
      <c r="Q67" s="104"/>
      <c r="R67" s="104"/>
      <c r="S67" s="104"/>
      <c r="T67" s="104"/>
      <c r="U67" s="104"/>
      <c r="V67" s="97">
        <v>2.7067568015728901E-2</v>
      </c>
      <c r="W67" s="97"/>
      <c r="X67" s="97"/>
      <c r="Y67" s="97"/>
      <c r="Z67" s="97"/>
      <c r="AA67" s="97"/>
      <c r="AB67" s="97"/>
      <c r="AC67" s="97"/>
      <c r="AD67" s="97"/>
      <c r="AE67" s="97"/>
      <c r="AF67" s="96">
        <v>2202</v>
      </c>
      <c r="AG67" s="96"/>
      <c r="AH67" s="96"/>
      <c r="AI67" s="96"/>
      <c r="AJ67" s="96"/>
      <c r="AK67" s="97">
        <v>4.4014471606468299E-2</v>
      </c>
      <c r="AL67" s="97"/>
      <c r="AM67" s="97"/>
      <c r="AN67" s="97"/>
      <c r="AO67" s="97"/>
      <c r="AP67" s="97"/>
      <c r="AQ67" s="97"/>
    </row>
    <row r="68" spans="2:43" s="1" customFormat="1" ht="8.5500000000000007" customHeight="1" x14ac:dyDescent="0.15">
      <c r="B68" s="94" t="s">
        <v>1068</v>
      </c>
      <c r="C68" s="94"/>
      <c r="D68" s="94"/>
      <c r="E68" s="94"/>
      <c r="F68" s="94"/>
      <c r="G68" s="94"/>
      <c r="H68" s="94"/>
      <c r="I68" s="94"/>
      <c r="J68" s="94"/>
      <c r="K68" s="94"/>
      <c r="L68" s="104">
        <v>125881171.05</v>
      </c>
      <c r="M68" s="104"/>
      <c r="N68" s="104"/>
      <c r="O68" s="104"/>
      <c r="P68" s="104"/>
      <c r="Q68" s="104"/>
      <c r="R68" s="104"/>
      <c r="S68" s="104"/>
      <c r="T68" s="104"/>
      <c r="U68" s="104"/>
      <c r="V68" s="97">
        <v>3.48827941898113E-2</v>
      </c>
      <c r="W68" s="97"/>
      <c r="X68" s="97"/>
      <c r="Y68" s="97"/>
      <c r="Z68" s="97"/>
      <c r="AA68" s="97"/>
      <c r="AB68" s="97"/>
      <c r="AC68" s="97"/>
      <c r="AD68" s="97"/>
      <c r="AE68" s="97"/>
      <c r="AF68" s="96">
        <v>2353</v>
      </c>
      <c r="AG68" s="96"/>
      <c r="AH68" s="96"/>
      <c r="AI68" s="96"/>
      <c r="AJ68" s="96"/>
      <c r="AK68" s="97">
        <v>4.7032721021807403E-2</v>
      </c>
      <c r="AL68" s="97"/>
      <c r="AM68" s="97"/>
      <c r="AN68" s="97"/>
      <c r="AO68" s="97"/>
      <c r="AP68" s="97"/>
      <c r="AQ68" s="97"/>
    </row>
    <row r="69" spans="2:43" s="1" customFormat="1" ht="8.5500000000000007" customHeight="1" x14ac:dyDescent="0.15">
      <c r="B69" s="94" t="s">
        <v>1069</v>
      </c>
      <c r="C69" s="94"/>
      <c r="D69" s="94"/>
      <c r="E69" s="94"/>
      <c r="F69" s="94"/>
      <c r="G69" s="94"/>
      <c r="H69" s="94"/>
      <c r="I69" s="94"/>
      <c r="J69" s="94"/>
      <c r="K69" s="94"/>
      <c r="L69" s="104">
        <v>116745687.87</v>
      </c>
      <c r="M69" s="104"/>
      <c r="N69" s="104"/>
      <c r="O69" s="104"/>
      <c r="P69" s="104"/>
      <c r="Q69" s="104"/>
      <c r="R69" s="104"/>
      <c r="S69" s="104"/>
      <c r="T69" s="104"/>
      <c r="U69" s="104"/>
      <c r="V69" s="97">
        <v>3.2351270396901603E-2</v>
      </c>
      <c r="W69" s="97"/>
      <c r="X69" s="97"/>
      <c r="Y69" s="97"/>
      <c r="Z69" s="97"/>
      <c r="AA69" s="97"/>
      <c r="AB69" s="97"/>
      <c r="AC69" s="97"/>
      <c r="AD69" s="97"/>
      <c r="AE69" s="97"/>
      <c r="AF69" s="96">
        <v>1906</v>
      </c>
      <c r="AG69" s="96"/>
      <c r="AH69" s="96"/>
      <c r="AI69" s="96"/>
      <c r="AJ69" s="96"/>
      <c r="AK69" s="97">
        <v>3.8097903216134599E-2</v>
      </c>
      <c r="AL69" s="97"/>
      <c r="AM69" s="97"/>
      <c r="AN69" s="97"/>
      <c r="AO69" s="97"/>
      <c r="AP69" s="97"/>
      <c r="AQ69" s="97"/>
    </row>
    <row r="70" spans="2:43" s="1" customFormat="1" ht="8.5500000000000007" customHeight="1" x14ac:dyDescent="0.15">
      <c r="B70" s="94" t="s">
        <v>1070</v>
      </c>
      <c r="C70" s="94"/>
      <c r="D70" s="94"/>
      <c r="E70" s="94"/>
      <c r="F70" s="94"/>
      <c r="G70" s="94"/>
      <c r="H70" s="94"/>
      <c r="I70" s="94"/>
      <c r="J70" s="94"/>
      <c r="K70" s="94"/>
      <c r="L70" s="104">
        <v>108506105.59</v>
      </c>
      <c r="M70" s="104"/>
      <c r="N70" s="104"/>
      <c r="O70" s="104"/>
      <c r="P70" s="104"/>
      <c r="Q70" s="104"/>
      <c r="R70" s="104"/>
      <c r="S70" s="104"/>
      <c r="T70" s="104"/>
      <c r="U70" s="104"/>
      <c r="V70" s="97">
        <v>3.0068008726503798E-2</v>
      </c>
      <c r="W70" s="97"/>
      <c r="X70" s="97"/>
      <c r="Y70" s="97"/>
      <c r="Z70" s="97"/>
      <c r="AA70" s="97"/>
      <c r="AB70" s="97"/>
      <c r="AC70" s="97"/>
      <c r="AD70" s="97"/>
      <c r="AE70" s="97"/>
      <c r="AF70" s="96">
        <v>1756</v>
      </c>
      <c r="AG70" s="96"/>
      <c r="AH70" s="96"/>
      <c r="AI70" s="96"/>
      <c r="AJ70" s="96"/>
      <c r="AK70" s="97">
        <v>3.5099642207519599E-2</v>
      </c>
      <c r="AL70" s="97"/>
      <c r="AM70" s="97"/>
      <c r="AN70" s="97"/>
      <c r="AO70" s="97"/>
      <c r="AP70" s="97"/>
      <c r="AQ70" s="97"/>
    </row>
    <row r="71" spans="2:43" s="1" customFormat="1" ht="8.5500000000000007" customHeight="1" x14ac:dyDescent="0.15">
      <c r="B71" s="94" t="s">
        <v>1071</v>
      </c>
      <c r="C71" s="94"/>
      <c r="D71" s="94"/>
      <c r="E71" s="94"/>
      <c r="F71" s="94"/>
      <c r="G71" s="94"/>
      <c r="H71" s="94"/>
      <c r="I71" s="94"/>
      <c r="J71" s="94"/>
      <c r="K71" s="94"/>
      <c r="L71" s="104">
        <v>143625392.16999999</v>
      </c>
      <c r="M71" s="104"/>
      <c r="N71" s="104"/>
      <c r="O71" s="104"/>
      <c r="P71" s="104"/>
      <c r="Q71" s="104"/>
      <c r="R71" s="104"/>
      <c r="S71" s="104"/>
      <c r="T71" s="104"/>
      <c r="U71" s="104"/>
      <c r="V71" s="97">
        <v>3.9799875975947703E-2</v>
      </c>
      <c r="W71" s="97"/>
      <c r="X71" s="97"/>
      <c r="Y71" s="97"/>
      <c r="Z71" s="97"/>
      <c r="AA71" s="97"/>
      <c r="AB71" s="97"/>
      <c r="AC71" s="97"/>
      <c r="AD71" s="97"/>
      <c r="AE71" s="97"/>
      <c r="AF71" s="96">
        <v>2142</v>
      </c>
      <c r="AG71" s="96"/>
      <c r="AH71" s="96"/>
      <c r="AI71" s="96"/>
      <c r="AJ71" s="96"/>
      <c r="AK71" s="97">
        <v>4.2815167203022197E-2</v>
      </c>
      <c r="AL71" s="97"/>
      <c r="AM71" s="97"/>
      <c r="AN71" s="97"/>
      <c r="AO71" s="97"/>
      <c r="AP71" s="97"/>
      <c r="AQ71" s="97"/>
    </row>
    <row r="72" spans="2:43" s="1" customFormat="1" ht="8.5500000000000007" customHeight="1" x14ac:dyDescent="0.15">
      <c r="B72" s="94" t="s">
        <v>1072</v>
      </c>
      <c r="C72" s="94"/>
      <c r="D72" s="94"/>
      <c r="E72" s="94"/>
      <c r="F72" s="94"/>
      <c r="G72" s="94"/>
      <c r="H72" s="94"/>
      <c r="I72" s="94"/>
      <c r="J72" s="94"/>
      <c r="K72" s="94"/>
      <c r="L72" s="104">
        <v>176147231.78999999</v>
      </c>
      <c r="M72" s="104"/>
      <c r="N72" s="104"/>
      <c r="O72" s="104"/>
      <c r="P72" s="104"/>
      <c r="Q72" s="104"/>
      <c r="R72" s="104"/>
      <c r="S72" s="104"/>
      <c r="T72" s="104"/>
      <c r="U72" s="104"/>
      <c r="V72" s="97">
        <v>4.8811967527653301E-2</v>
      </c>
      <c r="W72" s="97"/>
      <c r="X72" s="97"/>
      <c r="Y72" s="97"/>
      <c r="Z72" s="97"/>
      <c r="AA72" s="97"/>
      <c r="AB72" s="97"/>
      <c r="AC72" s="97"/>
      <c r="AD72" s="97"/>
      <c r="AE72" s="97"/>
      <c r="AF72" s="96">
        <v>2477</v>
      </c>
      <c r="AG72" s="96"/>
      <c r="AH72" s="96"/>
      <c r="AI72" s="96"/>
      <c r="AJ72" s="96"/>
      <c r="AK72" s="97">
        <v>4.95112834555958E-2</v>
      </c>
      <c r="AL72" s="97"/>
      <c r="AM72" s="97"/>
      <c r="AN72" s="97"/>
      <c r="AO72" s="97"/>
      <c r="AP72" s="97"/>
      <c r="AQ72" s="97"/>
    </row>
    <row r="73" spans="2:43" s="1" customFormat="1" ht="8.5500000000000007" customHeight="1" x14ac:dyDescent="0.15">
      <c r="B73" s="94" t="s">
        <v>1073</v>
      </c>
      <c r="C73" s="94"/>
      <c r="D73" s="94"/>
      <c r="E73" s="94"/>
      <c r="F73" s="94"/>
      <c r="G73" s="94"/>
      <c r="H73" s="94"/>
      <c r="I73" s="94"/>
      <c r="J73" s="94"/>
      <c r="K73" s="94"/>
      <c r="L73" s="104">
        <v>193251688.81999999</v>
      </c>
      <c r="M73" s="104"/>
      <c r="N73" s="104"/>
      <c r="O73" s="104"/>
      <c r="P73" s="104"/>
      <c r="Q73" s="104"/>
      <c r="R73" s="104"/>
      <c r="S73" s="104"/>
      <c r="T73" s="104"/>
      <c r="U73" s="104"/>
      <c r="V73" s="97">
        <v>5.35517649836919E-2</v>
      </c>
      <c r="W73" s="97"/>
      <c r="X73" s="97"/>
      <c r="Y73" s="97"/>
      <c r="Z73" s="97"/>
      <c r="AA73" s="97"/>
      <c r="AB73" s="97"/>
      <c r="AC73" s="97"/>
      <c r="AD73" s="97"/>
      <c r="AE73" s="97"/>
      <c r="AF73" s="96">
        <v>2420</v>
      </c>
      <c r="AG73" s="96"/>
      <c r="AH73" s="96"/>
      <c r="AI73" s="96"/>
      <c r="AJ73" s="96"/>
      <c r="AK73" s="97">
        <v>4.8371944272322102E-2</v>
      </c>
      <c r="AL73" s="97"/>
      <c r="AM73" s="97"/>
      <c r="AN73" s="97"/>
      <c r="AO73" s="97"/>
      <c r="AP73" s="97"/>
      <c r="AQ73" s="97"/>
    </row>
    <row r="74" spans="2:43" s="1" customFormat="1" ht="8.5500000000000007" customHeight="1" x14ac:dyDescent="0.15">
      <c r="B74" s="94" t="s">
        <v>1074</v>
      </c>
      <c r="C74" s="94"/>
      <c r="D74" s="94"/>
      <c r="E74" s="94"/>
      <c r="F74" s="94"/>
      <c r="G74" s="94"/>
      <c r="H74" s="94"/>
      <c r="I74" s="94"/>
      <c r="J74" s="94"/>
      <c r="K74" s="94"/>
      <c r="L74" s="104">
        <v>170445680.56</v>
      </c>
      <c r="M74" s="104"/>
      <c r="N74" s="104"/>
      <c r="O74" s="104"/>
      <c r="P74" s="104"/>
      <c r="Q74" s="104"/>
      <c r="R74" s="104"/>
      <c r="S74" s="104"/>
      <c r="T74" s="104"/>
      <c r="U74" s="104"/>
      <c r="V74" s="97">
        <v>4.7232016876894302E-2</v>
      </c>
      <c r="W74" s="97"/>
      <c r="X74" s="97"/>
      <c r="Y74" s="97"/>
      <c r="Z74" s="97"/>
      <c r="AA74" s="97"/>
      <c r="AB74" s="97"/>
      <c r="AC74" s="97"/>
      <c r="AD74" s="97"/>
      <c r="AE74" s="97"/>
      <c r="AF74" s="96">
        <v>1995</v>
      </c>
      <c r="AG74" s="96"/>
      <c r="AH74" s="96"/>
      <c r="AI74" s="96"/>
      <c r="AJ74" s="96"/>
      <c r="AK74" s="97">
        <v>3.9876871414579497E-2</v>
      </c>
      <c r="AL74" s="97"/>
      <c r="AM74" s="97"/>
      <c r="AN74" s="97"/>
      <c r="AO74" s="97"/>
      <c r="AP74" s="97"/>
      <c r="AQ74" s="97"/>
    </row>
    <row r="75" spans="2:43" s="1" customFormat="1" ht="8.5500000000000007" customHeight="1" x14ac:dyDescent="0.15">
      <c r="B75" s="94" t="s">
        <v>1075</v>
      </c>
      <c r="C75" s="94"/>
      <c r="D75" s="94"/>
      <c r="E75" s="94"/>
      <c r="F75" s="94"/>
      <c r="G75" s="94"/>
      <c r="H75" s="94"/>
      <c r="I75" s="94"/>
      <c r="J75" s="94"/>
      <c r="K75" s="94"/>
      <c r="L75" s="104">
        <v>154501681.33000001</v>
      </c>
      <c r="M75" s="104"/>
      <c r="N75" s="104"/>
      <c r="O75" s="104"/>
      <c r="P75" s="104"/>
      <c r="Q75" s="104"/>
      <c r="R75" s="104"/>
      <c r="S75" s="104"/>
      <c r="T75" s="104"/>
      <c r="U75" s="104"/>
      <c r="V75" s="97">
        <v>4.281379261775E-2</v>
      </c>
      <c r="W75" s="97"/>
      <c r="X75" s="97"/>
      <c r="Y75" s="97"/>
      <c r="Z75" s="97"/>
      <c r="AA75" s="97"/>
      <c r="AB75" s="97"/>
      <c r="AC75" s="97"/>
      <c r="AD75" s="97"/>
      <c r="AE75" s="97"/>
      <c r="AF75" s="96">
        <v>1689</v>
      </c>
      <c r="AG75" s="96"/>
      <c r="AH75" s="96"/>
      <c r="AI75" s="96"/>
      <c r="AJ75" s="96"/>
      <c r="AK75" s="97">
        <v>3.3760418957004899E-2</v>
      </c>
      <c r="AL75" s="97"/>
      <c r="AM75" s="97"/>
      <c r="AN75" s="97"/>
      <c r="AO75" s="97"/>
      <c r="AP75" s="97"/>
      <c r="AQ75" s="97"/>
    </row>
    <row r="76" spans="2:43" s="1" customFormat="1" ht="8.5500000000000007" customHeight="1" x14ac:dyDescent="0.15">
      <c r="B76" s="94" t="s">
        <v>1076</v>
      </c>
      <c r="C76" s="94"/>
      <c r="D76" s="94"/>
      <c r="E76" s="94"/>
      <c r="F76" s="94"/>
      <c r="G76" s="94"/>
      <c r="H76" s="94"/>
      <c r="I76" s="94"/>
      <c r="J76" s="94"/>
      <c r="K76" s="94"/>
      <c r="L76" s="104">
        <v>163550803.90000001</v>
      </c>
      <c r="M76" s="104"/>
      <c r="N76" s="104"/>
      <c r="O76" s="104"/>
      <c r="P76" s="104"/>
      <c r="Q76" s="104"/>
      <c r="R76" s="104"/>
      <c r="S76" s="104"/>
      <c r="T76" s="104"/>
      <c r="U76" s="104"/>
      <c r="V76" s="97">
        <v>4.5321385116093599E-2</v>
      </c>
      <c r="W76" s="97"/>
      <c r="X76" s="97"/>
      <c r="Y76" s="97"/>
      <c r="Z76" s="97"/>
      <c r="AA76" s="97"/>
      <c r="AB76" s="97"/>
      <c r="AC76" s="97"/>
      <c r="AD76" s="97"/>
      <c r="AE76" s="97"/>
      <c r="AF76" s="96">
        <v>1882</v>
      </c>
      <c r="AG76" s="96"/>
      <c r="AH76" s="96"/>
      <c r="AI76" s="96"/>
      <c r="AJ76" s="96"/>
      <c r="AK76" s="97">
        <v>3.7618181454756199E-2</v>
      </c>
      <c r="AL76" s="97"/>
      <c r="AM76" s="97"/>
      <c r="AN76" s="97"/>
      <c r="AO76" s="97"/>
      <c r="AP76" s="97"/>
      <c r="AQ76" s="97"/>
    </row>
    <row r="77" spans="2:43" s="1" customFormat="1" ht="8.5500000000000007" customHeight="1" x14ac:dyDescent="0.15">
      <c r="B77" s="94" t="s">
        <v>1077</v>
      </c>
      <c r="C77" s="94"/>
      <c r="D77" s="94"/>
      <c r="E77" s="94"/>
      <c r="F77" s="94"/>
      <c r="G77" s="94"/>
      <c r="H77" s="94"/>
      <c r="I77" s="94"/>
      <c r="J77" s="94"/>
      <c r="K77" s="94"/>
      <c r="L77" s="104">
        <v>224350487.22</v>
      </c>
      <c r="M77" s="104"/>
      <c r="N77" s="104"/>
      <c r="O77" s="104"/>
      <c r="P77" s="104"/>
      <c r="Q77" s="104"/>
      <c r="R77" s="104"/>
      <c r="S77" s="104"/>
      <c r="T77" s="104"/>
      <c r="U77" s="104"/>
      <c r="V77" s="97">
        <v>6.2169519133013801E-2</v>
      </c>
      <c r="W77" s="97"/>
      <c r="X77" s="97"/>
      <c r="Y77" s="97"/>
      <c r="Z77" s="97"/>
      <c r="AA77" s="97"/>
      <c r="AB77" s="97"/>
      <c r="AC77" s="97"/>
      <c r="AD77" s="97"/>
      <c r="AE77" s="97"/>
      <c r="AF77" s="96">
        <v>2403</v>
      </c>
      <c r="AG77" s="96"/>
      <c r="AH77" s="96"/>
      <c r="AI77" s="96"/>
      <c r="AJ77" s="96"/>
      <c r="AK77" s="97">
        <v>4.8032141358012398E-2</v>
      </c>
      <c r="AL77" s="97"/>
      <c r="AM77" s="97"/>
      <c r="AN77" s="97"/>
      <c r="AO77" s="97"/>
      <c r="AP77" s="97"/>
      <c r="AQ77" s="97"/>
    </row>
    <row r="78" spans="2:43" s="1" customFormat="1" ht="8.5500000000000007" customHeight="1" x14ac:dyDescent="0.15">
      <c r="B78" s="94" t="s">
        <v>1078</v>
      </c>
      <c r="C78" s="94"/>
      <c r="D78" s="94"/>
      <c r="E78" s="94"/>
      <c r="F78" s="94"/>
      <c r="G78" s="94"/>
      <c r="H78" s="94"/>
      <c r="I78" s="94"/>
      <c r="J78" s="94"/>
      <c r="K78" s="94"/>
      <c r="L78" s="104">
        <v>313623879.31999999</v>
      </c>
      <c r="M78" s="104"/>
      <c r="N78" s="104"/>
      <c r="O78" s="104"/>
      <c r="P78" s="104"/>
      <c r="Q78" s="104"/>
      <c r="R78" s="104"/>
      <c r="S78" s="104"/>
      <c r="T78" s="104"/>
      <c r="U78" s="104"/>
      <c r="V78" s="97">
        <v>8.69079715741157E-2</v>
      </c>
      <c r="W78" s="97"/>
      <c r="X78" s="97"/>
      <c r="Y78" s="97"/>
      <c r="Z78" s="97"/>
      <c r="AA78" s="97"/>
      <c r="AB78" s="97"/>
      <c r="AC78" s="97"/>
      <c r="AD78" s="97"/>
      <c r="AE78" s="97"/>
      <c r="AF78" s="96">
        <v>3022</v>
      </c>
      <c r="AG78" s="96"/>
      <c r="AH78" s="96"/>
      <c r="AI78" s="96"/>
      <c r="AJ78" s="96"/>
      <c r="AK78" s="97">
        <v>6.0404965120230303E-2</v>
      </c>
      <c r="AL78" s="97"/>
      <c r="AM78" s="97"/>
      <c r="AN78" s="97"/>
      <c r="AO78" s="97"/>
      <c r="AP78" s="97"/>
      <c r="AQ78" s="97"/>
    </row>
    <row r="79" spans="2:43" s="1" customFormat="1" ht="8.5500000000000007" customHeight="1" x14ac:dyDescent="0.15">
      <c r="B79" s="94" t="s">
        <v>1079</v>
      </c>
      <c r="C79" s="94"/>
      <c r="D79" s="94"/>
      <c r="E79" s="94"/>
      <c r="F79" s="94"/>
      <c r="G79" s="94"/>
      <c r="H79" s="94"/>
      <c r="I79" s="94"/>
      <c r="J79" s="94"/>
      <c r="K79" s="94"/>
      <c r="L79" s="104">
        <v>234195659.299999</v>
      </c>
      <c r="M79" s="104"/>
      <c r="N79" s="104"/>
      <c r="O79" s="104"/>
      <c r="P79" s="104"/>
      <c r="Q79" s="104"/>
      <c r="R79" s="104"/>
      <c r="S79" s="104"/>
      <c r="T79" s="104"/>
      <c r="U79" s="104"/>
      <c r="V79" s="97">
        <v>6.4897704043952495E-2</v>
      </c>
      <c r="W79" s="97"/>
      <c r="X79" s="97"/>
      <c r="Y79" s="97"/>
      <c r="Z79" s="97"/>
      <c r="AA79" s="97"/>
      <c r="AB79" s="97"/>
      <c r="AC79" s="97"/>
      <c r="AD79" s="97"/>
      <c r="AE79" s="97"/>
      <c r="AF79" s="96">
        <v>2126</v>
      </c>
      <c r="AG79" s="96"/>
      <c r="AH79" s="96"/>
      <c r="AI79" s="96"/>
      <c r="AJ79" s="96"/>
      <c r="AK79" s="97">
        <v>4.2495352695436597E-2</v>
      </c>
      <c r="AL79" s="97"/>
      <c r="AM79" s="97"/>
      <c r="AN79" s="97"/>
      <c r="AO79" s="97"/>
      <c r="AP79" s="97"/>
      <c r="AQ79" s="97"/>
    </row>
    <row r="80" spans="2:43" s="1" customFormat="1" ht="8.5500000000000007" customHeight="1" x14ac:dyDescent="0.15">
      <c r="B80" s="94" t="s">
        <v>1080</v>
      </c>
      <c r="C80" s="94"/>
      <c r="D80" s="94"/>
      <c r="E80" s="94"/>
      <c r="F80" s="94"/>
      <c r="G80" s="94"/>
      <c r="H80" s="94"/>
      <c r="I80" s="94"/>
      <c r="J80" s="94"/>
      <c r="K80" s="94"/>
      <c r="L80" s="104">
        <v>113682412.2</v>
      </c>
      <c r="M80" s="104"/>
      <c r="N80" s="104"/>
      <c r="O80" s="104"/>
      <c r="P80" s="104"/>
      <c r="Q80" s="104"/>
      <c r="R80" s="104"/>
      <c r="S80" s="104"/>
      <c r="T80" s="104"/>
      <c r="U80" s="104"/>
      <c r="V80" s="97">
        <v>3.1502409412753098E-2</v>
      </c>
      <c r="W80" s="97"/>
      <c r="X80" s="97"/>
      <c r="Y80" s="97"/>
      <c r="Z80" s="97"/>
      <c r="AA80" s="97"/>
      <c r="AB80" s="97"/>
      <c r="AC80" s="97"/>
      <c r="AD80" s="97"/>
      <c r="AE80" s="97"/>
      <c r="AF80" s="96">
        <v>1028</v>
      </c>
      <c r="AG80" s="96"/>
      <c r="AH80" s="96"/>
      <c r="AI80" s="96"/>
      <c r="AJ80" s="96"/>
      <c r="AK80" s="97">
        <v>2.0548082112374799E-2</v>
      </c>
      <c r="AL80" s="97"/>
      <c r="AM80" s="97"/>
      <c r="AN80" s="97"/>
      <c r="AO80" s="97"/>
      <c r="AP80" s="97"/>
      <c r="AQ80" s="97"/>
    </row>
    <row r="81" spans="2:44" s="1" customFormat="1" ht="8.5500000000000007" customHeight="1" x14ac:dyDescent="0.15">
      <c r="B81" s="94" t="s">
        <v>1081</v>
      </c>
      <c r="C81" s="94"/>
      <c r="D81" s="94"/>
      <c r="E81" s="94"/>
      <c r="F81" s="94"/>
      <c r="G81" s="94"/>
      <c r="H81" s="94"/>
      <c r="I81" s="94"/>
      <c r="J81" s="94"/>
      <c r="K81" s="94"/>
      <c r="L81" s="104">
        <v>131872627.93000001</v>
      </c>
      <c r="M81" s="104"/>
      <c r="N81" s="104"/>
      <c r="O81" s="104"/>
      <c r="P81" s="104"/>
      <c r="Q81" s="104"/>
      <c r="R81" s="104"/>
      <c r="S81" s="104"/>
      <c r="T81" s="104"/>
      <c r="U81" s="104"/>
      <c r="V81" s="97">
        <v>3.6543080279453501E-2</v>
      </c>
      <c r="W81" s="97"/>
      <c r="X81" s="97"/>
      <c r="Y81" s="97"/>
      <c r="Z81" s="97"/>
      <c r="AA81" s="97"/>
      <c r="AB81" s="97"/>
      <c r="AC81" s="97"/>
      <c r="AD81" s="97"/>
      <c r="AE81" s="97"/>
      <c r="AF81" s="96">
        <v>1200</v>
      </c>
      <c r="AG81" s="96"/>
      <c r="AH81" s="96"/>
      <c r="AI81" s="96"/>
      <c r="AJ81" s="96"/>
      <c r="AK81" s="97">
        <v>2.3986088068920001E-2</v>
      </c>
      <c r="AL81" s="97"/>
      <c r="AM81" s="97"/>
      <c r="AN81" s="97"/>
      <c r="AO81" s="97"/>
      <c r="AP81" s="97"/>
      <c r="AQ81" s="97"/>
    </row>
    <row r="82" spans="2:44" s="1" customFormat="1" ht="8.5500000000000007" customHeight="1" x14ac:dyDescent="0.15">
      <c r="B82" s="94" t="s">
        <v>1082</v>
      </c>
      <c r="C82" s="94"/>
      <c r="D82" s="94"/>
      <c r="E82" s="94"/>
      <c r="F82" s="94"/>
      <c r="G82" s="94"/>
      <c r="H82" s="94"/>
      <c r="I82" s="94"/>
      <c r="J82" s="94"/>
      <c r="K82" s="94"/>
      <c r="L82" s="104">
        <v>163523584.84999999</v>
      </c>
      <c r="M82" s="104"/>
      <c r="N82" s="104"/>
      <c r="O82" s="104"/>
      <c r="P82" s="104"/>
      <c r="Q82" s="104"/>
      <c r="R82" s="104"/>
      <c r="S82" s="104"/>
      <c r="T82" s="104"/>
      <c r="U82" s="104"/>
      <c r="V82" s="97">
        <v>4.5313842474797299E-2</v>
      </c>
      <c r="W82" s="97"/>
      <c r="X82" s="97"/>
      <c r="Y82" s="97"/>
      <c r="Z82" s="97"/>
      <c r="AA82" s="97"/>
      <c r="AB82" s="97"/>
      <c r="AC82" s="97"/>
      <c r="AD82" s="97"/>
      <c r="AE82" s="97"/>
      <c r="AF82" s="96">
        <v>1264</v>
      </c>
      <c r="AG82" s="96"/>
      <c r="AH82" s="96"/>
      <c r="AI82" s="96"/>
      <c r="AJ82" s="96"/>
      <c r="AK82" s="97">
        <v>2.5265346099262401E-2</v>
      </c>
      <c r="AL82" s="97"/>
      <c r="AM82" s="97"/>
      <c r="AN82" s="97"/>
      <c r="AO82" s="97"/>
      <c r="AP82" s="97"/>
      <c r="AQ82" s="97"/>
    </row>
    <row r="83" spans="2:44" s="1" customFormat="1" ht="8.5500000000000007" customHeight="1" x14ac:dyDescent="0.15">
      <c r="B83" s="94" t="s">
        <v>1083</v>
      </c>
      <c r="C83" s="94"/>
      <c r="D83" s="94"/>
      <c r="E83" s="94"/>
      <c r="F83" s="94"/>
      <c r="G83" s="94"/>
      <c r="H83" s="94"/>
      <c r="I83" s="94"/>
      <c r="J83" s="94"/>
      <c r="K83" s="94"/>
      <c r="L83" s="104">
        <v>294368848.56</v>
      </c>
      <c r="M83" s="104"/>
      <c r="N83" s="104"/>
      <c r="O83" s="104"/>
      <c r="P83" s="104"/>
      <c r="Q83" s="104"/>
      <c r="R83" s="104"/>
      <c r="S83" s="104"/>
      <c r="T83" s="104"/>
      <c r="U83" s="104"/>
      <c r="V83" s="97">
        <v>8.1572230974333901E-2</v>
      </c>
      <c r="W83" s="97"/>
      <c r="X83" s="97"/>
      <c r="Y83" s="97"/>
      <c r="Z83" s="97"/>
      <c r="AA83" s="97"/>
      <c r="AB83" s="97"/>
      <c r="AC83" s="97"/>
      <c r="AD83" s="97"/>
      <c r="AE83" s="97"/>
      <c r="AF83" s="96">
        <v>1963</v>
      </c>
      <c r="AG83" s="96"/>
      <c r="AH83" s="96"/>
      <c r="AI83" s="96"/>
      <c r="AJ83" s="96"/>
      <c r="AK83" s="97">
        <v>3.9237242399408297E-2</v>
      </c>
      <c r="AL83" s="97"/>
      <c r="AM83" s="97"/>
      <c r="AN83" s="97"/>
      <c r="AO83" s="97"/>
      <c r="AP83" s="97"/>
      <c r="AQ83" s="97"/>
    </row>
    <row r="84" spans="2:44" s="1" customFormat="1" ht="8.5500000000000007" customHeight="1" x14ac:dyDescent="0.15">
      <c r="B84" s="94" t="s">
        <v>1084</v>
      </c>
      <c r="C84" s="94"/>
      <c r="D84" s="94"/>
      <c r="E84" s="94"/>
      <c r="F84" s="94"/>
      <c r="G84" s="94"/>
      <c r="H84" s="94"/>
      <c r="I84" s="94"/>
      <c r="J84" s="94"/>
      <c r="K84" s="94"/>
      <c r="L84" s="104">
        <v>184350382.44</v>
      </c>
      <c r="M84" s="104"/>
      <c r="N84" s="104"/>
      <c r="O84" s="104"/>
      <c r="P84" s="104"/>
      <c r="Q84" s="104"/>
      <c r="R84" s="104"/>
      <c r="S84" s="104"/>
      <c r="T84" s="104"/>
      <c r="U84" s="104"/>
      <c r="V84" s="97">
        <v>5.1085133668746098E-2</v>
      </c>
      <c r="W84" s="97"/>
      <c r="X84" s="97"/>
      <c r="Y84" s="97"/>
      <c r="Z84" s="97"/>
      <c r="AA84" s="97"/>
      <c r="AB84" s="97"/>
      <c r="AC84" s="97"/>
      <c r="AD84" s="97"/>
      <c r="AE84" s="97"/>
      <c r="AF84" s="96">
        <v>1156</v>
      </c>
      <c r="AG84" s="96"/>
      <c r="AH84" s="96"/>
      <c r="AI84" s="96"/>
      <c r="AJ84" s="96"/>
      <c r="AK84" s="97">
        <v>2.31065981730596E-2</v>
      </c>
      <c r="AL84" s="97"/>
      <c r="AM84" s="97"/>
      <c r="AN84" s="97"/>
      <c r="AO84" s="97"/>
      <c r="AP84" s="97"/>
      <c r="AQ84" s="97"/>
    </row>
    <row r="85" spans="2:44" s="1" customFormat="1" ht="8.5500000000000007" customHeight="1" x14ac:dyDescent="0.15">
      <c r="B85" s="94" t="s">
        <v>1086</v>
      </c>
      <c r="C85" s="94"/>
      <c r="D85" s="94"/>
      <c r="E85" s="94"/>
      <c r="F85" s="94"/>
      <c r="G85" s="94"/>
      <c r="H85" s="94"/>
      <c r="I85" s="94"/>
      <c r="J85" s="94"/>
      <c r="K85" s="94"/>
      <c r="L85" s="104">
        <v>82335670.450000003</v>
      </c>
      <c r="M85" s="104"/>
      <c r="N85" s="104"/>
      <c r="O85" s="104"/>
      <c r="P85" s="104"/>
      <c r="Q85" s="104"/>
      <c r="R85" s="104"/>
      <c r="S85" s="104"/>
      <c r="T85" s="104"/>
      <c r="U85" s="104"/>
      <c r="V85" s="97">
        <v>2.2815947951792499E-2</v>
      </c>
      <c r="W85" s="97"/>
      <c r="X85" s="97"/>
      <c r="Y85" s="97"/>
      <c r="Z85" s="97"/>
      <c r="AA85" s="97"/>
      <c r="AB85" s="97"/>
      <c r="AC85" s="97"/>
      <c r="AD85" s="97"/>
      <c r="AE85" s="97"/>
      <c r="AF85" s="96">
        <v>484</v>
      </c>
      <c r="AG85" s="96"/>
      <c r="AH85" s="96"/>
      <c r="AI85" s="96"/>
      <c r="AJ85" s="96"/>
      <c r="AK85" s="97">
        <v>9.6743888544644097E-3</v>
      </c>
      <c r="AL85" s="97"/>
      <c r="AM85" s="97"/>
      <c r="AN85" s="97"/>
      <c r="AO85" s="97"/>
      <c r="AP85" s="97"/>
      <c r="AQ85" s="97"/>
    </row>
    <row r="86" spans="2:44" s="1" customFormat="1" ht="8.5500000000000007" customHeight="1" x14ac:dyDescent="0.15">
      <c r="B86" s="94" t="s">
        <v>1087</v>
      </c>
      <c r="C86" s="94"/>
      <c r="D86" s="94"/>
      <c r="E86" s="94"/>
      <c r="F86" s="94"/>
      <c r="G86" s="94"/>
      <c r="H86" s="94"/>
      <c r="I86" s="94"/>
      <c r="J86" s="94"/>
      <c r="K86" s="94"/>
      <c r="L86" s="104">
        <v>972636.43</v>
      </c>
      <c r="M86" s="104"/>
      <c r="N86" s="104"/>
      <c r="O86" s="104"/>
      <c r="P86" s="104"/>
      <c r="Q86" s="104"/>
      <c r="R86" s="104"/>
      <c r="S86" s="104"/>
      <c r="T86" s="104"/>
      <c r="U86" s="104"/>
      <c r="V86" s="97">
        <v>2.69526221643796E-4</v>
      </c>
      <c r="W86" s="97"/>
      <c r="X86" s="97"/>
      <c r="Y86" s="97"/>
      <c r="Z86" s="97"/>
      <c r="AA86" s="97"/>
      <c r="AB86" s="97"/>
      <c r="AC86" s="97"/>
      <c r="AD86" s="97"/>
      <c r="AE86" s="97"/>
      <c r="AF86" s="96">
        <v>12</v>
      </c>
      <c r="AG86" s="96"/>
      <c r="AH86" s="96"/>
      <c r="AI86" s="96"/>
      <c r="AJ86" s="96"/>
      <c r="AK86" s="97">
        <v>2.398608806892E-4</v>
      </c>
      <c r="AL86" s="97"/>
      <c r="AM86" s="97"/>
      <c r="AN86" s="97"/>
      <c r="AO86" s="97"/>
      <c r="AP86" s="97"/>
      <c r="AQ86" s="97"/>
    </row>
    <row r="87" spans="2:44" s="1" customFormat="1" ht="8.5500000000000007" customHeight="1" x14ac:dyDescent="0.15">
      <c r="B87" s="94" t="s">
        <v>1088</v>
      </c>
      <c r="C87" s="94"/>
      <c r="D87" s="94"/>
      <c r="E87" s="94"/>
      <c r="F87" s="94"/>
      <c r="G87" s="94"/>
      <c r="H87" s="94"/>
      <c r="I87" s="94"/>
      <c r="J87" s="94"/>
      <c r="K87" s="94"/>
      <c r="L87" s="104">
        <v>2671299.56</v>
      </c>
      <c r="M87" s="104"/>
      <c r="N87" s="104"/>
      <c r="O87" s="104"/>
      <c r="P87" s="104"/>
      <c r="Q87" s="104"/>
      <c r="R87" s="104"/>
      <c r="S87" s="104"/>
      <c r="T87" s="104"/>
      <c r="U87" s="104"/>
      <c r="V87" s="97">
        <v>7.4024091127815903E-4</v>
      </c>
      <c r="W87" s="97"/>
      <c r="X87" s="97"/>
      <c r="Y87" s="97"/>
      <c r="Z87" s="97"/>
      <c r="AA87" s="97"/>
      <c r="AB87" s="97"/>
      <c r="AC87" s="97"/>
      <c r="AD87" s="97"/>
      <c r="AE87" s="97"/>
      <c r="AF87" s="96">
        <v>18</v>
      </c>
      <c r="AG87" s="96"/>
      <c r="AH87" s="96"/>
      <c r="AI87" s="96"/>
      <c r="AJ87" s="96"/>
      <c r="AK87" s="97">
        <v>3.5979132103380001E-4</v>
      </c>
      <c r="AL87" s="97"/>
      <c r="AM87" s="97"/>
      <c r="AN87" s="97"/>
      <c r="AO87" s="97"/>
      <c r="AP87" s="97"/>
      <c r="AQ87" s="97"/>
    </row>
    <row r="88" spans="2:44" s="1" customFormat="1" ht="8.5500000000000007" customHeight="1" x14ac:dyDescent="0.15">
      <c r="B88" s="94" t="s">
        <v>1089</v>
      </c>
      <c r="C88" s="94"/>
      <c r="D88" s="94"/>
      <c r="E88" s="94"/>
      <c r="F88" s="94"/>
      <c r="G88" s="94"/>
      <c r="H88" s="94"/>
      <c r="I88" s="94"/>
      <c r="J88" s="94"/>
      <c r="K88" s="94"/>
      <c r="L88" s="104">
        <v>21214484.25</v>
      </c>
      <c r="M88" s="104"/>
      <c r="N88" s="104"/>
      <c r="O88" s="104"/>
      <c r="P88" s="104"/>
      <c r="Q88" s="104"/>
      <c r="R88" s="104"/>
      <c r="S88" s="104"/>
      <c r="T88" s="104"/>
      <c r="U88" s="104"/>
      <c r="V88" s="97">
        <v>5.8787226220020604E-3</v>
      </c>
      <c r="W88" s="97"/>
      <c r="X88" s="97"/>
      <c r="Y88" s="97"/>
      <c r="Z88" s="97"/>
      <c r="AA88" s="97"/>
      <c r="AB88" s="97"/>
      <c r="AC88" s="97"/>
      <c r="AD88" s="97"/>
      <c r="AE88" s="97"/>
      <c r="AF88" s="96">
        <v>125</v>
      </c>
      <c r="AG88" s="96"/>
      <c r="AH88" s="96"/>
      <c r="AI88" s="96"/>
      <c r="AJ88" s="96"/>
      <c r="AK88" s="97">
        <v>2.4985508405124999E-3</v>
      </c>
      <c r="AL88" s="97"/>
      <c r="AM88" s="97"/>
      <c r="AN88" s="97"/>
      <c r="AO88" s="97"/>
      <c r="AP88" s="97"/>
      <c r="AQ88" s="97"/>
    </row>
    <row r="89" spans="2:44" s="1" customFormat="1" ht="8.5500000000000007" customHeight="1" x14ac:dyDescent="0.15">
      <c r="B89" s="94" t="s">
        <v>1090</v>
      </c>
      <c r="C89" s="94"/>
      <c r="D89" s="94"/>
      <c r="E89" s="94"/>
      <c r="F89" s="94"/>
      <c r="G89" s="94"/>
      <c r="H89" s="94"/>
      <c r="I89" s="94"/>
      <c r="J89" s="94"/>
      <c r="K89" s="94"/>
      <c r="L89" s="104">
        <v>13361415.92</v>
      </c>
      <c r="M89" s="104"/>
      <c r="N89" s="104"/>
      <c r="O89" s="104"/>
      <c r="P89" s="104"/>
      <c r="Q89" s="104"/>
      <c r="R89" s="104"/>
      <c r="S89" s="104"/>
      <c r="T89" s="104"/>
      <c r="U89" s="104"/>
      <c r="V89" s="97">
        <v>3.7025674112667801E-3</v>
      </c>
      <c r="W89" s="97"/>
      <c r="X89" s="97"/>
      <c r="Y89" s="97"/>
      <c r="Z89" s="97"/>
      <c r="AA89" s="97"/>
      <c r="AB89" s="97"/>
      <c r="AC89" s="97"/>
      <c r="AD89" s="97"/>
      <c r="AE89" s="97"/>
      <c r="AF89" s="96">
        <v>79</v>
      </c>
      <c r="AG89" s="96"/>
      <c r="AH89" s="96"/>
      <c r="AI89" s="96"/>
      <c r="AJ89" s="96"/>
      <c r="AK89" s="97">
        <v>1.5790841312039001E-3</v>
      </c>
      <c r="AL89" s="97"/>
      <c r="AM89" s="97"/>
      <c r="AN89" s="97"/>
      <c r="AO89" s="97"/>
      <c r="AP89" s="97"/>
      <c r="AQ89" s="97"/>
    </row>
    <row r="90" spans="2:44" s="1" customFormat="1" ht="8.5500000000000007" customHeight="1" x14ac:dyDescent="0.15">
      <c r="B90" s="94" t="s">
        <v>1091</v>
      </c>
      <c r="C90" s="94"/>
      <c r="D90" s="94"/>
      <c r="E90" s="94"/>
      <c r="F90" s="94"/>
      <c r="G90" s="94"/>
      <c r="H90" s="94"/>
      <c r="I90" s="94"/>
      <c r="J90" s="94"/>
      <c r="K90" s="94"/>
      <c r="L90" s="104">
        <v>586837.27</v>
      </c>
      <c r="M90" s="104"/>
      <c r="N90" s="104"/>
      <c r="O90" s="104"/>
      <c r="P90" s="104"/>
      <c r="Q90" s="104"/>
      <c r="R90" s="104"/>
      <c r="S90" s="104"/>
      <c r="T90" s="104"/>
      <c r="U90" s="104"/>
      <c r="V90" s="97">
        <v>1.6261783665954201E-4</v>
      </c>
      <c r="W90" s="97"/>
      <c r="X90" s="97"/>
      <c r="Y90" s="97"/>
      <c r="Z90" s="97"/>
      <c r="AA90" s="97"/>
      <c r="AB90" s="97"/>
      <c r="AC90" s="97"/>
      <c r="AD90" s="97"/>
      <c r="AE90" s="97"/>
      <c r="AF90" s="96">
        <v>3</v>
      </c>
      <c r="AG90" s="96"/>
      <c r="AH90" s="96"/>
      <c r="AI90" s="96"/>
      <c r="AJ90" s="96"/>
      <c r="AK90" s="97">
        <v>5.9965220172300103E-5</v>
      </c>
      <c r="AL90" s="97"/>
      <c r="AM90" s="97"/>
      <c r="AN90" s="97"/>
      <c r="AO90" s="97"/>
      <c r="AP90" s="97"/>
      <c r="AQ90" s="97"/>
    </row>
    <row r="91" spans="2:44" s="1" customFormat="1" ht="10.65" customHeight="1" x14ac:dyDescent="0.15">
      <c r="B91" s="100"/>
      <c r="C91" s="100"/>
      <c r="D91" s="100"/>
      <c r="E91" s="100"/>
      <c r="F91" s="100"/>
      <c r="G91" s="100"/>
      <c r="H91" s="100"/>
      <c r="I91" s="100"/>
      <c r="J91" s="100"/>
      <c r="K91" s="100"/>
      <c r="L91" s="105">
        <v>3608689440.5599999</v>
      </c>
      <c r="M91" s="105"/>
      <c r="N91" s="105"/>
      <c r="O91" s="105"/>
      <c r="P91" s="105"/>
      <c r="Q91" s="105"/>
      <c r="R91" s="105"/>
      <c r="S91" s="105"/>
      <c r="T91" s="105"/>
      <c r="U91" s="105"/>
      <c r="V91" s="99">
        <v>1</v>
      </c>
      <c r="W91" s="99"/>
      <c r="X91" s="99"/>
      <c r="Y91" s="99"/>
      <c r="Z91" s="99"/>
      <c r="AA91" s="99"/>
      <c r="AB91" s="99"/>
      <c r="AC91" s="99"/>
      <c r="AD91" s="99"/>
      <c r="AE91" s="99"/>
      <c r="AF91" s="98">
        <v>50029</v>
      </c>
      <c r="AG91" s="98"/>
      <c r="AH91" s="98"/>
      <c r="AI91" s="98"/>
      <c r="AJ91" s="98"/>
      <c r="AK91" s="99">
        <v>1</v>
      </c>
      <c r="AL91" s="99"/>
      <c r="AM91" s="99"/>
      <c r="AN91" s="99"/>
      <c r="AO91" s="99"/>
      <c r="AP91" s="99"/>
      <c r="AQ91" s="99"/>
    </row>
    <row r="92" spans="2:44" s="1" customFormat="1" ht="7.2" customHeight="1" x14ac:dyDescent="0.15"/>
    <row r="93" spans="2:44" s="1" customFormat="1" ht="15.3" customHeight="1" x14ac:dyDescent="0.15">
      <c r="B93" s="85" t="s">
        <v>1177</v>
      </c>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5"/>
      <c r="AI93" s="85"/>
      <c r="AJ93" s="85"/>
      <c r="AK93" s="85"/>
      <c r="AL93" s="85"/>
      <c r="AM93" s="85"/>
      <c r="AN93" s="85"/>
      <c r="AO93" s="85"/>
      <c r="AP93" s="85"/>
      <c r="AQ93" s="85"/>
      <c r="AR93" s="85"/>
    </row>
    <row r="94" spans="2:44" s="1" customFormat="1" ht="7.2" customHeight="1" x14ac:dyDescent="0.15"/>
    <row r="95" spans="2:44" s="1" customFormat="1" ht="10.199999999999999" customHeight="1" x14ac:dyDescent="0.15">
      <c r="B95" s="83" t="s">
        <v>1060</v>
      </c>
      <c r="C95" s="83"/>
      <c r="D95" s="83"/>
      <c r="E95" s="83"/>
      <c r="F95" s="83"/>
      <c r="G95" s="83"/>
      <c r="H95" s="83"/>
      <c r="I95" s="83"/>
      <c r="J95" s="83"/>
      <c r="K95" s="83" t="s">
        <v>1057</v>
      </c>
      <c r="L95" s="83"/>
      <c r="M95" s="83"/>
      <c r="N95" s="83"/>
      <c r="O95" s="83"/>
      <c r="P95" s="83"/>
      <c r="Q95" s="83"/>
      <c r="R95" s="83"/>
      <c r="S95" s="83"/>
      <c r="T95" s="83"/>
      <c r="U95" s="83"/>
      <c r="V95" s="83" t="s">
        <v>1058</v>
      </c>
      <c r="W95" s="83"/>
      <c r="X95" s="83"/>
      <c r="Y95" s="83"/>
      <c r="Z95" s="83"/>
      <c r="AA95" s="83"/>
      <c r="AB95" s="83"/>
      <c r="AC95" s="83"/>
      <c r="AD95" s="83"/>
      <c r="AE95" s="83"/>
      <c r="AF95" s="83" t="s">
        <v>1059</v>
      </c>
      <c r="AG95" s="83"/>
      <c r="AH95" s="83"/>
      <c r="AI95" s="83"/>
      <c r="AJ95" s="83"/>
      <c r="AK95" s="83" t="s">
        <v>1058</v>
      </c>
      <c r="AL95" s="83"/>
      <c r="AM95" s="83"/>
      <c r="AN95" s="83"/>
      <c r="AO95" s="83"/>
    </row>
    <row r="96" spans="2:44" s="1" customFormat="1" ht="8.5500000000000007" customHeight="1" x14ac:dyDescent="0.15">
      <c r="B96" s="94" t="s">
        <v>1061</v>
      </c>
      <c r="C96" s="94"/>
      <c r="D96" s="94"/>
      <c r="E96" s="94"/>
      <c r="F96" s="94"/>
      <c r="G96" s="94"/>
      <c r="H96" s="94"/>
      <c r="I96" s="94"/>
      <c r="J96" s="94"/>
      <c r="K96" s="104">
        <v>356000</v>
      </c>
      <c r="L96" s="104"/>
      <c r="M96" s="104"/>
      <c r="N96" s="104"/>
      <c r="O96" s="104"/>
      <c r="P96" s="104"/>
      <c r="Q96" s="104"/>
      <c r="R96" s="104"/>
      <c r="S96" s="104"/>
      <c r="T96" s="104"/>
      <c r="U96" s="104"/>
      <c r="V96" s="97">
        <v>9.8650772216285802E-5</v>
      </c>
      <c r="W96" s="97"/>
      <c r="X96" s="97"/>
      <c r="Y96" s="97"/>
      <c r="Z96" s="97"/>
      <c r="AA96" s="97"/>
      <c r="AB96" s="97"/>
      <c r="AC96" s="97"/>
      <c r="AD96" s="97"/>
      <c r="AE96" s="97"/>
      <c r="AF96" s="96">
        <v>3</v>
      </c>
      <c r="AG96" s="96"/>
      <c r="AH96" s="96"/>
      <c r="AI96" s="96"/>
      <c r="AJ96" s="96"/>
      <c r="AK96" s="97">
        <v>5.9965220172300103E-5</v>
      </c>
      <c r="AL96" s="97"/>
      <c r="AM96" s="97"/>
      <c r="AN96" s="97"/>
      <c r="AO96" s="97"/>
    </row>
    <row r="97" spans="2:41" s="1" customFormat="1" ht="8.5500000000000007" customHeight="1" x14ac:dyDescent="0.15">
      <c r="B97" s="94" t="s">
        <v>1062</v>
      </c>
      <c r="C97" s="94"/>
      <c r="D97" s="94"/>
      <c r="E97" s="94"/>
      <c r="F97" s="94"/>
      <c r="G97" s="94"/>
      <c r="H97" s="94"/>
      <c r="I97" s="94"/>
      <c r="J97" s="94"/>
      <c r="K97" s="104">
        <v>5290886.8499999996</v>
      </c>
      <c r="L97" s="104"/>
      <c r="M97" s="104"/>
      <c r="N97" s="104"/>
      <c r="O97" s="104"/>
      <c r="P97" s="104"/>
      <c r="Q97" s="104"/>
      <c r="R97" s="104"/>
      <c r="S97" s="104"/>
      <c r="T97" s="104"/>
      <c r="U97" s="104"/>
      <c r="V97" s="97">
        <v>1.4661518917457601E-3</v>
      </c>
      <c r="W97" s="97"/>
      <c r="X97" s="97"/>
      <c r="Y97" s="97"/>
      <c r="Z97" s="97"/>
      <c r="AA97" s="97"/>
      <c r="AB97" s="97"/>
      <c r="AC97" s="97"/>
      <c r="AD97" s="97"/>
      <c r="AE97" s="97"/>
      <c r="AF97" s="96">
        <v>46</v>
      </c>
      <c r="AG97" s="96"/>
      <c r="AH97" s="96"/>
      <c r="AI97" s="96"/>
      <c r="AJ97" s="96"/>
      <c r="AK97" s="97">
        <v>9.1946670930860097E-4</v>
      </c>
      <c r="AL97" s="97"/>
      <c r="AM97" s="97"/>
      <c r="AN97" s="97"/>
      <c r="AO97" s="97"/>
    </row>
    <row r="98" spans="2:41" s="1" customFormat="1" ht="8.5500000000000007" customHeight="1" x14ac:dyDescent="0.15">
      <c r="B98" s="94" t="s">
        <v>1063</v>
      </c>
      <c r="C98" s="94"/>
      <c r="D98" s="94"/>
      <c r="E98" s="94"/>
      <c r="F98" s="94"/>
      <c r="G98" s="94"/>
      <c r="H98" s="94"/>
      <c r="I98" s="94"/>
      <c r="J98" s="94"/>
      <c r="K98" s="104">
        <v>4996173.16</v>
      </c>
      <c r="L98" s="104"/>
      <c r="M98" s="104"/>
      <c r="N98" s="104"/>
      <c r="O98" s="104"/>
      <c r="P98" s="104"/>
      <c r="Q98" s="104"/>
      <c r="R98" s="104"/>
      <c r="S98" s="104"/>
      <c r="T98" s="104"/>
      <c r="U98" s="104"/>
      <c r="V98" s="97">
        <v>1.3844841021356199E-3</v>
      </c>
      <c r="W98" s="97"/>
      <c r="X98" s="97"/>
      <c r="Y98" s="97"/>
      <c r="Z98" s="97"/>
      <c r="AA98" s="97"/>
      <c r="AB98" s="97"/>
      <c r="AC98" s="97"/>
      <c r="AD98" s="97"/>
      <c r="AE98" s="97"/>
      <c r="AF98" s="96">
        <v>60</v>
      </c>
      <c r="AG98" s="96"/>
      <c r="AH98" s="96"/>
      <c r="AI98" s="96"/>
      <c r="AJ98" s="96"/>
      <c r="AK98" s="97">
        <v>1.1993044034459999E-3</v>
      </c>
      <c r="AL98" s="97"/>
      <c r="AM98" s="97"/>
      <c r="AN98" s="97"/>
      <c r="AO98" s="97"/>
    </row>
    <row r="99" spans="2:41" s="1" customFormat="1" ht="8.5500000000000007" customHeight="1" x14ac:dyDescent="0.15">
      <c r="B99" s="94" t="s">
        <v>1064</v>
      </c>
      <c r="C99" s="94"/>
      <c r="D99" s="94"/>
      <c r="E99" s="94"/>
      <c r="F99" s="94"/>
      <c r="G99" s="94"/>
      <c r="H99" s="94"/>
      <c r="I99" s="94"/>
      <c r="J99" s="94"/>
      <c r="K99" s="104">
        <v>3744858.64</v>
      </c>
      <c r="L99" s="104"/>
      <c r="M99" s="104"/>
      <c r="N99" s="104"/>
      <c r="O99" s="104"/>
      <c r="P99" s="104"/>
      <c r="Q99" s="104"/>
      <c r="R99" s="104"/>
      <c r="S99" s="104"/>
      <c r="T99" s="104"/>
      <c r="U99" s="104"/>
      <c r="V99" s="97">
        <v>1.03773369853042E-3</v>
      </c>
      <c r="W99" s="97"/>
      <c r="X99" s="97"/>
      <c r="Y99" s="97"/>
      <c r="Z99" s="97"/>
      <c r="AA99" s="97"/>
      <c r="AB99" s="97"/>
      <c r="AC99" s="97"/>
      <c r="AD99" s="97"/>
      <c r="AE99" s="97"/>
      <c r="AF99" s="96">
        <v>61</v>
      </c>
      <c r="AG99" s="96"/>
      <c r="AH99" s="96"/>
      <c r="AI99" s="96"/>
      <c r="AJ99" s="96"/>
      <c r="AK99" s="97">
        <v>1.2192928101700999E-3</v>
      </c>
      <c r="AL99" s="97"/>
      <c r="AM99" s="97"/>
      <c r="AN99" s="97"/>
      <c r="AO99" s="97"/>
    </row>
    <row r="100" spans="2:41" s="1" customFormat="1" ht="8.5500000000000007" customHeight="1" x14ac:dyDescent="0.15">
      <c r="B100" s="94" t="s">
        <v>1065</v>
      </c>
      <c r="C100" s="94"/>
      <c r="D100" s="94"/>
      <c r="E100" s="94"/>
      <c r="F100" s="94"/>
      <c r="G100" s="94"/>
      <c r="H100" s="94"/>
      <c r="I100" s="94"/>
      <c r="J100" s="94"/>
      <c r="K100" s="104">
        <v>34433044.609999999</v>
      </c>
      <c r="L100" s="104"/>
      <c r="M100" s="104"/>
      <c r="N100" s="104"/>
      <c r="O100" s="104"/>
      <c r="P100" s="104"/>
      <c r="Q100" s="104"/>
      <c r="R100" s="104"/>
      <c r="S100" s="104"/>
      <c r="T100" s="104"/>
      <c r="U100" s="104"/>
      <c r="V100" s="97">
        <v>9.5417034846469601E-3</v>
      </c>
      <c r="W100" s="97"/>
      <c r="X100" s="97"/>
      <c r="Y100" s="97"/>
      <c r="Z100" s="97"/>
      <c r="AA100" s="97"/>
      <c r="AB100" s="97"/>
      <c r="AC100" s="97"/>
      <c r="AD100" s="97"/>
      <c r="AE100" s="97"/>
      <c r="AF100" s="96">
        <v>297</v>
      </c>
      <c r="AG100" s="96"/>
      <c r="AH100" s="96"/>
      <c r="AI100" s="96"/>
      <c r="AJ100" s="96"/>
      <c r="AK100" s="97">
        <v>5.9365567970577097E-3</v>
      </c>
      <c r="AL100" s="97"/>
      <c r="AM100" s="97"/>
      <c r="AN100" s="97"/>
      <c r="AO100" s="97"/>
    </row>
    <row r="101" spans="2:41" s="1" customFormat="1" ht="8.5500000000000007" customHeight="1" x14ac:dyDescent="0.15">
      <c r="B101" s="94" t="s">
        <v>1066</v>
      </c>
      <c r="C101" s="94"/>
      <c r="D101" s="94"/>
      <c r="E101" s="94"/>
      <c r="F101" s="94"/>
      <c r="G101" s="94"/>
      <c r="H101" s="94"/>
      <c r="I101" s="94"/>
      <c r="J101" s="94"/>
      <c r="K101" s="104">
        <v>3929519.02</v>
      </c>
      <c r="L101" s="104"/>
      <c r="M101" s="104"/>
      <c r="N101" s="104"/>
      <c r="O101" s="104"/>
      <c r="P101" s="104"/>
      <c r="Q101" s="104"/>
      <c r="R101" s="104"/>
      <c r="S101" s="104"/>
      <c r="T101" s="104"/>
      <c r="U101" s="104"/>
      <c r="V101" s="97">
        <v>1.0889047352853399E-3</v>
      </c>
      <c r="W101" s="97"/>
      <c r="X101" s="97"/>
      <c r="Y101" s="97"/>
      <c r="Z101" s="97"/>
      <c r="AA101" s="97"/>
      <c r="AB101" s="97"/>
      <c r="AC101" s="97"/>
      <c r="AD101" s="97"/>
      <c r="AE101" s="97"/>
      <c r="AF101" s="96">
        <v>122</v>
      </c>
      <c r="AG101" s="96"/>
      <c r="AH101" s="96"/>
      <c r="AI101" s="96"/>
      <c r="AJ101" s="96"/>
      <c r="AK101" s="97">
        <v>2.4385856203401998E-3</v>
      </c>
      <c r="AL101" s="97"/>
      <c r="AM101" s="97"/>
      <c r="AN101" s="97"/>
      <c r="AO101" s="97"/>
    </row>
    <row r="102" spans="2:41" s="1" customFormat="1" ht="8.5500000000000007" customHeight="1" x14ac:dyDescent="0.15">
      <c r="B102" s="94" t="s">
        <v>1067</v>
      </c>
      <c r="C102" s="94"/>
      <c r="D102" s="94"/>
      <c r="E102" s="94"/>
      <c r="F102" s="94"/>
      <c r="G102" s="94"/>
      <c r="H102" s="94"/>
      <c r="I102" s="94"/>
      <c r="J102" s="94"/>
      <c r="K102" s="104">
        <v>6254461.5</v>
      </c>
      <c r="L102" s="104"/>
      <c r="M102" s="104"/>
      <c r="N102" s="104"/>
      <c r="O102" s="104"/>
      <c r="P102" s="104"/>
      <c r="Q102" s="104"/>
      <c r="R102" s="104"/>
      <c r="S102" s="104"/>
      <c r="T102" s="104"/>
      <c r="U102" s="104"/>
      <c r="V102" s="97">
        <v>1.73316701340458E-3</v>
      </c>
      <c r="W102" s="97"/>
      <c r="X102" s="97"/>
      <c r="Y102" s="97"/>
      <c r="Z102" s="97"/>
      <c r="AA102" s="97"/>
      <c r="AB102" s="97"/>
      <c r="AC102" s="97"/>
      <c r="AD102" s="97"/>
      <c r="AE102" s="97"/>
      <c r="AF102" s="96">
        <v>221</v>
      </c>
      <c r="AG102" s="96"/>
      <c r="AH102" s="96"/>
      <c r="AI102" s="96"/>
      <c r="AJ102" s="96"/>
      <c r="AK102" s="97">
        <v>4.4174378860261003E-3</v>
      </c>
      <c r="AL102" s="97"/>
      <c r="AM102" s="97"/>
      <c r="AN102" s="97"/>
      <c r="AO102" s="97"/>
    </row>
    <row r="103" spans="2:41" s="1" customFormat="1" ht="8.5500000000000007" customHeight="1" x14ac:dyDescent="0.15">
      <c r="B103" s="94" t="s">
        <v>1068</v>
      </c>
      <c r="C103" s="94"/>
      <c r="D103" s="94"/>
      <c r="E103" s="94"/>
      <c r="F103" s="94"/>
      <c r="G103" s="94"/>
      <c r="H103" s="94"/>
      <c r="I103" s="94"/>
      <c r="J103" s="94"/>
      <c r="K103" s="104">
        <v>7573317.4100000001</v>
      </c>
      <c r="L103" s="104"/>
      <c r="M103" s="104"/>
      <c r="N103" s="104"/>
      <c r="O103" s="104"/>
      <c r="P103" s="104"/>
      <c r="Q103" s="104"/>
      <c r="R103" s="104"/>
      <c r="S103" s="104"/>
      <c r="T103" s="104"/>
      <c r="U103" s="104"/>
      <c r="V103" s="97">
        <v>2.0986337380211801E-3</v>
      </c>
      <c r="W103" s="97"/>
      <c r="X103" s="97"/>
      <c r="Y103" s="97"/>
      <c r="Z103" s="97"/>
      <c r="AA103" s="97"/>
      <c r="AB103" s="97"/>
      <c r="AC103" s="97"/>
      <c r="AD103" s="97"/>
      <c r="AE103" s="97"/>
      <c r="AF103" s="96">
        <v>493</v>
      </c>
      <c r="AG103" s="96"/>
      <c r="AH103" s="96"/>
      <c r="AI103" s="96"/>
      <c r="AJ103" s="96"/>
      <c r="AK103" s="97">
        <v>9.8542845149813107E-3</v>
      </c>
      <c r="AL103" s="97"/>
      <c r="AM103" s="97"/>
      <c r="AN103" s="97"/>
      <c r="AO103" s="97"/>
    </row>
    <row r="104" spans="2:41" s="1" customFormat="1" ht="8.5500000000000007" customHeight="1" x14ac:dyDescent="0.15">
      <c r="B104" s="94" t="s">
        <v>1069</v>
      </c>
      <c r="C104" s="94"/>
      <c r="D104" s="94"/>
      <c r="E104" s="94"/>
      <c r="F104" s="94"/>
      <c r="G104" s="94"/>
      <c r="H104" s="94"/>
      <c r="I104" s="94"/>
      <c r="J104" s="94"/>
      <c r="K104" s="104">
        <v>15780755.08</v>
      </c>
      <c r="L104" s="104"/>
      <c r="M104" s="104"/>
      <c r="N104" s="104"/>
      <c r="O104" s="104"/>
      <c r="P104" s="104"/>
      <c r="Q104" s="104"/>
      <c r="R104" s="104"/>
      <c r="S104" s="104"/>
      <c r="T104" s="104"/>
      <c r="U104" s="104"/>
      <c r="V104" s="97">
        <v>4.3729878505563901E-3</v>
      </c>
      <c r="W104" s="97"/>
      <c r="X104" s="97"/>
      <c r="Y104" s="97"/>
      <c r="Z104" s="97"/>
      <c r="AA104" s="97"/>
      <c r="AB104" s="97"/>
      <c r="AC104" s="97"/>
      <c r="AD104" s="97"/>
      <c r="AE104" s="97"/>
      <c r="AF104" s="96">
        <v>806</v>
      </c>
      <c r="AG104" s="96"/>
      <c r="AH104" s="96"/>
      <c r="AI104" s="96"/>
      <c r="AJ104" s="96"/>
      <c r="AK104" s="97">
        <v>1.6110655819624599E-2</v>
      </c>
      <c r="AL104" s="97"/>
      <c r="AM104" s="97"/>
      <c r="AN104" s="97"/>
      <c r="AO104" s="97"/>
    </row>
    <row r="105" spans="2:41" s="1" customFormat="1" ht="8.5500000000000007" customHeight="1" x14ac:dyDescent="0.15">
      <c r="B105" s="94" t="s">
        <v>1070</v>
      </c>
      <c r="C105" s="94"/>
      <c r="D105" s="94"/>
      <c r="E105" s="94"/>
      <c r="F105" s="94"/>
      <c r="G105" s="94"/>
      <c r="H105" s="94"/>
      <c r="I105" s="94"/>
      <c r="J105" s="94"/>
      <c r="K105" s="104">
        <v>254535843.84</v>
      </c>
      <c r="L105" s="104"/>
      <c r="M105" s="104"/>
      <c r="N105" s="104"/>
      <c r="O105" s="104"/>
      <c r="P105" s="104"/>
      <c r="Q105" s="104"/>
      <c r="R105" s="104"/>
      <c r="S105" s="104"/>
      <c r="T105" s="104"/>
      <c r="U105" s="104"/>
      <c r="V105" s="97">
        <v>7.0534150425674E-2</v>
      </c>
      <c r="W105" s="97"/>
      <c r="X105" s="97"/>
      <c r="Y105" s="97"/>
      <c r="Z105" s="97"/>
      <c r="AA105" s="97"/>
      <c r="AB105" s="97"/>
      <c r="AC105" s="97"/>
      <c r="AD105" s="97"/>
      <c r="AE105" s="97"/>
      <c r="AF105" s="96">
        <v>9075</v>
      </c>
      <c r="AG105" s="96"/>
      <c r="AH105" s="96"/>
      <c r="AI105" s="96"/>
      <c r="AJ105" s="96"/>
      <c r="AK105" s="97">
        <v>0.18139479102120801</v>
      </c>
      <c r="AL105" s="97"/>
      <c r="AM105" s="97"/>
      <c r="AN105" s="97"/>
      <c r="AO105" s="97"/>
    </row>
    <row r="106" spans="2:41" s="1" customFormat="1" ht="8.5500000000000007" customHeight="1" x14ac:dyDescent="0.15">
      <c r="B106" s="94" t="s">
        <v>1071</v>
      </c>
      <c r="C106" s="94"/>
      <c r="D106" s="94"/>
      <c r="E106" s="94"/>
      <c r="F106" s="94"/>
      <c r="G106" s="94"/>
      <c r="H106" s="94"/>
      <c r="I106" s="94"/>
      <c r="J106" s="94"/>
      <c r="K106" s="104">
        <v>30603757.739999998</v>
      </c>
      <c r="L106" s="104"/>
      <c r="M106" s="104"/>
      <c r="N106" s="104"/>
      <c r="O106" s="104"/>
      <c r="P106" s="104"/>
      <c r="Q106" s="104"/>
      <c r="R106" s="104"/>
      <c r="S106" s="104"/>
      <c r="T106" s="104"/>
      <c r="U106" s="104"/>
      <c r="V106" s="97">
        <v>8.4805739712672194E-3</v>
      </c>
      <c r="W106" s="97"/>
      <c r="X106" s="97"/>
      <c r="Y106" s="97"/>
      <c r="Z106" s="97"/>
      <c r="AA106" s="97"/>
      <c r="AB106" s="97"/>
      <c r="AC106" s="97"/>
      <c r="AD106" s="97"/>
      <c r="AE106" s="97"/>
      <c r="AF106" s="96">
        <v>1584</v>
      </c>
      <c r="AG106" s="96"/>
      <c r="AH106" s="96"/>
      <c r="AI106" s="96"/>
      <c r="AJ106" s="96"/>
      <c r="AK106" s="97">
        <v>3.1661636250974401E-2</v>
      </c>
      <c r="AL106" s="97"/>
      <c r="AM106" s="97"/>
      <c r="AN106" s="97"/>
      <c r="AO106" s="97"/>
    </row>
    <row r="107" spans="2:41" s="1" customFormat="1" ht="8.5500000000000007" customHeight="1" x14ac:dyDescent="0.15">
      <c r="B107" s="94" t="s">
        <v>1072</v>
      </c>
      <c r="C107" s="94"/>
      <c r="D107" s="94"/>
      <c r="E107" s="94"/>
      <c r="F107" s="94"/>
      <c r="G107" s="94"/>
      <c r="H107" s="94"/>
      <c r="I107" s="94"/>
      <c r="J107" s="94"/>
      <c r="K107" s="104">
        <v>50459409.689999998</v>
      </c>
      <c r="L107" s="104"/>
      <c r="M107" s="104"/>
      <c r="N107" s="104"/>
      <c r="O107" s="104"/>
      <c r="P107" s="104"/>
      <c r="Q107" s="104"/>
      <c r="R107" s="104"/>
      <c r="S107" s="104"/>
      <c r="T107" s="104"/>
      <c r="U107" s="104"/>
      <c r="V107" s="97">
        <v>1.3982752054765299E-2</v>
      </c>
      <c r="W107" s="97"/>
      <c r="X107" s="97"/>
      <c r="Y107" s="97"/>
      <c r="Z107" s="97"/>
      <c r="AA107" s="97"/>
      <c r="AB107" s="97"/>
      <c r="AC107" s="97"/>
      <c r="AD107" s="97"/>
      <c r="AE107" s="97"/>
      <c r="AF107" s="96">
        <v>1208</v>
      </c>
      <c r="AG107" s="96"/>
      <c r="AH107" s="96"/>
      <c r="AI107" s="96"/>
      <c r="AJ107" s="96"/>
      <c r="AK107" s="97">
        <v>2.4145995322712801E-2</v>
      </c>
      <c r="AL107" s="97"/>
      <c r="AM107" s="97"/>
      <c r="AN107" s="97"/>
      <c r="AO107" s="97"/>
    </row>
    <row r="108" spans="2:41" s="1" customFormat="1" ht="8.5500000000000007" customHeight="1" x14ac:dyDescent="0.15">
      <c r="B108" s="94" t="s">
        <v>1073</v>
      </c>
      <c r="C108" s="94"/>
      <c r="D108" s="94"/>
      <c r="E108" s="94"/>
      <c r="F108" s="94"/>
      <c r="G108" s="94"/>
      <c r="H108" s="94"/>
      <c r="I108" s="94"/>
      <c r="J108" s="94"/>
      <c r="K108" s="104">
        <v>165893262.12</v>
      </c>
      <c r="L108" s="104"/>
      <c r="M108" s="104"/>
      <c r="N108" s="104"/>
      <c r="O108" s="104"/>
      <c r="P108" s="104"/>
      <c r="Q108" s="104"/>
      <c r="R108" s="104"/>
      <c r="S108" s="104"/>
      <c r="T108" s="104"/>
      <c r="U108" s="104"/>
      <c r="V108" s="97">
        <v>4.5970501161844798E-2</v>
      </c>
      <c r="W108" s="97"/>
      <c r="X108" s="97"/>
      <c r="Y108" s="97"/>
      <c r="Z108" s="97"/>
      <c r="AA108" s="97"/>
      <c r="AB108" s="97"/>
      <c r="AC108" s="97"/>
      <c r="AD108" s="97"/>
      <c r="AE108" s="97"/>
      <c r="AF108" s="96">
        <v>3615</v>
      </c>
      <c r="AG108" s="96"/>
      <c r="AH108" s="96"/>
      <c r="AI108" s="96"/>
      <c r="AJ108" s="96"/>
      <c r="AK108" s="97">
        <v>7.2258090307621606E-2</v>
      </c>
      <c r="AL108" s="97"/>
      <c r="AM108" s="97"/>
      <c r="AN108" s="97"/>
      <c r="AO108" s="97"/>
    </row>
    <row r="109" spans="2:41" s="1" customFormat="1" ht="8.5500000000000007" customHeight="1" x14ac:dyDescent="0.15">
      <c r="B109" s="94" t="s">
        <v>1074</v>
      </c>
      <c r="C109" s="94"/>
      <c r="D109" s="94"/>
      <c r="E109" s="94"/>
      <c r="F109" s="94"/>
      <c r="G109" s="94"/>
      <c r="H109" s="94"/>
      <c r="I109" s="94"/>
      <c r="J109" s="94"/>
      <c r="K109" s="104">
        <v>26517995.52</v>
      </c>
      <c r="L109" s="104"/>
      <c r="M109" s="104"/>
      <c r="N109" s="104"/>
      <c r="O109" s="104"/>
      <c r="P109" s="104"/>
      <c r="Q109" s="104"/>
      <c r="R109" s="104"/>
      <c r="S109" s="104"/>
      <c r="T109" s="104"/>
      <c r="U109" s="104"/>
      <c r="V109" s="97">
        <v>7.34837285302249E-3</v>
      </c>
      <c r="W109" s="97"/>
      <c r="X109" s="97"/>
      <c r="Y109" s="97"/>
      <c r="Z109" s="97"/>
      <c r="AA109" s="97"/>
      <c r="AB109" s="97"/>
      <c r="AC109" s="97"/>
      <c r="AD109" s="97"/>
      <c r="AE109" s="97"/>
      <c r="AF109" s="96">
        <v>517</v>
      </c>
      <c r="AG109" s="96"/>
      <c r="AH109" s="96"/>
      <c r="AI109" s="96"/>
      <c r="AJ109" s="96"/>
      <c r="AK109" s="97">
        <v>1.03340062763597E-2</v>
      </c>
      <c r="AL109" s="97"/>
      <c r="AM109" s="97"/>
      <c r="AN109" s="97"/>
      <c r="AO109" s="97"/>
    </row>
    <row r="110" spans="2:41" s="1" customFormat="1" ht="8.5500000000000007" customHeight="1" x14ac:dyDescent="0.15">
      <c r="B110" s="94" t="s">
        <v>1075</v>
      </c>
      <c r="C110" s="94"/>
      <c r="D110" s="94"/>
      <c r="E110" s="94"/>
      <c r="F110" s="94"/>
      <c r="G110" s="94"/>
      <c r="H110" s="94"/>
      <c r="I110" s="94"/>
      <c r="J110" s="94"/>
      <c r="K110" s="104">
        <v>423629826.89999998</v>
      </c>
      <c r="L110" s="104"/>
      <c r="M110" s="104"/>
      <c r="N110" s="104"/>
      <c r="O110" s="104"/>
      <c r="P110" s="104"/>
      <c r="Q110" s="104"/>
      <c r="R110" s="104"/>
      <c r="S110" s="104"/>
      <c r="T110" s="104"/>
      <c r="U110" s="104"/>
      <c r="V110" s="97">
        <v>0.11739159988072</v>
      </c>
      <c r="W110" s="97"/>
      <c r="X110" s="97"/>
      <c r="Y110" s="97"/>
      <c r="Z110" s="97"/>
      <c r="AA110" s="97"/>
      <c r="AB110" s="97"/>
      <c r="AC110" s="97"/>
      <c r="AD110" s="97"/>
      <c r="AE110" s="97"/>
      <c r="AF110" s="96">
        <v>6709</v>
      </c>
      <c r="AG110" s="96"/>
      <c r="AH110" s="96"/>
      <c r="AI110" s="96"/>
      <c r="AJ110" s="96"/>
      <c r="AK110" s="97">
        <v>0.13410222071198699</v>
      </c>
      <c r="AL110" s="97"/>
      <c r="AM110" s="97"/>
      <c r="AN110" s="97"/>
      <c r="AO110" s="97"/>
    </row>
    <row r="111" spans="2:41" s="1" customFormat="1" ht="8.5500000000000007" customHeight="1" x14ac:dyDescent="0.15">
      <c r="B111" s="94" t="s">
        <v>1076</v>
      </c>
      <c r="C111" s="94"/>
      <c r="D111" s="94"/>
      <c r="E111" s="94"/>
      <c r="F111" s="94"/>
      <c r="G111" s="94"/>
      <c r="H111" s="94"/>
      <c r="I111" s="94"/>
      <c r="J111" s="94"/>
      <c r="K111" s="104">
        <v>35450129.799999997</v>
      </c>
      <c r="L111" s="104"/>
      <c r="M111" s="104"/>
      <c r="N111" s="104"/>
      <c r="O111" s="104"/>
      <c r="P111" s="104"/>
      <c r="Q111" s="104"/>
      <c r="R111" s="104"/>
      <c r="S111" s="104"/>
      <c r="T111" s="104"/>
      <c r="U111" s="104"/>
      <c r="V111" s="97">
        <v>9.8235468537572097E-3</v>
      </c>
      <c r="W111" s="97"/>
      <c r="X111" s="97"/>
      <c r="Y111" s="97"/>
      <c r="Z111" s="97"/>
      <c r="AA111" s="97"/>
      <c r="AB111" s="97"/>
      <c r="AC111" s="97"/>
      <c r="AD111" s="97"/>
      <c r="AE111" s="97"/>
      <c r="AF111" s="96">
        <v>513</v>
      </c>
      <c r="AG111" s="96"/>
      <c r="AH111" s="96"/>
      <c r="AI111" s="96"/>
      <c r="AJ111" s="96"/>
      <c r="AK111" s="97">
        <v>1.02540526494633E-2</v>
      </c>
      <c r="AL111" s="97"/>
      <c r="AM111" s="97"/>
      <c r="AN111" s="97"/>
      <c r="AO111" s="97"/>
    </row>
    <row r="112" spans="2:41" s="1" customFormat="1" ht="8.5500000000000007" customHeight="1" x14ac:dyDescent="0.15">
      <c r="B112" s="94" t="s">
        <v>1077</v>
      </c>
      <c r="C112" s="94"/>
      <c r="D112" s="94"/>
      <c r="E112" s="94"/>
      <c r="F112" s="94"/>
      <c r="G112" s="94"/>
      <c r="H112" s="94"/>
      <c r="I112" s="94"/>
      <c r="J112" s="94"/>
      <c r="K112" s="104">
        <v>51728085.219999999</v>
      </c>
      <c r="L112" s="104"/>
      <c r="M112" s="104"/>
      <c r="N112" s="104"/>
      <c r="O112" s="104"/>
      <c r="P112" s="104"/>
      <c r="Q112" s="104"/>
      <c r="R112" s="104"/>
      <c r="S112" s="104"/>
      <c r="T112" s="104"/>
      <c r="U112" s="104"/>
      <c r="V112" s="97">
        <v>1.43343133489406E-2</v>
      </c>
      <c r="W112" s="97"/>
      <c r="X112" s="97"/>
      <c r="Y112" s="97"/>
      <c r="Z112" s="97"/>
      <c r="AA112" s="97"/>
      <c r="AB112" s="97"/>
      <c r="AC112" s="97"/>
      <c r="AD112" s="97"/>
      <c r="AE112" s="97"/>
      <c r="AF112" s="96">
        <v>687</v>
      </c>
      <c r="AG112" s="96"/>
      <c r="AH112" s="96"/>
      <c r="AI112" s="96"/>
      <c r="AJ112" s="96"/>
      <c r="AK112" s="97">
        <v>1.37320354194567E-2</v>
      </c>
      <c r="AL112" s="97"/>
      <c r="AM112" s="97"/>
      <c r="AN112" s="97"/>
      <c r="AO112" s="97"/>
    </row>
    <row r="113" spans="2:41" s="1" customFormat="1" ht="8.5500000000000007" customHeight="1" x14ac:dyDescent="0.15">
      <c r="B113" s="94" t="s">
        <v>1078</v>
      </c>
      <c r="C113" s="94"/>
      <c r="D113" s="94"/>
      <c r="E113" s="94"/>
      <c r="F113" s="94"/>
      <c r="G113" s="94"/>
      <c r="H113" s="94"/>
      <c r="I113" s="94"/>
      <c r="J113" s="94"/>
      <c r="K113" s="104">
        <v>214488988.88999999</v>
      </c>
      <c r="L113" s="104"/>
      <c r="M113" s="104"/>
      <c r="N113" s="104"/>
      <c r="O113" s="104"/>
      <c r="P113" s="104"/>
      <c r="Q113" s="104"/>
      <c r="R113" s="104"/>
      <c r="S113" s="104"/>
      <c r="T113" s="104"/>
      <c r="U113" s="104"/>
      <c r="V113" s="97">
        <v>5.9436810072721398E-2</v>
      </c>
      <c r="W113" s="97"/>
      <c r="X113" s="97"/>
      <c r="Y113" s="97"/>
      <c r="Z113" s="97"/>
      <c r="AA113" s="97"/>
      <c r="AB113" s="97"/>
      <c r="AC113" s="97"/>
      <c r="AD113" s="97"/>
      <c r="AE113" s="97"/>
      <c r="AF113" s="96">
        <v>2756</v>
      </c>
      <c r="AG113" s="96"/>
      <c r="AH113" s="96"/>
      <c r="AI113" s="96"/>
      <c r="AJ113" s="96"/>
      <c r="AK113" s="97">
        <v>5.5088048931619699E-2</v>
      </c>
      <c r="AL113" s="97"/>
      <c r="AM113" s="97"/>
      <c r="AN113" s="97"/>
      <c r="AO113" s="97"/>
    </row>
    <row r="114" spans="2:41" s="1" customFormat="1" ht="8.5500000000000007" customHeight="1" x14ac:dyDescent="0.15">
      <c r="B114" s="94" t="s">
        <v>1079</v>
      </c>
      <c r="C114" s="94"/>
      <c r="D114" s="94"/>
      <c r="E114" s="94"/>
      <c r="F114" s="94"/>
      <c r="G114" s="94"/>
      <c r="H114" s="94"/>
      <c r="I114" s="94"/>
      <c r="J114" s="94"/>
      <c r="K114" s="104">
        <v>32569083.239999998</v>
      </c>
      <c r="L114" s="104"/>
      <c r="M114" s="104"/>
      <c r="N114" s="104"/>
      <c r="O114" s="104"/>
      <c r="P114" s="104"/>
      <c r="Q114" s="104"/>
      <c r="R114" s="104"/>
      <c r="S114" s="104"/>
      <c r="T114" s="104"/>
      <c r="U114" s="104"/>
      <c r="V114" s="97">
        <v>9.0251831797822698E-3</v>
      </c>
      <c r="W114" s="97"/>
      <c r="X114" s="97"/>
      <c r="Y114" s="97"/>
      <c r="Z114" s="97"/>
      <c r="AA114" s="97"/>
      <c r="AB114" s="97"/>
      <c r="AC114" s="97"/>
      <c r="AD114" s="97"/>
      <c r="AE114" s="97"/>
      <c r="AF114" s="96">
        <v>444</v>
      </c>
      <c r="AG114" s="96"/>
      <c r="AH114" s="96"/>
      <c r="AI114" s="96"/>
      <c r="AJ114" s="96"/>
      <c r="AK114" s="97">
        <v>8.8748525855004094E-3</v>
      </c>
      <c r="AL114" s="97"/>
      <c r="AM114" s="97"/>
      <c r="AN114" s="97"/>
      <c r="AO114" s="97"/>
    </row>
    <row r="115" spans="2:41" s="1" customFormat="1" ht="8.5500000000000007" customHeight="1" x14ac:dyDescent="0.15">
      <c r="B115" s="94" t="s">
        <v>1080</v>
      </c>
      <c r="C115" s="94"/>
      <c r="D115" s="94"/>
      <c r="E115" s="94"/>
      <c r="F115" s="94"/>
      <c r="G115" s="94"/>
      <c r="H115" s="94"/>
      <c r="I115" s="94"/>
      <c r="J115" s="94"/>
      <c r="K115" s="104">
        <v>928723942.049999</v>
      </c>
      <c r="L115" s="104"/>
      <c r="M115" s="104"/>
      <c r="N115" s="104"/>
      <c r="O115" s="104"/>
      <c r="P115" s="104"/>
      <c r="Q115" s="104"/>
      <c r="R115" s="104"/>
      <c r="S115" s="104"/>
      <c r="T115" s="104"/>
      <c r="U115" s="104"/>
      <c r="V115" s="97">
        <v>0.25735767994096997</v>
      </c>
      <c r="W115" s="97"/>
      <c r="X115" s="97"/>
      <c r="Y115" s="97"/>
      <c r="Z115" s="97"/>
      <c r="AA115" s="97"/>
      <c r="AB115" s="97"/>
      <c r="AC115" s="97"/>
      <c r="AD115" s="97"/>
      <c r="AE115" s="97"/>
      <c r="AF115" s="96">
        <v>9891</v>
      </c>
      <c r="AG115" s="96"/>
      <c r="AH115" s="96"/>
      <c r="AI115" s="96"/>
      <c r="AJ115" s="96"/>
      <c r="AK115" s="97">
        <v>0.19770533090807299</v>
      </c>
      <c r="AL115" s="97"/>
      <c r="AM115" s="97"/>
      <c r="AN115" s="97"/>
      <c r="AO115" s="97"/>
    </row>
    <row r="116" spans="2:41" s="1" customFormat="1" ht="8.5500000000000007" customHeight="1" x14ac:dyDescent="0.15">
      <c r="B116" s="94" t="s">
        <v>1081</v>
      </c>
      <c r="C116" s="94"/>
      <c r="D116" s="94"/>
      <c r="E116" s="94"/>
      <c r="F116" s="94"/>
      <c r="G116" s="94"/>
      <c r="H116" s="94"/>
      <c r="I116" s="94"/>
      <c r="J116" s="94"/>
      <c r="K116" s="104">
        <v>47513358.979999997</v>
      </c>
      <c r="L116" s="104"/>
      <c r="M116" s="104"/>
      <c r="N116" s="104"/>
      <c r="O116" s="104"/>
      <c r="P116" s="104"/>
      <c r="Q116" s="104"/>
      <c r="R116" s="104"/>
      <c r="S116" s="104"/>
      <c r="T116" s="104"/>
      <c r="U116" s="104"/>
      <c r="V116" s="97">
        <v>1.31663751515916E-2</v>
      </c>
      <c r="W116" s="97"/>
      <c r="X116" s="97"/>
      <c r="Y116" s="97"/>
      <c r="Z116" s="97"/>
      <c r="AA116" s="97"/>
      <c r="AB116" s="97"/>
      <c r="AC116" s="97"/>
      <c r="AD116" s="97"/>
      <c r="AE116" s="97"/>
      <c r="AF116" s="96">
        <v>574</v>
      </c>
      <c r="AG116" s="96"/>
      <c r="AH116" s="96"/>
      <c r="AI116" s="96"/>
      <c r="AJ116" s="96"/>
      <c r="AK116" s="97">
        <v>1.14733454596334E-2</v>
      </c>
      <c r="AL116" s="97"/>
      <c r="AM116" s="97"/>
      <c r="AN116" s="97"/>
      <c r="AO116" s="97"/>
    </row>
    <row r="117" spans="2:41" s="1" customFormat="1" ht="8.5500000000000007" customHeight="1" x14ac:dyDescent="0.15">
      <c r="B117" s="94" t="s">
        <v>1082</v>
      </c>
      <c r="C117" s="94"/>
      <c r="D117" s="94"/>
      <c r="E117" s="94"/>
      <c r="F117" s="94"/>
      <c r="G117" s="94"/>
      <c r="H117" s="94"/>
      <c r="I117" s="94"/>
      <c r="J117" s="94"/>
      <c r="K117" s="104">
        <v>26955111.100000001</v>
      </c>
      <c r="L117" s="104"/>
      <c r="M117" s="104"/>
      <c r="N117" s="104"/>
      <c r="O117" s="104"/>
      <c r="P117" s="104"/>
      <c r="Q117" s="104"/>
      <c r="R117" s="104"/>
      <c r="S117" s="104"/>
      <c r="T117" s="104"/>
      <c r="U117" s="104"/>
      <c r="V117" s="97">
        <v>7.4695014752549898E-3</v>
      </c>
      <c r="W117" s="97"/>
      <c r="X117" s="97"/>
      <c r="Y117" s="97"/>
      <c r="Z117" s="97"/>
      <c r="AA117" s="97"/>
      <c r="AB117" s="97"/>
      <c r="AC117" s="97"/>
      <c r="AD117" s="97"/>
      <c r="AE117" s="97"/>
      <c r="AF117" s="96">
        <v>301</v>
      </c>
      <c r="AG117" s="96"/>
      <c r="AH117" s="96"/>
      <c r="AI117" s="96"/>
      <c r="AJ117" s="96"/>
      <c r="AK117" s="97">
        <v>6.0165104239541098E-3</v>
      </c>
      <c r="AL117" s="97"/>
      <c r="AM117" s="97"/>
      <c r="AN117" s="97"/>
      <c r="AO117" s="97"/>
    </row>
    <row r="118" spans="2:41" s="1" customFormat="1" ht="8.5500000000000007" customHeight="1" x14ac:dyDescent="0.15">
      <c r="B118" s="94" t="s">
        <v>1083</v>
      </c>
      <c r="C118" s="94"/>
      <c r="D118" s="94"/>
      <c r="E118" s="94"/>
      <c r="F118" s="94"/>
      <c r="G118" s="94"/>
      <c r="H118" s="94"/>
      <c r="I118" s="94"/>
      <c r="J118" s="94"/>
      <c r="K118" s="104">
        <v>38693498.880000003</v>
      </c>
      <c r="L118" s="104"/>
      <c r="M118" s="104"/>
      <c r="N118" s="104"/>
      <c r="O118" s="104"/>
      <c r="P118" s="104"/>
      <c r="Q118" s="104"/>
      <c r="R118" s="104"/>
      <c r="S118" s="104"/>
      <c r="T118" s="104"/>
      <c r="U118" s="104"/>
      <c r="V118" s="97">
        <v>1.07223133265786E-2</v>
      </c>
      <c r="W118" s="97"/>
      <c r="X118" s="97"/>
      <c r="Y118" s="97"/>
      <c r="Z118" s="97"/>
      <c r="AA118" s="97"/>
      <c r="AB118" s="97"/>
      <c r="AC118" s="97"/>
      <c r="AD118" s="97"/>
      <c r="AE118" s="97"/>
      <c r="AF118" s="96">
        <v>406</v>
      </c>
      <c r="AG118" s="96"/>
      <c r="AH118" s="96"/>
      <c r="AI118" s="96"/>
      <c r="AJ118" s="96"/>
      <c r="AK118" s="97">
        <v>8.1152931299846107E-3</v>
      </c>
      <c r="AL118" s="97"/>
      <c r="AM118" s="97"/>
      <c r="AN118" s="97"/>
      <c r="AO118" s="97"/>
    </row>
    <row r="119" spans="2:41" s="1" customFormat="1" ht="8.5500000000000007" customHeight="1" x14ac:dyDescent="0.15">
      <c r="B119" s="94" t="s">
        <v>1084</v>
      </c>
      <c r="C119" s="94"/>
      <c r="D119" s="94"/>
      <c r="E119" s="94"/>
      <c r="F119" s="94"/>
      <c r="G119" s="94"/>
      <c r="H119" s="94"/>
      <c r="I119" s="94"/>
      <c r="J119" s="94"/>
      <c r="K119" s="104">
        <v>18548824.379999999</v>
      </c>
      <c r="L119" s="104"/>
      <c r="M119" s="104"/>
      <c r="N119" s="104"/>
      <c r="O119" s="104"/>
      <c r="P119" s="104"/>
      <c r="Q119" s="104"/>
      <c r="R119" s="104"/>
      <c r="S119" s="104"/>
      <c r="T119" s="104"/>
      <c r="U119" s="104"/>
      <c r="V119" s="97">
        <v>5.1400445190765897E-3</v>
      </c>
      <c r="W119" s="97"/>
      <c r="X119" s="97"/>
      <c r="Y119" s="97"/>
      <c r="Z119" s="97"/>
      <c r="AA119" s="97"/>
      <c r="AB119" s="97"/>
      <c r="AC119" s="97"/>
      <c r="AD119" s="97"/>
      <c r="AE119" s="97"/>
      <c r="AF119" s="96">
        <v>222</v>
      </c>
      <c r="AG119" s="96"/>
      <c r="AH119" s="96"/>
      <c r="AI119" s="96"/>
      <c r="AJ119" s="96"/>
      <c r="AK119" s="97">
        <v>4.4374262927502003E-3</v>
      </c>
      <c r="AL119" s="97"/>
      <c r="AM119" s="97"/>
      <c r="AN119" s="97"/>
      <c r="AO119" s="97"/>
    </row>
    <row r="120" spans="2:41" s="1" customFormat="1" ht="8.5500000000000007" customHeight="1" x14ac:dyDescent="0.15">
      <c r="B120" s="94" t="s">
        <v>1086</v>
      </c>
      <c r="C120" s="94"/>
      <c r="D120" s="94"/>
      <c r="E120" s="94"/>
      <c r="F120" s="94"/>
      <c r="G120" s="94"/>
      <c r="H120" s="94"/>
      <c r="I120" s="94"/>
      <c r="J120" s="94"/>
      <c r="K120" s="104">
        <v>1062379092.5599999</v>
      </c>
      <c r="L120" s="104"/>
      <c r="M120" s="104"/>
      <c r="N120" s="104"/>
      <c r="O120" s="104"/>
      <c r="P120" s="104"/>
      <c r="Q120" s="104"/>
      <c r="R120" s="104"/>
      <c r="S120" s="104"/>
      <c r="T120" s="104"/>
      <c r="U120" s="104"/>
      <c r="V120" s="97">
        <v>0.29439471311090099</v>
      </c>
      <c r="W120" s="97"/>
      <c r="X120" s="97"/>
      <c r="Y120" s="97"/>
      <c r="Z120" s="97"/>
      <c r="AA120" s="97"/>
      <c r="AB120" s="97"/>
      <c r="AC120" s="97"/>
      <c r="AD120" s="97"/>
      <c r="AE120" s="97"/>
      <c r="AF120" s="96">
        <v>8385</v>
      </c>
      <c r="AG120" s="96"/>
      <c r="AH120" s="96"/>
      <c r="AI120" s="96"/>
      <c r="AJ120" s="96"/>
      <c r="AK120" s="97">
        <v>0.16760279038157899</v>
      </c>
      <c r="AL120" s="97"/>
      <c r="AM120" s="97"/>
      <c r="AN120" s="97"/>
      <c r="AO120" s="97"/>
    </row>
    <row r="121" spans="2:41" s="1" customFormat="1" ht="8.5500000000000007" customHeight="1" x14ac:dyDescent="0.15">
      <c r="B121" s="94" t="s">
        <v>1087</v>
      </c>
      <c r="C121" s="94"/>
      <c r="D121" s="94"/>
      <c r="E121" s="94"/>
      <c r="F121" s="94"/>
      <c r="G121" s="94"/>
      <c r="H121" s="94"/>
      <c r="I121" s="94"/>
      <c r="J121" s="94"/>
      <c r="K121" s="104">
        <v>61749871.109999999</v>
      </c>
      <c r="L121" s="104"/>
      <c r="M121" s="104"/>
      <c r="N121" s="104"/>
      <c r="O121" s="104"/>
      <c r="P121" s="104"/>
      <c r="Q121" s="104"/>
      <c r="R121" s="104"/>
      <c r="S121" s="104"/>
      <c r="T121" s="104"/>
      <c r="U121" s="104"/>
      <c r="V121" s="97">
        <v>1.7111439520386601E-2</v>
      </c>
      <c r="W121" s="97"/>
      <c r="X121" s="97"/>
      <c r="Y121" s="97"/>
      <c r="Z121" s="97"/>
      <c r="AA121" s="97"/>
      <c r="AB121" s="97"/>
      <c r="AC121" s="97"/>
      <c r="AD121" s="97"/>
      <c r="AE121" s="97"/>
      <c r="AF121" s="96">
        <v>579</v>
      </c>
      <c r="AG121" s="96"/>
      <c r="AH121" s="96"/>
      <c r="AI121" s="96"/>
      <c r="AJ121" s="96"/>
      <c r="AK121" s="97">
        <v>1.1573287493253899E-2</v>
      </c>
      <c r="AL121" s="97"/>
      <c r="AM121" s="97"/>
      <c r="AN121" s="97"/>
      <c r="AO121" s="97"/>
    </row>
    <row r="122" spans="2:41" s="1" customFormat="1" ht="8.5500000000000007" customHeight="1" x14ac:dyDescent="0.15">
      <c r="B122" s="94" t="s">
        <v>1088</v>
      </c>
      <c r="C122" s="94"/>
      <c r="D122" s="94"/>
      <c r="E122" s="94"/>
      <c r="F122" s="94"/>
      <c r="G122" s="94"/>
      <c r="H122" s="94"/>
      <c r="I122" s="94"/>
      <c r="J122" s="94"/>
      <c r="K122" s="104">
        <v>3212077.89</v>
      </c>
      <c r="L122" s="104"/>
      <c r="M122" s="104"/>
      <c r="N122" s="104"/>
      <c r="O122" s="104"/>
      <c r="P122" s="104"/>
      <c r="Q122" s="104"/>
      <c r="R122" s="104"/>
      <c r="S122" s="104"/>
      <c r="T122" s="104"/>
      <c r="U122" s="104"/>
      <c r="V122" s="97">
        <v>8.9009540524538698E-4</v>
      </c>
      <c r="W122" s="97"/>
      <c r="X122" s="97"/>
      <c r="Y122" s="97"/>
      <c r="Z122" s="97"/>
      <c r="AA122" s="97"/>
      <c r="AB122" s="97"/>
      <c r="AC122" s="97"/>
      <c r="AD122" s="97"/>
      <c r="AE122" s="97"/>
      <c r="AF122" s="96">
        <v>24</v>
      </c>
      <c r="AG122" s="96"/>
      <c r="AH122" s="96"/>
      <c r="AI122" s="96"/>
      <c r="AJ122" s="96"/>
      <c r="AK122" s="97">
        <v>4.7972176137840098E-4</v>
      </c>
      <c r="AL122" s="97"/>
      <c r="AM122" s="97"/>
      <c r="AN122" s="97"/>
      <c r="AO122" s="97"/>
    </row>
    <row r="123" spans="2:41" s="1" customFormat="1" ht="8.5500000000000007" customHeight="1" x14ac:dyDescent="0.15">
      <c r="B123" s="94" t="s">
        <v>1089</v>
      </c>
      <c r="C123" s="94"/>
      <c r="D123" s="94"/>
      <c r="E123" s="94"/>
      <c r="F123" s="94"/>
      <c r="G123" s="94"/>
      <c r="H123" s="94"/>
      <c r="I123" s="94"/>
      <c r="J123" s="94"/>
      <c r="K123" s="104">
        <v>1137709.69</v>
      </c>
      <c r="L123" s="104"/>
      <c r="M123" s="104"/>
      <c r="N123" s="104"/>
      <c r="O123" s="104"/>
      <c r="P123" s="104"/>
      <c r="Q123" s="104"/>
      <c r="R123" s="104"/>
      <c r="S123" s="104"/>
      <c r="T123" s="104"/>
      <c r="U123" s="104"/>
      <c r="V123" s="97">
        <v>3.15269492911379E-4</v>
      </c>
      <c r="W123" s="97"/>
      <c r="X123" s="97"/>
      <c r="Y123" s="97"/>
      <c r="Z123" s="97"/>
      <c r="AA123" s="97"/>
      <c r="AB123" s="97"/>
      <c r="AC123" s="97"/>
      <c r="AD123" s="97"/>
      <c r="AE123" s="97"/>
      <c r="AF123" s="96">
        <v>8</v>
      </c>
      <c r="AG123" s="96"/>
      <c r="AH123" s="96"/>
      <c r="AI123" s="96"/>
      <c r="AJ123" s="96"/>
      <c r="AK123" s="97">
        <v>1.5990725379279999E-4</v>
      </c>
      <c r="AL123" s="97"/>
      <c r="AM123" s="97"/>
      <c r="AN123" s="97"/>
      <c r="AO123" s="97"/>
    </row>
    <row r="124" spans="2:41" s="1" customFormat="1" ht="8.5500000000000007" customHeight="1" x14ac:dyDescent="0.15">
      <c r="B124" s="94" t="s">
        <v>1090</v>
      </c>
      <c r="C124" s="94"/>
      <c r="D124" s="94"/>
      <c r="E124" s="94"/>
      <c r="F124" s="94"/>
      <c r="G124" s="94"/>
      <c r="H124" s="94"/>
      <c r="I124" s="94"/>
      <c r="J124" s="94"/>
      <c r="K124" s="104">
        <v>11796791.58</v>
      </c>
      <c r="L124" s="104"/>
      <c r="M124" s="104"/>
      <c r="N124" s="104"/>
      <c r="O124" s="104"/>
      <c r="P124" s="104"/>
      <c r="Q124" s="104"/>
      <c r="R124" s="104"/>
      <c r="S124" s="104"/>
      <c r="T124" s="104"/>
      <c r="U124" s="104"/>
      <c r="V124" s="97">
        <v>3.2689960647235301E-3</v>
      </c>
      <c r="W124" s="97"/>
      <c r="X124" s="97"/>
      <c r="Y124" s="97"/>
      <c r="Z124" s="97"/>
      <c r="AA124" s="97"/>
      <c r="AB124" s="97"/>
      <c r="AC124" s="97"/>
      <c r="AD124" s="97"/>
      <c r="AE124" s="97"/>
      <c r="AF124" s="96">
        <v>78</v>
      </c>
      <c r="AG124" s="96"/>
      <c r="AH124" s="96"/>
      <c r="AI124" s="96"/>
      <c r="AJ124" s="96"/>
      <c r="AK124" s="97">
        <v>1.5590957244798001E-3</v>
      </c>
      <c r="AL124" s="97"/>
      <c r="AM124" s="97"/>
      <c r="AN124" s="97"/>
      <c r="AO124" s="97"/>
    </row>
    <row r="125" spans="2:41" s="1" customFormat="1" ht="8.5500000000000007" customHeight="1" x14ac:dyDescent="0.15">
      <c r="B125" s="94" t="s">
        <v>1091</v>
      </c>
      <c r="C125" s="94"/>
      <c r="D125" s="94"/>
      <c r="E125" s="94"/>
      <c r="F125" s="94"/>
      <c r="G125" s="94"/>
      <c r="H125" s="94"/>
      <c r="I125" s="94"/>
      <c r="J125" s="94"/>
      <c r="K125" s="104">
        <v>38046931.420000002</v>
      </c>
      <c r="L125" s="104"/>
      <c r="M125" s="104"/>
      <c r="N125" s="104"/>
      <c r="O125" s="104"/>
      <c r="P125" s="104"/>
      <c r="Q125" s="104"/>
      <c r="R125" s="104"/>
      <c r="S125" s="104"/>
      <c r="T125" s="104"/>
      <c r="U125" s="104"/>
      <c r="V125" s="97">
        <v>1.0543143722031099E-2</v>
      </c>
      <c r="W125" s="97"/>
      <c r="X125" s="97"/>
      <c r="Y125" s="97"/>
      <c r="Z125" s="97"/>
      <c r="AA125" s="97"/>
      <c r="AB125" s="97"/>
      <c r="AC125" s="97"/>
      <c r="AD125" s="97"/>
      <c r="AE125" s="97"/>
      <c r="AF125" s="96">
        <v>322</v>
      </c>
      <c r="AG125" s="96"/>
      <c r="AH125" s="96"/>
      <c r="AI125" s="96"/>
      <c r="AJ125" s="96"/>
      <c r="AK125" s="97">
        <v>6.4362669651602099E-3</v>
      </c>
      <c r="AL125" s="97"/>
      <c r="AM125" s="97"/>
      <c r="AN125" s="97"/>
      <c r="AO125" s="97"/>
    </row>
    <row r="126" spans="2:41" s="1" customFormat="1" ht="8.5500000000000007" customHeight="1" x14ac:dyDescent="0.15">
      <c r="B126" s="94" t="s">
        <v>1092</v>
      </c>
      <c r="C126" s="94"/>
      <c r="D126" s="94"/>
      <c r="E126" s="94"/>
      <c r="F126" s="94"/>
      <c r="G126" s="94"/>
      <c r="H126" s="94"/>
      <c r="I126" s="94"/>
      <c r="J126" s="94"/>
      <c r="K126" s="104">
        <v>1370998.86</v>
      </c>
      <c r="L126" s="104"/>
      <c r="M126" s="104"/>
      <c r="N126" s="104"/>
      <c r="O126" s="104"/>
      <c r="P126" s="104"/>
      <c r="Q126" s="104"/>
      <c r="R126" s="104"/>
      <c r="S126" s="104"/>
      <c r="T126" s="104"/>
      <c r="U126" s="104"/>
      <c r="V126" s="97">
        <v>3.7991600069283002E-4</v>
      </c>
      <c r="W126" s="97"/>
      <c r="X126" s="97"/>
      <c r="Y126" s="97"/>
      <c r="Z126" s="97"/>
      <c r="AA126" s="97"/>
      <c r="AB126" s="97"/>
      <c r="AC126" s="97"/>
      <c r="AD126" s="97"/>
      <c r="AE126" s="97"/>
      <c r="AF126" s="96">
        <v>15</v>
      </c>
      <c r="AG126" s="96"/>
      <c r="AH126" s="96"/>
      <c r="AI126" s="96"/>
      <c r="AJ126" s="96"/>
      <c r="AK126" s="97">
        <v>2.9982610086149998E-4</v>
      </c>
      <c r="AL126" s="97"/>
      <c r="AM126" s="97"/>
      <c r="AN126" s="97"/>
      <c r="AO126" s="97"/>
    </row>
    <row r="127" spans="2:41" s="1" customFormat="1" ht="8.5500000000000007" customHeight="1" x14ac:dyDescent="0.15">
      <c r="B127" s="94" t="s">
        <v>1093</v>
      </c>
      <c r="C127" s="94"/>
      <c r="D127" s="94"/>
      <c r="E127" s="94"/>
      <c r="F127" s="94"/>
      <c r="G127" s="94"/>
      <c r="H127" s="94"/>
      <c r="I127" s="94"/>
      <c r="J127" s="94"/>
      <c r="K127" s="104">
        <v>215870.81</v>
      </c>
      <c r="L127" s="104"/>
      <c r="M127" s="104"/>
      <c r="N127" s="104"/>
      <c r="O127" s="104"/>
      <c r="P127" s="104"/>
      <c r="Q127" s="104"/>
      <c r="R127" s="104"/>
      <c r="S127" s="104"/>
      <c r="T127" s="104"/>
      <c r="U127" s="104"/>
      <c r="V127" s="97">
        <v>5.9819725015323301E-5</v>
      </c>
      <c r="W127" s="97"/>
      <c r="X127" s="97"/>
      <c r="Y127" s="97"/>
      <c r="Z127" s="97"/>
      <c r="AA127" s="97"/>
      <c r="AB127" s="97"/>
      <c r="AC127" s="97"/>
      <c r="AD127" s="97"/>
      <c r="AE127" s="97"/>
      <c r="AF127" s="96">
        <v>4</v>
      </c>
      <c r="AG127" s="96"/>
      <c r="AH127" s="96"/>
      <c r="AI127" s="96"/>
      <c r="AJ127" s="96"/>
      <c r="AK127" s="97">
        <v>7.9953626896400105E-5</v>
      </c>
      <c r="AL127" s="97"/>
      <c r="AM127" s="97"/>
      <c r="AN127" s="97"/>
      <c r="AO127" s="97"/>
    </row>
    <row r="128" spans="2:41" s="1" customFormat="1" ht="8.5500000000000007" customHeight="1" x14ac:dyDescent="0.15">
      <c r="B128" s="94" t="s">
        <v>1094</v>
      </c>
      <c r="C128" s="94"/>
      <c r="D128" s="94"/>
      <c r="E128" s="94"/>
      <c r="F128" s="94"/>
      <c r="G128" s="94"/>
      <c r="H128" s="94"/>
      <c r="I128" s="94"/>
      <c r="J128" s="94"/>
      <c r="K128" s="104">
        <v>109962.02</v>
      </c>
      <c r="L128" s="104"/>
      <c r="M128" s="104"/>
      <c r="N128" s="104"/>
      <c r="O128" s="104"/>
      <c r="P128" s="104"/>
      <c r="Q128" s="104"/>
      <c r="R128" s="104"/>
      <c r="S128" s="104"/>
      <c r="T128" s="104"/>
      <c r="U128" s="104"/>
      <c r="V128" s="97">
        <v>3.0471455582760299E-5</v>
      </c>
      <c r="W128" s="97"/>
      <c r="X128" s="97"/>
      <c r="Y128" s="97"/>
      <c r="Z128" s="97"/>
      <c r="AA128" s="97"/>
      <c r="AB128" s="97"/>
      <c r="AC128" s="97"/>
      <c r="AD128" s="97"/>
      <c r="AE128" s="97"/>
      <c r="AF128" s="96">
        <v>3</v>
      </c>
      <c r="AG128" s="96"/>
      <c r="AH128" s="96"/>
      <c r="AI128" s="96"/>
      <c r="AJ128" s="96"/>
      <c r="AK128" s="97">
        <v>5.9965220172300103E-5</v>
      </c>
      <c r="AL128" s="97"/>
      <c r="AM128" s="97"/>
      <c r="AN128" s="97"/>
      <c r="AO128" s="97"/>
    </row>
    <row r="129" spans="2:44" s="1" customFormat="1" ht="10.199999999999999" customHeight="1" x14ac:dyDescent="0.15">
      <c r="B129" s="100"/>
      <c r="C129" s="100"/>
      <c r="D129" s="100"/>
      <c r="E129" s="100"/>
      <c r="F129" s="100"/>
      <c r="G129" s="100"/>
      <c r="H129" s="100"/>
      <c r="I129" s="100"/>
      <c r="J129" s="100"/>
      <c r="K129" s="105">
        <v>3608689440.5599999</v>
      </c>
      <c r="L129" s="105"/>
      <c r="M129" s="105"/>
      <c r="N129" s="105"/>
      <c r="O129" s="105"/>
      <c r="P129" s="105"/>
      <c r="Q129" s="105"/>
      <c r="R129" s="105"/>
      <c r="S129" s="105"/>
      <c r="T129" s="105"/>
      <c r="U129" s="105"/>
      <c r="V129" s="99">
        <v>1</v>
      </c>
      <c r="W129" s="99"/>
      <c r="X129" s="99"/>
      <c r="Y129" s="99"/>
      <c r="Z129" s="99"/>
      <c r="AA129" s="99"/>
      <c r="AB129" s="99"/>
      <c r="AC129" s="99"/>
      <c r="AD129" s="99"/>
      <c r="AE129" s="99"/>
      <c r="AF129" s="98">
        <v>50029</v>
      </c>
      <c r="AG129" s="98"/>
      <c r="AH129" s="98"/>
      <c r="AI129" s="98"/>
      <c r="AJ129" s="98"/>
      <c r="AK129" s="99">
        <v>1</v>
      </c>
      <c r="AL129" s="99"/>
      <c r="AM129" s="99"/>
      <c r="AN129" s="99"/>
      <c r="AO129" s="99"/>
    </row>
    <row r="130" spans="2:44" s="1" customFormat="1" ht="7.2" customHeight="1" x14ac:dyDescent="0.15"/>
    <row r="131" spans="2:44" s="1" customFormat="1" ht="15.3" customHeight="1" x14ac:dyDescent="0.15">
      <c r="B131" s="85" t="s">
        <v>1178</v>
      </c>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c r="AG131" s="85"/>
      <c r="AH131" s="85"/>
      <c r="AI131" s="85"/>
      <c r="AJ131" s="85"/>
      <c r="AK131" s="85"/>
      <c r="AL131" s="85"/>
      <c r="AM131" s="85"/>
      <c r="AN131" s="85"/>
      <c r="AO131" s="85"/>
      <c r="AP131" s="85"/>
      <c r="AQ131" s="85"/>
      <c r="AR131" s="85"/>
    </row>
    <row r="132" spans="2:44" s="1" customFormat="1" ht="6.3" customHeight="1" x14ac:dyDescent="0.15"/>
    <row r="133" spans="2:44" s="1" customFormat="1" ht="10.199999999999999" customHeight="1" x14ac:dyDescent="0.15">
      <c r="B133" s="83" t="s">
        <v>1095</v>
      </c>
      <c r="C133" s="83"/>
      <c r="D133" s="83"/>
      <c r="E133" s="83"/>
      <c r="F133" s="83"/>
      <c r="G133" s="83"/>
      <c r="H133" s="83"/>
      <c r="I133" s="83"/>
      <c r="J133" s="83"/>
      <c r="K133" s="83" t="s">
        <v>1057</v>
      </c>
      <c r="L133" s="83"/>
      <c r="M133" s="83"/>
      <c r="N133" s="83"/>
      <c r="O133" s="83"/>
      <c r="P133" s="83"/>
      <c r="Q133" s="83"/>
      <c r="R133" s="83"/>
      <c r="S133" s="83"/>
      <c r="T133" s="83" t="s">
        <v>1058</v>
      </c>
      <c r="U133" s="83"/>
      <c r="V133" s="83"/>
      <c r="W133" s="83"/>
      <c r="X133" s="83"/>
      <c r="Y133" s="83"/>
      <c r="Z133" s="83"/>
      <c r="AA133" s="83"/>
      <c r="AB133" s="83"/>
      <c r="AC133" s="83"/>
      <c r="AD133" s="83"/>
      <c r="AE133" s="83" t="s">
        <v>1059</v>
      </c>
      <c r="AF133" s="83"/>
      <c r="AG133" s="83"/>
      <c r="AH133" s="83"/>
      <c r="AI133" s="83" t="s">
        <v>1058</v>
      </c>
      <c r="AJ133" s="83"/>
      <c r="AK133" s="83"/>
      <c r="AL133" s="83"/>
      <c r="AM133" s="83"/>
      <c r="AN133" s="83"/>
      <c r="AO133" s="83"/>
      <c r="AP133" s="83"/>
    </row>
    <row r="134" spans="2:44" s="1" customFormat="1" ht="9.75" customHeight="1" x14ac:dyDescent="0.15">
      <c r="B134" s="102">
        <v>2000</v>
      </c>
      <c r="C134" s="102"/>
      <c r="D134" s="102"/>
      <c r="E134" s="102"/>
      <c r="F134" s="102"/>
      <c r="G134" s="102"/>
      <c r="H134" s="102"/>
      <c r="I134" s="102"/>
      <c r="J134" s="102"/>
      <c r="K134" s="104">
        <v>29347.67</v>
      </c>
      <c r="L134" s="104"/>
      <c r="M134" s="104"/>
      <c r="N134" s="104"/>
      <c r="O134" s="104"/>
      <c r="P134" s="104"/>
      <c r="Q134" s="104"/>
      <c r="R134" s="104"/>
      <c r="S134" s="104"/>
      <c r="T134" s="97">
        <v>8.1325008658671895E-6</v>
      </c>
      <c r="U134" s="97"/>
      <c r="V134" s="97"/>
      <c r="W134" s="97"/>
      <c r="X134" s="97"/>
      <c r="Y134" s="97"/>
      <c r="Z134" s="97"/>
      <c r="AA134" s="97"/>
      <c r="AB134" s="97"/>
      <c r="AC134" s="97"/>
      <c r="AD134" s="97"/>
      <c r="AE134" s="96">
        <v>3</v>
      </c>
      <c r="AF134" s="96"/>
      <c r="AG134" s="96"/>
      <c r="AH134" s="96"/>
      <c r="AI134" s="97">
        <v>5.9965220172300103E-5</v>
      </c>
      <c r="AJ134" s="97"/>
      <c r="AK134" s="97"/>
      <c r="AL134" s="97"/>
      <c r="AM134" s="97"/>
      <c r="AN134" s="97"/>
      <c r="AO134" s="97"/>
      <c r="AP134" s="97"/>
    </row>
    <row r="135" spans="2:44" s="1" customFormat="1" ht="9.75" customHeight="1" x14ac:dyDescent="0.15">
      <c r="B135" s="102">
        <v>2001</v>
      </c>
      <c r="C135" s="102"/>
      <c r="D135" s="102"/>
      <c r="E135" s="102"/>
      <c r="F135" s="102"/>
      <c r="G135" s="102"/>
      <c r="H135" s="102"/>
      <c r="I135" s="102"/>
      <c r="J135" s="102"/>
      <c r="K135" s="104">
        <v>1196.9100000000001</v>
      </c>
      <c r="L135" s="104"/>
      <c r="M135" s="104"/>
      <c r="N135" s="104"/>
      <c r="O135" s="104"/>
      <c r="P135" s="104"/>
      <c r="Q135" s="104"/>
      <c r="R135" s="104"/>
      <c r="S135" s="104"/>
      <c r="T135" s="97">
        <v>3.3167442632976E-7</v>
      </c>
      <c r="U135" s="97"/>
      <c r="V135" s="97"/>
      <c r="W135" s="97"/>
      <c r="X135" s="97"/>
      <c r="Y135" s="97"/>
      <c r="Z135" s="97"/>
      <c r="AA135" s="97"/>
      <c r="AB135" s="97"/>
      <c r="AC135" s="97"/>
      <c r="AD135" s="97"/>
      <c r="AE135" s="96">
        <v>1</v>
      </c>
      <c r="AF135" s="96"/>
      <c r="AG135" s="96"/>
      <c r="AH135" s="96"/>
      <c r="AI135" s="97">
        <v>1.9988406724099999E-5</v>
      </c>
      <c r="AJ135" s="97"/>
      <c r="AK135" s="97"/>
      <c r="AL135" s="97"/>
      <c r="AM135" s="97"/>
      <c r="AN135" s="97"/>
      <c r="AO135" s="97"/>
      <c r="AP135" s="97"/>
    </row>
    <row r="136" spans="2:44" s="1" customFormat="1" ht="9.75" customHeight="1" x14ac:dyDescent="0.15">
      <c r="B136" s="102">
        <v>2002</v>
      </c>
      <c r="C136" s="102"/>
      <c r="D136" s="102"/>
      <c r="E136" s="102"/>
      <c r="F136" s="102"/>
      <c r="G136" s="102"/>
      <c r="H136" s="102"/>
      <c r="I136" s="102"/>
      <c r="J136" s="102"/>
      <c r="K136" s="104">
        <v>250000</v>
      </c>
      <c r="L136" s="104"/>
      <c r="M136" s="104"/>
      <c r="N136" s="104"/>
      <c r="O136" s="104"/>
      <c r="P136" s="104"/>
      <c r="Q136" s="104"/>
      <c r="R136" s="104"/>
      <c r="S136" s="104"/>
      <c r="T136" s="97">
        <v>6.92772276799759E-5</v>
      </c>
      <c r="U136" s="97"/>
      <c r="V136" s="97"/>
      <c r="W136" s="97"/>
      <c r="X136" s="97"/>
      <c r="Y136" s="97"/>
      <c r="Z136" s="97"/>
      <c r="AA136" s="97"/>
      <c r="AB136" s="97"/>
      <c r="AC136" s="97"/>
      <c r="AD136" s="97"/>
      <c r="AE136" s="96">
        <v>2</v>
      </c>
      <c r="AF136" s="96"/>
      <c r="AG136" s="96"/>
      <c r="AH136" s="96"/>
      <c r="AI136" s="97">
        <v>3.9976813448199998E-5</v>
      </c>
      <c r="AJ136" s="97"/>
      <c r="AK136" s="97"/>
      <c r="AL136" s="97"/>
      <c r="AM136" s="97"/>
      <c r="AN136" s="97"/>
      <c r="AO136" s="97"/>
      <c r="AP136" s="97"/>
    </row>
    <row r="137" spans="2:44" s="1" customFormat="1" ht="9.75" customHeight="1" x14ac:dyDescent="0.15">
      <c r="B137" s="102">
        <v>2003</v>
      </c>
      <c r="C137" s="102"/>
      <c r="D137" s="102"/>
      <c r="E137" s="102"/>
      <c r="F137" s="102"/>
      <c r="G137" s="102"/>
      <c r="H137" s="102"/>
      <c r="I137" s="102"/>
      <c r="J137" s="102"/>
      <c r="K137" s="104">
        <v>196409.19</v>
      </c>
      <c r="L137" s="104"/>
      <c r="M137" s="104"/>
      <c r="N137" s="104"/>
      <c r="O137" s="104"/>
      <c r="P137" s="104"/>
      <c r="Q137" s="104"/>
      <c r="R137" s="104"/>
      <c r="S137" s="104"/>
      <c r="T137" s="97">
        <v>5.4426736696278603E-5</v>
      </c>
      <c r="U137" s="97"/>
      <c r="V137" s="97"/>
      <c r="W137" s="97"/>
      <c r="X137" s="97"/>
      <c r="Y137" s="97"/>
      <c r="Z137" s="97"/>
      <c r="AA137" s="97"/>
      <c r="AB137" s="97"/>
      <c r="AC137" s="97"/>
      <c r="AD137" s="97"/>
      <c r="AE137" s="96">
        <v>7</v>
      </c>
      <c r="AF137" s="96"/>
      <c r="AG137" s="96"/>
      <c r="AH137" s="96"/>
      <c r="AI137" s="97">
        <v>1.3991884706870001E-4</v>
      </c>
      <c r="AJ137" s="97"/>
      <c r="AK137" s="97"/>
      <c r="AL137" s="97"/>
      <c r="AM137" s="97"/>
      <c r="AN137" s="97"/>
      <c r="AO137" s="97"/>
      <c r="AP137" s="97"/>
    </row>
    <row r="138" spans="2:44" s="1" customFormat="1" ht="9.75" customHeight="1" x14ac:dyDescent="0.15">
      <c r="B138" s="102">
        <v>2004</v>
      </c>
      <c r="C138" s="102"/>
      <c r="D138" s="102"/>
      <c r="E138" s="102"/>
      <c r="F138" s="102"/>
      <c r="G138" s="102"/>
      <c r="H138" s="102"/>
      <c r="I138" s="102"/>
      <c r="J138" s="102"/>
      <c r="K138" s="104">
        <v>545575.4</v>
      </c>
      <c r="L138" s="104"/>
      <c r="M138" s="104"/>
      <c r="N138" s="104"/>
      <c r="O138" s="104"/>
      <c r="P138" s="104"/>
      <c r="Q138" s="104"/>
      <c r="R138" s="104"/>
      <c r="S138" s="104"/>
      <c r="T138" s="97">
        <v>1.5118380480957599E-4</v>
      </c>
      <c r="U138" s="97"/>
      <c r="V138" s="97"/>
      <c r="W138" s="97"/>
      <c r="X138" s="97"/>
      <c r="Y138" s="97"/>
      <c r="Z138" s="97"/>
      <c r="AA138" s="97"/>
      <c r="AB138" s="97"/>
      <c r="AC138" s="97"/>
      <c r="AD138" s="97"/>
      <c r="AE138" s="96">
        <v>36</v>
      </c>
      <c r="AF138" s="96"/>
      <c r="AG138" s="96"/>
      <c r="AH138" s="96"/>
      <c r="AI138" s="97">
        <v>7.1958264206760099E-4</v>
      </c>
      <c r="AJ138" s="97"/>
      <c r="AK138" s="97"/>
      <c r="AL138" s="97"/>
      <c r="AM138" s="97"/>
      <c r="AN138" s="97"/>
      <c r="AO138" s="97"/>
      <c r="AP138" s="97"/>
    </row>
    <row r="139" spans="2:44" s="1" customFormat="1" ht="9.75" customHeight="1" x14ac:dyDescent="0.15">
      <c r="B139" s="102">
        <v>2005</v>
      </c>
      <c r="C139" s="102"/>
      <c r="D139" s="102"/>
      <c r="E139" s="102"/>
      <c r="F139" s="102"/>
      <c r="G139" s="102"/>
      <c r="H139" s="102"/>
      <c r="I139" s="102"/>
      <c r="J139" s="102"/>
      <c r="K139" s="104">
        <v>1852372.31</v>
      </c>
      <c r="L139" s="104"/>
      <c r="M139" s="104"/>
      <c r="N139" s="104"/>
      <c r="O139" s="104"/>
      <c r="P139" s="104"/>
      <c r="Q139" s="104"/>
      <c r="R139" s="104"/>
      <c r="S139" s="104"/>
      <c r="T139" s="97">
        <v>5.13308873071811E-4</v>
      </c>
      <c r="U139" s="97"/>
      <c r="V139" s="97"/>
      <c r="W139" s="97"/>
      <c r="X139" s="97"/>
      <c r="Y139" s="97"/>
      <c r="Z139" s="97"/>
      <c r="AA139" s="97"/>
      <c r="AB139" s="97"/>
      <c r="AC139" s="97"/>
      <c r="AD139" s="97"/>
      <c r="AE139" s="96">
        <v>96</v>
      </c>
      <c r="AF139" s="96"/>
      <c r="AG139" s="96"/>
      <c r="AH139" s="96"/>
      <c r="AI139" s="97">
        <v>1.9188870455136E-3</v>
      </c>
      <c r="AJ139" s="97"/>
      <c r="AK139" s="97"/>
      <c r="AL139" s="97"/>
      <c r="AM139" s="97"/>
      <c r="AN139" s="97"/>
      <c r="AO139" s="97"/>
      <c r="AP139" s="97"/>
    </row>
    <row r="140" spans="2:44" s="1" customFormat="1" ht="9.75" customHeight="1" x14ac:dyDescent="0.15">
      <c r="B140" s="102">
        <v>2006</v>
      </c>
      <c r="C140" s="102"/>
      <c r="D140" s="102"/>
      <c r="E140" s="102"/>
      <c r="F140" s="102"/>
      <c r="G140" s="102"/>
      <c r="H140" s="102"/>
      <c r="I140" s="102"/>
      <c r="J140" s="102"/>
      <c r="K140" s="104">
        <v>911450.12</v>
      </c>
      <c r="L140" s="104"/>
      <c r="M140" s="104"/>
      <c r="N140" s="104"/>
      <c r="O140" s="104"/>
      <c r="P140" s="104"/>
      <c r="Q140" s="104"/>
      <c r="R140" s="104"/>
      <c r="S140" s="104"/>
      <c r="T140" s="97">
        <v>2.5257094992872501E-4</v>
      </c>
      <c r="U140" s="97"/>
      <c r="V140" s="97"/>
      <c r="W140" s="97"/>
      <c r="X140" s="97"/>
      <c r="Y140" s="97"/>
      <c r="Z140" s="97"/>
      <c r="AA140" s="97"/>
      <c r="AB140" s="97"/>
      <c r="AC140" s="97"/>
      <c r="AD140" s="97"/>
      <c r="AE140" s="96">
        <v>31</v>
      </c>
      <c r="AF140" s="96"/>
      <c r="AG140" s="96"/>
      <c r="AH140" s="96"/>
      <c r="AI140" s="97">
        <v>6.1964060844710105E-4</v>
      </c>
      <c r="AJ140" s="97"/>
      <c r="AK140" s="97"/>
      <c r="AL140" s="97"/>
      <c r="AM140" s="97"/>
      <c r="AN140" s="97"/>
      <c r="AO140" s="97"/>
      <c r="AP140" s="97"/>
    </row>
    <row r="141" spans="2:44" s="1" customFormat="1" ht="9.75" customHeight="1" x14ac:dyDescent="0.15">
      <c r="B141" s="102">
        <v>2007</v>
      </c>
      <c r="C141" s="102"/>
      <c r="D141" s="102"/>
      <c r="E141" s="102"/>
      <c r="F141" s="102"/>
      <c r="G141" s="102"/>
      <c r="H141" s="102"/>
      <c r="I141" s="102"/>
      <c r="J141" s="102"/>
      <c r="K141" s="104">
        <v>248206.7</v>
      </c>
      <c r="L141" s="104"/>
      <c r="M141" s="104"/>
      <c r="N141" s="104"/>
      <c r="O141" s="104"/>
      <c r="P141" s="104"/>
      <c r="Q141" s="104"/>
      <c r="R141" s="104"/>
      <c r="S141" s="104"/>
      <c r="T141" s="97">
        <v>6.8780288270381905E-5</v>
      </c>
      <c r="U141" s="97"/>
      <c r="V141" s="97"/>
      <c r="W141" s="97"/>
      <c r="X141" s="97"/>
      <c r="Y141" s="97"/>
      <c r="Z141" s="97"/>
      <c r="AA141" s="97"/>
      <c r="AB141" s="97"/>
      <c r="AC141" s="97"/>
      <c r="AD141" s="97"/>
      <c r="AE141" s="96">
        <v>11</v>
      </c>
      <c r="AF141" s="96"/>
      <c r="AG141" s="96"/>
      <c r="AH141" s="96"/>
      <c r="AI141" s="97">
        <v>2.1987247396509999E-4</v>
      </c>
      <c r="AJ141" s="97"/>
      <c r="AK141" s="97"/>
      <c r="AL141" s="97"/>
      <c r="AM141" s="97"/>
      <c r="AN141" s="97"/>
      <c r="AO141" s="97"/>
      <c r="AP141" s="97"/>
    </row>
    <row r="142" spans="2:44" s="1" customFormat="1" ht="9.75" customHeight="1" x14ac:dyDescent="0.15">
      <c r="B142" s="102">
        <v>2008</v>
      </c>
      <c r="C142" s="102"/>
      <c r="D142" s="102"/>
      <c r="E142" s="102"/>
      <c r="F142" s="102"/>
      <c r="G142" s="102"/>
      <c r="H142" s="102"/>
      <c r="I142" s="102"/>
      <c r="J142" s="102"/>
      <c r="K142" s="104">
        <v>1258598.1499999999</v>
      </c>
      <c r="L142" s="104"/>
      <c r="M142" s="104"/>
      <c r="N142" s="104"/>
      <c r="O142" s="104"/>
      <c r="P142" s="104"/>
      <c r="Q142" s="104"/>
      <c r="R142" s="104"/>
      <c r="S142" s="104"/>
      <c r="T142" s="97">
        <v>3.4876876238058602E-4</v>
      </c>
      <c r="U142" s="97"/>
      <c r="V142" s="97"/>
      <c r="W142" s="97"/>
      <c r="X142" s="97"/>
      <c r="Y142" s="97"/>
      <c r="Z142" s="97"/>
      <c r="AA142" s="97"/>
      <c r="AB142" s="97"/>
      <c r="AC142" s="97"/>
      <c r="AD142" s="97"/>
      <c r="AE142" s="96">
        <v>27</v>
      </c>
      <c r="AF142" s="96"/>
      <c r="AG142" s="96"/>
      <c r="AH142" s="96"/>
      <c r="AI142" s="97">
        <v>5.3968698155070101E-4</v>
      </c>
      <c r="AJ142" s="97"/>
      <c r="AK142" s="97"/>
      <c r="AL142" s="97"/>
      <c r="AM142" s="97"/>
      <c r="AN142" s="97"/>
      <c r="AO142" s="97"/>
      <c r="AP142" s="97"/>
    </row>
    <row r="143" spans="2:44" s="1" customFormat="1" ht="9.75" customHeight="1" x14ac:dyDescent="0.15">
      <c r="B143" s="102">
        <v>2009</v>
      </c>
      <c r="C143" s="102"/>
      <c r="D143" s="102"/>
      <c r="E143" s="102"/>
      <c r="F143" s="102"/>
      <c r="G143" s="102"/>
      <c r="H143" s="102"/>
      <c r="I143" s="102"/>
      <c r="J143" s="102"/>
      <c r="K143" s="104">
        <v>5996368.5999999996</v>
      </c>
      <c r="L143" s="104"/>
      <c r="M143" s="104"/>
      <c r="N143" s="104"/>
      <c r="O143" s="104"/>
      <c r="P143" s="104"/>
      <c r="Q143" s="104"/>
      <c r="R143" s="104"/>
      <c r="S143" s="104"/>
      <c r="T143" s="97">
        <v>1.6616471710210301E-3</v>
      </c>
      <c r="U143" s="97"/>
      <c r="V143" s="97"/>
      <c r="W143" s="97"/>
      <c r="X143" s="97"/>
      <c r="Y143" s="97"/>
      <c r="Z143" s="97"/>
      <c r="AA143" s="97"/>
      <c r="AB143" s="97"/>
      <c r="AC143" s="97"/>
      <c r="AD143" s="97"/>
      <c r="AE143" s="96">
        <v>161</v>
      </c>
      <c r="AF143" s="96"/>
      <c r="AG143" s="96"/>
      <c r="AH143" s="96"/>
      <c r="AI143" s="97">
        <v>3.2181334825801002E-3</v>
      </c>
      <c r="AJ143" s="97"/>
      <c r="AK143" s="97"/>
      <c r="AL143" s="97"/>
      <c r="AM143" s="97"/>
      <c r="AN143" s="97"/>
      <c r="AO143" s="97"/>
      <c r="AP143" s="97"/>
    </row>
    <row r="144" spans="2:44" s="1" customFormat="1" ht="9.75" customHeight="1" x14ac:dyDescent="0.15">
      <c r="B144" s="102">
        <v>2010</v>
      </c>
      <c r="C144" s="102"/>
      <c r="D144" s="102"/>
      <c r="E144" s="102"/>
      <c r="F144" s="102"/>
      <c r="G144" s="102"/>
      <c r="H144" s="102"/>
      <c r="I144" s="102"/>
      <c r="J144" s="102"/>
      <c r="K144" s="104">
        <v>8238407.3099999996</v>
      </c>
      <c r="L144" s="104"/>
      <c r="M144" s="104"/>
      <c r="N144" s="104"/>
      <c r="O144" s="104"/>
      <c r="P144" s="104"/>
      <c r="Q144" s="104"/>
      <c r="R144" s="104"/>
      <c r="S144" s="104"/>
      <c r="T144" s="97">
        <v>2.28293607574099E-3</v>
      </c>
      <c r="U144" s="97"/>
      <c r="V144" s="97"/>
      <c r="W144" s="97"/>
      <c r="X144" s="97"/>
      <c r="Y144" s="97"/>
      <c r="Z144" s="97"/>
      <c r="AA144" s="97"/>
      <c r="AB144" s="97"/>
      <c r="AC144" s="97"/>
      <c r="AD144" s="97"/>
      <c r="AE144" s="96">
        <v>270</v>
      </c>
      <c r="AF144" s="96"/>
      <c r="AG144" s="96"/>
      <c r="AH144" s="96"/>
      <c r="AI144" s="97">
        <v>5.3968698155070103E-3</v>
      </c>
      <c r="AJ144" s="97"/>
      <c r="AK144" s="97"/>
      <c r="AL144" s="97"/>
      <c r="AM144" s="97"/>
      <c r="AN144" s="97"/>
      <c r="AO144" s="97"/>
      <c r="AP144" s="97"/>
    </row>
    <row r="145" spans="2:44" s="1" customFormat="1" ht="9.75" customHeight="1" x14ac:dyDescent="0.15">
      <c r="B145" s="102">
        <v>2011</v>
      </c>
      <c r="C145" s="102"/>
      <c r="D145" s="102"/>
      <c r="E145" s="102"/>
      <c r="F145" s="102"/>
      <c r="G145" s="102"/>
      <c r="H145" s="102"/>
      <c r="I145" s="102"/>
      <c r="J145" s="102"/>
      <c r="K145" s="104">
        <v>3437331.25</v>
      </c>
      <c r="L145" s="104"/>
      <c r="M145" s="104"/>
      <c r="N145" s="104"/>
      <c r="O145" s="104"/>
      <c r="P145" s="104"/>
      <c r="Q145" s="104"/>
      <c r="R145" s="104"/>
      <c r="S145" s="104"/>
      <c r="T145" s="97">
        <v>9.5251511847098305E-4</v>
      </c>
      <c r="U145" s="97"/>
      <c r="V145" s="97"/>
      <c r="W145" s="97"/>
      <c r="X145" s="97"/>
      <c r="Y145" s="97"/>
      <c r="Z145" s="97"/>
      <c r="AA145" s="97"/>
      <c r="AB145" s="97"/>
      <c r="AC145" s="97"/>
      <c r="AD145" s="97"/>
      <c r="AE145" s="96">
        <v>174</v>
      </c>
      <c r="AF145" s="96"/>
      <c r="AG145" s="96"/>
      <c r="AH145" s="96"/>
      <c r="AI145" s="97">
        <v>3.4779827699933999E-3</v>
      </c>
      <c r="AJ145" s="97"/>
      <c r="AK145" s="97"/>
      <c r="AL145" s="97"/>
      <c r="AM145" s="97"/>
      <c r="AN145" s="97"/>
      <c r="AO145" s="97"/>
      <c r="AP145" s="97"/>
    </row>
    <row r="146" spans="2:44" s="1" customFormat="1" ht="9.75" customHeight="1" x14ac:dyDescent="0.15">
      <c r="B146" s="102">
        <v>2012</v>
      </c>
      <c r="C146" s="102"/>
      <c r="D146" s="102"/>
      <c r="E146" s="102"/>
      <c r="F146" s="102"/>
      <c r="G146" s="102"/>
      <c r="H146" s="102"/>
      <c r="I146" s="102"/>
      <c r="J146" s="102"/>
      <c r="K146" s="104">
        <v>2044557.91</v>
      </c>
      <c r="L146" s="104"/>
      <c r="M146" s="104"/>
      <c r="N146" s="104"/>
      <c r="O146" s="104"/>
      <c r="P146" s="104"/>
      <c r="Q146" s="104"/>
      <c r="R146" s="104"/>
      <c r="S146" s="104"/>
      <c r="T146" s="97">
        <v>5.6656521534386199E-4</v>
      </c>
      <c r="U146" s="97"/>
      <c r="V146" s="97"/>
      <c r="W146" s="97"/>
      <c r="X146" s="97"/>
      <c r="Y146" s="97"/>
      <c r="Z146" s="97"/>
      <c r="AA146" s="97"/>
      <c r="AB146" s="97"/>
      <c r="AC146" s="97"/>
      <c r="AD146" s="97"/>
      <c r="AE146" s="96">
        <v>65</v>
      </c>
      <c r="AF146" s="96"/>
      <c r="AG146" s="96"/>
      <c r="AH146" s="96"/>
      <c r="AI146" s="97">
        <v>1.2992464370665E-3</v>
      </c>
      <c r="AJ146" s="97"/>
      <c r="AK146" s="97"/>
      <c r="AL146" s="97"/>
      <c r="AM146" s="97"/>
      <c r="AN146" s="97"/>
      <c r="AO146" s="97"/>
      <c r="AP146" s="97"/>
    </row>
    <row r="147" spans="2:44" s="1" customFormat="1" ht="9.75" customHeight="1" x14ac:dyDescent="0.15">
      <c r="B147" s="102">
        <v>2013</v>
      </c>
      <c r="C147" s="102"/>
      <c r="D147" s="102"/>
      <c r="E147" s="102"/>
      <c r="F147" s="102"/>
      <c r="G147" s="102"/>
      <c r="H147" s="102"/>
      <c r="I147" s="102"/>
      <c r="J147" s="102"/>
      <c r="K147" s="104">
        <v>3936168.87</v>
      </c>
      <c r="L147" s="104"/>
      <c r="M147" s="104"/>
      <c r="N147" s="104"/>
      <c r="O147" s="104"/>
      <c r="P147" s="104"/>
      <c r="Q147" s="104"/>
      <c r="R147" s="104"/>
      <c r="S147" s="104"/>
      <c r="T147" s="97">
        <v>1.09074746797529E-3</v>
      </c>
      <c r="U147" s="97"/>
      <c r="V147" s="97"/>
      <c r="W147" s="97"/>
      <c r="X147" s="97"/>
      <c r="Y147" s="97"/>
      <c r="Z147" s="97"/>
      <c r="AA147" s="97"/>
      <c r="AB147" s="97"/>
      <c r="AC147" s="97"/>
      <c r="AD147" s="97"/>
      <c r="AE147" s="96">
        <v>129</v>
      </c>
      <c r="AF147" s="96"/>
      <c r="AG147" s="96"/>
      <c r="AH147" s="96"/>
      <c r="AI147" s="97">
        <v>2.5785044674088999E-3</v>
      </c>
      <c r="AJ147" s="97"/>
      <c r="AK147" s="97"/>
      <c r="AL147" s="97"/>
      <c r="AM147" s="97"/>
      <c r="AN147" s="97"/>
      <c r="AO147" s="97"/>
      <c r="AP147" s="97"/>
    </row>
    <row r="148" spans="2:44" s="1" customFormat="1" ht="9.75" customHeight="1" x14ac:dyDescent="0.15">
      <c r="B148" s="102">
        <v>2014</v>
      </c>
      <c r="C148" s="102"/>
      <c r="D148" s="102"/>
      <c r="E148" s="102"/>
      <c r="F148" s="102"/>
      <c r="G148" s="102"/>
      <c r="H148" s="102"/>
      <c r="I148" s="102"/>
      <c r="J148" s="102"/>
      <c r="K148" s="104">
        <v>28327675.91</v>
      </c>
      <c r="L148" s="104"/>
      <c r="M148" s="104"/>
      <c r="N148" s="104"/>
      <c r="O148" s="104"/>
      <c r="P148" s="104"/>
      <c r="Q148" s="104"/>
      <c r="R148" s="104"/>
      <c r="S148" s="104"/>
      <c r="T148" s="97">
        <v>7.8498514146465598E-3</v>
      </c>
      <c r="U148" s="97"/>
      <c r="V148" s="97"/>
      <c r="W148" s="97"/>
      <c r="X148" s="97"/>
      <c r="Y148" s="97"/>
      <c r="Z148" s="97"/>
      <c r="AA148" s="97"/>
      <c r="AB148" s="97"/>
      <c r="AC148" s="97"/>
      <c r="AD148" s="97"/>
      <c r="AE148" s="96">
        <v>932</v>
      </c>
      <c r="AF148" s="96"/>
      <c r="AG148" s="96"/>
      <c r="AH148" s="96"/>
      <c r="AI148" s="97">
        <v>1.8629195066861198E-2</v>
      </c>
      <c r="AJ148" s="97"/>
      <c r="AK148" s="97"/>
      <c r="AL148" s="97"/>
      <c r="AM148" s="97"/>
      <c r="AN148" s="97"/>
      <c r="AO148" s="97"/>
      <c r="AP148" s="97"/>
    </row>
    <row r="149" spans="2:44" s="1" customFormat="1" ht="9.75" customHeight="1" x14ac:dyDescent="0.15">
      <c r="B149" s="102">
        <v>2015</v>
      </c>
      <c r="C149" s="102"/>
      <c r="D149" s="102"/>
      <c r="E149" s="102"/>
      <c r="F149" s="102"/>
      <c r="G149" s="102"/>
      <c r="H149" s="102"/>
      <c r="I149" s="102"/>
      <c r="J149" s="102"/>
      <c r="K149" s="104">
        <v>288314464.75</v>
      </c>
      <c r="L149" s="104"/>
      <c r="M149" s="104"/>
      <c r="N149" s="104"/>
      <c r="O149" s="104"/>
      <c r="P149" s="104"/>
      <c r="Q149" s="104"/>
      <c r="R149" s="104"/>
      <c r="S149" s="104"/>
      <c r="T149" s="97">
        <v>7.9894507271664597E-2</v>
      </c>
      <c r="U149" s="97"/>
      <c r="V149" s="97"/>
      <c r="W149" s="97"/>
      <c r="X149" s="97"/>
      <c r="Y149" s="97"/>
      <c r="Z149" s="97"/>
      <c r="AA149" s="97"/>
      <c r="AB149" s="97"/>
      <c r="AC149" s="97"/>
      <c r="AD149" s="97"/>
      <c r="AE149" s="96">
        <v>6782</v>
      </c>
      <c r="AF149" s="96"/>
      <c r="AG149" s="96"/>
      <c r="AH149" s="96"/>
      <c r="AI149" s="97">
        <v>0.13556137440284599</v>
      </c>
      <c r="AJ149" s="97"/>
      <c r="AK149" s="97"/>
      <c r="AL149" s="97"/>
      <c r="AM149" s="97"/>
      <c r="AN149" s="97"/>
      <c r="AO149" s="97"/>
      <c r="AP149" s="97"/>
    </row>
    <row r="150" spans="2:44" s="1" customFormat="1" ht="9.75" customHeight="1" x14ac:dyDescent="0.15">
      <c r="B150" s="102">
        <v>2016</v>
      </c>
      <c r="C150" s="102"/>
      <c r="D150" s="102"/>
      <c r="E150" s="102"/>
      <c r="F150" s="102"/>
      <c r="G150" s="102"/>
      <c r="H150" s="102"/>
      <c r="I150" s="102"/>
      <c r="J150" s="102"/>
      <c r="K150" s="104">
        <v>483778043.83999997</v>
      </c>
      <c r="L150" s="104"/>
      <c r="M150" s="104"/>
      <c r="N150" s="104"/>
      <c r="O150" s="104"/>
      <c r="P150" s="104"/>
      <c r="Q150" s="104"/>
      <c r="R150" s="104"/>
      <c r="S150" s="104"/>
      <c r="T150" s="97">
        <v>0.134059206758708</v>
      </c>
      <c r="U150" s="97"/>
      <c r="V150" s="97"/>
      <c r="W150" s="97"/>
      <c r="X150" s="97"/>
      <c r="Y150" s="97"/>
      <c r="Z150" s="97"/>
      <c r="AA150" s="97"/>
      <c r="AB150" s="97"/>
      <c r="AC150" s="97"/>
      <c r="AD150" s="97"/>
      <c r="AE150" s="96">
        <v>10227</v>
      </c>
      <c r="AF150" s="96"/>
      <c r="AG150" s="96"/>
      <c r="AH150" s="96"/>
      <c r="AI150" s="97">
        <v>0.204421435567371</v>
      </c>
      <c r="AJ150" s="97"/>
      <c r="AK150" s="97"/>
      <c r="AL150" s="97"/>
      <c r="AM150" s="97"/>
      <c r="AN150" s="97"/>
      <c r="AO150" s="97"/>
      <c r="AP150" s="97"/>
    </row>
    <row r="151" spans="2:44" s="1" customFormat="1" ht="9.75" customHeight="1" x14ac:dyDescent="0.15">
      <c r="B151" s="102">
        <v>2017</v>
      </c>
      <c r="C151" s="102"/>
      <c r="D151" s="102"/>
      <c r="E151" s="102"/>
      <c r="F151" s="102"/>
      <c r="G151" s="102"/>
      <c r="H151" s="102"/>
      <c r="I151" s="102"/>
      <c r="J151" s="102"/>
      <c r="K151" s="104">
        <v>287854565.94000101</v>
      </c>
      <c r="L151" s="104"/>
      <c r="M151" s="104"/>
      <c r="N151" s="104"/>
      <c r="O151" s="104"/>
      <c r="P151" s="104"/>
      <c r="Q151" s="104"/>
      <c r="R151" s="104"/>
      <c r="S151" s="104"/>
      <c r="T151" s="97">
        <v>7.9767065213384405E-2</v>
      </c>
      <c r="U151" s="97"/>
      <c r="V151" s="97"/>
      <c r="W151" s="97"/>
      <c r="X151" s="97"/>
      <c r="Y151" s="97"/>
      <c r="Z151" s="97"/>
      <c r="AA151" s="97"/>
      <c r="AB151" s="97"/>
      <c r="AC151" s="97"/>
      <c r="AD151" s="97"/>
      <c r="AE151" s="96">
        <v>4834</v>
      </c>
      <c r="AF151" s="96"/>
      <c r="AG151" s="96"/>
      <c r="AH151" s="96"/>
      <c r="AI151" s="97">
        <v>9.6623958104299495E-2</v>
      </c>
      <c r="AJ151" s="97"/>
      <c r="AK151" s="97"/>
      <c r="AL151" s="97"/>
      <c r="AM151" s="97"/>
      <c r="AN151" s="97"/>
      <c r="AO151" s="97"/>
      <c r="AP151" s="97"/>
    </row>
    <row r="152" spans="2:44" s="1" customFormat="1" ht="9.75" customHeight="1" x14ac:dyDescent="0.15">
      <c r="B152" s="102">
        <v>2018</v>
      </c>
      <c r="C152" s="102"/>
      <c r="D152" s="102"/>
      <c r="E152" s="102"/>
      <c r="F152" s="102"/>
      <c r="G152" s="102"/>
      <c r="H152" s="102"/>
      <c r="I152" s="102"/>
      <c r="J152" s="102"/>
      <c r="K152" s="104">
        <v>259461604.80000001</v>
      </c>
      <c r="L152" s="104"/>
      <c r="M152" s="104"/>
      <c r="N152" s="104"/>
      <c r="O152" s="104"/>
      <c r="P152" s="104"/>
      <c r="Q152" s="104"/>
      <c r="R152" s="104"/>
      <c r="S152" s="104"/>
      <c r="T152" s="97">
        <v>7.1899122679766003E-2</v>
      </c>
      <c r="U152" s="97"/>
      <c r="V152" s="97"/>
      <c r="W152" s="97"/>
      <c r="X152" s="97"/>
      <c r="Y152" s="97"/>
      <c r="Z152" s="97"/>
      <c r="AA152" s="97"/>
      <c r="AB152" s="97"/>
      <c r="AC152" s="97"/>
      <c r="AD152" s="97"/>
      <c r="AE152" s="96">
        <v>3631</v>
      </c>
      <c r="AF152" s="96"/>
      <c r="AG152" s="96"/>
      <c r="AH152" s="96"/>
      <c r="AI152" s="97">
        <v>7.2577904815207206E-2</v>
      </c>
      <c r="AJ152" s="97"/>
      <c r="AK152" s="97"/>
      <c r="AL152" s="97"/>
      <c r="AM152" s="97"/>
      <c r="AN152" s="97"/>
      <c r="AO152" s="97"/>
      <c r="AP152" s="97"/>
    </row>
    <row r="153" spans="2:44" s="1" customFormat="1" ht="9.75" customHeight="1" x14ac:dyDescent="0.15">
      <c r="B153" s="102">
        <v>2019</v>
      </c>
      <c r="C153" s="102"/>
      <c r="D153" s="102"/>
      <c r="E153" s="102"/>
      <c r="F153" s="102"/>
      <c r="G153" s="102"/>
      <c r="H153" s="102"/>
      <c r="I153" s="102"/>
      <c r="J153" s="102"/>
      <c r="K153" s="104">
        <v>456794543.59000099</v>
      </c>
      <c r="L153" s="104"/>
      <c r="M153" s="104"/>
      <c r="N153" s="104"/>
      <c r="O153" s="104"/>
      <c r="P153" s="104"/>
      <c r="Q153" s="104"/>
      <c r="R153" s="104"/>
      <c r="S153" s="104"/>
      <c r="T153" s="97">
        <v>0.126581838397021</v>
      </c>
      <c r="U153" s="97"/>
      <c r="V153" s="97"/>
      <c r="W153" s="97"/>
      <c r="X153" s="97"/>
      <c r="Y153" s="97"/>
      <c r="Z153" s="97"/>
      <c r="AA153" s="97"/>
      <c r="AB153" s="97"/>
      <c r="AC153" s="97"/>
      <c r="AD153" s="97"/>
      <c r="AE153" s="96">
        <v>6001</v>
      </c>
      <c r="AF153" s="96"/>
      <c r="AG153" s="96"/>
      <c r="AH153" s="96"/>
      <c r="AI153" s="97">
        <v>0.119950428751324</v>
      </c>
      <c r="AJ153" s="97"/>
      <c r="AK153" s="97"/>
      <c r="AL153" s="97"/>
      <c r="AM153" s="97"/>
      <c r="AN153" s="97"/>
      <c r="AO153" s="97"/>
      <c r="AP153" s="97"/>
    </row>
    <row r="154" spans="2:44" s="1" customFormat="1" ht="9.75" customHeight="1" x14ac:dyDescent="0.15">
      <c r="B154" s="102">
        <v>2020</v>
      </c>
      <c r="C154" s="102"/>
      <c r="D154" s="102"/>
      <c r="E154" s="102"/>
      <c r="F154" s="102"/>
      <c r="G154" s="102"/>
      <c r="H154" s="102"/>
      <c r="I154" s="102"/>
      <c r="J154" s="102"/>
      <c r="K154" s="104">
        <v>380002429.26999998</v>
      </c>
      <c r="L154" s="104"/>
      <c r="M154" s="104"/>
      <c r="N154" s="104"/>
      <c r="O154" s="104"/>
      <c r="P154" s="104"/>
      <c r="Q154" s="104"/>
      <c r="R154" s="104"/>
      <c r="S154" s="104"/>
      <c r="T154" s="97">
        <v>0.105302059245927</v>
      </c>
      <c r="U154" s="97"/>
      <c r="V154" s="97"/>
      <c r="W154" s="97"/>
      <c r="X154" s="97"/>
      <c r="Y154" s="97"/>
      <c r="Z154" s="97"/>
      <c r="AA154" s="97"/>
      <c r="AB154" s="97"/>
      <c r="AC154" s="97"/>
      <c r="AD154" s="97"/>
      <c r="AE154" s="96">
        <v>4067</v>
      </c>
      <c r="AF154" s="96"/>
      <c r="AG154" s="96"/>
      <c r="AH154" s="96"/>
      <c r="AI154" s="97">
        <v>8.12928501469148E-2</v>
      </c>
      <c r="AJ154" s="97"/>
      <c r="AK154" s="97"/>
      <c r="AL154" s="97"/>
      <c r="AM154" s="97"/>
      <c r="AN154" s="97"/>
      <c r="AO154" s="97"/>
      <c r="AP154" s="97"/>
    </row>
    <row r="155" spans="2:44" s="1" customFormat="1" ht="9.75" customHeight="1" x14ac:dyDescent="0.15">
      <c r="B155" s="102">
        <v>2021</v>
      </c>
      <c r="C155" s="102"/>
      <c r="D155" s="102"/>
      <c r="E155" s="102"/>
      <c r="F155" s="102"/>
      <c r="G155" s="102"/>
      <c r="H155" s="102"/>
      <c r="I155" s="102"/>
      <c r="J155" s="102"/>
      <c r="K155" s="104">
        <v>780379903.40000105</v>
      </c>
      <c r="L155" s="104"/>
      <c r="M155" s="104"/>
      <c r="N155" s="104"/>
      <c r="O155" s="104"/>
      <c r="P155" s="104"/>
      <c r="Q155" s="104"/>
      <c r="R155" s="104"/>
      <c r="S155" s="104"/>
      <c r="T155" s="97">
        <v>0.216250224978878</v>
      </c>
      <c r="U155" s="97"/>
      <c r="V155" s="97"/>
      <c r="W155" s="97"/>
      <c r="X155" s="97"/>
      <c r="Y155" s="97"/>
      <c r="Z155" s="97"/>
      <c r="AA155" s="97"/>
      <c r="AB155" s="97"/>
      <c r="AC155" s="97"/>
      <c r="AD155" s="97"/>
      <c r="AE155" s="96">
        <v>7438</v>
      </c>
      <c r="AF155" s="96"/>
      <c r="AG155" s="96"/>
      <c r="AH155" s="96"/>
      <c r="AI155" s="97">
        <v>0.148673769213856</v>
      </c>
      <c r="AJ155" s="97"/>
      <c r="AK155" s="97"/>
      <c r="AL155" s="97"/>
      <c r="AM155" s="97"/>
      <c r="AN155" s="97"/>
      <c r="AO155" s="97"/>
      <c r="AP155" s="97"/>
    </row>
    <row r="156" spans="2:44" s="1" customFormat="1" ht="9.75" customHeight="1" x14ac:dyDescent="0.15">
      <c r="B156" s="102">
        <v>2022</v>
      </c>
      <c r="C156" s="102"/>
      <c r="D156" s="102"/>
      <c r="E156" s="102"/>
      <c r="F156" s="102"/>
      <c r="G156" s="102"/>
      <c r="H156" s="102"/>
      <c r="I156" s="102"/>
      <c r="J156" s="102"/>
      <c r="K156" s="104">
        <v>480441337.45999998</v>
      </c>
      <c r="L156" s="104"/>
      <c r="M156" s="104"/>
      <c r="N156" s="104"/>
      <c r="O156" s="104"/>
      <c r="P156" s="104"/>
      <c r="Q156" s="104"/>
      <c r="R156" s="104"/>
      <c r="S156" s="104"/>
      <c r="T156" s="97">
        <v>0.13313457568835399</v>
      </c>
      <c r="U156" s="97"/>
      <c r="V156" s="97"/>
      <c r="W156" s="97"/>
      <c r="X156" s="97"/>
      <c r="Y156" s="97"/>
      <c r="Z156" s="97"/>
      <c r="AA156" s="97"/>
      <c r="AB156" s="97"/>
      <c r="AC156" s="97"/>
      <c r="AD156" s="97"/>
      <c r="AE156" s="96">
        <v>4098</v>
      </c>
      <c r="AF156" s="96"/>
      <c r="AG156" s="96"/>
      <c r="AH156" s="96"/>
      <c r="AI156" s="97">
        <v>8.1912490755361902E-2</v>
      </c>
      <c r="AJ156" s="97"/>
      <c r="AK156" s="97"/>
      <c r="AL156" s="97"/>
      <c r="AM156" s="97"/>
      <c r="AN156" s="97"/>
      <c r="AO156" s="97"/>
      <c r="AP156" s="97"/>
    </row>
    <row r="157" spans="2:44" s="1" customFormat="1" ht="9.75" customHeight="1" x14ac:dyDescent="0.15">
      <c r="B157" s="102">
        <v>2023</v>
      </c>
      <c r="C157" s="102"/>
      <c r="D157" s="102"/>
      <c r="E157" s="102"/>
      <c r="F157" s="102"/>
      <c r="G157" s="102"/>
      <c r="H157" s="102"/>
      <c r="I157" s="102"/>
      <c r="J157" s="102"/>
      <c r="K157" s="104">
        <v>134388881.21000001</v>
      </c>
      <c r="L157" s="104"/>
      <c r="M157" s="104"/>
      <c r="N157" s="104"/>
      <c r="O157" s="104"/>
      <c r="P157" s="104"/>
      <c r="Q157" s="104"/>
      <c r="R157" s="104"/>
      <c r="S157" s="104"/>
      <c r="T157" s="97">
        <v>3.7240356484969601E-2</v>
      </c>
      <c r="U157" s="97"/>
      <c r="V157" s="97"/>
      <c r="W157" s="97"/>
      <c r="X157" s="97"/>
      <c r="Y157" s="97"/>
      <c r="Z157" s="97"/>
      <c r="AA157" s="97"/>
      <c r="AB157" s="97"/>
      <c r="AC157" s="97"/>
      <c r="AD157" s="97"/>
      <c r="AE157" s="96">
        <v>1006</v>
      </c>
      <c r="AF157" s="96"/>
      <c r="AG157" s="96"/>
      <c r="AH157" s="96"/>
      <c r="AI157" s="97">
        <v>2.0108337164444601E-2</v>
      </c>
      <c r="AJ157" s="97"/>
      <c r="AK157" s="97"/>
      <c r="AL157" s="97"/>
      <c r="AM157" s="97"/>
      <c r="AN157" s="97"/>
      <c r="AO157" s="97"/>
      <c r="AP157" s="97"/>
    </row>
    <row r="158" spans="2:44" s="1" customFormat="1" ht="9.75" customHeight="1" x14ac:dyDescent="0.15">
      <c r="B158" s="100"/>
      <c r="C158" s="100"/>
      <c r="D158" s="100"/>
      <c r="E158" s="100"/>
      <c r="F158" s="100"/>
      <c r="G158" s="100"/>
      <c r="H158" s="100"/>
      <c r="I158" s="100"/>
      <c r="J158" s="100"/>
      <c r="K158" s="105">
        <v>3608689440.5599999</v>
      </c>
      <c r="L158" s="105"/>
      <c r="M158" s="105"/>
      <c r="N158" s="105"/>
      <c r="O158" s="105"/>
      <c r="P158" s="105"/>
      <c r="Q158" s="105"/>
      <c r="R158" s="105"/>
      <c r="S158" s="105"/>
      <c r="T158" s="99">
        <v>1</v>
      </c>
      <c r="U158" s="99"/>
      <c r="V158" s="99"/>
      <c r="W158" s="99"/>
      <c r="X158" s="99"/>
      <c r="Y158" s="99"/>
      <c r="Z158" s="99"/>
      <c r="AA158" s="99"/>
      <c r="AB158" s="99"/>
      <c r="AC158" s="99"/>
      <c r="AD158" s="99"/>
      <c r="AE158" s="98">
        <v>50029</v>
      </c>
      <c r="AF158" s="98"/>
      <c r="AG158" s="98"/>
      <c r="AH158" s="98"/>
      <c r="AI158" s="99">
        <v>1</v>
      </c>
      <c r="AJ158" s="99"/>
      <c r="AK158" s="99"/>
      <c r="AL158" s="99"/>
      <c r="AM158" s="99"/>
      <c r="AN158" s="99"/>
      <c r="AO158" s="99"/>
      <c r="AP158" s="99"/>
    </row>
    <row r="159" spans="2:44" s="1" customFormat="1" ht="7.2" customHeight="1" x14ac:dyDescent="0.15"/>
    <row r="160" spans="2:44" s="1" customFormat="1" ht="15.3" customHeight="1" x14ac:dyDescent="0.15">
      <c r="B160" s="85" t="s">
        <v>1179</v>
      </c>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c r="AG160" s="85"/>
      <c r="AH160" s="85"/>
      <c r="AI160" s="85"/>
      <c r="AJ160" s="85"/>
      <c r="AK160" s="85"/>
      <c r="AL160" s="85"/>
      <c r="AM160" s="85"/>
      <c r="AN160" s="85"/>
      <c r="AO160" s="85"/>
      <c r="AP160" s="85"/>
      <c r="AQ160" s="85"/>
      <c r="AR160" s="85"/>
    </row>
    <row r="161" spans="2:44" s="1" customFormat="1" ht="6.3" customHeight="1" x14ac:dyDescent="0.15"/>
    <row r="162" spans="2:44" s="1" customFormat="1" ht="8.85" customHeight="1" x14ac:dyDescent="0.15">
      <c r="B162" s="83" t="s">
        <v>1096</v>
      </c>
      <c r="C162" s="83"/>
      <c r="D162" s="83"/>
      <c r="E162" s="83"/>
      <c r="F162" s="83"/>
      <c r="G162" s="83"/>
      <c r="H162" s="83"/>
      <c r="I162" s="83"/>
      <c r="J162" s="83" t="s">
        <v>1057</v>
      </c>
      <c r="K162" s="83"/>
      <c r="L162" s="83"/>
      <c r="M162" s="83"/>
      <c r="N162" s="83"/>
      <c r="O162" s="83"/>
      <c r="P162" s="83"/>
      <c r="Q162" s="83"/>
      <c r="R162" s="83"/>
      <c r="S162" s="83"/>
      <c r="T162" s="83"/>
      <c r="U162" s="83" t="s">
        <v>1058</v>
      </c>
      <c r="V162" s="83"/>
      <c r="W162" s="83"/>
      <c r="X162" s="83"/>
      <c r="Y162" s="83"/>
      <c r="Z162" s="83"/>
      <c r="AA162" s="83"/>
      <c r="AB162" s="83"/>
      <c r="AC162" s="83"/>
      <c r="AD162" s="83"/>
      <c r="AE162" s="83" t="s">
        <v>1097</v>
      </c>
      <c r="AF162" s="83"/>
      <c r="AG162" s="83"/>
      <c r="AH162" s="83"/>
      <c r="AI162" s="83"/>
      <c r="AJ162" s="83" t="s">
        <v>1058</v>
      </c>
      <c r="AK162" s="83"/>
      <c r="AL162" s="83"/>
      <c r="AM162" s="83"/>
      <c r="AN162" s="83"/>
      <c r="AO162" s="83"/>
      <c r="AP162" s="83"/>
    </row>
    <row r="163" spans="2:44" s="1" customFormat="1" ht="8.5500000000000007" customHeight="1" x14ac:dyDescent="0.15">
      <c r="B163" s="94" t="s">
        <v>1098</v>
      </c>
      <c r="C163" s="94"/>
      <c r="D163" s="94"/>
      <c r="E163" s="94"/>
      <c r="F163" s="94"/>
      <c r="G163" s="94"/>
      <c r="H163" s="94"/>
      <c r="I163" s="94"/>
      <c r="J163" s="104">
        <v>555008001.59999704</v>
      </c>
      <c r="K163" s="104"/>
      <c r="L163" s="104"/>
      <c r="M163" s="104"/>
      <c r="N163" s="104"/>
      <c r="O163" s="104"/>
      <c r="P163" s="104"/>
      <c r="Q163" s="104"/>
      <c r="R163" s="104"/>
      <c r="S163" s="104"/>
      <c r="T163" s="104"/>
      <c r="U163" s="97">
        <v>0.15379766276420601</v>
      </c>
      <c r="V163" s="97"/>
      <c r="W163" s="97"/>
      <c r="X163" s="97"/>
      <c r="Y163" s="97"/>
      <c r="Z163" s="97"/>
      <c r="AA163" s="97"/>
      <c r="AB163" s="97"/>
      <c r="AC163" s="97"/>
      <c r="AD163" s="97"/>
      <c r="AE163" s="96">
        <v>13051</v>
      </c>
      <c r="AF163" s="96"/>
      <c r="AG163" s="96"/>
      <c r="AH163" s="96"/>
      <c r="AI163" s="96"/>
      <c r="AJ163" s="97">
        <v>0.48986562570377601</v>
      </c>
      <c r="AK163" s="97"/>
      <c r="AL163" s="97"/>
      <c r="AM163" s="97"/>
      <c r="AN163" s="97"/>
      <c r="AO163" s="97"/>
      <c r="AP163" s="97"/>
    </row>
    <row r="164" spans="2:44" s="1" customFormat="1" ht="8.5500000000000007" customHeight="1" x14ac:dyDescent="0.15">
      <c r="B164" s="94" t="s">
        <v>1099</v>
      </c>
      <c r="C164" s="94"/>
      <c r="D164" s="94"/>
      <c r="E164" s="94"/>
      <c r="F164" s="94"/>
      <c r="G164" s="94"/>
      <c r="H164" s="94"/>
      <c r="I164" s="94"/>
      <c r="J164" s="104">
        <v>1092501915.5799999</v>
      </c>
      <c r="K164" s="104"/>
      <c r="L164" s="104"/>
      <c r="M164" s="104"/>
      <c r="N164" s="104"/>
      <c r="O164" s="104"/>
      <c r="P164" s="104"/>
      <c r="Q164" s="104"/>
      <c r="R164" s="104"/>
      <c r="S164" s="104"/>
      <c r="T164" s="104"/>
      <c r="U164" s="97">
        <v>0.30274201578578303</v>
      </c>
      <c r="V164" s="97"/>
      <c r="W164" s="97"/>
      <c r="X164" s="97"/>
      <c r="Y164" s="97"/>
      <c r="Z164" s="97"/>
      <c r="AA164" s="97"/>
      <c r="AB164" s="97"/>
      <c r="AC164" s="97"/>
      <c r="AD164" s="97"/>
      <c r="AE164" s="96">
        <v>7492</v>
      </c>
      <c r="AF164" s="96"/>
      <c r="AG164" s="96"/>
      <c r="AH164" s="96"/>
      <c r="AI164" s="96"/>
      <c r="AJ164" s="97">
        <v>0.28121011936040802</v>
      </c>
      <c r="AK164" s="97"/>
      <c r="AL164" s="97"/>
      <c r="AM164" s="97"/>
      <c r="AN164" s="97"/>
      <c r="AO164" s="97"/>
      <c r="AP164" s="97"/>
    </row>
    <row r="165" spans="2:44" s="1" customFormat="1" ht="8.5500000000000007" customHeight="1" x14ac:dyDescent="0.15">
      <c r="B165" s="94" t="s">
        <v>1100</v>
      </c>
      <c r="C165" s="94"/>
      <c r="D165" s="94"/>
      <c r="E165" s="94"/>
      <c r="F165" s="94"/>
      <c r="G165" s="94"/>
      <c r="H165" s="94"/>
      <c r="I165" s="94"/>
      <c r="J165" s="104">
        <v>916675455.28999996</v>
      </c>
      <c r="K165" s="104"/>
      <c r="L165" s="104"/>
      <c r="M165" s="104"/>
      <c r="N165" s="104"/>
      <c r="O165" s="104"/>
      <c r="P165" s="104"/>
      <c r="Q165" s="104"/>
      <c r="R165" s="104"/>
      <c r="S165" s="104"/>
      <c r="T165" s="104"/>
      <c r="U165" s="97">
        <v>0.254018936899083</v>
      </c>
      <c r="V165" s="97"/>
      <c r="W165" s="97"/>
      <c r="X165" s="97"/>
      <c r="Y165" s="97"/>
      <c r="Z165" s="97"/>
      <c r="AA165" s="97"/>
      <c r="AB165" s="97"/>
      <c r="AC165" s="97"/>
      <c r="AD165" s="97"/>
      <c r="AE165" s="96">
        <v>3771</v>
      </c>
      <c r="AF165" s="96"/>
      <c r="AG165" s="96"/>
      <c r="AH165" s="96"/>
      <c r="AI165" s="96"/>
      <c r="AJ165" s="97">
        <v>0.141543427670595</v>
      </c>
      <c r="AK165" s="97"/>
      <c r="AL165" s="97"/>
      <c r="AM165" s="97"/>
      <c r="AN165" s="97"/>
      <c r="AO165" s="97"/>
      <c r="AP165" s="97"/>
    </row>
    <row r="166" spans="2:44" s="1" customFormat="1" ht="8.5500000000000007" customHeight="1" x14ac:dyDescent="0.15">
      <c r="B166" s="94" t="s">
        <v>1101</v>
      </c>
      <c r="C166" s="94"/>
      <c r="D166" s="94"/>
      <c r="E166" s="94"/>
      <c r="F166" s="94"/>
      <c r="G166" s="94"/>
      <c r="H166" s="94"/>
      <c r="I166" s="94"/>
      <c r="J166" s="104">
        <v>475436516.01999998</v>
      </c>
      <c r="K166" s="104"/>
      <c r="L166" s="104"/>
      <c r="M166" s="104"/>
      <c r="N166" s="104"/>
      <c r="O166" s="104"/>
      <c r="P166" s="104"/>
      <c r="Q166" s="104"/>
      <c r="R166" s="104"/>
      <c r="S166" s="104"/>
      <c r="T166" s="104"/>
      <c r="U166" s="97">
        <v>0.131747695070768</v>
      </c>
      <c r="V166" s="97"/>
      <c r="W166" s="97"/>
      <c r="X166" s="97"/>
      <c r="Y166" s="97"/>
      <c r="Z166" s="97"/>
      <c r="AA166" s="97"/>
      <c r="AB166" s="97"/>
      <c r="AC166" s="97"/>
      <c r="AD166" s="97"/>
      <c r="AE166" s="96">
        <v>1393</v>
      </c>
      <c r="AF166" s="96"/>
      <c r="AG166" s="96"/>
      <c r="AH166" s="96"/>
      <c r="AI166" s="96"/>
      <c r="AJ166" s="97">
        <v>5.22858644245928E-2</v>
      </c>
      <c r="AK166" s="97"/>
      <c r="AL166" s="97"/>
      <c r="AM166" s="97"/>
      <c r="AN166" s="97"/>
      <c r="AO166" s="97"/>
      <c r="AP166" s="97"/>
    </row>
    <row r="167" spans="2:44" s="1" customFormat="1" ht="8.5500000000000007" customHeight="1" x14ac:dyDescent="0.15">
      <c r="B167" s="94" t="s">
        <v>1102</v>
      </c>
      <c r="C167" s="94"/>
      <c r="D167" s="94"/>
      <c r="E167" s="94"/>
      <c r="F167" s="94"/>
      <c r="G167" s="94"/>
      <c r="H167" s="94"/>
      <c r="I167" s="94"/>
      <c r="J167" s="104">
        <v>569067552.07000101</v>
      </c>
      <c r="K167" s="104"/>
      <c r="L167" s="104"/>
      <c r="M167" s="104"/>
      <c r="N167" s="104"/>
      <c r="O167" s="104"/>
      <c r="P167" s="104"/>
      <c r="Q167" s="104"/>
      <c r="R167" s="104"/>
      <c r="S167" s="104"/>
      <c r="T167" s="104"/>
      <c r="U167" s="97">
        <v>0.15769368948015999</v>
      </c>
      <c r="V167" s="97"/>
      <c r="W167" s="97"/>
      <c r="X167" s="97"/>
      <c r="Y167" s="97"/>
      <c r="Z167" s="97"/>
      <c r="AA167" s="97"/>
      <c r="AB167" s="97"/>
      <c r="AC167" s="97"/>
      <c r="AD167" s="97"/>
      <c r="AE167" s="96">
        <v>935</v>
      </c>
      <c r="AF167" s="96"/>
      <c r="AG167" s="96"/>
      <c r="AH167" s="96"/>
      <c r="AI167" s="96"/>
      <c r="AJ167" s="97">
        <v>3.5094962840627603E-2</v>
      </c>
      <c r="AK167" s="97"/>
      <c r="AL167" s="97"/>
      <c r="AM167" s="97"/>
      <c r="AN167" s="97"/>
      <c r="AO167" s="97"/>
      <c r="AP167" s="97"/>
    </row>
    <row r="168" spans="2:44" s="1" customFormat="1" ht="9.75" customHeight="1" x14ac:dyDescent="0.15">
      <c r="B168" s="100"/>
      <c r="C168" s="100"/>
      <c r="D168" s="100"/>
      <c r="E168" s="100"/>
      <c r="F168" s="100"/>
      <c r="G168" s="100"/>
      <c r="H168" s="100"/>
      <c r="I168" s="100"/>
      <c r="J168" s="105">
        <v>3608689440.5599999</v>
      </c>
      <c r="K168" s="105"/>
      <c r="L168" s="105"/>
      <c r="M168" s="105"/>
      <c r="N168" s="105"/>
      <c r="O168" s="105"/>
      <c r="P168" s="105"/>
      <c r="Q168" s="105"/>
      <c r="R168" s="105"/>
      <c r="S168" s="105"/>
      <c r="T168" s="105"/>
      <c r="U168" s="99">
        <v>1</v>
      </c>
      <c r="V168" s="99"/>
      <c r="W168" s="99"/>
      <c r="X168" s="99"/>
      <c r="Y168" s="99"/>
      <c r="Z168" s="99"/>
      <c r="AA168" s="99"/>
      <c r="AB168" s="99"/>
      <c r="AC168" s="99"/>
      <c r="AD168" s="99"/>
      <c r="AE168" s="98">
        <v>26642</v>
      </c>
      <c r="AF168" s="98"/>
      <c r="AG168" s="98"/>
      <c r="AH168" s="98"/>
      <c r="AI168" s="98"/>
      <c r="AJ168" s="99">
        <v>1</v>
      </c>
      <c r="AK168" s="99"/>
      <c r="AL168" s="99"/>
      <c r="AM168" s="99"/>
      <c r="AN168" s="99"/>
      <c r="AO168" s="99"/>
      <c r="AP168" s="99"/>
    </row>
    <row r="169" spans="2:44" s="1" customFormat="1" ht="7.2" customHeight="1" x14ac:dyDescent="0.15"/>
    <row r="170" spans="2:44" s="1" customFormat="1" ht="15.3" customHeight="1" x14ac:dyDescent="0.15">
      <c r="B170" s="85" t="s">
        <v>1180</v>
      </c>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c r="AG170" s="85"/>
      <c r="AH170" s="85"/>
      <c r="AI170" s="85"/>
      <c r="AJ170" s="85"/>
      <c r="AK170" s="85"/>
      <c r="AL170" s="85"/>
      <c r="AM170" s="85"/>
      <c r="AN170" s="85"/>
      <c r="AO170" s="85"/>
      <c r="AP170" s="85"/>
      <c r="AQ170" s="85"/>
      <c r="AR170" s="85"/>
    </row>
    <row r="171" spans="2:44" s="1" customFormat="1" ht="6.3" customHeight="1" x14ac:dyDescent="0.15"/>
    <row r="172" spans="2:44" s="1" customFormat="1" ht="8.85" customHeight="1" x14ac:dyDescent="0.15">
      <c r="B172" s="100"/>
      <c r="C172" s="100"/>
      <c r="D172" s="100"/>
      <c r="E172" s="100"/>
      <c r="F172" s="100"/>
      <c r="G172" s="100"/>
      <c r="H172" s="100"/>
      <c r="I172" s="83" t="s">
        <v>1057</v>
      </c>
      <c r="J172" s="83"/>
      <c r="K172" s="83"/>
      <c r="L172" s="83"/>
      <c r="M172" s="83"/>
      <c r="N172" s="83"/>
      <c r="O172" s="83"/>
      <c r="P172" s="83"/>
      <c r="Q172" s="83"/>
      <c r="R172" s="83"/>
      <c r="S172" s="83"/>
      <c r="T172" s="83" t="s">
        <v>1058</v>
      </c>
      <c r="U172" s="83"/>
      <c r="V172" s="83"/>
      <c r="W172" s="83"/>
      <c r="X172" s="83"/>
      <c r="Y172" s="83"/>
      <c r="Z172" s="83"/>
      <c r="AA172" s="83"/>
      <c r="AB172" s="83"/>
      <c r="AC172" s="83"/>
      <c r="AD172" s="83" t="s">
        <v>1059</v>
      </c>
      <c r="AE172" s="83"/>
      <c r="AF172" s="83"/>
      <c r="AG172" s="83"/>
      <c r="AH172" s="83"/>
      <c r="AI172" s="83"/>
      <c r="AJ172" s="83"/>
      <c r="AK172" s="83"/>
      <c r="AL172" s="83"/>
      <c r="AM172" s="83" t="s">
        <v>1058</v>
      </c>
      <c r="AN172" s="83"/>
      <c r="AO172" s="83"/>
      <c r="AP172" s="83"/>
    </row>
    <row r="173" spans="2:44" s="1" customFormat="1" ht="8.85" customHeight="1" x14ac:dyDescent="0.15">
      <c r="B173" s="94" t="s">
        <v>1103</v>
      </c>
      <c r="C173" s="94"/>
      <c r="D173" s="94"/>
      <c r="E173" s="94"/>
      <c r="F173" s="94"/>
      <c r="G173" s="94"/>
      <c r="H173" s="94"/>
      <c r="I173" s="104">
        <v>1651061.68</v>
      </c>
      <c r="J173" s="104"/>
      <c r="K173" s="104"/>
      <c r="L173" s="104"/>
      <c r="M173" s="104"/>
      <c r="N173" s="104"/>
      <c r="O173" s="104"/>
      <c r="P173" s="104"/>
      <c r="Q173" s="104"/>
      <c r="R173" s="104"/>
      <c r="S173" s="104"/>
      <c r="T173" s="97">
        <v>4.57523903676173E-4</v>
      </c>
      <c r="U173" s="97"/>
      <c r="V173" s="97"/>
      <c r="W173" s="97"/>
      <c r="X173" s="97"/>
      <c r="Y173" s="97"/>
      <c r="Z173" s="97"/>
      <c r="AA173" s="97"/>
      <c r="AB173" s="97"/>
      <c r="AC173" s="97"/>
      <c r="AD173" s="96">
        <v>30</v>
      </c>
      <c r="AE173" s="96"/>
      <c r="AF173" s="96"/>
      <c r="AG173" s="96"/>
      <c r="AH173" s="96"/>
      <c r="AI173" s="96"/>
      <c r="AJ173" s="96"/>
      <c r="AK173" s="96"/>
      <c r="AL173" s="96"/>
      <c r="AM173" s="97">
        <v>5.9965220172300104E-4</v>
      </c>
      <c r="AN173" s="97"/>
      <c r="AO173" s="97"/>
      <c r="AP173" s="97"/>
    </row>
    <row r="174" spans="2:44" s="1" customFormat="1" ht="8.85" customHeight="1" x14ac:dyDescent="0.15">
      <c r="B174" s="94" t="s">
        <v>1104</v>
      </c>
      <c r="C174" s="94"/>
      <c r="D174" s="94"/>
      <c r="E174" s="94"/>
      <c r="F174" s="94"/>
      <c r="G174" s="94"/>
      <c r="H174" s="94"/>
      <c r="I174" s="104">
        <v>177380462.59</v>
      </c>
      <c r="J174" s="104"/>
      <c r="K174" s="104"/>
      <c r="L174" s="104"/>
      <c r="M174" s="104"/>
      <c r="N174" s="104"/>
      <c r="O174" s="104"/>
      <c r="P174" s="104"/>
      <c r="Q174" s="104"/>
      <c r="R174" s="104"/>
      <c r="S174" s="104"/>
      <c r="T174" s="97">
        <v>4.9153706771307502E-2</v>
      </c>
      <c r="U174" s="97"/>
      <c r="V174" s="97"/>
      <c r="W174" s="97"/>
      <c r="X174" s="97"/>
      <c r="Y174" s="97"/>
      <c r="Z174" s="97"/>
      <c r="AA174" s="97"/>
      <c r="AB174" s="97"/>
      <c r="AC174" s="97"/>
      <c r="AD174" s="96">
        <v>1748</v>
      </c>
      <c r="AE174" s="96"/>
      <c r="AF174" s="96"/>
      <c r="AG174" s="96"/>
      <c r="AH174" s="96"/>
      <c r="AI174" s="96"/>
      <c r="AJ174" s="96"/>
      <c r="AK174" s="96"/>
      <c r="AL174" s="96"/>
      <c r="AM174" s="97">
        <v>3.4939734953726799E-2</v>
      </c>
      <c r="AN174" s="97"/>
      <c r="AO174" s="97"/>
      <c r="AP174" s="97"/>
    </row>
    <row r="175" spans="2:44" s="1" customFormat="1" ht="8.85" customHeight="1" x14ac:dyDescent="0.15">
      <c r="B175" s="94" t="s">
        <v>1105</v>
      </c>
      <c r="C175" s="94"/>
      <c r="D175" s="94"/>
      <c r="E175" s="94"/>
      <c r="F175" s="94"/>
      <c r="G175" s="94"/>
      <c r="H175" s="94"/>
      <c r="I175" s="104">
        <v>1156965642.6400001</v>
      </c>
      <c r="J175" s="104"/>
      <c r="K175" s="104"/>
      <c r="L175" s="104"/>
      <c r="M175" s="104"/>
      <c r="N175" s="104"/>
      <c r="O175" s="104"/>
      <c r="P175" s="104"/>
      <c r="Q175" s="104"/>
      <c r="R175" s="104"/>
      <c r="S175" s="104"/>
      <c r="T175" s="97">
        <v>0.32060548897232399</v>
      </c>
      <c r="U175" s="97"/>
      <c r="V175" s="97"/>
      <c r="W175" s="97"/>
      <c r="X175" s="97"/>
      <c r="Y175" s="97"/>
      <c r="Z175" s="97"/>
      <c r="AA175" s="97"/>
      <c r="AB175" s="97"/>
      <c r="AC175" s="97"/>
      <c r="AD175" s="96">
        <v>13702</v>
      </c>
      <c r="AE175" s="96"/>
      <c r="AF175" s="96"/>
      <c r="AG175" s="96"/>
      <c r="AH175" s="96"/>
      <c r="AI175" s="96"/>
      <c r="AJ175" s="96"/>
      <c r="AK175" s="96"/>
      <c r="AL175" s="96"/>
      <c r="AM175" s="97">
        <v>0.27388114893361898</v>
      </c>
      <c r="AN175" s="97"/>
      <c r="AO175" s="97"/>
      <c r="AP175" s="97"/>
    </row>
    <row r="176" spans="2:44" s="1" customFormat="1" ht="8.85" customHeight="1" x14ac:dyDescent="0.15">
      <c r="B176" s="94" t="s">
        <v>1106</v>
      </c>
      <c r="C176" s="94"/>
      <c r="D176" s="94"/>
      <c r="E176" s="94"/>
      <c r="F176" s="94"/>
      <c r="G176" s="94"/>
      <c r="H176" s="94"/>
      <c r="I176" s="104">
        <v>1616952011.9000001</v>
      </c>
      <c r="J176" s="104"/>
      <c r="K176" s="104"/>
      <c r="L176" s="104"/>
      <c r="M176" s="104"/>
      <c r="N176" s="104"/>
      <c r="O176" s="104"/>
      <c r="P176" s="104"/>
      <c r="Q176" s="104"/>
      <c r="R176" s="104"/>
      <c r="S176" s="104"/>
      <c r="T176" s="97">
        <v>0.44807181070396601</v>
      </c>
      <c r="U176" s="97"/>
      <c r="V176" s="97"/>
      <c r="W176" s="97"/>
      <c r="X176" s="97"/>
      <c r="Y176" s="97"/>
      <c r="Z176" s="97"/>
      <c r="AA176" s="97"/>
      <c r="AB176" s="97"/>
      <c r="AC176" s="97"/>
      <c r="AD176" s="96">
        <v>26006</v>
      </c>
      <c r="AE176" s="96"/>
      <c r="AF176" s="96"/>
      <c r="AG176" s="96"/>
      <c r="AH176" s="96"/>
      <c r="AI176" s="96"/>
      <c r="AJ176" s="96"/>
      <c r="AK176" s="96"/>
      <c r="AL176" s="96"/>
      <c r="AM176" s="97">
        <v>0.51981850526694495</v>
      </c>
      <c r="AN176" s="97"/>
      <c r="AO176" s="97"/>
      <c r="AP176" s="97"/>
    </row>
    <row r="177" spans="2:44" s="1" customFormat="1" ht="8.85" customHeight="1" x14ac:dyDescent="0.15">
      <c r="B177" s="94" t="s">
        <v>1107</v>
      </c>
      <c r="C177" s="94"/>
      <c r="D177" s="94"/>
      <c r="E177" s="94"/>
      <c r="F177" s="94"/>
      <c r="G177" s="94"/>
      <c r="H177" s="94"/>
      <c r="I177" s="104">
        <v>286254476.95999998</v>
      </c>
      <c r="J177" s="104"/>
      <c r="K177" s="104"/>
      <c r="L177" s="104"/>
      <c r="M177" s="104"/>
      <c r="N177" s="104"/>
      <c r="O177" s="104"/>
      <c r="P177" s="104"/>
      <c r="Q177" s="104"/>
      <c r="R177" s="104"/>
      <c r="S177" s="104"/>
      <c r="T177" s="97">
        <v>7.9323666299081302E-2</v>
      </c>
      <c r="U177" s="97"/>
      <c r="V177" s="97"/>
      <c r="W177" s="97"/>
      <c r="X177" s="97"/>
      <c r="Y177" s="97"/>
      <c r="Z177" s="97"/>
      <c r="AA177" s="97"/>
      <c r="AB177" s="97"/>
      <c r="AC177" s="97"/>
      <c r="AD177" s="96">
        <v>3969</v>
      </c>
      <c r="AE177" s="96"/>
      <c r="AF177" s="96"/>
      <c r="AG177" s="96"/>
      <c r="AH177" s="96"/>
      <c r="AI177" s="96"/>
      <c r="AJ177" s="96"/>
      <c r="AK177" s="96"/>
      <c r="AL177" s="96"/>
      <c r="AM177" s="97">
        <v>7.9333986287953004E-2</v>
      </c>
      <c r="AN177" s="97"/>
      <c r="AO177" s="97"/>
      <c r="AP177" s="97"/>
    </row>
    <row r="178" spans="2:44" s="1" customFormat="1" ht="8.85" customHeight="1" x14ac:dyDescent="0.15">
      <c r="B178" s="94" t="s">
        <v>1108</v>
      </c>
      <c r="C178" s="94"/>
      <c r="D178" s="94"/>
      <c r="E178" s="94"/>
      <c r="F178" s="94"/>
      <c r="G178" s="94"/>
      <c r="H178" s="94"/>
      <c r="I178" s="104">
        <v>164628257.28</v>
      </c>
      <c r="J178" s="104"/>
      <c r="K178" s="104"/>
      <c r="L178" s="104"/>
      <c r="M178" s="104"/>
      <c r="N178" s="104"/>
      <c r="O178" s="104"/>
      <c r="P178" s="104"/>
      <c r="Q178" s="104"/>
      <c r="R178" s="104"/>
      <c r="S178" s="104"/>
      <c r="T178" s="97">
        <v>4.5619957048576902E-2</v>
      </c>
      <c r="U178" s="97"/>
      <c r="V178" s="97"/>
      <c r="W178" s="97"/>
      <c r="X178" s="97"/>
      <c r="Y178" s="97"/>
      <c r="Z178" s="97"/>
      <c r="AA178" s="97"/>
      <c r="AB178" s="97"/>
      <c r="AC178" s="97"/>
      <c r="AD178" s="96">
        <v>2098</v>
      </c>
      <c r="AE178" s="96"/>
      <c r="AF178" s="96"/>
      <c r="AG178" s="96"/>
      <c r="AH178" s="96"/>
      <c r="AI178" s="96"/>
      <c r="AJ178" s="96"/>
      <c r="AK178" s="96"/>
      <c r="AL178" s="96"/>
      <c r="AM178" s="97">
        <v>4.1935677307161898E-2</v>
      </c>
      <c r="AN178" s="97"/>
      <c r="AO178" s="97"/>
      <c r="AP178" s="97"/>
    </row>
    <row r="179" spans="2:44" s="1" customFormat="1" ht="8.85" customHeight="1" x14ac:dyDescent="0.15">
      <c r="B179" s="94" t="s">
        <v>1109</v>
      </c>
      <c r="C179" s="94"/>
      <c r="D179" s="94"/>
      <c r="E179" s="94"/>
      <c r="F179" s="94"/>
      <c r="G179" s="94"/>
      <c r="H179" s="94"/>
      <c r="I179" s="104">
        <v>114923860.81999999</v>
      </c>
      <c r="J179" s="104"/>
      <c r="K179" s="104"/>
      <c r="L179" s="104"/>
      <c r="M179" s="104"/>
      <c r="N179" s="104"/>
      <c r="O179" s="104"/>
      <c r="P179" s="104"/>
      <c r="Q179" s="104"/>
      <c r="R179" s="104"/>
      <c r="S179" s="104"/>
      <c r="T179" s="97">
        <v>3.1846425887555901E-2</v>
      </c>
      <c r="U179" s="97"/>
      <c r="V179" s="97"/>
      <c r="W179" s="97"/>
      <c r="X179" s="97"/>
      <c r="Y179" s="97"/>
      <c r="Z179" s="97"/>
      <c r="AA179" s="97"/>
      <c r="AB179" s="97"/>
      <c r="AC179" s="97"/>
      <c r="AD179" s="96">
        <v>1067</v>
      </c>
      <c r="AE179" s="96"/>
      <c r="AF179" s="96"/>
      <c r="AG179" s="96"/>
      <c r="AH179" s="96"/>
      <c r="AI179" s="96"/>
      <c r="AJ179" s="96"/>
      <c r="AK179" s="96"/>
      <c r="AL179" s="96"/>
      <c r="AM179" s="97">
        <v>2.1327629974614699E-2</v>
      </c>
      <c r="AN179" s="97"/>
      <c r="AO179" s="97"/>
      <c r="AP179" s="97"/>
    </row>
    <row r="180" spans="2:44" s="1" customFormat="1" ht="8.85" customHeight="1" x14ac:dyDescent="0.15">
      <c r="B180" s="94" t="s">
        <v>1110</v>
      </c>
      <c r="C180" s="94"/>
      <c r="D180" s="94"/>
      <c r="E180" s="94"/>
      <c r="F180" s="94"/>
      <c r="G180" s="94"/>
      <c r="H180" s="94"/>
      <c r="I180" s="104">
        <v>55745023.960000001</v>
      </c>
      <c r="J180" s="104"/>
      <c r="K180" s="104"/>
      <c r="L180" s="104"/>
      <c r="M180" s="104"/>
      <c r="N180" s="104"/>
      <c r="O180" s="104"/>
      <c r="P180" s="104"/>
      <c r="Q180" s="104"/>
      <c r="R180" s="104"/>
      <c r="S180" s="104"/>
      <c r="T180" s="97">
        <v>1.54474428676105E-2</v>
      </c>
      <c r="U180" s="97"/>
      <c r="V180" s="97"/>
      <c r="W180" s="97"/>
      <c r="X180" s="97"/>
      <c r="Y180" s="97"/>
      <c r="Z180" s="97"/>
      <c r="AA180" s="97"/>
      <c r="AB180" s="97"/>
      <c r="AC180" s="97"/>
      <c r="AD180" s="96">
        <v>616</v>
      </c>
      <c r="AE180" s="96"/>
      <c r="AF180" s="96"/>
      <c r="AG180" s="96"/>
      <c r="AH180" s="96"/>
      <c r="AI180" s="96"/>
      <c r="AJ180" s="96"/>
      <c r="AK180" s="96"/>
      <c r="AL180" s="96"/>
      <c r="AM180" s="97">
        <v>1.2312858542045601E-2</v>
      </c>
      <c r="AN180" s="97"/>
      <c r="AO180" s="97"/>
      <c r="AP180" s="97"/>
    </row>
    <row r="181" spans="2:44" s="1" customFormat="1" ht="8.85" customHeight="1" x14ac:dyDescent="0.15">
      <c r="B181" s="94" t="s">
        <v>1111</v>
      </c>
      <c r="C181" s="94"/>
      <c r="D181" s="94"/>
      <c r="E181" s="94"/>
      <c r="F181" s="94"/>
      <c r="G181" s="94"/>
      <c r="H181" s="94"/>
      <c r="I181" s="104">
        <v>16377819.699999999</v>
      </c>
      <c r="J181" s="104"/>
      <c r="K181" s="104"/>
      <c r="L181" s="104"/>
      <c r="M181" s="104"/>
      <c r="N181" s="104"/>
      <c r="O181" s="104"/>
      <c r="P181" s="104"/>
      <c r="Q181" s="104"/>
      <c r="R181" s="104"/>
      <c r="S181" s="104"/>
      <c r="T181" s="97">
        <v>4.5384397770339797E-3</v>
      </c>
      <c r="U181" s="97"/>
      <c r="V181" s="97"/>
      <c r="W181" s="97"/>
      <c r="X181" s="97"/>
      <c r="Y181" s="97"/>
      <c r="Z181" s="97"/>
      <c r="AA181" s="97"/>
      <c r="AB181" s="97"/>
      <c r="AC181" s="97"/>
      <c r="AD181" s="96">
        <v>267</v>
      </c>
      <c r="AE181" s="96"/>
      <c r="AF181" s="96"/>
      <c r="AG181" s="96"/>
      <c r="AH181" s="96"/>
      <c r="AI181" s="96"/>
      <c r="AJ181" s="96"/>
      <c r="AK181" s="96"/>
      <c r="AL181" s="96"/>
      <c r="AM181" s="97">
        <v>5.3369045953347103E-3</v>
      </c>
      <c r="AN181" s="97"/>
      <c r="AO181" s="97"/>
      <c r="AP181" s="97"/>
    </row>
    <row r="182" spans="2:44" s="1" customFormat="1" ht="8.85" customHeight="1" x14ac:dyDescent="0.15">
      <c r="B182" s="94" t="s">
        <v>1112</v>
      </c>
      <c r="C182" s="94"/>
      <c r="D182" s="94"/>
      <c r="E182" s="94"/>
      <c r="F182" s="94"/>
      <c r="G182" s="94"/>
      <c r="H182" s="94"/>
      <c r="I182" s="104">
        <v>6978245.04</v>
      </c>
      <c r="J182" s="104"/>
      <c r="K182" s="104"/>
      <c r="L182" s="104"/>
      <c r="M182" s="104"/>
      <c r="N182" s="104"/>
      <c r="O182" s="104"/>
      <c r="P182" s="104"/>
      <c r="Q182" s="104"/>
      <c r="R182" s="104"/>
      <c r="S182" s="104"/>
      <c r="T182" s="97">
        <v>1.93373388177097E-3</v>
      </c>
      <c r="U182" s="97"/>
      <c r="V182" s="97"/>
      <c r="W182" s="97"/>
      <c r="X182" s="97"/>
      <c r="Y182" s="97"/>
      <c r="Z182" s="97"/>
      <c r="AA182" s="97"/>
      <c r="AB182" s="97"/>
      <c r="AC182" s="97"/>
      <c r="AD182" s="96">
        <v>175</v>
      </c>
      <c r="AE182" s="96"/>
      <c r="AF182" s="96"/>
      <c r="AG182" s="96"/>
      <c r="AH182" s="96"/>
      <c r="AI182" s="96"/>
      <c r="AJ182" s="96"/>
      <c r="AK182" s="96"/>
      <c r="AL182" s="96"/>
      <c r="AM182" s="97">
        <v>3.4979711767174999E-3</v>
      </c>
      <c r="AN182" s="97"/>
      <c r="AO182" s="97"/>
      <c r="AP182" s="97"/>
    </row>
    <row r="183" spans="2:44" s="1" customFormat="1" ht="8.85" customHeight="1" x14ac:dyDescent="0.15">
      <c r="B183" s="94" t="s">
        <v>1113</v>
      </c>
      <c r="C183" s="94"/>
      <c r="D183" s="94"/>
      <c r="E183" s="94"/>
      <c r="F183" s="94"/>
      <c r="G183" s="94"/>
      <c r="H183" s="94"/>
      <c r="I183" s="104">
        <v>5287886.6500000004</v>
      </c>
      <c r="J183" s="104"/>
      <c r="K183" s="104"/>
      <c r="L183" s="104"/>
      <c r="M183" s="104"/>
      <c r="N183" s="104"/>
      <c r="O183" s="104"/>
      <c r="P183" s="104"/>
      <c r="Q183" s="104"/>
      <c r="R183" s="104"/>
      <c r="S183" s="104"/>
      <c r="T183" s="97">
        <v>1.4653205095918199E-3</v>
      </c>
      <c r="U183" s="97"/>
      <c r="V183" s="97"/>
      <c r="W183" s="97"/>
      <c r="X183" s="97"/>
      <c r="Y183" s="97"/>
      <c r="Z183" s="97"/>
      <c r="AA183" s="97"/>
      <c r="AB183" s="97"/>
      <c r="AC183" s="97"/>
      <c r="AD183" s="96">
        <v>153</v>
      </c>
      <c r="AE183" s="96"/>
      <c r="AF183" s="96"/>
      <c r="AG183" s="96"/>
      <c r="AH183" s="96"/>
      <c r="AI183" s="96"/>
      <c r="AJ183" s="96"/>
      <c r="AK183" s="96"/>
      <c r="AL183" s="96"/>
      <c r="AM183" s="97">
        <v>3.0582262287873001E-3</v>
      </c>
      <c r="AN183" s="97"/>
      <c r="AO183" s="97"/>
      <c r="AP183" s="97"/>
    </row>
    <row r="184" spans="2:44" s="1" customFormat="1" ht="8.85" customHeight="1" x14ac:dyDescent="0.15">
      <c r="B184" s="94" t="s">
        <v>1114</v>
      </c>
      <c r="C184" s="94"/>
      <c r="D184" s="94"/>
      <c r="E184" s="94"/>
      <c r="F184" s="94"/>
      <c r="G184" s="94"/>
      <c r="H184" s="94"/>
      <c r="I184" s="104">
        <v>3727597.08</v>
      </c>
      <c r="J184" s="104"/>
      <c r="K184" s="104"/>
      <c r="L184" s="104"/>
      <c r="M184" s="104"/>
      <c r="N184" s="104"/>
      <c r="O184" s="104"/>
      <c r="P184" s="104"/>
      <c r="Q184" s="104"/>
      <c r="R184" s="104"/>
      <c r="S184" s="104"/>
      <c r="T184" s="97">
        <v>1.0329503664414899E-3</v>
      </c>
      <c r="U184" s="97"/>
      <c r="V184" s="97"/>
      <c r="W184" s="97"/>
      <c r="X184" s="97"/>
      <c r="Y184" s="97"/>
      <c r="Z184" s="97"/>
      <c r="AA184" s="97"/>
      <c r="AB184" s="97"/>
      <c r="AC184" s="97"/>
      <c r="AD184" s="96">
        <v>120</v>
      </c>
      <c r="AE184" s="96"/>
      <c r="AF184" s="96"/>
      <c r="AG184" s="96"/>
      <c r="AH184" s="96"/>
      <c r="AI184" s="96"/>
      <c r="AJ184" s="96"/>
      <c r="AK184" s="96"/>
      <c r="AL184" s="96"/>
      <c r="AM184" s="97">
        <v>2.3986088068919998E-3</v>
      </c>
      <c r="AN184" s="97"/>
      <c r="AO184" s="97"/>
      <c r="AP184" s="97"/>
    </row>
    <row r="185" spans="2:44" s="1" customFormat="1" ht="8.85" customHeight="1" x14ac:dyDescent="0.15">
      <c r="B185" s="94" t="s">
        <v>1115</v>
      </c>
      <c r="C185" s="94"/>
      <c r="D185" s="94"/>
      <c r="E185" s="94"/>
      <c r="F185" s="94"/>
      <c r="G185" s="94"/>
      <c r="H185" s="94"/>
      <c r="I185" s="104">
        <v>1336774.28</v>
      </c>
      <c r="J185" s="104"/>
      <c r="K185" s="104"/>
      <c r="L185" s="104"/>
      <c r="M185" s="104"/>
      <c r="N185" s="104"/>
      <c r="O185" s="104"/>
      <c r="P185" s="104"/>
      <c r="Q185" s="104"/>
      <c r="R185" s="104"/>
      <c r="S185" s="104"/>
      <c r="T185" s="97">
        <v>3.7043206460918299E-4</v>
      </c>
      <c r="U185" s="97"/>
      <c r="V185" s="97"/>
      <c r="W185" s="97"/>
      <c r="X185" s="97"/>
      <c r="Y185" s="97"/>
      <c r="Z185" s="97"/>
      <c r="AA185" s="97"/>
      <c r="AB185" s="97"/>
      <c r="AC185" s="97"/>
      <c r="AD185" s="96">
        <v>54</v>
      </c>
      <c r="AE185" s="96"/>
      <c r="AF185" s="96"/>
      <c r="AG185" s="96"/>
      <c r="AH185" s="96"/>
      <c r="AI185" s="96"/>
      <c r="AJ185" s="96"/>
      <c r="AK185" s="96"/>
      <c r="AL185" s="96"/>
      <c r="AM185" s="97">
        <v>1.0793739631014001E-3</v>
      </c>
      <c r="AN185" s="97"/>
      <c r="AO185" s="97"/>
      <c r="AP185" s="97"/>
    </row>
    <row r="186" spans="2:44" s="1" customFormat="1" ht="8.85" customHeight="1" x14ac:dyDescent="0.15">
      <c r="B186" s="94" t="s">
        <v>1116</v>
      </c>
      <c r="C186" s="94"/>
      <c r="D186" s="94"/>
      <c r="E186" s="94"/>
      <c r="F186" s="94"/>
      <c r="G186" s="94"/>
      <c r="H186" s="94"/>
      <c r="I186" s="104">
        <v>402601.72</v>
      </c>
      <c r="J186" s="104"/>
      <c r="K186" s="104"/>
      <c r="L186" s="104"/>
      <c r="M186" s="104"/>
      <c r="N186" s="104"/>
      <c r="O186" s="104"/>
      <c r="P186" s="104"/>
      <c r="Q186" s="104"/>
      <c r="R186" s="104"/>
      <c r="S186" s="104"/>
      <c r="T186" s="97">
        <v>1.11564524083159E-4</v>
      </c>
      <c r="U186" s="97"/>
      <c r="V186" s="97"/>
      <c r="W186" s="97"/>
      <c r="X186" s="97"/>
      <c r="Y186" s="97"/>
      <c r="Z186" s="97"/>
      <c r="AA186" s="97"/>
      <c r="AB186" s="97"/>
      <c r="AC186" s="97"/>
      <c r="AD186" s="96">
        <v>20</v>
      </c>
      <c r="AE186" s="96"/>
      <c r="AF186" s="96"/>
      <c r="AG186" s="96"/>
      <c r="AH186" s="96"/>
      <c r="AI186" s="96"/>
      <c r="AJ186" s="96"/>
      <c r="AK186" s="96"/>
      <c r="AL186" s="96"/>
      <c r="AM186" s="97">
        <v>3.9976813448200002E-4</v>
      </c>
      <c r="AN186" s="97"/>
      <c r="AO186" s="97"/>
      <c r="AP186" s="97"/>
    </row>
    <row r="187" spans="2:44" s="1" customFormat="1" ht="8.85" customHeight="1" x14ac:dyDescent="0.15">
      <c r="B187" s="94" t="s">
        <v>1117</v>
      </c>
      <c r="C187" s="94"/>
      <c r="D187" s="94"/>
      <c r="E187" s="94"/>
      <c r="F187" s="94"/>
      <c r="G187" s="94"/>
      <c r="H187" s="94"/>
      <c r="I187" s="104">
        <v>77718.259999999995</v>
      </c>
      <c r="J187" s="104"/>
      <c r="K187" s="104"/>
      <c r="L187" s="104"/>
      <c r="M187" s="104"/>
      <c r="N187" s="104"/>
      <c r="O187" s="104"/>
      <c r="P187" s="104"/>
      <c r="Q187" s="104"/>
      <c r="R187" s="104"/>
      <c r="S187" s="104"/>
      <c r="T187" s="97">
        <v>2.1536422371646202E-5</v>
      </c>
      <c r="U187" s="97"/>
      <c r="V187" s="97"/>
      <c r="W187" s="97"/>
      <c r="X187" s="97"/>
      <c r="Y187" s="97"/>
      <c r="Z187" s="97"/>
      <c r="AA187" s="97"/>
      <c r="AB187" s="97"/>
      <c r="AC187" s="97"/>
      <c r="AD187" s="96">
        <v>4</v>
      </c>
      <c r="AE187" s="96"/>
      <c r="AF187" s="96"/>
      <c r="AG187" s="96"/>
      <c r="AH187" s="96"/>
      <c r="AI187" s="96"/>
      <c r="AJ187" s="96"/>
      <c r="AK187" s="96"/>
      <c r="AL187" s="96"/>
      <c r="AM187" s="97">
        <v>7.9953626896400105E-5</v>
      </c>
      <c r="AN187" s="97"/>
      <c r="AO187" s="97"/>
      <c r="AP187" s="97"/>
    </row>
    <row r="188" spans="2:44" s="1" customFormat="1" ht="8.85" customHeight="1" x14ac:dyDescent="0.15">
      <c r="B188" s="100"/>
      <c r="C188" s="100"/>
      <c r="D188" s="100"/>
      <c r="E188" s="100"/>
      <c r="F188" s="100"/>
      <c r="G188" s="100"/>
      <c r="H188" s="100"/>
      <c r="I188" s="105">
        <v>3608689440.56001</v>
      </c>
      <c r="J188" s="105"/>
      <c r="K188" s="105"/>
      <c r="L188" s="105"/>
      <c r="M188" s="105"/>
      <c r="N188" s="105"/>
      <c r="O188" s="105"/>
      <c r="P188" s="105"/>
      <c r="Q188" s="105"/>
      <c r="R188" s="105"/>
      <c r="S188" s="105"/>
      <c r="T188" s="99">
        <v>1</v>
      </c>
      <c r="U188" s="99"/>
      <c r="V188" s="99"/>
      <c r="W188" s="99"/>
      <c r="X188" s="99"/>
      <c r="Y188" s="99"/>
      <c r="Z188" s="99"/>
      <c r="AA188" s="99"/>
      <c r="AB188" s="99"/>
      <c r="AC188" s="99"/>
      <c r="AD188" s="98">
        <v>50029</v>
      </c>
      <c r="AE188" s="98"/>
      <c r="AF188" s="98"/>
      <c r="AG188" s="98"/>
      <c r="AH188" s="98"/>
      <c r="AI188" s="98"/>
      <c r="AJ188" s="98"/>
      <c r="AK188" s="98"/>
      <c r="AL188" s="98"/>
      <c r="AM188" s="99">
        <v>1</v>
      </c>
      <c r="AN188" s="99"/>
      <c r="AO188" s="99"/>
      <c r="AP188" s="99"/>
    </row>
    <row r="189" spans="2:44" s="1" customFormat="1" ht="7.2" customHeight="1" x14ac:dyDescent="0.15"/>
    <row r="190" spans="2:44" s="1" customFormat="1" ht="15.3" customHeight="1" x14ac:dyDescent="0.15">
      <c r="B190" s="85" t="s">
        <v>1181</v>
      </c>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c r="AG190" s="85"/>
      <c r="AH190" s="85"/>
      <c r="AI190" s="85"/>
      <c r="AJ190" s="85"/>
      <c r="AK190" s="85"/>
      <c r="AL190" s="85"/>
      <c r="AM190" s="85"/>
      <c r="AN190" s="85"/>
      <c r="AO190" s="85"/>
      <c r="AP190" s="85"/>
      <c r="AQ190" s="85"/>
      <c r="AR190" s="85"/>
    </row>
    <row r="191" spans="2:44" s="1" customFormat="1" ht="6.3" customHeight="1" x14ac:dyDescent="0.15"/>
    <row r="192" spans="2:44" s="1" customFormat="1" ht="10.199999999999999" customHeight="1" x14ac:dyDescent="0.15">
      <c r="B192" s="100"/>
      <c r="C192" s="100"/>
      <c r="D192" s="100"/>
      <c r="E192" s="100"/>
      <c r="F192" s="100"/>
      <c r="G192" s="100"/>
      <c r="H192" s="83" t="s">
        <v>1057</v>
      </c>
      <c r="I192" s="83"/>
      <c r="J192" s="83"/>
      <c r="K192" s="83"/>
      <c r="L192" s="83"/>
      <c r="M192" s="83"/>
      <c r="N192" s="83"/>
      <c r="O192" s="83"/>
      <c r="P192" s="83"/>
      <c r="Q192" s="83"/>
      <c r="R192" s="83"/>
      <c r="S192" s="83" t="s">
        <v>1058</v>
      </c>
      <c r="T192" s="83"/>
      <c r="U192" s="83"/>
      <c r="V192" s="83"/>
      <c r="W192" s="83"/>
      <c r="X192" s="83"/>
      <c r="Y192" s="83"/>
      <c r="Z192" s="83"/>
      <c r="AA192" s="83"/>
      <c r="AB192" s="83"/>
      <c r="AC192" s="83" t="s">
        <v>1059</v>
      </c>
      <c r="AD192" s="83"/>
      <c r="AE192" s="83"/>
      <c r="AF192" s="83"/>
      <c r="AG192" s="83"/>
      <c r="AH192" s="83"/>
      <c r="AI192" s="83"/>
      <c r="AJ192" s="83"/>
      <c r="AK192" s="83" t="s">
        <v>1058</v>
      </c>
      <c r="AL192" s="83"/>
      <c r="AM192" s="83"/>
      <c r="AN192" s="83"/>
      <c r="AO192" s="83"/>
      <c r="AP192" s="83"/>
    </row>
    <row r="193" spans="2:44" s="1" customFormat="1" ht="8.85" customHeight="1" x14ac:dyDescent="0.15">
      <c r="B193" s="94" t="s">
        <v>904</v>
      </c>
      <c r="C193" s="94"/>
      <c r="D193" s="94"/>
      <c r="E193" s="94"/>
      <c r="F193" s="94"/>
      <c r="G193" s="94"/>
      <c r="H193" s="104">
        <v>3320662224.3500199</v>
      </c>
      <c r="I193" s="104"/>
      <c r="J193" s="104"/>
      <c r="K193" s="104"/>
      <c r="L193" s="104"/>
      <c r="M193" s="104"/>
      <c r="N193" s="104"/>
      <c r="O193" s="104"/>
      <c r="P193" s="104"/>
      <c r="Q193" s="104"/>
      <c r="R193" s="104"/>
      <c r="S193" s="97">
        <v>0.92018509185836095</v>
      </c>
      <c r="T193" s="97"/>
      <c r="U193" s="97"/>
      <c r="V193" s="97"/>
      <c r="W193" s="97"/>
      <c r="X193" s="97"/>
      <c r="Y193" s="97"/>
      <c r="Z193" s="97"/>
      <c r="AA193" s="97"/>
      <c r="AB193" s="97"/>
      <c r="AC193" s="96">
        <v>47052</v>
      </c>
      <c r="AD193" s="96"/>
      <c r="AE193" s="96"/>
      <c r="AF193" s="96"/>
      <c r="AG193" s="96"/>
      <c r="AH193" s="96"/>
      <c r="AI193" s="96"/>
      <c r="AJ193" s="96"/>
      <c r="AK193" s="97">
        <v>0.940494513182354</v>
      </c>
      <c r="AL193" s="97"/>
      <c r="AM193" s="97"/>
      <c r="AN193" s="97"/>
      <c r="AO193" s="97"/>
      <c r="AP193" s="97"/>
    </row>
    <row r="194" spans="2:44" s="1" customFormat="1" ht="8.85" customHeight="1" x14ac:dyDescent="0.15">
      <c r="B194" s="94" t="s">
        <v>1118</v>
      </c>
      <c r="C194" s="94"/>
      <c r="D194" s="94"/>
      <c r="E194" s="94"/>
      <c r="F194" s="94"/>
      <c r="G194" s="94"/>
      <c r="H194" s="104">
        <v>1892268.89</v>
      </c>
      <c r="I194" s="104"/>
      <c r="J194" s="104"/>
      <c r="K194" s="104"/>
      <c r="L194" s="104"/>
      <c r="M194" s="104"/>
      <c r="N194" s="104"/>
      <c r="O194" s="104"/>
      <c r="P194" s="104"/>
      <c r="Q194" s="104"/>
      <c r="R194" s="104"/>
      <c r="S194" s="97">
        <v>5.2436457089705796E-4</v>
      </c>
      <c r="T194" s="97"/>
      <c r="U194" s="97"/>
      <c r="V194" s="97"/>
      <c r="W194" s="97"/>
      <c r="X194" s="97"/>
      <c r="Y194" s="97"/>
      <c r="Z194" s="97"/>
      <c r="AA194" s="97"/>
      <c r="AB194" s="97"/>
      <c r="AC194" s="96">
        <v>78</v>
      </c>
      <c r="AD194" s="96"/>
      <c r="AE194" s="96"/>
      <c r="AF194" s="96"/>
      <c r="AG194" s="96"/>
      <c r="AH194" s="96"/>
      <c r="AI194" s="96"/>
      <c r="AJ194" s="96"/>
      <c r="AK194" s="97">
        <v>1.5590957244798001E-3</v>
      </c>
      <c r="AL194" s="97"/>
      <c r="AM194" s="97"/>
      <c r="AN194" s="97"/>
      <c r="AO194" s="97"/>
      <c r="AP194" s="97"/>
    </row>
    <row r="195" spans="2:44" s="1" customFormat="1" ht="8.85" customHeight="1" x14ac:dyDescent="0.15">
      <c r="B195" s="94" t="s">
        <v>1119</v>
      </c>
      <c r="C195" s="94"/>
      <c r="D195" s="94"/>
      <c r="E195" s="94"/>
      <c r="F195" s="94"/>
      <c r="G195" s="94"/>
      <c r="H195" s="104">
        <v>286134947.31999999</v>
      </c>
      <c r="I195" s="104"/>
      <c r="J195" s="104"/>
      <c r="K195" s="104"/>
      <c r="L195" s="104"/>
      <c r="M195" s="104"/>
      <c r="N195" s="104"/>
      <c r="O195" s="104"/>
      <c r="P195" s="104"/>
      <c r="Q195" s="104"/>
      <c r="R195" s="104"/>
      <c r="S195" s="97">
        <v>7.9290543570741806E-2</v>
      </c>
      <c r="T195" s="97"/>
      <c r="U195" s="97"/>
      <c r="V195" s="97"/>
      <c r="W195" s="97"/>
      <c r="X195" s="97"/>
      <c r="Y195" s="97"/>
      <c r="Z195" s="97"/>
      <c r="AA195" s="97"/>
      <c r="AB195" s="97"/>
      <c r="AC195" s="96">
        <v>2899</v>
      </c>
      <c r="AD195" s="96"/>
      <c r="AE195" s="96"/>
      <c r="AF195" s="96"/>
      <c r="AG195" s="96"/>
      <c r="AH195" s="96"/>
      <c r="AI195" s="96"/>
      <c r="AJ195" s="96"/>
      <c r="AK195" s="97">
        <v>5.7946391093166003E-2</v>
      </c>
      <c r="AL195" s="97"/>
      <c r="AM195" s="97"/>
      <c r="AN195" s="97"/>
      <c r="AO195" s="97"/>
      <c r="AP195" s="97"/>
    </row>
    <row r="196" spans="2:44" s="1" customFormat="1" ht="10.199999999999999" customHeight="1" x14ac:dyDescent="0.15">
      <c r="B196" s="100"/>
      <c r="C196" s="100"/>
      <c r="D196" s="100"/>
      <c r="E196" s="100"/>
      <c r="F196" s="100"/>
      <c r="G196" s="100"/>
      <c r="H196" s="105">
        <v>3608689440.56002</v>
      </c>
      <c r="I196" s="105"/>
      <c r="J196" s="105"/>
      <c r="K196" s="105"/>
      <c r="L196" s="105"/>
      <c r="M196" s="105"/>
      <c r="N196" s="105"/>
      <c r="O196" s="105"/>
      <c r="P196" s="105"/>
      <c r="Q196" s="105"/>
      <c r="R196" s="105"/>
      <c r="S196" s="99">
        <v>1</v>
      </c>
      <c r="T196" s="99"/>
      <c r="U196" s="99"/>
      <c r="V196" s="99"/>
      <c r="W196" s="99"/>
      <c r="X196" s="99"/>
      <c r="Y196" s="99"/>
      <c r="Z196" s="99"/>
      <c r="AA196" s="99"/>
      <c r="AB196" s="99"/>
      <c r="AC196" s="98">
        <v>50029</v>
      </c>
      <c r="AD196" s="98"/>
      <c r="AE196" s="98"/>
      <c r="AF196" s="98"/>
      <c r="AG196" s="98"/>
      <c r="AH196" s="98"/>
      <c r="AI196" s="98"/>
      <c r="AJ196" s="98"/>
      <c r="AK196" s="99">
        <v>1</v>
      </c>
      <c r="AL196" s="99"/>
      <c r="AM196" s="99"/>
      <c r="AN196" s="99"/>
      <c r="AO196" s="99"/>
      <c r="AP196" s="99"/>
    </row>
    <row r="197" spans="2:44" s="1" customFormat="1" ht="7.2" customHeight="1" x14ac:dyDescent="0.15"/>
    <row r="198" spans="2:44" s="1" customFormat="1" ht="15.3" customHeight="1" x14ac:dyDescent="0.15">
      <c r="B198" s="85" t="s">
        <v>1182</v>
      </c>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c r="AC198" s="85"/>
      <c r="AD198" s="85"/>
      <c r="AE198" s="85"/>
      <c r="AF198" s="85"/>
      <c r="AG198" s="85"/>
      <c r="AH198" s="85"/>
      <c r="AI198" s="85"/>
      <c r="AJ198" s="85"/>
      <c r="AK198" s="85"/>
      <c r="AL198" s="85"/>
      <c r="AM198" s="85"/>
      <c r="AN198" s="85"/>
      <c r="AO198" s="85"/>
      <c r="AP198" s="85"/>
      <c r="AQ198" s="85"/>
      <c r="AR198" s="85"/>
    </row>
    <row r="199" spans="2:44" s="1" customFormat="1" ht="6.3" customHeight="1" x14ac:dyDescent="0.15"/>
    <row r="200" spans="2:44" s="1" customFormat="1" ht="10.199999999999999" customHeight="1" x14ac:dyDescent="0.15">
      <c r="B200" s="100"/>
      <c r="C200" s="100"/>
      <c r="D200" s="100"/>
      <c r="E200" s="100"/>
      <c r="F200" s="100"/>
      <c r="G200" s="83" t="s">
        <v>1057</v>
      </c>
      <c r="H200" s="83"/>
      <c r="I200" s="83"/>
      <c r="J200" s="83"/>
      <c r="K200" s="83"/>
      <c r="L200" s="83"/>
      <c r="M200" s="83"/>
      <c r="N200" s="83"/>
      <c r="O200" s="83"/>
      <c r="P200" s="83"/>
      <c r="Q200" s="83"/>
      <c r="R200" s="83" t="s">
        <v>1058</v>
      </c>
      <c r="S200" s="83"/>
      <c r="T200" s="83"/>
      <c r="U200" s="83"/>
      <c r="V200" s="83"/>
      <c r="W200" s="83"/>
      <c r="X200" s="83"/>
      <c r="Y200" s="83"/>
      <c r="Z200" s="83"/>
      <c r="AA200" s="83"/>
      <c r="AB200" s="83" t="s">
        <v>1059</v>
      </c>
      <c r="AC200" s="83"/>
      <c r="AD200" s="83"/>
      <c r="AE200" s="83"/>
      <c r="AF200" s="83"/>
      <c r="AG200" s="83"/>
      <c r="AH200" s="83"/>
      <c r="AI200" s="83"/>
      <c r="AJ200" s="83"/>
      <c r="AK200" s="83" t="s">
        <v>1058</v>
      </c>
      <c r="AL200" s="83"/>
      <c r="AM200" s="83"/>
      <c r="AN200" s="83"/>
      <c r="AO200" s="83"/>
      <c r="AP200" s="83"/>
    </row>
    <row r="201" spans="2:44" s="1" customFormat="1" ht="9.75" customHeight="1" x14ac:dyDescent="0.15">
      <c r="B201" s="94" t="s">
        <v>1120</v>
      </c>
      <c r="C201" s="94"/>
      <c r="D201" s="94"/>
      <c r="E201" s="94"/>
      <c r="F201" s="94"/>
      <c r="G201" s="104">
        <v>10031912.279999999</v>
      </c>
      <c r="H201" s="104"/>
      <c r="I201" s="104"/>
      <c r="J201" s="104"/>
      <c r="K201" s="104"/>
      <c r="L201" s="104"/>
      <c r="M201" s="104"/>
      <c r="N201" s="104"/>
      <c r="O201" s="104"/>
      <c r="P201" s="104"/>
      <c r="Q201" s="104"/>
      <c r="R201" s="97">
        <v>2.77993228434841E-3</v>
      </c>
      <c r="S201" s="97"/>
      <c r="T201" s="97"/>
      <c r="U201" s="97"/>
      <c r="V201" s="97"/>
      <c r="W201" s="97"/>
      <c r="X201" s="97"/>
      <c r="Y201" s="97"/>
      <c r="Z201" s="97"/>
      <c r="AA201" s="97"/>
      <c r="AB201" s="96">
        <v>100</v>
      </c>
      <c r="AC201" s="96"/>
      <c r="AD201" s="96"/>
      <c r="AE201" s="96"/>
      <c r="AF201" s="96"/>
      <c r="AG201" s="96"/>
      <c r="AH201" s="96"/>
      <c r="AI201" s="96"/>
      <c r="AJ201" s="96"/>
      <c r="AK201" s="97">
        <v>1.9988406724100001E-3</v>
      </c>
      <c r="AL201" s="97"/>
      <c r="AM201" s="97"/>
      <c r="AN201" s="97"/>
      <c r="AO201" s="97"/>
      <c r="AP201" s="97"/>
    </row>
    <row r="202" spans="2:44" s="1" customFormat="1" ht="9.75" customHeight="1" x14ac:dyDescent="0.15">
      <c r="B202" s="94" t="s">
        <v>1121</v>
      </c>
      <c r="C202" s="94"/>
      <c r="D202" s="94"/>
      <c r="E202" s="94"/>
      <c r="F202" s="94"/>
      <c r="G202" s="104">
        <v>98947682.539999902</v>
      </c>
      <c r="H202" s="104"/>
      <c r="I202" s="104"/>
      <c r="J202" s="104"/>
      <c r="K202" s="104"/>
      <c r="L202" s="104"/>
      <c r="M202" s="104"/>
      <c r="N202" s="104"/>
      <c r="O202" s="104"/>
      <c r="P202" s="104"/>
      <c r="Q202" s="104"/>
      <c r="R202" s="97">
        <v>2.7419284526918001E-2</v>
      </c>
      <c r="S202" s="97"/>
      <c r="T202" s="97"/>
      <c r="U202" s="97"/>
      <c r="V202" s="97"/>
      <c r="W202" s="97"/>
      <c r="X202" s="97"/>
      <c r="Y202" s="97"/>
      <c r="Z202" s="97"/>
      <c r="AA202" s="97"/>
      <c r="AB202" s="96">
        <v>1197</v>
      </c>
      <c r="AC202" s="96"/>
      <c r="AD202" s="96"/>
      <c r="AE202" s="96"/>
      <c r="AF202" s="96"/>
      <c r="AG202" s="96"/>
      <c r="AH202" s="96"/>
      <c r="AI202" s="96"/>
      <c r="AJ202" s="96"/>
      <c r="AK202" s="97">
        <v>2.3926122848747702E-2</v>
      </c>
      <c r="AL202" s="97"/>
      <c r="AM202" s="97"/>
      <c r="AN202" s="97"/>
      <c r="AO202" s="97"/>
      <c r="AP202" s="97"/>
    </row>
    <row r="203" spans="2:44" s="1" customFormat="1" ht="9.75" customHeight="1" x14ac:dyDescent="0.15">
      <c r="B203" s="94" t="s">
        <v>1122</v>
      </c>
      <c r="C203" s="94"/>
      <c r="D203" s="94"/>
      <c r="E203" s="94"/>
      <c r="F203" s="94"/>
      <c r="G203" s="104">
        <v>9680544.3499999996</v>
      </c>
      <c r="H203" s="104"/>
      <c r="I203" s="104"/>
      <c r="J203" s="104"/>
      <c r="K203" s="104"/>
      <c r="L203" s="104"/>
      <c r="M203" s="104"/>
      <c r="N203" s="104"/>
      <c r="O203" s="104"/>
      <c r="P203" s="104"/>
      <c r="Q203" s="104"/>
      <c r="R203" s="97">
        <v>2.6825651000041998E-3</v>
      </c>
      <c r="S203" s="97"/>
      <c r="T203" s="97"/>
      <c r="U203" s="97"/>
      <c r="V203" s="97"/>
      <c r="W203" s="97"/>
      <c r="X203" s="97"/>
      <c r="Y203" s="97"/>
      <c r="Z203" s="97"/>
      <c r="AA203" s="97"/>
      <c r="AB203" s="96">
        <v>121</v>
      </c>
      <c r="AC203" s="96"/>
      <c r="AD203" s="96"/>
      <c r="AE203" s="96"/>
      <c r="AF203" s="96"/>
      <c r="AG203" s="96"/>
      <c r="AH203" s="96"/>
      <c r="AI203" s="96"/>
      <c r="AJ203" s="96"/>
      <c r="AK203" s="97">
        <v>2.4185972136160998E-3</v>
      </c>
      <c r="AL203" s="97"/>
      <c r="AM203" s="97"/>
      <c r="AN203" s="97"/>
      <c r="AO203" s="97"/>
      <c r="AP203" s="97"/>
    </row>
    <row r="204" spans="2:44" s="1" customFormat="1" ht="9.75" customHeight="1" x14ac:dyDescent="0.15">
      <c r="B204" s="94" t="s">
        <v>1123</v>
      </c>
      <c r="C204" s="94"/>
      <c r="D204" s="94"/>
      <c r="E204" s="94"/>
      <c r="F204" s="94"/>
      <c r="G204" s="104">
        <v>16254920.119999999</v>
      </c>
      <c r="H204" s="104"/>
      <c r="I204" s="104"/>
      <c r="J204" s="104"/>
      <c r="K204" s="104"/>
      <c r="L204" s="104"/>
      <c r="M204" s="104"/>
      <c r="N204" s="104"/>
      <c r="O204" s="104"/>
      <c r="P204" s="104"/>
      <c r="Q204" s="104"/>
      <c r="R204" s="97">
        <v>4.5043832082922097E-3</v>
      </c>
      <c r="S204" s="97"/>
      <c r="T204" s="97"/>
      <c r="U204" s="97"/>
      <c r="V204" s="97"/>
      <c r="W204" s="97"/>
      <c r="X204" s="97"/>
      <c r="Y204" s="97"/>
      <c r="Z204" s="97"/>
      <c r="AA204" s="97"/>
      <c r="AB204" s="96">
        <v>173</v>
      </c>
      <c r="AC204" s="96"/>
      <c r="AD204" s="96"/>
      <c r="AE204" s="96"/>
      <c r="AF204" s="96"/>
      <c r="AG204" s="96"/>
      <c r="AH204" s="96"/>
      <c r="AI204" s="96"/>
      <c r="AJ204" s="96"/>
      <c r="AK204" s="97">
        <v>3.4579943632692999E-3</v>
      </c>
      <c r="AL204" s="97"/>
      <c r="AM204" s="97"/>
      <c r="AN204" s="97"/>
      <c r="AO204" s="97"/>
      <c r="AP204" s="97"/>
    </row>
    <row r="205" spans="2:44" s="1" customFormat="1" ht="9.75" customHeight="1" x14ac:dyDescent="0.15">
      <c r="B205" s="94" t="s">
        <v>1124</v>
      </c>
      <c r="C205" s="94"/>
      <c r="D205" s="94"/>
      <c r="E205" s="94"/>
      <c r="F205" s="94"/>
      <c r="G205" s="104">
        <v>12835822.08</v>
      </c>
      <c r="H205" s="104"/>
      <c r="I205" s="104"/>
      <c r="J205" s="104"/>
      <c r="K205" s="104"/>
      <c r="L205" s="104"/>
      <c r="M205" s="104"/>
      <c r="N205" s="104"/>
      <c r="O205" s="104"/>
      <c r="P205" s="104"/>
      <c r="Q205" s="104"/>
      <c r="R205" s="97">
        <v>3.55692067478326E-3</v>
      </c>
      <c r="S205" s="97"/>
      <c r="T205" s="97"/>
      <c r="U205" s="97"/>
      <c r="V205" s="97"/>
      <c r="W205" s="97"/>
      <c r="X205" s="97"/>
      <c r="Y205" s="97"/>
      <c r="Z205" s="97"/>
      <c r="AA205" s="97"/>
      <c r="AB205" s="96">
        <v>130</v>
      </c>
      <c r="AC205" s="96"/>
      <c r="AD205" s="96"/>
      <c r="AE205" s="96"/>
      <c r="AF205" s="96"/>
      <c r="AG205" s="96"/>
      <c r="AH205" s="96"/>
      <c r="AI205" s="96"/>
      <c r="AJ205" s="96"/>
      <c r="AK205" s="97">
        <v>2.5984928741329999E-3</v>
      </c>
      <c r="AL205" s="97"/>
      <c r="AM205" s="97"/>
      <c r="AN205" s="97"/>
      <c r="AO205" s="97"/>
      <c r="AP205" s="97"/>
    </row>
    <row r="206" spans="2:44" s="1" customFormat="1" ht="9.75" customHeight="1" x14ac:dyDescent="0.15">
      <c r="B206" s="94" t="s">
        <v>1125</v>
      </c>
      <c r="C206" s="94"/>
      <c r="D206" s="94"/>
      <c r="E206" s="94"/>
      <c r="F206" s="94"/>
      <c r="G206" s="104">
        <v>19981055.960000001</v>
      </c>
      <c r="H206" s="104"/>
      <c r="I206" s="104"/>
      <c r="J206" s="104"/>
      <c r="K206" s="104"/>
      <c r="L206" s="104"/>
      <c r="M206" s="104"/>
      <c r="N206" s="104"/>
      <c r="O206" s="104"/>
      <c r="P206" s="104"/>
      <c r="Q206" s="104"/>
      <c r="R206" s="97">
        <v>5.5369286521089996E-3</v>
      </c>
      <c r="S206" s="97"/>
      <c r="T206" s="97"/>
      <c r="U206" s="97"/>
      <c r="V206" s="97"/>
      <c r="W206" s="97"/>
      <c r="X206" s="97"/>
      <c r="Y206" s="97"/>
      <c r="Z206" s="97"/>
      <c r="AA206" s="97"/>
      <c r="AB206" s="96">
        <v>213</v>
      </c>
      <c r="AC206" s="96"/>
      <c r="AD206" s="96"/>
      <c r="AE206" s="96"/>
      <c r="AF206" s="96"/>
      <c r="AG206" s="96"/>
      <c r="AH206" s="96"/>
      <c r="AI206" s="96"/>
      <c r="AJ206" s="96"/>
      <c r="AK206" s="97">
        <v>4.2575306322333003E-3</v>
      </c>
      <c r="AL206" s="97"/>
      <c r="AM206" s="97"/>
      <c r="AN206" s="97"/>
      <c r="AO206" s="97"/>
      <c r="AP206" s="97"/>
    </row>
    <row r="207" spans="2:44" s="1" customFormat="1" ht="9.75" customHeight="1" x14ac:dyDescent="0.15">
      <c r="B207" s="94" t="s">
        <v>1126</v>
      </c>
      <c r="C207" s="94"/>
      <c r="D207" s="94"/>
      <c r="E207" s="94"/>
      <c r="F207" s="94"/>
      <c r="G207" s="104">
        <v>7394574.0900000101</v>
      </c>
      <c r="H207" s="104"/>
      <c r="I207" s="104"/>
      <c r="J207" s="104"/>
      <c r="K207" s="104"/>
      <c r="L207" s="104"/>
      <c r="M207" s="104"/>
      <c r="N207" s="104"/>
      <c r="O207" s="104"/>
      <c r="P207" s="104"/>
      <c r="Q207" s="104"/>
      <c r="R207" s="97">
        <v>2.0491023713175099E-3</v>
      </c>
      <c r="S207" s="97"/>
      <c r="T207" s="97"/>
      <c r="U207" s="97"/>
      <c r="V207" s="97"/>
      <c r="W207" s="97"/>
      <c r="X207" s="97"/>
      <c r="Y207" s="97"/>
      <c r="Z207" s="97"/>
      <c r="AA207" s="97"/>
      <c r="AB207" s="96">
        <v>73</v>
      </c>
      <c r="AC207" s="96"/>
      <c r="AD207" s="96"/>
      <c r="AE207" s="96"/>
      <c r="AF207" s="96"/>
      <c r="AG207" s="96"/>
      <c r="AH207" s="96"/>
      <c r="AI207" s="96"/>
      <c r="AJ207" s="96"/>
      <c r="AK207" s="97">
        <v>1.4591536908593E-3</v>
      </c>
      <c r="AL207" s="97"/>
      <c r="AM207" s="97"/>
      <c r="AN207" s="97"/>
      <c r="AO207" s="97"/>
      <c r="AP207" s="97"/>
    </row>
    <row r="208" spans="2:44" s="1" customFormat="1" ht="9.75" customHeight="1" x14ac:dyDescent="0.15">
      <c r="B208" s="94" t="s">
        <v>1127</v>
      </c>
      <c r="C208" s="94"/>
      <c r="D208" s="94"/>
      <c r="E208" s="94"/>
      <c r="F208" s="94"/>
      <c r="G208" s="104">
        <v>148623.54</v>
      </c>
      <c r="H208" s="104"/>
      <c r="I208" s="104"/>
      <c r="J208" s="104"/>
      <c r="K208" s="104"/>
      <c r="L208" s="104"/>
      <c r="M208" s="104"/>
      <c r="N208" s="104"/>
      <c r="O208" s="104"/>
      <c r="P208" s="104"/>
      <c r="Q208" s="104"/>
      <c r="R208" s="97">
        <v>4.1184907276735698E-5</v>
      </c>
      <c r="S208" s="97"/>
      <c r="T208" s="97"/>
      <c r="U208" s="97"/>
      <c r="V208" s="97"/>
      <c r="W208" s="97"/>
      <c r="X208" s="97"/>
      <c r="Y208" s="97"/>
      <c r="Z208" s="97"/>
      <c r="AA208" s="97"/>
      <c r="AB208" s="96">
        <v>5</v>
      </c>
      <c r="AC208" s="96"/>
      <c r="AD208" s="96"/>
      <c r="AE208" s="96"/>
      <c r="AF208" s="96"/>
      <c r="AG208" s="96"/>
      <c r="AH208" s="96"/>
      <c r="AI208" s="96"/>
      <c r="AJ208" s="96"/>
      <c r="AK208" s="97">
        <v>9.9942033620500101E-5</v>
      </c>
      <c r="AL208" s="97"/>
      <c r="AM208" s="97"/>
      <c r="AN208" s="97"/>
      <c r="AO208" s="97"/>
      <c r="AP208" s="97"/>
    </row>
    <row r="209" spans="2:44" s="1" customFormat="1" ht="9.75" customHeight="1" x14ac:dyDescent="0.15">
      <c r="B209" s="94" t="s">
        <v>1128</v>
      </c>
      <c r="C209" s="94"/>
      <c r="D209" s="94"/>
      <c r="E209" s="94"/>
      <c r="F209" s="94"/>
      <c r="G209" s="104">
        <v>37779668.57</v>
      </c>
      <c r="H209" s="104"/>
      <c r="I209" s="104"/>
      <c r="J209" s="104"/>
      <c r="K209" s="104"/>
      <c r="L209" s="104"/>
      <c r="M209" s="104"/>
      <c r="N209" s="104"/>
      <c r="O209" s="104"/>
      <c r="P209" s="104"/>
      <c r="Q209" s="104"/>
      <c r="R209" s="97">
        <v>1.0469082804791601E-2</v>
      </c>
      <c r="S209" s="97"/>
      <c r="T209" s="97"/>
      <c r="U209" s="97"/>
      <c r="V209" s="97"/>
      <c r="W209" s="97"/>
      <c r="X209" s="97"/>
      <c r="Y209" s="97"/>
      <c r="Z209" s="97"/>
      <c r="AA209" s="97"/>
      <c r="AB209" s="96">
        <v>233</v>
      </c>
      <c r="AC209" s="96"/>
      <c r="AD209" s="96"/>
      <c r="AE209" s="96"/>
      <c r="AF209" s="96"/>
      <c r="AG209" s="96"/>
      <c r="AH209" s="96"/>
      <c r="AI209" s="96"/>
      <c r="AJ209" s="96"/>
      <c r="AK209" s="97">
        <v>4.65729876671531E-3</v>
      </c>
      <c r="AL209" s="97"/>
      <c r="AM209" s="97"/>
      <c r="AN209" s="97"/>
      <c r="AO209" s="97"/>
      <c r="AP209" s="97"/>
    </row>
    <row r="210" spans="2:44" s="1" customFormat="1" ht="9.75" customHeight="1" x14ac:dyDescent="0.15">
      <c r="B210" s="94" t="s">
        <v>1129</v>
      </c>
      <c r="C210" s="94"/>
      <c r="D210" s="94"/>
      <c r="E210" s="94"/>
      <c r="F210" s="94"/>
      <c r="G210" s="104">
        <v>23539954.93</v>
      </c>
      <c r="H210" s="104"/>
      <c r="I210" s="104"/>
      <c r="J210" s="104"/>
      <c r="K210" s="104"/>
      <c r="L210" s="104"/>
      <c r="M210" s="104"/>
      <c r="N210" s="104"/>
      <c r="O210" s="104"/>
      <c r="P210" s="104"/>
      <c r="Q210" s="104"/>
      <c r="R210" s="97">
        <v>6.5231312690478801E-3</v>
      </c>
      <c r="S210" s="97"/>
      <c r="T210" s="97"/>
      <c r="U210" s="97"/>
      <c r="V210" s="97"/>
      <c r="W210" s="97"/>
      <c r="X210" s="97"/>
      <c r="Y210" s="97"/>
      <c r="Z210" s="97"/>
      <c r="AA210" s="97"/>
      <c r="AB210" s="96">
        <v>135</v>
      </c>
      <c r="AC210" s="96"/>
      <c r="AD210" s="96"/>
      <c r="AE210" s="96"/>
      <c r="AF210" s="96"/>
      <c r="AG210" s="96"/>
      <c r="AH210" s="96"/>
      <c r="AI210" s="96"/>
      <c r="AJ210" s="96"/>
      <c r="AK210" s="97">
        <v>2.6984349077535E-3</v>
      </c>
      <c r="AL210" s="97"/>
      <c r="AM210" s="97"/>
      <c r="AN210" s="97"/>
      <c r="AO210" s="97"/>
      <c r="AP210" s="97"/>
    </row>
    <row r="211" spans="2:44" s="1" customFormat="1" ht="9.75" customHeight="1" x14ac:dyDescent="0.15">
      <c r="B211" s="94" t="s">
        <v>1130</v>
      </c>
      <c r="C211" s="94"/>
      <c r="D211" s="94"/>
      <c r="E211" s="94"/>
      <c r="F211" s="94"/>
      <c r="G211" s="104">
        <v>3667514</v>
      </c>
      <c r="H211" s="104"/>
      <c r="I211" s="104"/>
      <c r="J211" s="104"/>
      <c r="K211" s="104"/>
      <c r="L211" s="104"/>
      <c r="M211" s="104"/>
      <c r="N211" s="104"/>
      <c r="O211" s="104"/>
      <c r="P211" s="104"/>
      <c r="Q211" s="104"/>
      <c r="R211" s="97">
        <v>1.01630080958999E-3</v>
      </c>
      <c r="S211" s="97"/>
      <c r="T211" s="97"/>
      <c r="U211" s="97"/>
      <c r="V211" s="97"/>
      <c r="W211" s="97"/>
      <c r="X211" s="97"/>
      <c r="Y211" s="97"/>
      <c r="Z211" s="97"/>
      <c r="AA211" s="97"/>
      <c r="AB211" s="96">
        <v>44</v>
      </c>
      <c r="AC211" s="96"/>
      <c r="AD211" s="96"/>
      <c r="AE211" s="96"/>
      <c r="AF211" s="96"/>
      <c r="AG211" s="96"/>
      <c r="AH211" s="96"/>
      <c r="AI211" s="96"/>
      <c r="AJ211" s="96"/>
      <c r="AK211" s="97">
        <v>8.7948989586040095E-4</v>
      </c>
      <c r="AL211" s="97"/>
      <c r="AM211" s="97"/>
      <c r="AN211" s="97"/>
      <c r="AO211" s="97"/>
      <c r="AP211" s="97"/>
    </row>
    <row r="212" spans="2:44" s="1" customFormat="1" ht="9.75" customHeight="1" x14ac:dyDescent="0.15">
      <c r="B212" s="94" t="s">
        <v>1131</v>
      </c>
      <c r="C212" s="94"/>
      <c r="D212" s="94"/>
      <c r="E212" s="94"/>
      <c r="F212" s="94"/>
      <c r="G212" s="104">
        <v>23697695.629999999</v>
      </c>
      <c r="H212" s="104"/>
      <c r="I212" s="104"/>
      <c r="J212" s="104"/>
      <c r="K212" s="104"/>
      <c r="L212" s="104"/>
      <c r="M212" s="104"/>
      <c r="N212" s="104"/>
      <c r="O212" s="104"/>
      <c r="P212" s="104"/>
      <c r="Q212" s="104"/>
      <c r="R212" s="97">
        <v>6.5668426226010703E-3</v>
      </c>
      <c r="S212" s="97"/>
      <c r="T212" s="97"/>
      <c r="U212" s="97"/>
      <c r="V212" s="97"/>
      <c r="W212" s="97"/>
      <c r="X212" s="97"/>
      <c r="Y212" s="97"/>
      <c r="Z212" s="97"/>
      <c r="AA212" s="97"/>
      <c r="AB212" s="96">
        <v>259</v>
      </c>
      <c r="AC212" s="96"/>
      <c r="AD212" s="96"/>
      <c r="AE212" s="96"/>
      <c r="AF212" s="96"/>
      <c r="AG212" s="96"/>
      <c r="AH212" s="96"/>
      <c r="AI212" s="96"/>
      <c r="AJ212" s="96"/>
      <c r="AK212" s="97">
        <v>5.1769973415419102E-3</v>
      </c>
      <c r="AL212" s="97"/>
      <c r="AM212" s="97"/>
      <c r="AN212" s="97"/>
      <c r="AO212" s="97"/>
      <c r="AP212" s="97"/>
    </row>
    <row r="213" spans="2:44" s="1" customFormat="1" ht="9.75" customHeight="1" x14ac:dyDescent="0.15">
      <c r="B213" s="94" t="s">
        <v>1132</v>
      </c>
      <c r="C213" s="94"/>
      <c r="D213" s="94"/>
      <c r="E213" s="94"/>
      <c r="F213" s="94"/>
      <c r="G213" s="104">
        <v>5570098.0499999998</v>
      </c>
      <c r="H213" s="104"/>
      <c r="I213" s="104"/>
      <c r="J213" s="104"/>
      <c r="K213" s="104"/>
      <c r="L213" s="104"/>
      <c r="M213" s="104"/>
      <c r="N213" s="104"/>
      <c r="O213" s="104"/>
      <c r="P213" s="104"/>
      <c r="Q213" s="104"/>
      <c r="R213" s="97">
        <v>1.5435238032385501E-3</v>
      </c>
      <c r="S213" s="97"/>
      <c r="T213" s="97"/>
      <c r="U213" s="97"/>
      <c r="V213" s="97"/>
      <c r="W213" s="97"/>
      <c r="X213" s="97"/>
      <c r="Y213" s="97"/>
      <c r="Z213" s="97"/>
      <c r="AA213" s="97"/>
      <c r="AB213" s="96">
        <v>40</v>
      </c>
      <c r="AC213" s="96"/>
      <c r="AD213" s="96"/>
      <c r="AE213" s="96"/>
      <c r="AF213" s="96"/>
      <c r="AG213" s="96"/>
      <c r="AH213" s="96"/>
      <c r="AI213" s="96"/>
      <c r="AJ213" s="96"/>
      <c r="AK213" s="97">
        <v>7.9953626896400102E-4</v>
      </c>
      <c r="AL213" s="97"/>
      <c r="AM213" s="97"/>
      <c r="AN213" s="97"/>
      <c r="AO213" s="97"/>
      <c r="AP213" s="97"/>
    </row>
    <row r="214" spans="2:44" s="1" customFormat="1" ht="9.75" customHeight="1" x14ac:dyDescent="0.15">
      <c r="B214" s="94" t="s">
        <v>1133</v>
      </c>
      <c r="C214" s="94"/>
      <c r="D214" s="94"/>
      <c r="E214" s="94"/>
      <c r="F214" s="94"/>
      <c r="G214" s="104">
        <v>7123721.5099999998</v>
      </c>
      <c r="H214" s="104"/>
      <c r="I214" s="104"/>
      <c r="J214" s="104"/>
      <c r="K214" s="104"/>
      <c r="L214" s="104"/>
      <c r="M214" s="104"/>
      <c r="N214" s="104"/>
      <c r="O214" s="104"/>
      <c r="P214" s="104"/>
      <c r="Q214" s="104"/>
      <c r="R214" s="97">
        <v>1.9740467079080301E-3</v>
      </c>
      <c r="S214" s="97"/>
      <c r="T214" s="97"/>
      <c r="U214" s="97"/>
      <c r="V214" s="97"/>
      <c r="W214" s="97"/>
      <c r="X214" s="97"/>
      <c r="Y214" s="97"/>
      <c r="Z214" s="97"/>
      <c r="AA214" s="97"/>
      <c r="AB214" s="96">
        <v>53</v>
      </c>
      <c r="AC214" s="96"/>
      <c r="AD214" s="96"/>
      <c r="AE214" s="96"/>
      <c r="AF214" s="96"/>
      <c r="AG214" s="96"/>
      <c r="AH214" s="96"/>
      <c r="AI214" s="96"/>
      <c r="AJ214" s="96"/>
      <c r="AK214" s="97">
        <v>1.0593855563773001E-3</v>
      </c>
      <c r="AL214" s="97"/>
      <c r="AM214" s="97"/>
      <c r="AN214" s="97"/>
      <c r="AO214" s="97"/>
      <c r="AP214" s="97"/>
    </row>
    <row r="215" spans="2:44" s="1" customFormat="1" ht="9.75" customHeight="1" x14ac:dyDescent="0.15">
      <c r="B215" s="94" t="s">
        <v>1134</v>
      </c>
      <c r="C215" s="94"/>
      <c r="D215" s="94"/>
      <c r="E215" s="94"/>
      <c r="F215" s="94"/>
      <c r="G215" s="104">
        <v>1184596.74</v>
      </c>
      <c r="H215" s="104"/>
      <c r="I215" s="104"/>
      <c r="J215" s="104"/>
      <c r="K215" s="104"/>
      <c r="L215" s="104"/>
      <c r="M215" s="104"/>
      <c r="N215" s="104"/>
      <c r="O215" s="104"/>
      <c r="P215" s="104"/>
      <c r="Q215" s="104"/>
      <c r="R215" s="97">
        <v>3.2826231226374699E-4</v>
      </c>
      <c r="S215" s="97"/>
      <c r="T215" s="97"/>
      <c r="U215" s="97"/>
      <c r="V215" s="97"/>
      <c r="W215" s="97"/>
      <c r="X215" s="97"/>
      <c r="Y215" s="97"/>
      <c r="Z215" s="97"/>
      <c r="AA215" s="97"/>
      <c r="AB215" s="96">
        <v>12</v>
      </c>
      <c r="AC215" s="96"/>
      <c r="AD215" s="96"/>
      <c r="AE215" s="96"/>
      <c r="AF215" s="96"/>
      <c r="AG215" s="96"/>
      <c r="AH215" s="96"/>
      <c r="AI215" s="96"/>
      <c r="AJ215" s="96"/>
      <c r="AK215" s="97">
        <v>2.398608806892E-4</v>
      </c>
      <c r="AL215" s="97"/>
      <c r="AM215" s="97"/>
      <c r="AN215" s="97"/>
      <c r="AO215" s="97"/>
      <c r="AP215" s="97"/>
    </row>
    <row r="216" spans="2:44" s="1" customFormat="1" ht="9.75" customHeight="1" x14ac:dyDescent="0.15">
      <c r="B216" s="94" t="s">
        <v>1135</v>
      </c>
      <c r="C216" s="94"/>
      <c r="D216" s="94"/>
      <c r="E216" s="94"/>
      <c r="F216" s="94"/>
      <c r="G216" s="104">
        <v>68942</v>
      </c>
      <c r="H216" s="104"/>
      <c r="I216" s="104"/>
      <c r="J216" s="104"/>
      <c r="K216" s="104"/>
      <c r="L216" s="104"/>
      <c r="M216" s="104"/>
      <c r="N216" s="104"/>
      <c r="O216" s="104"/>
      <c r="P216" s="104"/>
      <c r="Q216" s="104"/>
      <c r="R216" s="97">
        <v>1.9104442522851501E-5</v>
      </c>
      <c r="S216" s="97"/>
      <c r="T216" s="97"/>
      <c r="U216" s="97"/>
      <c r="V216" s="97"/>
      <c r="W216" s="97"/>
      <c r="X216" s="97"/>
      <c r="Y216" s="97"/>
      <c r="Z216" s="97"/>
      <c r="AA216" s="97"/>
      <c r="AB216" s="96">
        <v>1</v>
      </c>
      <c r="AC216" s="96"/>
      <c r="AD216" s="96"/>
      <c r="AE216" s="96"/>
      <c r="AF216" s="96"/>
      <c r="AG216" s="96"/>
      <c r="AH216" s="96"/>
      <c r="AI216" s="96"/>
      <c r="AJ216" s="96"/>
      <c r="AK216" s="97">
        <v>1.9988406724099999E-5</v>
      </c>
      <c r="AL216" s="97"/>
      <c r="AM216" s="97"/>
      <c r="AN216" s="97"/>
      <c r="AO216" s="97"/>
      <c r="AP216" s="97"/>
    </row>
    <row r="217" spans="2:44" s="1" customFormat="1" ht="9.75" customHeight="1" x14ac:dyDescent="0.15">
      <c r="B217" s="94" t="s">
        <v>1136</v>
      </c>
      <c r="C217" s="94"/>
      <c r="D217" s="94"/>
      <c r="E217" s="94"/>
      <c r="F217" s="94"/>
      <c r="G217" s="104">
        <v>3330782114.1700301</v>
      </c>
      <c r="H217" s="104"/>
      <c r="I217" s="104"/>
      <c r="J217" s="104"/>
      <c r="K217" s="104"/>
      <c r="L217" s="104"/>
      <c r="M217" s="104"/>
      <c r="N217" s="104"/>
      <c r="O217" s="104"/>
      <c r="P217" s="104"/>
      <c r="Q217" s="104"/>
      <c r="R217" s="97">
        <v>0.92298940350298697</v>
      </c>
      <c r="S217" s="97"/>
      <c r="T217" s="97"/>
      <c r="U217" s="97"/>
      <c r="V217" s="97"/>
      <c r="W217" s="97"/>
      <c r="X217" s="97"/>
      <c r="Y217" s="97"/>
      <c r="Z217" s="97"/>
      <c r="AA217" s="97"/>
      <c r="AB217" s="96">
        <v>47240</v>
      </c>
      <c r="AC217" s="96"/>
      <c r="AD217" s="96"/>
      <c r="AE217" s="96"/>
      <c r="AF217" s="96"/>
      <c r="AG217" s="96"/>
      <c r="AH217" s="96"/>
      <c r="AI217" s="96"/>
      <c r="AJ217" s="96"/>
      <c r="AK217" s="97">
        <v>0.94425233364648498</v>
      </c>
      <c r="AL217" s="97"/>
      <c r="AM217" s="97"/>
      <c r="AN217" s="97"/>
      <c r="AO217" s="97"/>
      <c r="AP217" s="97"/>
    </row>
    <row r="218" spans="2:44" s="1" customFormat="1" ht="10.199999999999999" customHeight="1" x14ac:dyDescent="0.15">
      <c r="B218" s="100"/>
      <c r="C218" s="100"/>
      <c r="D218" s="100"/>
      <c r="E218" s="100"/>
      <c r="F218" s="100"/>
      <c r="G218" s="105">
        <v>3608689440.56003</v>
      </c>
      <c r="H218" s="105"/>
      <c r="I218" s="105"/>
      <c r="J218" s="105"/>
      <c r="K218" s="105"/>
      <c r="L218" s="105"/>
      <c r="M218" s="105"/>
      <c r="N218" s="105"/>
      <c r="O218" s="105"/>
      <c r="P218" s="105"/>
      <c r="Q218" s="105"/>
      <c r="R218" s="99">
        <v>1</v>
      </c>
      <c r="S218" s="99"/>
      <c r="T218" s="99"/>
      <c r="U218" s="99"/>
      <c r="V218" s="99"/>
      <c r="W218" s="99"/>
      <c r="X218" s="99"/>
      <c r="Y218" s="99"/>
      <c r="Z218" s="99"/>
      <c r="AA218" s="99"/>
      <c r="AB218" s="98">
        <v>50029</v>
      </c>
      <c r="AC218" s="98"/>
      <c r="AD218" s="98"/>
      <c r="AE218" s="98"/>
      <c r="AF218" s="98"/>
      <c r="AG218" s="98"/>
      <c r="AH218" s="98"/>
      <c r="AI218" s="98"/>
      <c r="AJ218" s="98"/>
      <c r="AK218" s="99">
        <v>1</v>
      </c>
      <c r="AL218" s="99"/>
      <c r="AM218" s="99"/>
      <c r="AN218" s="99"/>
      <c r="AO218" s="99"/>
      <c r="AP218" s="99"/>
    </row>
    <row r="219" spans="2:44" s="1" customFormat="1" ht="7.2" customHeight="1" x14ac:dyDescent="0.15"/>
    <row r="220" spans="2:44" s="1" customFormat="1" ht="15.3" customHeight="1" x14ac:dyDescent="0.15">
      <c r="B220" s="85" t="s">
        <v>1183</v>
      </c>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c r="AG220" s="85"/>
      <c r="AH220" s="85"/>
      <c r="AI220" s="85"/>
      <c r="AJ220" s="85"/>
      <c r="AK220" s="85"/>
      <c r="AL220" s="85"/>
      <c r="AM220" s="85"/>
      <c r="AN220" s="85"/>
      <c r="AO220" s="85"/>
      <c r="AP220" s="85"/>
      <c r="AQ220" s="85"/>
      <c r="AR220" s="85"/>
    </row>
    <row r="221" spans="2:44" s="1" customFormat="1" ht="6.3" customHeight="1" x14ac:dyDescent="0.15"/>
    <row r="222" spans="2:44" s="1" customFormat="1" ht="9.75" customHeight="1" x14ac:dyDescent="0.15">
      <c r="B222" s="100"/>
      <c r="C222" s="100"/>
      <c r="D222" s="100"/>
      <c r="E222" s="100"/>
      <c r="F222" s="83" t="s">
        <v>1057</v>
      </c>
      <c r="G222" s="83"/>
      <c r="H222" s="83"/>
      <c r="I222" s="83"/>
      <c r="J222" s="83"/>
      <c r="K222" s="83"/>
      <c r="L222" s="83"/>
      <c r="M222" s="83"/>
      <c r="N222" s="83"/>
      <c r="O222" s="83"/>
      <c r="P222" s="83"/>
      <c r="Q222" s="83" t="s">
        <v>1058</v>
      </c>
      <c r="R222" s="83"/>
      <c r="S222" s="83"/>
      <c r="T222" s="83"/>
      <c r="U222" s="83"/>
      <c r="V222" s="83"/>
      <c r="W222" s="83"/>
      <c r="X222" s="83"/>
      <c r="Y222" s="83"/>
      <c r="Z222" s="83"/>
      <c r="AA222" s="83" t="s">
        <v>1059</v>
      </c>
      <c r="AB222" s="83"/>
      <c r="AC222" s="83"/>
      <c r="AD222" s="83"/>
      <c r="AE222" s="83"/>
      <c r="AF222" s="83"/>
      <c r="AG222" s="83"/>
      <c r="AH222" s="83"/>
      <c r="AI222" s="83"/>
      <c r="AJ222" s="83" t="s">
        <v>1058</v>
      </c>
      <c r="AK222" s="83"/>
      <c r="AL222" s="83"/>
      <c r="AM222" s="83"/>
      <c r="AN222" s="83"/>
      <c r="AO222" s="83"/>
      <c r="AP222" s="83"/>
    </row>
    <row r="223" spans="2:44" s="1" customFormat="1" ht="9.75" customHeight="1" x14ac:dyDescent="0.15">
      <c r="B223" s="94" t="s">
        <v>1137</v>
      </c>
      <c r="C223" s="94"/>
      <c r="D223" s="94"/>
      <c r="E223" s="94"/>
      <c r="F223" s="104">
        <v>3608689440.56002</v>
      </c>
      <c r="G223" s="104"/>
      <c r="H223" s="104"/>
      <c r="I223" s="104"/>
      <c r="J223" s="104"/>
      <c r="K223" s="104"/>
      <c r="L223" s="104"/>
      <c r="M223" s="104"/>
      <c r="N223" s="104"/>
      <c r="O223" s="104"/>
      <c r="P223" s="104"/>
      <c r="Q223" s="97">
        <v>1</v>
      </c>
      <c r="R223" s="97"/>
      <c r="S223" s="97"/>
      <c r="T223" s="97"/>
      <c r="U223" s="97"/>
      <c r="V223" s="97"/>
      <c r="W223" s="97"/>
      <c r="X223" s="97"/>
      <c r="Y223" s="97"/>
      <c r="Z223" s="97"/>
      <c r="AA223" s="96">
        <v>50029</v>
      </c>
      <c r="AB223" s="96"/>
      <c r="AC223" s="96"/>
      <c r="AD223" s="96"/>
      <c r="AE223" s="96"/>
      <c r="AF223" s="96"/>
      <c r="AG223" s="96"/>
      <c r="AH223" s="96"/>
      <c r="AI223" s="96"/>
      <c r="AJ223" s="97">
        <v>1</v>
      </c>
      <c r="AK223" s="97"/>
      <c r="AL223" s="97"/>
      <c r="AM223" s="97"/>
      <c r="AN223" s="97"/>
      <c r="AO223" s="97"/>
      <c r="AP223" s="97"/>
    </row>
    <row r="224" spans="2:44" s="1" customFormat="1" ht="9.75" customHeight="1" x14ac:dyDescent="0.15">
      <c r="B224" s="100"/>
      <c r="C224" s="100"/>
      <c r="D224" s="100"/>
      <c r="E224" s="100"/>
      <c r="F224" s="105">
        <v>3608689440.56002</v>
      </c>
      <c r="G224" s="105"/>
      <c r="H224" s="105"/>
      <c r="I224" s="105"/>
      <c r="J224" s="105"/>
      <c r="K224" s="105"/>
      <c r="L224" s="105"/>
      <c r="M224" s="105"/>
      <c r="N224" s="105"/>
      <c r="O224" s="105"/>
      <c r="P224" s="105"/>
      <c r="Q224" s="99">
        <v>1</v>
      </c>
      <c r="R224" s="99"/>
      <c r="S224" s="99"/>
      <c r="T224" s="99"/>
      <c r="U224" s="99"/>
      <c r="V224" s="99"/>
      <c r="W224" s="99"/>
      <c r="X224" s="99"/>
      <c r="Y224" s="99"/>
      <c r="Z224" s="99"/>
      <c r="AA224" s="98">
        <v>50029</v>
      </c>
      <c r="AB224" s="98"/>
      <c r="AC224" s="98"/>
      <c r="AD224" s="98"/>
      <c r="AE224" s="98"/>
      <c r="AF224" s="98"/>
      <c r="AG224" s="98"/>
      <c r="AH224" s="98"/>
      <c r="AI224" s="98"/>
      <c r="AJ224" s="99">
        <v>1</v>
      </c>
      <c r="AK224" s="99"/>
      <c r="AL224" s="99"/>
      <c r="AM224" s="99"/>
      <c r="AN224" s="99"/>
      <c r="AO224" s="99"/>
      <c r="AP224" s="99"/>
    </row>
    <row r="225" spans="2:44" s="1" customFormat="1" ht="14.1" customHeight="1" x14ac:dyDescent="0.15"/>
    <row r="226" spans="2:44" s="1" customFormat="1" ht="15.3" customHeight="1" x14ac:dyDescent="0.15">
      <c r="B226" s="85" t="s">
        <v>1184</v>
      </c>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c r="AG226" s="85"/>
      <c r="AH226" s="85"/>
      <c r="AI226" s="85"/>
      <c r="AJ226" s="85"/>
      <c r="AK226" s="85"/>
      <c r="AL226" s="85"/>
      <c r="AM226" s="85"/>
      <c r="AN226" s="85"/>
      <c r="AO226" s="85"/>
      <c r="AP226" s="85"/>
      <c r="AQ226" s="85"/>
      <c r="AR226" s="85"/>
    </row>
    <row r="227" spans="2:44" s="1" customFormat="1" ht="5.55" customHeight="1" x14ac:dyDescent="0.15"/>
    <row r="228" spans="2:44" s="1" customFormat="1" ht="10.65" customHeight="1" x14ac:dyDescent="0.15">
      <c r="B228" s="100"/>
      <c r="C228" s="100"/>
      <c r="D228" s="83" t="s">
        <v>1057</v>
      </c>
      <c r="E228" s="83"/>
      <c r="F228" s="83"/>
      <c r="G228" s="83"/>
      <c r="H228" s="83"/>
      <c r="I228" s="83"/>
      <c r="J228" s="83"/>
      <c r="K228" s="83"/>
      <c r="L228" s="83"/>
      <c r="M228" s="83"/>
      <c r="N228" s="83"/>
      <c r="O228" s="83" t="s">
        <v>1058</v>
      </c>
      <c r="P228" s="83"/>
      <c r="Q228" s="83"/>
      <c r="R228" s="83"/>
      <c r="S228" s="83"/>
      <c r="T228" s="83"/>
      <c r="U228" s="83"/>
      <c r="V228" s="83"/>
      <c r="W228" s="83"/>
      <c r="X228" s="83"/>
      <c r="Y228" s="83" t="s">
        <v>1059</v>
      </c>
      <c r="Z228" s="83"/>
      <c r="AA228" s="83"/>
      <c r="AB228" s="83"/>
      <c r="AC228" s="83"/>
      <c r="AD228" s="83"/>
      <c r="AE228" s="83"/>
      <c r="AF228" s="83"/>
      <c r="AG228" s="83"/>
      <c r="AH228" s="83" t="s">
        <v>1058</v>
      </c>
      <c r="AI228" s="83"/>
      <c r="AJ228" s="83"/>
      <c r="AK228" s="83"/>
      <c r="AL228" s="83"/>
      <c r="AM228" s="83"/>
      <c r="AN228" s="83"/>
      <c r="AO228" s="83"/>
    </row>
    <row r="229" spans="2:44" s="1" customFormat="1" ht="9.75" customHeight="1" x14ac:dyDescent="0.15">
      <c r="B229" s="94" t="s">
        <v>1138</v>
      </c>
      <c r="C229" s="94"/>
      <c r="D229" s="104">
        <v>3469686482.9900198</v>
      </c>
      <c r="E229" s="104"/>
      <c r="F229" s="104"/>
      <c r="G229" s="104"/>
      <c r="H229" s="104"/>
      <c r="I229" s="104"/>
      <c r="J229" s="104"/>
      <c r="K229" s="104"/>
      <c r="L229" s="104"/>
      <c r="M229" s="104"/>
      <c r="N229" s="104"/>
      <c r="O229" s="97">
        <v>0.96148104184093297</v>
      </c>
      <c r="P229" s="97"/>
      <c r="Q229" s="97"/>
      <c r="R229" s="97"/>
      <c r="S229" s="97"/>
      <c r="T229" s="97"/>
      <c r="U229" s="97"/>
      <c r="V229" s="97"/>
      <c r="W229" s="97"/>
      <c r="X229" s="97"/>
      <c r="Y229" s="96">
        <v>48438</v>
      </c>
      <c r="Z229" s="96"/>
      <c r="AA229" s="96"/>
      <c r="AB229" s="96"/>
      <c r="AC229" s="96"/>
      <c r="AD229" s="96"/>
      <c r="AE229" s="96"/>
      <c r="AF229" s="96"/>
      <c r="AG229" s="96"/>
      <c r="AH229" s="97">
        <v>0.96819844490195694</v>
      </c>
      <c r="AI229" s="97"/>
      <c r="AJ229" s="97"/>
      <c r="AK229" s="97"/>
      <c r="AL229" s="97"/>
      <c r="AM229" s="97"/>
      <c r="AN229" s="97"/>
      <c r="AO229" s="97"/>
    </row>
    <row r="230" spans="2:44" s="1" customFormat="1" ht="9.75" customHeight="1" x14ac:dyDescent="0.15">
      <c r="B230" s="94" t="s">
        <v>1139</v>
      </c>
      <c r="C230" s="94"/>
      <c r="D230" s="104">
        <v>102669893.72</v>
      </c>
      <c r="E230" s="104"/>
      <c r="F230" s="104"/>
      <c r="G230" s="104"/>
      <c r="H230" s="104"/>
      <c r="I230" s="104"/>
      <c r="J230" s="104"/>
      <c r="K230" s="104"/>
      <c r="L230" s="104"/>
      <c r="M230" s="104"/>
      <c r="N230" s="104"/>
      <c r="O230" s="97">
        <v>2.84507424124773E-2</v>
      </c>
      <c r="P230" s="97"/>
      <c r="Q230" s="97"/>
      <c r="R230" s="97"/>
      <c r="S230" s="97"/>
      <c r="T230" s="97"/>
      <c r="U230" s="97"/>
      <c r="V230" s="97"/>
      <c r="W230" s="97"/>
      <c r="X230" s="97"/>
      <c r="Y230" s="96">
        <v>701</v>
      </c>
      <c r="Z230" s="96"/>
      <c r="AA230" s="96"/>
      <c r="AB230" s="96"/>
      <c r="AC230" s="96"/>
      <c r="AD230" s="96"/>
      <c r="AE230" s="96"/>
      <c r="AF230" s="96"/>
      <c r="AG230" s="96"/>
      <c r="AH230" s="97">
        <v>1.40118731135941E-2</v>
      </c>
      <c r="AI230" s="97"/>
      <c r="AJ230" s="97"/>
      <c r="AK230" s="97"/>
      <c r="AL230" s="97"/>
      <c r="AM230" s="97"/>
      <c r="AN230" s="97"/>
      <c r="AO230" s="97"/>
    </row>
    <row r="231" spans="2:44" s="1" customFormat="1" ht="9.75" customHeight="1" x14ac:dyDescent="0.15">
      <c r="B231" s="94" t="s">
        <v>1140</v>
      </c>
      <c r="C231" s="94"/>
      <c r="D231" s="104">
        <v>36333063.850000001</v>
      </c>
      <c r="E231" s="104"/>
      <c r="F231" s="104"/>
      <c r="G231" s="104"/>
      <c r="H231" s="104"/>
      <c r="I231" s="104"/>
      <c r="J231" s="104"/>
      <c r="K231" s="104"/>
      <c r="L231" s="104"/>
      <c r="M231" s="104"/>
      <c r="N231" s="104"/>
      <c r="O231" s="97">
        <v>1.0068215746590101E-2</v>
      </c>
      <c r="P231" s="97"/>
      <c r="Q231" s="97"/>
      <c r="R231" s="97"/>
      <c r="S231" s="97"/>
      <c r="T231" s="97"/>
      <c r="U231" s="97"/>
      <c r="V231" s="97"/>
      <c r="W231" s="97"/>
      <c r="X231" s="97"/>
      <c r="Y231" s="96">
        <v>890</v>
      </c>
      <c r="Z231" s="96"/>
      <c r="AA231" s="96"/>
      <c r="AB231" s="96"/>
      <c r="AC231" s="96"/>
      <c r="AD231" s="96"/>
      <c r="AE231" s="96"/>
      <c r="AF231" s="96"/>
      <c r="AG231" s="96"/>
      <c r="AH231" s="97">
        <v>1.7789681984449E-2</v>
      </c>
      <c r="AI231" s="97"/>
      <c r="AJ231" s="97"/>
      <c r="AK231" s="97"/>
      <c r="AL231" s="97"/>
      <c r="AM231" s="97"/>
      <c r="AN231" s="97"/>
      <c r="AO231" s="97"/>
    </row>
    <row r="232" spans="2:44" s="1" customFormat="1" ht="9.75" customHeight="1" x14ac:dyDescent="0.15">
      <c r="B232" s="100"/>
      <c r="C232" s="100"/>
      <c r="D232" s="105">
        <v>3608689440.56002</v>
      </c>
      <c r="E232" s="105"/>
      <c r="F232" s="105"/>
      <c r="G232" s="105"/>
      <c r="H232" s="105"/>
      <c r="I232" s="105"/>
      <c r="J232" s="105"/>
      <c r="K232" s="105"/>
      <c r="L232" s="105"/>
      <c r="M232" s="105"/>
      <c r="N232" s="105"/>
      <c r="O232" s="99">
        <v>1</v>
      </c>
      <c r="P232" s="99"/>
      <c r="Q232" s="99"/>
      <c r="R232" s="99"/>
      <c r="S232" s="99"/>
      <c r="T232" s="99"/>
      <c r="U232" s="99"/>
      <c r="V232" s="99"/>
      <c r="W232" s="99"/>
      <c r="X232" s="99"/>
      <c r="Y232" s="98">
        <v>50029</v>
      </c>
      <c r="Z232" s="98"/>
      <c r="AA232" s="98"/>
      <c r="AB232" s="98"/>
      <c r="AC232" s="98"/>
      <c r="AD232" s="98"/>
      <c r="AE232" s="98"/>
      <c r="AF232" s="98"/>
      <c r="AG232" s="98"/>
      <c r="AH232" s="99">
        <v>1</v>
      </c>
      <c r="AI232" s="99"/>
      <c r="AJ232" s="99"/>
      <c r="AK232" s="99"/>
      <c r="AL232" s="99"/>
      <c r="AM232" s="99"/>
      <c r="AN232" s="99"/>
      <c r="AO232" s="99"/>
    </row>
    <row r="233" spans="2:44" s="1" customFormat="1" ht="7.2" customHeight="1" x14ac:dyDescent="0.15"/>
    <row r="234" spans="2:44" s="1" customFormat="1" ht="15.3" customHeight="1" x14ac:dyDescent="0.15">
      <c r="B234" s="85" t="s">
        <v>1185</v>
      </c>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c r="AC234" s="85"/>
      <c r="AD234" s="85"/>
      <c r="AE234" s="85"/>
      <c r="AF234" s="85"/>
      <c r="AG234" s="85"/>
      <c r="AH234" s="85"/>
      <c r="AI234" s="85"/>
      <c r="AJ234" s="85"/>
      <c r="AK234" s="85"/>
      <c r="AL234" s="85"/>
      <c r="AM234" s="85"/>
      <c r="AN234" s="85"/>
      <c r="AO234" s="85"/>
      <c r="AP234" s="85"/>
      <c r="AQ234" s="85"/>
      <c r="AR234" s="85"/>
    </row>
    <row r="235" spans="2:44" s="1" customFormat="1" ht="6.3" customHeight="1" x14ac:dyDescent="0.15"/>
    <row r="236" spans="2:44" s="1" customFormat="1" ht="10.199999999999999" customHeight="1" x14ac:dyDescent="0.15">
      <c r="B236" s="50"/>
      <c r="C236" s="83" t="s">
        <v>1057</v>
      </c>
      <c r="D236" s="83"/>
      <c r="E236" s="83"/>
      <c r="F236" s="83"/>
      <c r="G236" s="83"/>
      <c r="H236" s="83"/>
      <c r="I236" s="83"/>
      <c r="J236" s="83"/>
      <c r="K236" s="83"/>
      <c r="L236" s="83"/>
      <c r="M236" s="83"/>
      <c r="N236" s="83" t="s">
        <v>1058</v>
      </c>
      <c r="O236" s="83"/>
      <c r="P236" s="83"/>
      <c r="Q236" s="83"/>
      <c r="R236" s="83"/>
      <c r="S236" s="83"/>
      <c r="T236" s="83"/>
      <c r="U236" s="83"/>
      <c r="V236" s="83"/>
      <c r="W236" s="83"/>
      <c r="X236" s="83" t="s">
        <v>1059</v>
      </c>
      <c r="Y236" s="83"/>
      <c r="Z236" s="83"/>
      <c r="AA236" s="83"/>
      <c r="AB236" s="83"/>
      <c r="AC236" s="83"/>
      <c r="AD236" s="83"/>
      <c r="AE236" s="83"/>
      <c r="AF236" s="83"/>
      <c r="AG236" s="83" t="s">
        <v>1058</v>
      </c>
      <c r="AH236" s="83"/>
      <c r="AI236" s="83"/>
      <c r="AJ236" s="83"/>
      <c r="AK236" s="83"/>
      <c r="AL236" s="83"/>
      <c r="AM236" s="83"/>
      <c r="AN236" s="83"/>
      <c r="AO236" s="83"/>
    </row>
    <row r="237" spans="2:44" s="1" customFormat="1" ht="8.85" customHeight="1" x14ac:dyDescent="0.15">
      <c r="B237" s="12" t="s">
        <v>1141</v>
      </c>
      <c r="C237" s="104">
        <v>142025036.87000099</v>
      </c>
      <c r="D237" s="104"/>
      <c r="E237" s="104"/>
      <c r="F237" s="104"/>
      <c r="G237" s="104"/>
      <c r="H237" s="104"/>
      <c r="I237" s="104"/>
      <c r="J237" s="104"/>
      <c r="K237" s="104"/>
      <c r="L237" s="104"/>
      <c r="M237" s="104"/>
      <c r="N237" s="97">
        <v>3.9356403262000003E-2</v>
      </c>
      <c r="O237" s="97"/>
      <c r="P237" s="97"/>
      <c r="Q237" s="97"/>
      <c r="R237" s="97"/>
      <c r="S237" s="97"/>
      <c r="T237" s="97"/>
      <c r="U237" s="97"/>
      <c r="V237" s="97"/>
      <c r="W237" s="97"/>
      <c r="X237" s="96">
        <v>8180</v>
      </c>
      <c r="Y237" s="96"/>
      <c r="Z237" s="96"/>
      <c r="AA237" s="96"/>
      <c r="AB237" s="96"/>
      <c r="AC237" s="96"/>
      <c r="AD237" s="96"/>
      <c r="AE237" s="96"/>
      <c r="AF237" s="96"/>
      <c r="AG237" s="97">
        <v>0.163505167003138</v>
      </c>
      <c r="AH237" s="97"/>
      <c r="AI237" s="97"/>
      <c r="AJ237" s="97"/>
      <c r="AK237" s="97"/>
      <c r="AL237" s="97"/>
      <c r="AM237" s="97"/>
      <c r="AN237" s="97"/>
      <c r="AO237" s="97"/>
    </row>
    <row r="238" spans="2:44" s="1" customFormat="1" ht="8.85" customHeight="1" x14ac:dyDescent="0.15">
      <c r="B238" s="12" t="s">
        <v>1142</v>
      </c>
      <c r="C238" s="104">
        <v>253660169.31</v>
      </c>
      <c r="D238" s="104"/>
      <c r="E238" s="104"/>
      <c r="F238" s="104"/>
      <c r="G238" s="104"/>
      <c r="H238" s="104"/>
      <c r="I238" s="104"/>
      <c r="J238" s="104"/>
      <c r="K238" s="104"/>
      <c r="L238" s="104"/>
      <c r="M238" s="104"/>
      <c r="N238" s="97">
        <v>7.0291493210520403E-2</v>
      </c>
      <c r="O238" s="97"/>
      <c r="P238" s="97"/>
      <c r="Q238" s="97"/>
      <c r="R238" s="97"/>
      <c r="S238" s="97"/>
      <c r="T238" s="97"/>
      <c r="U238" s="97"/>
      <c r="V238" s="97"/>
      <c r="W238" s="97"/>
      <c r="X238" s="96">
        <v>6380</v>
      </c>
      <c r="Y238" s="96"/>
      <c r="Z238" s="96"/>
      <c r="AA238" s="96"/>
      <c r="AB238" s="96"/>
      <c r="AC238" s="96"/>
      <c r="AD238" s="96"/>
      <c r="AE238" s="96"/>
      <c r="AF238" s="96"/>
      <c r="AG238" s="97">
        <v>0.127526034899758</v>
      </c>
      <c r="AH238" s="97"/>
      <c r="AI238" s="97"/>
      <c r="AJ238" s="97"/>
      <c r="AK238" s="97"/>
      <c r="AL238" s="97"/>
      <c r="AM238" s="97"/>
      <c r="AN238" s="97"/>
      <c r="AO238" s="97"/>
    </row>
    <row r="239" spans="2:44" s="1" customFormat="1" ht="8.85" customHeight="1" x14ac:dyDescent="0.15">
      <c r="B239" s="12" t="s">
        <v>1143</v>
      </c>
      <c r="C239" s="104">
        <v>344592249.48000002</v>
      </c>
      <c r="D239" s="104"/>
      <c r="E239" s="104"/>
      <c r="F239" s="104"/>
      <c r="G239" s="104"/>
      <c r="H239" s="104"/>
      <c r="I239" s="104"/>
      <c r="J239" s="104"/>
      <c r="K239" s="104"/>
      <c r="L239" s="104"/>
      <c r="M239" s="104"/>
      <c r="N239" s="97">
        <v>9.5489582895924005E-2</v>
      </c>
      <c r="O239" s="97"/>
      <c r="P239" s="97"/>
      <c r="Q239" s="97"/>
      <c r="R239" s="97"/>
      <c r="S239" s="97"/>
      <c r="T239" s="97"/>
      <c r="U239" s="97"/>
      <c r="V239" s="97"/>
      <c r="W239" s="97"/>
      <c r="X239" s="96">
        <v>6049</v>
      </c>
      <c r="Y239" s="96"/>
      <c r="Z239" s="96"/>
      <c r="AA239" s="96"/>
      <c r="AB239" s="96"/>
      <c r="AC239" s="96"/>
      <c r="AD239" s="96"/>
      <c r="AE239" s="96"/>
      <c r="AF239" s="96"/>
      <c r="AG239" s="97">
        <v>0.120909872274081</v>
      </c>
      <c r="AH239" s="97"/>
      <c r="AI239" s="97"/>
      <c r="AJ239" s="97"/>
      <c r="AK239" s="97"/>
      <c r="AL239" s="97"/>
      <c r="AM239" s="97"/>
      <c r="AN239" s="97"/>
      <c r="AO239" s="97"/>
    </row>
    <row r="240" spans="2:44" s="1" customFormat="1" ht="8.85" customHeight="1" x14ac:dyDescent="0.15">
      <c r="B240" s="12" t="s">
        <v>1144</v>
      </c>
      <c r="C240" s="104">
        <v>434038688.81999999</v>
      </c>
      <c r="D240" s="104"/>
      <c r="E240" s="104"/>
      <c r="F240" s="104"/>
      <c r="G240" s="104"/>
      <c r="H240" s="104"/>
      <c r="I240" s="104"/>
      <c r="J240" s="104"/>
      <c r="K240" s="104"/>
      <c r="L240" s="104"/>
      <c r="M240" s="104"/>
      <c r="N240" s="97">
        <v>0.12027598826920501</v>
      </c>
      <c r="O240" s="97"/>
      <c r="P240" s="97"/>
      <c r="Q240" s="97"/>
      <c r="R240" s="97"/>
      <c r="S240" s="97"/>
      <c r="T240" s="97"/>
      <c r="U240" s="97"/>
      <c r="V240" s="97"/>
      <c r="W240" s="97"/>
      <c r="X240" s="96">
        <v>6106</v>
      </c>
      <c r="Y240" s="96"/>
      <c r="Z240" s="96"/>
      <c r="AA240" s="96"/>
      <c r="AB240" s="96"/>
      <c r="AC240" s="96"/>
      <c r="AD240" s="96"/>
      <c r="AE240" s="96"/>
      <c r="AF240" s="96"/>
      <c r="AG240" s="97">
        <v>0.12204921145735501</v>
      </c>
      <c r="AH240" s="97"/>
      <c r="AI240" s="97"/>
      <c r="AJ240" s="97"/>
      <c r="AK240" s="97"/>
      <c r="AL240" s="97"/>
      <c r="AM240" s="97"/>
      <c r="AN240" s="97"/>
      <c r="AO240" s="97"/>
    </row>
    <row r="241" spans="2:44" s="1" customFormat="1" ht="8.85" customHeight="1" x14ac:dyDescent="0.15">
      <c r="B241" s="12" t="s">
        <v>1145</v>
      </c>
      <c r="C241" s="104">
        <v>508928180.06999999</v>
      </c>
      <c r="D241" s="104"/>
      <c r="E241" s="104"/>
      <c r="F241" s="104"/>
      <c r="G241" s="104"/>
      <c r="H241" s="104"/>
      <c r="I241" s="104"/>
      <c r="J241" s="104"/>
      <c r="K241" s="104"/>
      <c r="L241" s="104"/>
      <c r="M241" s="104"/>
      <c r="N241" s="97">
        <v>0.141028533613861</v>
      </c>
      <c r="O241" s="97"/>
      <c r="P241" s="97"/>
      <c r="Q241" s="97"/>
      <c r="R241" s="97"/>
      <c r="S241" s="97"/>
      <c r="T241" s="97"/>
      <c r="U241" s="97"/>
      <c r="V241" s="97"/>
      <c r="W241" s="97"/>
      <c r="X241" s="96">
        <v>6152</v>
      </c>
      <c r="Y241" s="96"/>
      <c r="Z241" s="96"/>
      <c r="AA241" s="96"/>
      <c r="AB241" s="96"/>
      <c r="AC241" s="96"/>
      <c r="AD241" s="96"/>
      <c r="AE241" s="96"/>
      <c r="AF241" s="96"/>
      <c r="AG241" s="97">
        <v>0.122968678166663</v>
      </c>
      <c r="AH241" s="97"/>
      <c r="AI241" s="97"/>
      <c r="AJ241" s="97"/>
      <c r="AK241" s="97"/>
      <c r="AL241" s="97"/>
      <c r="AM241" s="97"/>
      <c r="AN241" s="97"/>
      <c r="AO241" s="97"/>
    </row>
    <row r="242" spans="2:44" s="1" customFormat="1" ht="8.85" customHeight="1" x14ac:dyDescent="0.15">
      <c r="B242" s="12" t="s">
        <v>1146</v>
      </c>
      <c r="C242" s="104">
        <v>533307309.36000103</v>
      </c>
      <c r="D242" s="104"/>
      <c r="E242" s="104"/>
      <c r="F242" s="104"/>
      <c r="G242" s="104"/>
      <c r="H242" s="104"/>
      <c r="I242" s="104"/>
      <c r="J242" s="104"/>
      <c r="K242" s="104"/>
      <c r="L242" s="104"/>
      <c r="M242" s="104"/>
      <c r="N242" s="97">
        <v>0.14778420757571301</v>
      </c>
      <c r="O242" s="97"/>
      <c r="P242" s="97"/>
      <c r="Q242" s="97"/>
      <c r="R242" s="97"/>
      <c r="S242" s="97"/>
      <c r="T242" s="97"/>
      <c r="U242" s="97"/>
      <c r="V242" s="97"/>
      <c r="W242" s="97"/>
      <c r="X242" s="96">
        <v>5667</v>
      </c>
      <c r="Y242" s="96"/>
      <c r="Z242" s="96"/>
      <c r="AA242" s="96"/>
      <c r="AB242" s="96"/>
      <c r="AC242" s="96"/>
      <c r="AD242" s="96"/>
      <c r="AE242" s="96"/>
      <c r="AF242" s="96"/>
      <c r="AG242" s="97">
        <v>0.11327430090547499</v>
      </c>
      <c r="AH242" s="97"/>
      <c r="AI242" s="97"/>
      <c r="AJ242" s="97"/>
      <c r="AK242" s="97"/>
      <c r="AL242" s="97"/>
      <c r="AM242" s="97"/>
      <c r="AN242" s="97"/>
      <c r="AO242" s="97"/>
    </row>
    <row r="243" spans="2:44" s="1" customFormat="1" ht="8.85" customHeight="1" x14ac:dyDescent="0.15">
      <c r="B243" s="12" t="s">
        <v>1147</v>
      </c>
      <c r="C243" s="104">
        <v>480332065.81999898</v>
      </c>
      <c r="D243" s="104"/>
      <c r="E243" s="104"/>
      <c r="F243" s="104"/>
      <c r="G243" s="104"/>
      <c r="H243" s="104"/>
      <c r="I243" s="104"/>
      <c r="J243" s="104"/>
      <c r="K243" s="104"/>
      <c r="L243" s="104"/>
      <c r="M243" s="104"/>
      <c r="N243" s="97">
        <v>0.13310429554322101</v>
      </c>
      <c r="O243" s="97"/>
      <c r="P243" s="97"/>
      <c r="Q243" s="97"/>
      <c r="R243" s="97"/>
      <c r="S243" s="97"/>
      <c r="T243" s="97"/>
      <c r="U243" s="97"/>
      <c r="V243" s="97"/>
      <c r="W243" s="97"/>
      <c r="X243" s="96">
        <v>4539</v>
      </c>
      <c r="Y243" s="96"/>
      <c r="Z243" s="96"/>
      <c r="AA243" s="96"/>
      <c r="AB243" s="96"/>
      <c r="AC243" s="96"/>
      <c r="AD243" s="96"/>
      <c r="AE243" s="96"/>
      <c r="AF243" s="96"/>
      <c r="AG243" s="97">
        <v>9.0727378120689997E-2</v>
      </c>
      <c r="AH243" s="97"/>
      <c r="AI243" s="97"/>
      <c r="AJ243" s="97"/>
      <c r="AK243" s="97"/>
      <c r="AL243" s="97"/>
      <c r="AM243" s="97"/>
      <c r="AN243" s="97"/>
      <c r="AO243" s="97"/>
    </row>
    <row r="244" spans="2:44" s="1" customFormat="1" ht="8.85" customHeight="1" x14ac:dyDescent="0.15">
      <c r="B244" s="12" t="s">
        <v>1148</v>
      </c>
      <c r="C244" s="104">
        <v>454471962.24000001</v>
      </c>
      <c r="D244" s="104"/>
      <c r="E244" s="104"/>
      <c r="F244" s="104"/>
      <c r="G244" s="104"/>
      <c r="H244" s="104"/>
      <c r="I244" s="104"/>
      <c r="J244" s="104"/>
      <c r="K244" s="104"/>
      <c r="L244" s="104"/>
      <c r="M244" s="104"/>
      <c r="N244" s="97">
        <v>0.12593823040906299</v>
      </c>
      <c r="O244" s="97"/>
      <c r="P244" s="97"/>
      <c r="Q244" s="97"/>
      <c r="R244" s="97"/>
      <c r="S244" s="97"/>
      <c r="T244" s="97"/>
      <c r="U244" s="97"/>
      <c r="V244" s="97"/>
      <c r="W244" s="97"/>
      <c r="X244" s="96">
        <v>3832</v>
      </c>
      <c r="Y244" s="96"/>
      <c r="Z244" s="96"/>
      <c r="AA244" s="96"/>
      <c r="AB244" s="96"/>
      <c r="AC244" s="96"/>
      <c r="AD244" s="96"/>
      <c r="AE244" s="96"/>
      <c r="AF244" s="96"/>
      <c r="AG244" s="97">
        <v>7.6595574566751298E-2</v>
      </c>
      <c r="AH244" s="97"/>
      <c r="AI244" s="97"/>
      <c r="AJ244" s="97"/>
      <c r="AK244" s="97"/>
      <c r="AL244" s="97"/>
      <c r="AM244" s="97"/>
      <c r="AN244" s="97"/>
      <c r="AO244" s="97"/>
    </row>
    <row r="245" spans="2:44" s="1" customFormat="1" ht="8.85" customHeight="1" x14ac:dyDescent="0.15">
      <c r="B245" s="12" t="s">
        <v>1149</v>
      </c>
      <c r="C245" s="104">
        <v>323454092.06</v>
      </c>
      <c r="D245" s="104"/>
      <c r="E245" s="104"/>
      <c r="F245" s="104"/>
      <c r="G245" s="104"/>
      <c r="H245" s="104"/>
      <c r="I245" s="104"/>
      <c r="J245" s="104"/>
      <c r="K245" s="104"/>
      <c r="L245" s="104"/>
      <c r="M245" s="104"/>
      <c r="N245" s="97">
        <v>8.9632011118641899E-2</v>
      </c>
      <c r="O245" s="97"/>
      <c r="P245" s="97"/>
      <c r="Q245" s="97"/>
      <c r="R245" s="97"/>
      <c r="S245" s="97"/>
      <c r="T245" s="97"/>
      <c r="U245" s="97"/>
      <c r="V245" s="97"/>
      <c r="W245" s="97"/>
      <c r="X245" s="96">
        <v>2229</v>
      </c>
      <c r="Y245" s="96"/>
      <c r="Z245" s="96"/>
      <c r="AA245" s="96"/>
      <c r="AB245" s="96"/>
      <c r="AC245" s="96"/>
      <c r="AD245" s="96"/>
      <c r="AE245" s="96"/>
      <c r="AF245" s="96"/>
      <c r="AG245" s="97">
        <v>4.4554158588018998E-2</v>
      </c>
      <c r="AH245" s="97"/>
      <c r="AI245" s="97"/>
      <c r="AJ245" s="97"/>
      <c r="AK245" s="97"/>
      <c r="AL245" s="97"/>
      <c r="AM245" s="97"/>
      <c r="AN245" s="97"/>
      <c r="AO245" s="97"/>
    </row>
    <row r="246" spans="2:44" s="1" customFormat="1" ht="8.85" customHeight="1" x14ac:dyDescent="0.15">
      <c r="B246" s="12" t="s">
        <v>1150</v>
      </c>
      <c r="C246" s="104">
        <v>110553656.02</v>
      </c>
      <c r="D246" s="104"/>
      <c r="E246" s="104"/>
      <c r="F246" s="104"/>
      <c r="G246" s="104"/>
      <c r="H246" s="104"/>
      <c r="I246" s="104"/>
      <c r="J246" s="104"/>
      <c r="K246" s="104"/>
      <c r="L246" s="104"/>
      <c r="M246" s="104"/>
      <c r="N246" s="97">
        <v>3.06354031958051E-2</v>
      </c>
      <c r="O246" s="97"/>
      <c r="P246" s="97"/>
      <c r="Q246" s="97"/>
      <c r="R246" s="97"/>
      <c r="S246" s="97"/>
      <c r="T246" s="97"/>
      <c r="U246" s="97"/>
      <c r="V246" s="97"/>
      <c r="W246" s="97"/>
      <c r="X246" s="96">
        <v>680</v>
      </c>
      <c r="Y246" s="96"/>
      <c r="Z246" s="96"/>
      <c r="AA246" s="96"/>
      <c r="AB246" s="96"/>
      <c r="AC246" s="96"/>
      <c r="AD246" s="96"/>
      <c r="AE246" s="96"/>
      <c r="AF246" s="96"/>
      <c r="AG246" s="97">
        <v>1.3592116572387999E-2</v>
      </c>
      <c r="AH246" s="97"/>
      <c r="AI246" s="97"/>
      <c r="AJ246" s="97"/>
      <c r="AK246" s="97"/>
      <c r="AL246" s="97"/>
      <c r="AM246" s="97"/>
      <c r="AN246" s="97"/>
      <c r="AO246" s="97"/>
    </row>
    <row r="247" spans="2:44" s="1" customFormat="1" ht="8.85" customHeight="1" x14ac:dyDescent="0.15">
      <c r="B247" s="12" t="s">
        <v>1151</v>
      </c>
      <c r="C247" s="104">
        <v>4703683.78</v>
      </c>
      <c r="D247" s="104"/>
      <c r="E247" s="104"/>
      <c r="F247" s="104"/>
      <c r="G247" s="104"/>
      <c r="H247" s="104"/>
      <c r="I247" s="104"/>
      <c r="J247" s="104"/>
      <c r="K247" s="104"/>
      <c r="L247" s="104"/>
      <c r="M247" s="104"/>
      <c r="N247" s="97">
        <v>1.30343268864668E-3</v>
      </c>
      <c r="O247" s="97"/>
      <c r="P247" s="97"/>
      <c r="Q247" s="97"/>
      <c r="R247" s="97"/>
      <c r="S247" s="97"/>
      <c r="T247" s="97"/>
      <c r="U247" s="97"/>
      <c r="V247" s="97"/>
      <c r="W247" s="97"/>
      <c r="X247" s="96">
        <v>50</v>
      </c>
      <c r="Y247" s="96"/>
      <c r="Z247" s="96"/>
      <c r="AA247" s="96"/>
      <c r="AB247" s="96"/>
      <c r="AC247" s="96"/>
      <c r="AD247" s="96"/>
      <c r="AE247" s="96"/>
      <c r="AF247" s="96"/>
      <c r="AG247" s="97">
        <v>9.994203362050009E-4</v>
      </c>
      <c r="AH247" s="97"/>
      <c r="AI247" s="97"/>
      <c r="AJ247" s="97"/>
      <c r="AK247" s="97"/>
      <c r="AL247" s="97"/>
      <c r="AM247" s="97"/>
      <c r="AN247" s="97"/>
      <c r="AO247" s="97"/>
    </row>
    <row r="248" spans="2:44" s="1" customFormat="1" ht="8.85" customHeight="1" x14ac:dyDescent="0.15">
      <c r="B248" s="12" t="s">
        <v>1152</v>
      </c>
      <c r="C248" s="104">
        <v>2359793.5499999998</v>
      </c>
      <c r="D248" s="104"/>
      <c r="E248" s="104"/>
      <c r="F248" s="104"/>
      <c r="G248" s="104"/>
      <c r="H248" s="104"/>
      <c r="I248" s="104"/>
      <c r="J248" s="104"/>
      <c r="K248" s="104"/>
      <c r="L248" s="104"/>
      <c r="M248" s="104"/>
      <c r="N248" s="97">
        <v>6.5391982016435395E-4</v>
      </c>
      <c r="O248" s="97"/>
      <c r="P248" s="97"/>
      <c r="Q248" s="97"/>
      <c r="R248" s="97"/>
      <c r="S248" s="97"/>
      <c r="T248" s="97"/>
      <c r="U248" s="97"/>
      <c r="V248" s="97"/>
      <c r="W248" s="97"/>
      <c r="X248" s="96">
        <v>15</v>
      </c>
      <c r="Y248" s="96"/>
      <c r="Z248" s="96"/>
      <c r="AA248" s="96"/>
      <c r="AB248" s="96"/>
      <c r="AC248" s="96"/>
      <c r="AD248" s="96"/>
      <c r="AE248" s="96"/>
      <c r="AF248" s="96"/>
      <c r="AG248" s="97">
        <v>2.9982610086149998E-4</v>
      </c>
      <c r="AH248" s="97"/>
      <c r="AI248" s="97"/>
      <c r="AJ248" s="97"/>
      <c r="AK248" s="97"/>
      <c r="AL248" s="97"/>
      <c r="AM248" s="97"/>
      <c r="AN248" s="97"/>
      <c r="AO248" s="97"/>
    </row>
    <row r="249" spans="2:44" s="1" customFormat="1" ht="8.85" customHeight="1" x14ac:dyDescent="0.15">
      <c r="B249" s="12" t="s">
        <v>1153</v>
      </c>
      <c r="C249" s="104">
        <v>16262553.18</v>
      </c>
      <c r="D249" s="104"/>
      <c r="E249" s="104"/>
      <c r="F249" s="104"/>
      <c r="G249" s="104"/>
      <c r="H249" s="104"/>
      <c r="I249" s="104"/>
      <c r="J249" s="104"/>
      <c r="K249" s="104"/>
      <c r="L249" s="104"/>
      <c r="M249" s="104"/>
      <c r="N249" s="97">
        <v>4.5064983972343004E-3</v>
      </c>
      <c r="O249" s="97"/>
      <c r="P249" s="97"/>
      <c r="Q249" s="97"/>
      <c r="R249" s="97"/>
      <c r="S249" s="97"/>
      <c r="T249" s="97"/>
      <c r="U249" s="97"/>
      <c r="V249" s="97"/>
      <c r="W249" s="97"/>
      <c r="X249" s="96">
        <v>150</v>
      </c>
      <c r="Y249" s="96"/>
      <c r="Z249" s="96"/>
      <c r="AA249" s="96"/>
      <c r="AB249" s="96"/>
      <c r="AC249" s="96"/>
      <c r="AD249" s="96"/>
      <c r="AE249" s="96"/>
      <c r="AF249" s="96"/>
      <c r="AG249" s="97">
        <v>2.9982610086150001E-3</v>
      </c>
      <c r="AH249" s="97"/>
      <c r="AI249" s="97"/>
      <c r="AJ249" s="97"/>
      <c r="AK249" s="97"/>
      <c r="AL249" s="97"/>
      <c r="AM249" s="97"/>
      <c r="AN249" s="97"/>
      <c r="AO249" s="97"/>
    </row>
    <row r="250" spans="2:44" s="1" customFormat="1" ht="10.199999999999999" customHeight="1" x14ac:dyDescent="0.15">
      <c r="B250" s="51"/>
      <c r="C250" s="105">
        <v>3608689440.5599999</v>
      </c>
      <c r="D250" s="105"/>
      <c r="E250" s="105"/>
      <c r="F250" s="105"/>
      <c r="G250" s="105"/>
      <c r="H250" s="105"/>
      <c r="I250" s="105"/>
      <c r="J250" s="105"/>
      <c r="K250" s="105"/>
      <c r="L250" s="105"/>
      <c r="M250" s="105"/>
      <c r="N250" s="99">
        <v>1</v>
      </c>
      <c r="O250" s="99"/>
      <c r="P250" s="99"/>
      <c r="Q250" s="99"/>
      <c r="R250" s="99"/>
      <c r="S250" s="99"/>
      <c r="T250" s="99"/>
      <c r="U250" s="99"/>
      <c r="V250" s="99"/>
      <c r="W250" s="99"/>
      <c r="X250" s="98">
        <v>50029</v>
      </c>
      <c r="Y250" s="98"/>
      <c r="Z250" s="98"/>
      <c r="AA250" s="98"/>
      <c r="AB250" s="98"/>
      <c r="AC250" s="98"/>
      <c r="AD250" s="98"/>
      <c r="AE250" s="98"/>
      <c r="AF250" s="98"/>
      <c r="AG250" s="99">
        <v>1</v>
      </c>
      <c r="AH250" s="99"/>
      <c r="AI250" s="99"/>
      <c r="AJ250" s="99"/>
      <c r="AK250" s="99"/>
      <c r="AL250" s="99"/>
      <c r="AM250" s="99"/>
      <c r="AN250" s="99"/>
      <c r="AO250" s="99"/>
    </row>
    <row r="251" spans="2:44" s="1" customFormat="1" ht="7.2" customHeight="1" x14ac:dyDescent="0.15"/>
    <row r="252" spans="2:44" s="1" customFormat="1" ht="15.3" customHeight="1" x14ac:dyDescent="0.15">
      <c r="B252" s="85" t="s">
        <v>1186</v>
      </c>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c r="AG252" s="85"/>
      <c r="AH252" s="85"/>
      <c r="AI252" s="85"/>
      <c r="AJ252" s="85"/>
      <c r="AK252" s="85"/>
      <c r="AL252" s="85"/>
      <c r="AM252" s="85"/>
      <c r="AN252" s="85"/>
      <c r="AO252" s="85"/>
      <c r="AP252" s="85"/>
      <c r="AQ252" s="85"/>
      <c r="AR252" s="85"/>
    </row>
    <row r="253" spans="2:44" s="1" customFormat="1" ht="6.3" customHeight="1" x14ac:dyDescent="0.15"/>
    <row r="254" spans="2:44" s="1" customFormat="1" ht="10.199999999999999" customHeight="1" x14ac:dyDescent="0.15">
      <c r="B254" s="50"/>
      <c r="C254" s="83" t="s">
        <v>1057</v>
      </c>
      <c r="D254" s="83"/>
      <c r="E254" s="83"/>
      <c r="F254" s="83"/>
      <c r="G254" s="83"/>
      <c r="H254" s="83"/>
      <c r="I254" s="83"/>
      <c r="J254" s="83"/>
      <c r="K254" s="83"/>
      <c r="L254" s="83"/>
      <c r="M254" s="83"/>
      <c r="N254" s="83" t="s">
        <v>1058</v>
      </c>
      <c r="O254" s="83"/>
      <c r="P254" s="83"/>
      <c r="Q254" s="83"/>
      <c r="R254" s="83"/>
      <c r="S254" s="83"/>
      <c r="T254" s="83"/>
      <c r="U254" s="83"/>
      <c r="V254" s="83"/>
      <c r="W254" s="83"/>
      <c r="X254" s="83" t="s">
        <v>1059</v>
      </c>
      <c r="Y254" s="83"/>
      <c r="Z254" s="83"/>
      <c r="AA254" s="83"/>
      <c r="AB254" s="83"/>
      <c r="AC254" s="83"/>
      <c r="AD254" s="83"/>
      <c r="AE254" s="83"/>
      <c r="AF254" s="83"/>
      <c r="AG254" s="83" t="s">
        <v>1058</v>
      </c>
      <c r="AH254" s="83"/>
      <c r="AI254" s="83"/>
      <c r="AJ254" s="83"/>
      <c r="AK254" s="83"/>
      <c r="AL254" s="83"/>
      <c r="AM254" s="83"/>
      <c r="AN254" s="83"/>
      <c r="AO254" s="83"/>
    </row>
    <row r="255" spans="2:44" s="1" customFormat="1" ht="8.85" customHeight="1" x14ac:dyDescent="0.15">
      <c r="B255" s="12" t="s">
        <v>1141</v>
      </c>
      <c r="C255" s="104">
        <v>71246538.659999996</v>
      </c>
      <c r="D255" s="104"/>
      <c r="E255" s="104"/>
      <c r="F255" s="104"/>
      <c r="G255" s="104"/>
      <c r="H255" s="104"/>
      <c r="I255" s="104"/>
      <c r="J255" s="104"/>
      <c r="K255" s="104"/>
      <c r="L255" s="104"/>
      <c r="M255" s="104"/>
      <c r="N255" s="97">
        <v>1.9743050720636101E-2</v>
      </c>
      <c r="O255" s="97"/>
      <c r="P255" s="97"/>
      <c r="Q255" s="97"/>
      <c r="R255" s="97"/>
      <c r="S255" s="97"/>
      <c r="T255" s="97"/>
      <c r="U255" s="97"/>
      <c r="V255" s="97"/>
      <c r="W255" s="97"/>
      <c r="X255" s="96">
        <v>5243</v>
      </c>
      <c r="Y255" s="96"/>
      <c r="Z255" s="96"/>
      <c r="AA255" s="96"/>
      <c r="AB255" s="96"/>
      <c r="AC255" s="96"/>
      <c r="AD255" s="96"/>
      <c r="AE255" s="96"/>
      <c r="AF255" s="96"/>
      <c r="AG255" s="97">
        <v>0.104799216454456</v>
      </c>
      <c r="AH255" s="97"/>
      <c r="AI255" s="97"/>
      <c r="AJ255" s="97"/>
      <c r="AK255" s="97"/>
      <c r="AL255" s="97"/>
      <c r="AM255" s="97"/>
      <c r="AN255" s="97"/>
      <c r="AO255" s="97"/>
    </row>
    <row r="256" spans="2:44" s="1" customFormat="1" ht="8.85" customHeight="1" x14ac:dyDescent="0.15">
      <c r="B256" s="12" t="s">
        <v>1142</v>
      </c>
      <c r="C256" s="104">
        <v>169909421.950001</v>
      </c>
      <c r="D256" s="104"/>
      <c r="E256" s="104"/>
      <c r="F256" s="104"/>
      <c r="G256" s="104"/>
      <c r="H256" s="104"/>
      <c r="I256" s="104"/>
      <c r="J256" s="104"/>
      <c r="K256" s="104"/>
      <c r="L256" s="104"/>
      <c r="M256" s="104"/>
      <c r="N256" s="97">
        <v>4.7083414837613198E-2</v>
      </c>
      <c r="O256" s="97"/>
      <c r="P256" s="97"/>
      <c r="Q256" s="97"/>
      <c r="R256" s="97"/>
      <c r="S256" s="97"/>
      <c r="T256" s="97"/>
      <c r="U256" s="97"/>
      <c r="V256" s="97"/>
      <c r="W256" s="97"/>
      <c r="X256" s="96">
        <v>5359</v>
      </c>
      <c r="Y256" s="96"/>
      <c r="Z256" s="96"/>
      <c r="AA256" s="96"/>
      <c r="AB256" s="96"/>
      <c r="AC256" s="96"/>
      <c r="AD256" s="96"/>
      <c r="AE256" s="96"/>
      <c r="AF256" s="96"/>
      <c r="AG256" s="97">
        <v>0.10711787163445199</v>
      </c>
      <c r="AH256" s="97"/>
      <c r="AI256" s="97"/>
      <c r="AJ256" s="97"/>
      <c r="AK256" s="97"/>
      <c r="AL256" s="97"/>
      <c r="AM256" s="97"/>
      <c r="AN256" s="97"/>
      <c r="AO256" s="97"/>
    </row>
    <row r="257" spans="2:44" s="1" customFormat="1" ht="8.85" customHeight="1" x14ac:dyDescent="0.15">
      <c r="B257" s="12" t="s">
        <v>1143</v>
      </c>
      <c r="C257" s="104">
        <v>250370770.81999999</v>
      </c>
      <c r="D257" s="104"/>
      <c r="E257" s="104"/>
      <c r="F257" s="104"/>
      <c r="G257" s="104"/>
      <c r="H257" s="104"/>
      <c r="I257" s="104"/>
      <c r="J257" s="104"/>
      <c r="K257" s="104"/>
      <c r="L257" s="104"/>
      <c r="M257" s="104"/>
      <c r="N257" s="97">
        <v>6.9379971578032898E-2</v>
      </c>
      <c r="O257" s="97"/>
      <c r="P257" s="97"/>
      <c r="Q257" s="97"/>
      <c r="R257" s="97"/>
      <c r="S257" s="97"/>
      <c r="T257" s="97"/>
      <c r="U257" s="97"/>
      <c r="V257" s="97"/>
      <c r="W257" s="97"/>
      <c r="X257" s="96">
        <v>5366</v>
      </c>
      <c r="Y257" s="96"/>
      <c r="Z257" s="96"/>
      <c r="AA257" s="96"/>
      <c r="AB257" s="96"/>
      <c r="AC257" s="96"/>
      <c r="AD257" s="96"/>
      <c r="AE257" s="96"/>
      <c r="AF257" s="96"/>
      <c r="AG257" s="97">
        <v>0.107257790481521</v>
      </c>
      <c r="AH257" s="97"/>
      <c r="AI257" s="97"/>
      <c r="AJ257" s="97"/>
      <c r="AK257" s="97"/>
      <c r="AL257" s="97"/>
      <c r="AM257" s="97"/>
      <c r="AN257" s="97"/>
      <c r="AO257" s="97"/>
    </row>
    <row r="258" spans="2:44" s="1" customFormat="1" ht="8.85" customHeight="1" x14ac:dyDescent="0.15">
      <c r="B258" s="12" t="s">
        <v>1144</v>
      </c>
      <c r="C258" s="104">
        <v>356129276.13000101</v>
      </c>
      <c r="D258" s="104"/>
      <c r="E258" s="104"/>
      <c r="F258" s="104"/>
      <c r="G258" s="104"/>
      <c r="H258" s="104"/>
      <c r="I258" s="104"/>
      <c r="J258" s="104"/>
      <c r="K258" s="104"/>
      <c r="L258" s="104"/>
      <c r="M258" s="104"/>
      <c r="N258" s="97">
        <v>9.8686595783852304E-2</v>
      </c>
      <c r="O258" s="97"/>
      <c r="P258" s="97"/>
      <c r="Q258" s="97"/>
      <c r="R258" s="97"/>
      <c r="S258" s="97"/>
      <c r="T258" s="97"/>
      <c r="U258" s="97"/>
      <c r="V258" s="97"/>
      <c r="W258" s="97"/>
      <c r="X258" s="96">
        <v>5729</v>
      </c>
      <c r="Y258" s="96"/>
      <c r="Z258" s="96"/>
      <c r="AA258" s="96"/>
      <c r="AB258" s="96"/>
      <c r="AC258" s="96"/>
      <c r="AD258" s="96"/>
      <c r="AE258" s="96"/>
      <c r="AF258" s="96"/>
      <c r="AG258" s="97">
        <v>0.11451358212236901</v>
      </c>
      <c r="AH258" s="97"/>
      <c r="AI258" s="97"/>
      <c r="AJ258" s="97"/>
      <c r="AK258" s="97"/>
      <c r="AL258" s="97"/>
      <c r="AM258" s="97"/>
      <c r="AN258" s="97"/>
      <c r="AO258" s="97"/>
    </row>
    <row r="259" spans="2:44" s="1" customFormat="1" ht="8.85" customHeight="1" x14ac:dyDescent="0.15">
      <c r="B259" s="12" t="s">
        <v>1145</v>
      </c>
      <c r="C259" s="104">
        <v>439460210.330001</v>
      </c>
      <c r="D259" s="104"/>
      <c r="E259" s="104"/>
      <c r="F259" s="104"/>
      <c r="G259" s="104"/>
      <c r="H259" s="104"/>
      <c r="I259" s="104"/>
      <c r="J259" s="104"/>
      <c r="K259" s="104"/>
      <c r="L259" s="104"/>
      <c r="M259" s="104"/>
      <c r="N259" s="97">
        <v>0.121778340189286</v>
      </c>
      <c r="O259" s="97"/>
      <c r="P259" s="97"/>
      <c r="Q259" s="97"/>
      <c r="R259" s="97"/>
      <c r="S259" s="97"/>
      <c r="T259" s="97"/>
      <c r="U259" s="97"/>
      <c r="V259" s="97"/>
      <c r="W259" s="97"/>
      <c r="X259" s="96">
        <v>5967</v>
      </c>
      <c r="Y259" s="96"/>
      <c r="Z259" s="96"/>
      <c r="AA259" s="96"/>
      <c r="AB259" s="96"/>
      <c r="AC259" s="96"/>
      <c r="AD259" s="96"/>
      <c r="AE259" s="96"/>
      <c r="AF259" s="96"/>
      <c r="AG259" s="97">
        <v>0.11927082292270499</v>
      </c>
      <c r="AH259" s="97"/>
      <c r="AI259" s="97"/>
      <c r="AJ259" s="97"/>
      <c r="AK259" s="97"/>
      <c r="AL259" s="97"/>
      <c r="AM259" s="97"/>
      <c r="AN259" s="97"/>
      <c r="AO259" s="97"/>
    </row>
    <row r="260" spans="2:44" s="1" customFormat="1" ht="8.85" customHeight="1" x14ac:dyDescent="0.15">
      <c r="B260" s="12" t="s">
        <v>1146</v>
      </c>
      <c r="C260" s="104">
        <v>494687107.950001</v>
      </c>
      <c r="D260" s="104"/>
      <c r="E260" s="104"/>
      <c r="F260" s="104"/>
      <c r="G260" s="104"/>
      <c r="H260" s="104"/>
      <c r="I260" s="104"/>
      <c r="J260" s="104"/>
      <c r="K260" s="104"/>
      <c r="L260" s="104"/>
      <c r="M260" s="104"/>
      <c r="N260" s="97">
        <v>0.13708220563120399</v>
      </c>
      <c r="O260" s="97"/>
      <c r="P260" s="97"/>
      <c r="Q260" s="97"/>
      <c r="R260" s="97"/>
      <c r="S260" s="97"/>
      <c r="T260" s="97"/>
      <c r="U260" s="97"/>
      <c r="V260" s="97"/>
      <c r="W260" s="97"/>
      <c r="X260" s="96">
        <v>5925</v>
      </c>
      <c r="Y260" s="96"/>
      <c r="Z260" s="96"/>
      <c r="AA260" s="96"/>
      <c r="AB260" s="96"/>
      <c r="AC260" s="96"/>
      <c r="AD260" s="96"/>
      <c r="AE260" s="96"/>
      <c r="AF260" s="96"/>
      <c r="AG260" s="97">
        <v>0.118431309840293</v>
      </c>
      <c r="AH260" s="97"/>
      <c r="AI260" s="97"/>
      <c r="AJ260" s="97"/>
      <c r="AK260" s="97"/>
      <c r="AL260" s="97"/>
      <c r="AM260" s="97"/>
      <c r="AN260" s="97"/>
      <c r="AO260" s="97"/>
    </row>
    <row r="261" spans="2:44" s="1" customFormat="1" ht="8.85" customHeight="1" x14ac:dyDescent="0.15">
      <c r="B261" s="12" t="s">
        <v>1147</v>
      </c>
      <c r="C261" s="104">
        <v>542025641.18999898</v>
      </c>
      <c r="D261" s="104"/>
      <c r="E261" s="104"/>
      <c r="F261" s="104"/>
      <c r="G261" s="104"/>
      <c r="H261" s="104"/>
      <c r="I261" s="104"/>
      <c r="J261" s="104"/>
      <c r="K261" s="104"/>
      <c r="L261" s="104"/>
      <c r="M261" s="104"/>
      <c r="N261" s="97">
        <v>0.150200135012418</v>
      </c>
      <c r="O261" s="97"/>
      <c r="P261" s="97"/>
      <c r="Q261" s="97"/>
      <c r="R261" s="97"/>
      <c r="S261" s="97"/>
      <c r="T261" s="97"/>
      <c r="U261" s="97"/>
      <c r="V261" s="97"/>
      <c r="W261" s="97"/>
      <c r="X261" s="96">
        <v>5720</v>
      </c>
      <c r="Y261" s="96"/>
      <c r="Z261" s="96"/>
      <c r="AA261" s="96"/>
      <c r="AB261" s="96"/>
      <c r="AC261" s="96"/>
      <c r="AD261" s="96"/>
      <c r="AE261" s="96"/>
      <c r="AF261" s="96"/>
      <c r="AG261" s="97">
        <v>0.114333686461852</v>
      </c>
      <c r="AH261" s="97"/>
      <c r="AI261" s="97"/>
      <c r="AJ261" s="97"/>
      <c r="AK261" s="97"/>
      <c r="AL261" s="97"/>
      <c r="AM261" s="97"/>
      <c r="AN261" s="97"/>
      <c r="AO261" s="97"/>
    </row>
    <row r="262" spans="2:44" s="1" customFormat="1" ht="8.85" customHeight="1" x14ac:dyDescent="0.15">
      <c r="B262" s="12" t="s">
        <v>1148</v>
      </c>
      <c r="C262" s="104">
        <v>623706908.38999796</v>
      </c>
      <c r="D262" s="104"/>
      <c r="E262" s="104"/>
      <c r="F262" s="104"/>
      <c r="G262" s="104"/>
      <c r="H262" s="104"/>
      <c r="I262" s="104"/>
      <c r="J262" s="104"/>
      <c r="K262" s="104"/>
      <c r="L262" s="104"/>
      <c r="M262" s="104"/>
      <c r="N262" s="97">
        <v>0.17283474199243101</v>
      </c>
      <c r="O262" s="97"/>
      <c r="P262" s="97"/>
      <c r="Q262" s="97"/>
      <c r="R262" s="97"/>
      <c r="S262" s="97"/>
      <c r="T262" s="97"/>
      <c r="U262" s="97"/>
      <c r="V262" s="97"/>
      <c r="W262" s="97"/>
      <c r="X262" s="96">
        <v>5704</v>
      </c>
      <c r="Y262" s="96"/>
      <c r="Z262" s="96"/>
      <c r="AA262" s="96"/>
      <c r="AB262" s="96"/>
      <c r="AC262" s="96"/>
      <c r="AD262" s="96"/>
      <c r="AE262" s="96"/>
      <c r="AF262" s="96"/>
      <c r="AG262" s="97">
        <v>0.114013871954267</v>
      </c>
      <c r="AH262" s="97"/>
      <c r="AI262" s="97"/>
      <c r="AJ262" s="97"/>
      <c r="AK262" s="97"/>
      <c r="AL262" s="97"/>
      <c r="AM262" s="97"/>
      <c r="AN262" s="97"/>
      <c r="AO262" s="97"/>
    </row>
    <row r="263" spans="2:44" s="1" customFormat="1" ht="8.85" customHeight="1" x14ac:dyDescent="0.15">
      <c r="B263" s="12" t="s">
        <v>1149</v>
      </c>
      <c r="C263" s="104">
        <v>483904209.609999</v>
      </c>
      <c r="D263" s="104"/>
      <c r="E263" s="104"/>
      <c r="F263" s="104"/>
      <c r="G263" s="104"/>
      <c r="H263" s="104"/>
      <c r="I263" s="104"/>
      <c r="J263" s="104"/>
      <c r="K263" s="104"/>
      <c r="L263" s="104"/>
      <c r="M263" s="104"/>
      <c r="N263" s="97">
        <v>0.134094168417803</v>
      </c>
      <c r="O263" s="97"/>
      <c r="P263" s="97"/>
      <c r="Q263" s="97"/>
      <c r="R263" s="97"/>
      <c r="S263" s="97"/>
      <c r="T263" s="97"/>
      <c r="U263" s="97"/>
      <c r="V263" s="97"/>
      <c r="W263" s="97"/>
      <c r="X263" s="96">
        <v>3682</v>
      </c>
      <c r="Y263" s="96"/>
      <c r="Z263" s="96"/>
      <c r="AA263" s="96"/>
      <c r="AB263" s="96"/>
      <c r="AC263" s="96"/>
      <c r="AD263" s="96"/>
      <c r="AE263" s="96"/>
      <c r="AF263" s="96"/>
      <c r="AG263" s="97">
        <v>7.3597313558136299E-2</v>
      </c>
      <c r="AH263" s="97"/>
      <c r="AI263" s="97"/>
      <c r="AJ263" s="97"/>
      <c r="AK263" s="97"/>
      <c r="AL263" s="97"/>
      <c r="AM263" s="97"/>
      <c r="AN263" s="97"/>
      <c r="AO263" s="97"/>
    </row>
    <row r="264" spans="2:44" s="1" customFormat="1" ht="8.85" customHeight="1" x14ac:dyDescent="0.15">
      <c r="B264" s="12" t="s">
        <v>1150</v>
      </c>
      <c r="C264" s="104">
        <v>134528225.47999999</v>
      </c>
      <c r="D264" s="104"/>
      <c r="E264" s="104"/>
      <c r="F264" s="104"/>
      <c r="G264" s="104"/>
      <c r="H264" s="104"/>
      <c r="I264" s="104"/>
      <c r="J264" s="104"/>
      <c r="K264" s="104"/>
      <c r="L264" s="104"/>
      <c r="M264" s="104"/>
      <c r="N264" s="97">
        <v>3.72789700238444E-2</v>
      </c>
      <c r="O264" s="97"/>
      <c r="P264" s="97"/>
      <c r="Q264" s="97"/>
      <c r="R264" s="97"/>
      <c r="S264" s="97"/>
      <c r="T264" s="97"/>
      <c r="U264" s="97"/>
      <c r="V264" s="97"/>
      <c r="W264" s="97"/>
      <c r="X264" s="96">
        <v>934</v>
      </c>
      <c r="Y264" s="96"/>
      <c r="Z264" s="96"/>
      <c r="AA264" s="96"/>
      <c r="AB264" s="96"/>
      <c r="AC264" s="96"/>
      <c r="AD264" s="96"/>
      <c r="AE264" s="96"/>
      <c r="AF264" s="96"/>
      <c r="AG264" s="97">
        <v>1.86691718803094E-2</v>
      </c>
      <c r="AH264" s="97"/>
      <c r="AI264" s="97"/>
      <c r="AJ264" s="97"/>
      <c r="AK264" s="97"/>
      <c r="AL264" s="97"/>
      <c r="AM264" s="97"/>
      <c r="AN264" s="97"/>
      <c r="AO264" s="97"/>
    </row>
    <row r="265" spans="2:44" s="1" customFormat="1" ht="8.85" customHeight="1" x14ac:dyDescent="0.15">
      <c r="B265" s="12" t="s">
        <v>1151</v>
      </c>
      <c r="C265" s="104">
        <v>15717771.51</v>
      </c>
      <c r="D265" s="104"/>
      <c r="E265" s="104"/>
      <c r="F265" s="104"/>
      <c r="G265" s="104"/>
      <c r="H265" s="104"/>
      <c r="I265" s="104"/>
      <c r="J265" s="104"/>
      <c r="K265" s="104"/>
      <c r="L265" s="104"/>
      <c r="M265" s="104"/>
      <c r="N265" s="97">
        <v>4.3555345420804303E-3</v>
      </c>
      <c r="O265" s="97"/>
      <c r="P265" s="97"/>
      <c r="Q265" s="97"/>
      <c r="R265" s="97"/>
      <c r="S265" s="97"/>
      <c r="T265" s="97"/>
      <c r="U265" s="97"/>
      <c r="V265" s="97"/>
      <c r="W265" s="97"/>
      <c r="X265" s="96">
        <v>153</v>
      </c>
      <c r="Y265" s="96"/>
      <c r="Z265" s="96"/>
      <c r="AA265" s="96"/>
      <c r="AB265" s="96"/>
      <c r="AC265" s="96"/>
      <c r="AD265" s="96"/>
      <c r="AE265" s="96"/>
      <c r="AF265" s="96"/>
      <c r="AG265" s="97">
        <v>3.0582262287873001E-3</v>
      </c>
      <c r="AH265" s="97"/>
      <c r="AI265" s="97"/>
      <c r="AJ265" s="97"/>
      <c r="AK265" s="97"/>
      <c r="AL265" s="97"/>
      <c r="AM265" s="97"/>
      <c r="AN265" s="97"/>
      <c r="AO265" s="97"/>
    </row>
    <row r="266" spans="2:44" s="1" customFormat="1" ht="8.85" customHeight="1" x14ac:dyDescent="0.15">
      <c r="B266" s="12" t="s">
        <v>1152</v>
      </c>
      <c r="C266" s="104">
        <v>3334209.89</v>
      </c>
      <c r="D266" s="104"/>
      <c r="E266" s="104"/>
      <c r="F266" s="104"/>
      <c r="G266" s="104"/>
      <c r="H266" s="104"/>
      <c r="I266" s="104"/>
      <c r="J266" s="104"/>
      <c r="K266" s="104"/>
      <c r="L266" s="104"/>
      <c r="M266" s="104"/>
      <c r="N266" s="97">
        <v>9.2393927072943001E-4</v>
      </c>
      <c r="O266" s="97"/>
      <c r="P266" s="97"/>
      <c r="Q266" s="97"/>
      <c r="R266" s="97"/>
      <c r="S266" s="97"/>
      <c r="T266" s="97"/>
      <c r="U266" s="97"/>
      <c r="V266" s="97"/>
      <c r="W266" s="97"/>
      <c r="X266" s="96">
        <v>37</v>
      </c>
      <c r="Y266" s="96"/>
      <c r="Z266" s="96"/>
      <c r="AA266" s="96"/>
      <c r="AB266" s="96"/>
      <c r="AC266" s="96"/>
      <c r="AD266" s="96"/>
      <c r="AE266" s="96"/>
      <c r="AF266" s="96"/>
      <c r="AG266" s="97">
        <v>7.39571048791701E-4</v>
      </c>
      <c r="AH266" s="97"/>
      <c r="AI266" s="97"/>
      <c r="AJ266" s="97"/>
      <c r="AK266" s="97"/>
      <c r="AL266" s="97"/>
      <c r="AM266" s="97"/>
      <c r="AN266" s="97"/>
      <c r="AO266" s="97"/>
    </row>
    <row r="267" spans="2:44" s="1" customFormat="1" ht="8.85" customHeight="1" x14ac:dyDescent="0.15">
      <c r="B267" s="12" t="s">
        <v>1153</v>
      </c>
      <c r="C267" s="104">
        <v>23669148.649999999</v>
      </c>
      <c r="D267" s="104"/>
      <c r="E267" s="104"/>
      <c r="F267" s="104"/>
      <c r="G267" s="104"/>
      <c r="H267" s="104"/>
      <c r="I267" s="104"/>
      <c r="J267" s="104"/>
      <c r="K267" s="104"/>
      <c r="L267" s="104"/>
      <c r="M267" s="104"/>
      <c r="N267" s="97">
        <v>6.5589320000689804E-3</v>
      </c>
      <c r="O267" s="97"/>
      <c r="P267" s="97"/>
      <c r="Q267" s="97"/>
      <c r="R267" s="97"/>
      <c r="S267" s="97"/>
      <c r="T267" s="97"/>
      <c r="U267" s="97"/>
      <c r="V267" s="97"/>
      <c r="W267" s="97"/>
      <c r="X267" s="96">
        <v>210</v>
      </c>
      <c r="Y267" s="96"/>
      <c r="Z267" s="96"/>
      <c r="AA267" s="96"/>
      <c r="AB267" s="96"/>
      <c r="AC267" s="96"/>
      <c r="AD267" s="96"/>
      <c r="AE267" s="96"/>
      <c r="AF267" s="96"/>
      <c r="AG267" s="97">
        <v>4.1975654120610002E-3</v>
      </c>
      <c r="AH267" s="97"/>
      <c r="AI267" s="97"/>
      <c r="AJ267" s="97"/>
      <c r="AK267" s="97"/>
      <c r="AL267" s="97"/>
      <c r="AM267" s="97"/>
      <c r="AN267" s="97"/>
      <c r="AO267" s="97"/>
    </row>
    <row r="268" spans="2:44" s="1" customFormat="1" ht="10.199999999999999" customHeight="1" x14ac:dyDescent="0.15">
      <c r="B268" s="51"/>
      <c r="C268" s="105">
        <v>3608689440.5599999</v>
      </c>
      <c r="D268" s="105"/>
      <c r="E268" s="105"/>
      <c r="F268" s="105"/>
      <c r="G268" s="105"/>
      <c r="H268" s="105"/>
      <c r="I268" s="105"/>
      <c r="J268" s="105"/>
      <c r="K268" s="105"/>
      <c r="L268" s="105"/>
      <c r="M268" s="105"/>
      <c r="N268" s="99">
        <v>1</v>
      </c>
      <c r="O268" s="99"/>
      <c r="P268" s="99"/>
      <c r="Q268" s="99"/>
      <c r="R268" s="99"/>
      <c r="S268" s="99"/>
      <c r="T268" s="99"/>
      <c r="U268" s="99"/>
      <c r="V268" s="99"/>
      <c r="W268" s="99"/>
      <c r="X268" s="98">
        <v>50029</v>
      </c>
      <c r="Y268" s="98"/>
      <c r="Z268" s="98"/>
      <c r="AA268" s="98"/>
      <c r="AB268" s="98"/>
      <c r="AC268" s="98"/>
      <c r="AD268" s="98"/>
      <c r="AE268" s="98"/>
      <c r="AF268" s="98"/>
      <c r="AG268" s="99">
        <v>1</v>
      </c>
      <c r="AH268" s="99"/>
      <c r="AI268" s="99"/>
      <c r="AJ268" s="99"/>
      <c r="AK268" s="99"/>
      <c r="AL268" s="99"/>
      <c r="AM268" s="99"/>
      <c r="AN268" s="99"/>
      <c r="AO268" s="99"/>
    </row>
    <row r="269" spans="2:44" s="1" customFormat="1" ht="7.2" customHeight="1" x14ac:dyDescent="0.15"/>
    <row r="270" spans="2:44" s="1" customFormat="1" ht="15.3" customHeight="1" x14ac:dyDescent="0.15">
      <c r="B270" s="85" t="s">
        <v>1187</v>
      </c>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c r="AC270" s="85"/>
      <c r="AD270" s="85"/>
      <c r="AE270" s="85"/>
      <c r="AF270" s="85"/>
      <c r="AG270" s="85"/>
      <c r="AH270" s="85"/>
      <c r="AI270" s="85"/>
      <c r="AJ270" s="85"/>
      <c r="AK270" s="85"/>
      <c r="AL270" s="85"/>
      <c r="AM270" s="85"/>
      <c r="AN270" s="85"/>
      <c r="AO270" s="85"/>
      <c r="AP270" s="85"/>
      <c r="AQ270" s="85"/>
      <c r="AR270" s="85"/>
    </row>
    <row r="271" spans="2:44" s="1" customFormat="1" ht="6.3" customHeight="1" x14ac:dyDescent="0.15"/>
    <row r="272" spans="2:44" s="1" customFormat="1" ht="10.65" customHeight="1" x14ac:dyDescent="0.15">
      <c r="B272" s="100"/>
      <c r="C272" s="100"/>
      <c r="D272" s="83" t="s">
        <v>1057</v>
      </c>
      <c r="E272" s="83"/>
      <c r="F272" s="83"/>
      <c r="G272" s="83"/>
      <c r="H272" s="83"/>
      <c r="I272" s="83"/>
      <c r="J272" s="83"/>
      <c r="K272" s="83"/>
      <c r="L272" s="83"/>
      <c r="M272" s="83"/>
      <c r="N272" s="83"/>
      <c r="O272" s="83" t="s">
        <v>1058</v>
      </c>
      <c r="P272" s="83"/>
      <c r="Q272" s="83"/>
      <c r="R272" s="83"/>
      <c r="S272" s="83"/>
      <c r="T272" s="83"/>
      <c r="U272" s="83"/>
      <c r="V272" s="83"/>
      <c r="W272" s="83"/>
      <c r="X272" s="83"/>
      <c r="Y272" s="83" t="s">
        <v>1059</v>
      </c>
      <c r="Z272" s="83"/>
      <c r="AA272" s="83"/>
      <c r="AB272" s="83"/>
      <c r="AC272" s="83"/>
      <c r="AD272" s="83"/>
      <c r="AE272" s="83"/>
      <c r="AF272" s="83"/>
      <c r="AG272" s="83"/>
      <c r="AH272" s="83" t="s">
        <v>1058</v>
      </c>
      <c r="AI272" s="83"/>
      <c r="AJ272" s="83"/>
      <c r="AK272" s="83"/>
      <c r="AL272" s="83"/>
      <c r="AM272" s="83"/>
      <c r="AN272" s="83"/>
      <c r="AO272" s="83"/>
      <c r="AP272" s="52"/>
    </row>
    <row r="273" spans="2:42" s="1" customFormat="1" ht="8.85" customHeight="1" x14ac:dyDescent="0.15">
      <c r="B273" s="94" t="s">
        <v>1154</v>
      </c>
      <c r="C273" s="94"/>
      <c r="D273" s="104">
        <v>33978177.5900001</v>
      </c>
      <c r="E273" s="104"/>
      <c r="F273" s="104"/>
      <c r="G273" s="104"/>
      <c r="H273" s="104"/>
      <c r="I273" s="104"/>
      <c r="J273" s="104"/>
      <c r="K273" s="104"/>
      <c r="L273" s="104"/>
      <c r="M273" s="104"/>
      <c r="N273" s="104"/>
      <c r="O273" s="97">
        <v>9.4156557802123602E-3</v>
      </c>
      <c r="P273" s="97"/>
      <c r="Q273" s="97"/>
      <c r="R273" s="97"/>
      <c r="S273" s="97"/>
      <c r="T273" s="97"/>
      <c r="U273" s="97"/>
      <c r="V273" s="97"/>
      <c r="W273" s="97"/>
      <c r="X273" s="97"/>
      <c r="Y273" s="96">
        <v>3393</v>
      </c>
      <c r="Z273" s="96"/>
      <c r="AA273" s="96"/>
      <c r="AB273" s="96"/>
      <c r="AC273" s="96"/>
      <c r="AD273" s="96"/>
      <c r="AE273" s="96"/>
      <c r="AF273" s="96"/>
      <c r="AG273" s="96"/>
      <c r="AH273" s="97">
        <v>6.7820664014871399E-2</v>
      </c>
      <c r="AI273" s="97"/>
      <c r="AJ273" s="97"/>
      <c r="AK273" s="97"/>
      <c r="AL273" s="97"/>
      <c r="AM273" s="97"/>
      <c r="AN273" s="97"/>
      <c r="AO273" s="97"/>
      <c r="AP273" s="53">
        <v>1</v>
      </c>
    </row>
    <row r="274" spans="2:42" s="1" customFormat="1" ht="8.85" customHeight="1" x14ac:dyDescent="0.15">
      <c r="B274" s="94" t="s">
        <v>1155</v>
      </c>
      <c r="C274" s="94"/>
      <c r="D274" s="104">
        <v>101804231.16</v>
      </c>
      <c r="E274" s="104"/>
      <c r="F274" s="104"/>
      <c r="G274" s="104"/>
      <c r="H274" s="104"/>
      <c r="I274" s="104"/>
      <c r="J274" s="104"/>
      <c r="K274" s="104"/>
      <c r="L274" s="104"/>
      <c r="M274" s="104"/>
      <c r="N274" s="104"/>
      <c r="O274" s="97">
        <v>2.8210859603424902E-2</v>
      </c>
      <c r="P274" s="97"/>
      <c r="Q274" s="97"/>
      <c r="R274" s="97"/>
      <c r="S274" s="97"/>
      <c r="T274" s="97"/>
      <c r="U274" s="97"/>
      <c r="V274" s="97"/>
      <c r="W274" s="97"/>
      <c r="X274" s="97"/>
      <c r="Y274" s="96">
        <v>4514</v>
      </c>
      <c r="Z274" s="96"/>
      <c r="AA274" s="96"/>
      <c r="AB274" s="96"/>
      <c r="AC274" s="96"/>
      <c r="AD274" s="96"/>
      <c r="AE274" s="96"/>
      <c r="AF274" s="96"/>
      <c r="AG274" s="96"/>
      <c r="AH274" s="97">
        <v>9.0227667952587506E-2</v>
      </c>
      <c r="AI274" s="97"/>
      <c r="AJ274" s="97"/>
      <c r="AK274" s="97"/>
      <c r="AL274" s="97"/>
      <c r="AM274" s="97"/>
      <c r="AN274" s="97"/>
      <c r="AO274" s="97"/>
      <c r="AP274" s="53">
        <v>2</v>
      </c>
    </row>
    <row r="275" spans="2:42" s="1" customFormat="1" ht="8.85" customHeight="1" x14ac:dyDescent="0.15">
      <c r="B275" s="94" t="s">
        <v>1156</v>
      </c>
      <c r="C275" s="94"/>
      <c r="D275" s="104">
        <v>211282753.88999999</v>
      </c>
      <c r="E275" s="104"/>
      <c r="F275" s="104"/>
      <c r="G275" s="104"/>
      <c r="H275" s="104"/>
      <c r="I275" s="104"/>
      <c r="J275" s="104"/>
      <c r="K275" s="104"/>
      <c r="L275" s="104"/>
      <c r="M275" s="104"/>
      <c r="N275" s="104"/>
      <c r="O275" s="97">
        <v>5.8548333784359398E-2</v>
      </c>
      <c r="P275" s="97"/>
      <c r="Q275" s="97"/>
      <c r="R275" s="97"/>
      <c r="S275" s="97"/>
      <c r="T275" s="97"/>
      <c r="U275" s="97"/>
      <c r="V275" s="97"/>
      <c r="W275" s="97"/>
      <c r="X275" s="97"/>
      <c r="Y275" s="96">
        <v>5060</v>
      </c>
      <c r="Z275" s="96"/>
      <c r="AA275" s="96"/>
      <c r="AB275" s="96"/>
      <c r="AC275" s="96"/>
      <c r="AD275" s="96"/>
      <c r="AE275" s="96"/>
      <c r="AF275" s="96"/>
      <c r="AG275" s="96"/>
      <c r="AH275" s="97">
        <v>0.101141338023946</v>
      </c>
      <c r="AI275" s="97"/>
      <c r="AJ275" s="97"/>
      <c r="AK275" s="97"/>
      <c r="AL275" s="97"/>
      <c r="AM275" s="97"/>
      <c r="AN275" s="97"/>
      <c r="AO275" s="97"/>
      <c r="AP275" s="53">
        <v>3</v>
      </c>
    </row>
    <row r="276" spans="2:42" s="1" customFormat="1" ht="8.85" customHeight="1" x14ac:dyDescent="0.15">
      <c r="B276" s="94" t="s">
        <v>1157</v>
      </c>
      <c r="C276" s="94"/>
      <c r="D276" s="104">
        <v>423143272.60000002</v>
      </c>
      <c r="E276" s="104"/>
      <c r="F276" s="104"/>
      <c r="G276" s="104"/>
      <c r="H276" s="104"/>
      <c r="I276" s="104"/>
      <c r="J276" s="104"/>
      <c r="K276" s="104"/>
      <c r="L276" s="104"/>
      <c r="M276" s="104"/>
      <c r="N276" s="104"/>
      <c r="O276" s="97">
        <v>0.117256771348641</v>
      </c>
      <c r="P276" s="97"/>
      <c r="Q276" s="97"/>
      <c r="R276" s="97"/>
      <c r="S276" s="97"/>
      <c r="T276" s="97"/>
      <c r="U276" s="97"/>
      <c r="V276" s="97"/>
      <c r="W276" s="97"/>
      <c r="X276" s="97"/>
      <c r="Y276" s="96">
        <v>6087</v>
      </c>
      <c r="Z276" s="96"/>
      <c r="AA276" s="96"/>
      <c r="AB276" s="96"/>
      <c r="AC276" s="96"/>
      <c r="AD276" s="96"/>
      <c r="AE276" s="96"/>
      <c r="AF276" s="96"/>
      <c r="AG276" s="96"/>
      <c r="AH276" s="97">
        <v>0.121669431729597</v>
      </c>
      <c r="AI276" s="97"/>
      <c r="AJ276" s="97"/>
      <c r="AK276" s="97"/>
      <c r="AL276" s="97"/>
      <c r="AM276" s="97"/>
      <c r="AN276" s="97"/>
      <c r="AO276" s="97"/>
      <c r="AP276" s="53">
        <v>4</v>
      </c>
    </row>
    <row r="277" spans="2:42" s="1" customFormat="1" ht="8.85" customHeight="1" x14ac:dyDescent="0.15">
      <c r="B277" s="94" t="s">
        <v>1158</v>
      </c>
      <c r="C277" s="94"/>
      <c r="D277" s="104">
        <v>549544063.299999</v>
      </c>
      <c r="E277" s="104"/>
      <c r="F277" s="104"/>
      <c r="G277" s="104"/>
      <c r="H277" s="104"/>
      <c r="I277" s="104"/>
      <c r="J277" s="104"/>
      <c r="K277" s="104"/>
      <c r="L277" s="104"/>
      <c r="M277" s="104"/>
      <c r="N277" s="104"/>
      <c r="O277" s="97">
        <v>0.15228355677365199</v>
      </c>
      <c r="P277" s="97"/>
      <c r="Q277" s="97"/>
      <c r="R277" s="97"/>
      <c r="S277" s="97"/>
      <c r="T277" s="97"/>
      <c r="U277" s="97"/>
      <c r="V277" s="97"/>
      <c r="W277" s="97"/>
      <c r="X277" s="97"/>
      <c r="Y277" s="96">
        <v>6035</v>
      </c>
      <c r="Z277" s="96"/>
      <c r="AA277" s="96"/>
      <c r="AB277" s="96"/>
      <c r="AC277" s="96"/>
      <c r="AD277" s="96"/>
      <c r="AE277" s="96"/>
      <c r="AF277" s="96"/>
      <c r="AG277" s="96"/>
      <c r="AH277" s="97">
        <v>0.12063003457994401</v>
      </c>
      <c r="AI277" s="97"/>
      <c r="AJ277" s="97"/>
      <c r="AK277" s="97"/>
      <c r="AL277" s="97"/>
      <c r="AM277" s="97"/>
      <c r="AN277" s="97"/>
      <c r="AO277" s="97"/>
      <c r="AP277" s="53">
        <v>5</v>
      </c>
    </row>
    <row r="278" spans="2:42" s="1" customFormat="1" ht="8.85" customHeight="1" x14ac:dyDescent="0.15">
      <c r="B278" s="94" t="s">
        <v>1159</v>
      </c>
      <c r="C278" s="94"/>
      <c r="D278" s="104">
        <v>131932241.08</v>
      </c>
      <c r="E278" s="104"/>
      <c r="F278" s="104"/>
      <c r="G278" s="104"/>
      <c r="H278" s="104"/>
      <c r="I278" s="104"/>
      <c r="J278" s="104"/>
      <c r="K278" s="104"/>
      <c r="L278" s="104"/>
      <c r="M278" s="104"/>
      <c r="N278" s="104"/>
      <c r="O278" s="97">
        <v>3.65595996145145E-2</v>
      </c>
      <c r="P278" s="97"/>
      <c r="Q278" s="97"/>
      <c r="R278" s="97"/>
      <c r="S278" s="97"/>
      <c r="T278" s="97"/>
      <c r="U278" s="97"/>
      <c r="V278" s="97"/>
      <c r="W278" s="97"/>
      <c r="X278" s="97"/>
      <c r="Y278" s="96">
        <v>2325</v>
      </c>
      <c r="Z278" s="96"/>
      <c r="AA278" s="96"/>
      <c r="AB278" s="96"/>
      <c r="AC278" s="96"/>
      <c r="AD278" s="96"/>
      <c r="AE278" s="96"/>
      <c r="AF278" s="96"/>
      <c r="AG278" s="96"/>
      <c r="AH278" s="97">
        <v>4.6473045633532599E-2</v>
      </c>
      <c r="AI278" s="97"/>
      <c r="AJ278" s="97"/>
      <c r="AK278" s="97"/>
      <c r="AL278" s="97"/>
      <c r="AM278" s="97"/>
      <c r="AN278" s="97"/>
      <c r="AO278" s="97"/>
      <c r="AP278" s="53">
        <v>6</v>
      </c>
    </row>
    <row r="279" spans="2:42" s="1" customFormat="1" ht="8.85" customHeight="1" x14ac:dyDescent="0.15">
      <c r="B279" s="94" t="s">
        <v>1160</v>
      </c>
      <c r="C279" s="94"/>
      <c r="D279" s="104">
        <v>156362641.71000001</v>
      </c>
      <c r="E279" s="104"/>
      <c r="F279" s="104"/>
      <c r="G279" s="104"/>
      <c r="H279" s="104"/>
      <c r="I279" s="104"/>
      <c r="J279" s="104"/>
      <c r="K279" s="104"/>
      <c r="L279" s="104"/>
      <c r="M279" s="104"/>
      <c r="N279" s="104"/>
      <c r="O279" s="97">
        <v>4.3329481321544697E-2</v>
      </c>
      <c r="P279" s="97"/>
      <c r="Q279" s="97"/>
      <c r="R279" s="97"/>
      <c r="S279" s="97"/>
      <c r="T279" s="97"/>
      <c r="U279" s="97"/>
      <c r="V279" s="97"/>
      <c r="W279" s="97"/>
      <c r="X279" s="97"/>
      <c r="Y279" s="96">
        <v>2555</v>
      </c>
      <c r="Z279" s="96"/>
      <c r="AA279" s="96"/>
      <c r="AB279" s="96"/>
      <c r="AC279" s="96"/>
      <c r="AD279" s="96"/>
      <c r="AE279" s="96"/>
      <c r="AF279" s="96"/>
      <c r="AG279" s="96"/>
      <c r="AH279" s="97">
        <v>5.1070379180075599E-2</v>
      </c>
      <c r="AI279" s="97"/>
      <c r="AJ279" s="97"/>
      <c r="AK279" s="97"/>
      <c r="AL279" s="97"/>
      <c r="AM279" s="97"/>
      <c r="AN279" s="97"/>
      <c r="AO279" s="97"/>
      <c r="AP279" s="53">
        <v>7</v>
      </c>
    </row>
    <row r="280" spans="2:42" s="1" customFormat="1" ht="8.85" customHeight="1" x14ac:dyDescent="0.15">
      <c r="B280" s="94" t="s">
        <v>1161</v>
      </c>
      <c r="C280" s="94"/>
      <c r="D280" s="104">
        <v>189406236.03</v>
      </c>
      <c r="E280" s="104"/>
      <c r="F280" s="104"/>
      <c r="G280" s="104"/>
      <c r="H280" s="104"/>
      <c r="I280" s="104"/>
      <c r="J280" s="104"/>
      <c r="K280" s="104"/>
      <c r="L280" s="104"/>
      <c r="M280" s="104"/>
      <c r="N280" s="104"/>
      <c r="O280" s="97">
        <v>5.2486155749830302E-2</v>
      </c>
      <c r="P280" s="97"/>
      <c r="Q280" s="97"/>
      <c r="R280" s="97"/>
      <c r="S280" s="97"/>
      <c r="T280" s="97"/>
      <c r="U280" s="97"/>
      <c r="V280" s="97"/>
      <c r="W280" s="97"/>
      <c r="X280" s="97"/>
      <c r="Y280" s="96">
        <v>2688</v>
      </c>
      <c r="Z280" s="96"/>
      <c r="AA280" s="96"/>
      <c r="AB280" s="96"/>
      <c r="AC280" s="96"/>
      <c r="AD280" s="96"/>
      <c r="AE280" s="96"/>
      <c r="AF280" s="96"/>
      <c r="AG280" s="96"/>
      <c r="AH280" s="97">
        <v>5.3728837274380901E-2</v>
      </c>
      <c r="AI280" s="97"/>
      <c r="AJ280" s="97"/>
      <c r="AK280" s="97"/>
      <c r="AL280" s="97"/>
      <c r="AM280" s="97"/>
      <c r="AN280" s="97"/>
      <c r="AO280" s="97"/>
      <c r="AP280" s="53">
        <v>8</v>
      </c>
    </row>
    <row r="281" spans="2:42" s="1" customFormat="1" ht="8.85" customHeight="1" x14ac:dyDescent="0.15">
      <c r="B281" s="94" t="s">
        <v>1162</v>
      </c>
      <c r="C281" s="94"/>
      <c r="D281" s="104">
        <v>208993656.38999999</v>
      </c>
      <c r="E281" s="104"/>
      <c r="F281" s="104"/>
      <c r="G281" s="104"/>
      <c r="H281" s="104"/>
      <c r="I281" s="104"/>
      <c r="J281" s="104"/>
      <c r="K281" s="104"/>
      <c r="L281" s="104"/>
      <c r="M281" s="104"/>
      <c r="N281" s="104"/>
      <c r="O281" s="97">
        <v>5.7914004469602799E-2</v>
      </c>
      <c r="P281" s="97"/>
      <c r="Q281" s="97"/>
      <c r="R281" s="97"/>
      <c r="S281" s="97"/>
      <c r="T281" s="97"/>
      <c r="U281" s="97"/>
      <c r="V281" s="97"/>
      <c r="W281" s="97"/>
      <c r="X281" s="97"/>
      <c r="Y281" s="96">
        <v>2551</v>
      </c>
      <c r="Z281" s="96"/>
      <c r="AA281" s="96"/>
      <c r="AB281" s="96"/>
      <c r="AC281" s="96"/>
      <c r="AD281" s="96"/>
      <c r="AE281" s="96"/>
      <c r="AF281" s="96"/>
      <c r="AG281" s="96"/>
      <c r="AH281" s="97">
        <v>5.0990425553179203E-2</v>
      </c>
      <c r="AI281" s="97"/>
      <c r="AJ281" s="97"/>
      <c r="AK281" s="97"/>
      <c r="AL281" s="97"/>
      <c r="AM281" s="97"/>
      <c r="AN281" s="97"/>
      <c r="AO281" s="97"/>
      <c r="AP281" s="53">
        <v>9</v>
      </c>
    </row>
    <row r="282" spans="2:42" s="1" customFormat="1" ht="8.85" customHeight="1" x14ac:dyDescent="0.15">
      <c r="B282" s="94" t="s">
        <v>1163</v>
      </c>
      <c r="C282" s="94"/>
      <c r="D282" s="104">
        <v>360674423.25</v>
      </c>
      <c r="E282" s="104"/>
      <c r="F282" s="104"/>
      <c r="G282" s="104"/>
      <c r="H282" s="104"/>
      <c r="I282" s="104"/>
      <c r="J282" s="104"/>
      <c r="K282" s="104"/>
      <c r="L282" s="104"/>
      <c r="M282" s="104"/>
      <c r="N282" s="104"/>
      <c r="O282" s="97">
        <v>9.9946096551337002E-2</v>
      </c>
      <c r="P282" s="97"/>
      <c r="Q282" s="97"/>
      <c r="R282" s="97"/>
      <c r="S282" s="97"/>
      <c r="T282" s="97"/>
      <c r="U282" s="97"/>
      <c r="V282" s="97"/>
      <c r="W282" s="97"/>
      <c r="X282" s="97"/>
      <c r="Y282" s="96">
        <v>3309</v>
      </c>
      <c r="Z282" s="96"/>
      <c r="AA282" s="96"/>
      <c r="AB282" s="96"/>
      <c r="AC282" s="96"/>
      <c r="AD282" s="96"/>
      <c r="AE282" s="96"/>
      <c r="AF282" s="96"/>
      <c r="AG282" s="96"/>
      <c r="AH282" s="97">
        <v>6.6141637850046994E-2</v>
      </c>
      <c r="AI282" s="97"/>
      <c r="AJ282" s="97"/>
      <c r="AK282" s="97"/>
      <c r="AL282" s="97"/>
      <c r="AM282" s="97"/>
      <c r="AN282" s="97"/>
      <c r="AO282" s="97"/>
      <c r="AP282" s="53">
        <v>10</v>
      </c>
    </row>
    <row r="283" spans="2:42" s="1" customFormat="1" ht="8.85" customHeight="1" x14ac:dyDescent="0.15">
      <c r="B283" s="94" t="s">
        <v>1164</v>
      </c>
      <c r="C283" s="94"/>
      <c r="D283" s="104">
        <v>566732465.10000002</v>
      </c>
      <c r="E283" s="104"/>
      <c r="F283" s="104"/>
      <c r="G283" s="104"/>
      <c r="H283" s="104"/>
      <c r="I283" s="104"/>
      <c r="J283" s="104"/>
      <c r="K283" s="104"/>
      <c r="L283" s="104"/>
      <c r="M283" s="104"/>
      <c r="N283" s="104"/>
      <c r="O283" s="97">
        <v>0.15704661607346701</v>
      </c>
      <c r="P283" s="97"/>
      <c r="Q283" s="97"/>
      <c r="R283" s="97"/>
      <c r="S283" s="97"/>
      <c r="T283" s="97"/>
      <c r="U283" s="97"/>
      <c r="V283" s="97"/>
      <c r="W283" s="97"/>
      <c r="X283" s="97"/>
      <c r="Y283" s="96">
        <v>6137</v>
      </c>
      <c r="Z283" s="96"/>
      <c r="AA283" s="96"/>
      <c r="AB283" s="96"/>
      <c r="AC283" s="96"/>
      <c r="AD283" s="96"/>
      <c r="AE283" s="96"/>
      <c r="AF283" s="96"/>
      <c r="AG283" s="96"/>
      <c r="AH283" s="97">
        <v>0.122668852065802</v>
      </c>
      <c r="AI283" s="97"/>
      <c r="AJ283" s="97"/>
      <c r="AK283" s="97"/>
      <c r="AL283" s="97"/>
      <c r="AM283" s="97"/>
      <c r="AN283" s="97"/>
      <c r="AO283" s="97"/>
      <c r="AP283" s="53">
        <v>11</v>
      </c>
    </row>
    <row r="284" spans="2:42" s="1" customFormat="1" ht="8.85" customHeight="1" x14ac:dyDescent="0.15">
      <c r="B284" s="94" t="s">
        <v>1165</v>
      </c>
      <c r="C284" s="94"/>
      <c r="D284" s="104">
        <v>265682656.16</v>
      </c>
      <c r="E284" s="104"/>
      <c r="F284" s="104"/>
      <c r="G284" s="104"/>
      <c r="H284" s="104"/>
      <c r="I284" s="104"/>
      <c r="J284" s="104"/>
      <c r="K284" s="104"/>
      <c r="L284" s="104"/>
      <c r="M284" s="104"/>
      <c r="N284" s="104"/>
      <c r="O284" s="97">
        <v>7.3623031445668299E-2</v>
      </c>
      <c r="P284" s="97"/>
      <c r="Q284" s="97"/>
      <c r="R284" s="97"/>
      <c r="S284" s="97"/>
      <c r="T284" s="97"/>
      <c r="U284" s="97"/>
      <c r="V284" s="97"/>
      <c r="W284" s="97"/>
      <c r="X284" s="97"/>
      <c r="Y284" s="96">
        <v>2364</v>
      </c>
      <c r="Z284" s="96"/>
      <c r="AA284" s="96"/>
      <c r="AB284" s="96"/>
      <c r="AC284" s="96"/>
      <c r="AD284" s="96"/>
      <c r="AE284" s="96"/>
      <c r="AF284" s="96"/>
      <c r="AG284" s="96"/>
      <c r="AH284" s="97">
        <v>4.7252593495772502E-2</v>
      </c>
      <c r="AI284" s="97"/>
      <c r="AJ284" s="97"/>
      <c r="AK284" s="97"/>
      <c r="AL284" s="97"/>
      <c r="AM284" s="97"/>
      <c r="AN284" s="97"/>
      <c r="AO284" s="97"/>
      <c r="AP284" s="53">
        <v>12</v>
      </c>
    </row>
    <row r="285" spans="2:42" s="1" customFormat="1" ht="8.85" customHeight="1" x14ac:dyDescent="0.15">
      <c r="B285" s="94" t="s">
        <v>1166</v>
      </c>
      <c r="C285" s="94"/>
      <c r="D285" s="104">
        <v>123355310.44</v>
      </c>
      <c r="E285" s="104"/>
      <c r="F285" s="104"/>
      <c r="G285" s="104"/>
      <c r="H285" s="104"/>
      <c r="I285" s="104"/>
      <c r="J285" s="104"/>
      <c r="K285" s="104"/>
      <c r="L285" s="104"/>
      <c r="M285" s="104"/>
      <c r="N285" s="104"/>
      <c r="O285" s="97">
        <v>3.4182855707544001E-2</v>
      </c>
      <c r="P285" s="97"/>
      <c r="Q285" s="97"/>
      <c r="R285" s="97"/>
      <c r="S285" s="97"/>
      <c r="T285" s="97"/>
      <c r="U285" s="97"/>
      <c r="V285" s="97"/>
      <c r="W285" s="97"/>
      <c r="X285" s="97"/>
      <c r="Y285" s="96">
        <v>1077</v>
      </c>
      <c r="Z285" s="96"/>
      <c r="AA285" s="96"/>
      <c r="AB285" s="96"/>
      <c r="AC285" s="96"/>
      <c r="AD285" s="96"/>
      <c r="AE285" s="96"/>
      <c r="AF285" s="96"/>
      <c r="AG285" s="96"/>
      <c r="AH285" s="97">
        <v>2.1527514041855701E-2</v>
      </c>
      <c r="AI285" s="97"/>
      <c r="AJ285" s="97"/>
      <c r="AK285" s="97"/>
      <c r="AL285" s="97"/>
      <c r="AM285" s="97"/>
      <c r="AN285" s="97"/>
      <c r="AO285" s="97"/>
      <c r="AP285" s="53">
        <v>13</v>
      </c>
    </row>
    <row r="286" spans="2:42" s="1" customFormat="1" ht="8.85" customHeight="1" x14ac:dyDescent="0.15">
      <c r="B286" s="94" t="s">
        <v>1167</v>
      </c>
      <c r="C286" s="94"/>
      <c r="D286" s="104">
        <v>285797311.86000001</v>
      </c>
      <c r="E286" s="104"/>
      <c r="F286" s="104"/>
      <c r="G286" s="104"/>
      <c r="H286" s="104"/>
      <c r="I286" s="104"/>
      <c r="J286" s="104"/>
      <c r="K286" s="104"/>
      <c r="L286" s="104"/>
      <c r="M286" s="104"/>
      <c r="N286" s="104"/>
      <c r="O286" s="97">
        <v>7.9196981776201297E-2</v>
      </c>
      <c r="P286" s="97"/>
      <c r="Q286" s="97"/>
      <c r="R286" s="97"/>
      <c r="S286" s="97"/>
      <c r="T286" s="97"/>
      <c r="U286" s="97"/>
      <c r="V286" s="97"/>
      <c r="W286" s="97"/>
      <c r="X286" s="97"/>
      <c r="Y286" s="96">
        <v>1934</v>
      </c>
      <c r="Z286" s="96"/>
      <c r="AA286" s="96"/>
      <c r="AB286" s="96"/>
      <c r="AC286" s="96"/>
      <c r="AD286" s="96"/>
      <c r="AE286" s="96"/>
      <c r="AF286" s="96"/>
      <c r="AG286" s="96"/>
      <c r="AH286" s="97">
        <v>3.8657578604409402E-2</v>
      </c>
      <c r="AI286" s="97"/>
      <c r="AJ286" s="97"/>
      <c r="AK286" s="97"/>
      <c r="AL286" s="97"/>
      <c r="AM286" s="97"/>
      <c r="AN286" s="97"/>
      <c r="AO286" s="97"/>
      <c r="AP286" s="53">
        <v>14</v>
      </c>
    </row>
    <row r="287" spans="2:42" s="1" customFormat="1" ht="8.85" customHeight="1" x14ac:dyDescent="0.15">
      <c r="B287" s="100"/>
      <c r="C287" s="100"/>
      <c r="D287" s="105">
        <v>3608689440.5599999</v>
      </c>
      <c r="E287" s="105"/>
      <c r="F287" s="105"/>
      <c r="G287" s="105"/>
      <c r="H287" s="105"/>
      <c r="I287" s="105"/>
      <c r="J287" s="105"/>
      <c r="K287" s="105"/>
      <c r="L287" s="105"/>
      <c r="M287" s="105"/>
      <c r="N287" s="105"/>
      <c r="O287" s="99">
        <v>1</v>
      </c>
      <c r="P287" s="99"/>
      <c r="Q287" s="99"/>
      <c r="R287" s="99"/>
      <c r="S287" s="99"/>
      <c r="T287" s="99"/>
      <c r="U287" s="99"/>
      <c r="V287" s="99"/>
      <c r="W287" s="99"/>
      <c r="X287" s="99"/>
      <c r="Y287" s="98">
        <v>50029</v>
      </c>
      <c r="Z287" s="98"/>
      <c r="AA287" s="98"/>
      <c r="AB287" s="98"/>
      <c r="AC287" s="98"/>
      <c r="AD287" s="98"/>
      <c r="AE287" s="98"/>
      <c r="AF287" s="98"/>
      <c r="AG287" s="98"/>
      <c r="AH287" s="99">
        <v>1</v>
      </c>
      <c r="AI287" s="99"/>
      <c r="AJ287" s="99"/>
      <c r="AK287" s="99"/>
      <c r="AL287" s="99"/>
      <c r="AM287" s="99"/>
      <c r="AN287" s="99"/>
      <c r="AO287" s="99"/>
      <c r="AP287" s="54"/>
    </row>
    <row r="288" spans="2:42" s="1" customFormat="1" ht="7.2" customHeight="1" x14ac:dyDescent="0.15"/>
    <row r="289" spans="2:44" s="1" customFormat="1" ht="15.3" customHeight="1" x14ac:dyDescent="0.15">
      <c r="B289" s="85" t="s">
        <v>1188</v>
      </c>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c r="AA289" s="85"/>
      <c r="AB289" s="85"/>
      <c r="AC289" s="85"/>
      <c r="AD289" s="85"/>
      <c r="AE289" s="85"/>
      <c r="AF289" s="85"/>
      <c r="AG289" s="85"/>
      <c r="AH289" s="85"/>
      <c r="AI289" s="85"/>
      <c r="AJ289" s="85"/>
      <c r="AK289" s="85"/>
      <c r="AL289" s="85"/>
      <c r="AM289" s="85"/>
      <c r="AN289" s="85"/>
      <c r="AO289" s="85"/>
      <c r="AP289" s="85"/>
      <c r="AQ289" s="85"/>
      <c r="AR289" s="85"/>
    </row>
    <row r="290" spans="2:44" s="1" customFormat="1" ht="6.3" customHeight="1" x14ac:dyDescent="0.15"/>
    <row r="291" spans="2:44" s="1" customFormat="1" ht="8.5500000000000007" customHeight="1" x14ac:dyDescent="0.15">
      <c r="B291" s="83" t="s">
        <v>1060</v>
      </c>
      <c r="C291" s="83"/>
      <c r="D291" s="83" t="s">
        <v>1057</v>
      </c>
      <c r="E291" s="83"/>
      <c r="F291" s="83"/>
      <c r="G291" s="83"/>
      <c r="H291" s="83"/>
      <c r="I291" s="83"/>
      <c r="J291" s="83"/>
      <c r="K291" s="83"/>
      <c r="L291" s="83"/>
      <c r="M291" s="83"/>
      <c r="N291" s="83"/>
      <c r="O291" s="83" t="s">
        <v>1058</v>
      </c>
      <c r="P291" s="83"/>
      <c r="Q291" s="83"/>
      <c r="R291" s="83"/>
      <c r="S291" s="83"/>
      <c r="T291" s="83"/>
      <c r="U291" s="83"/>
      <c r="V291" s="83"/>
      <c r="W291" s="83"/>
      <c r="X291" s="83"/>
      <c r="Y291" s="83" t="s">
        <v>1059</v>
      </c>
      <c r="Z291" s="83"/>
      <c r="AA291" s="83"/>
      <c r="AB291" s="83"/>
      <c r="AC291" s="83"/>
      <c r="AD291" s="83"/>
      <c r="AE291" s="83"/>
      <c r="AF291" s="83"/>
      <c r="AG291" s="83"/>
      <c r="AH291" s="83" t="s">
        <v>1058</v>
      </c>
      <c r="AI291" s="83"/>
      <c r="AJ291" s="83"/>
      <c r="AK291" s="83"/>
      <c r="AL291" s="83"/>
      <c r="AM291" s="83"/>
      <c r="AN291" s="83"/>
      <c r="AO291" s="83"/>
    </row>
    <row r="292" spans="2:44" s="1" customFormat="1" ht="8.5500000000000007" customHeight="1" x14ac:dyDescent="0.15">
      <c r="B292" s="94" t="s">
        <v>1168</v>
      </c>
      <c r="C292" s="94"/>
      <c r="D292" s="104">
        <v>71824875.300000206</v>
      </c>
      <c r="E292" s="104"/>
      <c r="F292" s="104"/>
      <c r="G292" s="104"/>
      <c r="H292" s="104"/>
      <c r="I292" s="104"/>
      <c r="J292" s="104"/>
      <c r="K292" s="104"/>
      <c r="L292" s="104"/>
      <c r="M292" s="104"/>
      <c r="N292" s="104"/>
      <c r="O292" s="97">
        <v>1.9903312956976001E-2</v>
      </c>
      <c r="P292" s="97"/>
      <c r="Q292" s="97"/>
      <c r="R292" s="97"/>
      <c r="S292" s="97"/>
      <c r="T292" s="97"/>
      <c r="U292" s="97"/>
      <c r="V292" s="97"/>
      <c r="W292" s="97"/>
      <c r="X292" s="97"/>
      <c r="Y292" s="96">
        <v>4233</v>
      </c>
      <c r="Z292" s="96"/>
      <c r="AA292" s="96"/>
      <c r="AB292" s="96"/>
      <c r="AC292" s="96"/>
      <c r="AD292" s="96"/>
      <c r="AE292" s="96"/>
      <c r="AF292" s="96"/>
      <c r="AG292" s="96"/>
      <c r="AH292" s="97">
        <v>8.4610925663115399E-2</v>
      </c>
      <c r="AI292" s="97"/>
      <c r="AJ292" s="97"/>
      <c r="AK292" s="97"/>
      <c r="AL292" s="97"/>
      <c r="AM292" s="97"/>
      <c r="AN292" s="97"/>
      <c r="AO292" s="97"/>
    </row>
    <row r="293" spans="2:44" s="1" customFormat="1" ht="8.5500000000000007" customHeight="1" x14ac:dyDescent="0.15">
      <c r="B293" s="94" t="s">
        <v>1062</v>
      </c>
      <c r="C293" s="94"/>
      <c r="D293" s="104">
        <v>129968542.11</v>
      </c>
      <c r="E293" s="104"/>
      <c r="F293" s="104"/>
      <c r="G293" s="104"/>
      <c r="H293" s="104"/>
      <c r="I293" s="104"/>
      <c r="J293" s="104"/>
      <c r="K293" s="104"/>
      <c r="L293" s="104"/>
      <c r="M293" s="104"/>
      <c r="N293" s="104"/>
      <c r="O293" s="97">
        <v>3.6015441131956101E-2</v>
      </c>
      <c r="P293" s="97"/>
      <c r="Q293" s="97"/>
      <c r="R293" s="97"/>
      <c r="S293" s="97"/>
      <c r="T293" s="97"/>
      <c r="U293" s="97"/>
      <c r="V293" s="97"/>
      <c r="W293" s="97"/>
      <c r="X293" s="97"/>
      <c r="Y293" s="96">
        <v>5355</v>
      </c>
      <c r="Z293" s="96"/>
      <c r="AA293" s="96"/>
      <c r="AB293" s="96"/>
      <c r="AC293" s="96"/>
      <c r="AD293" s="96"/>
      <c r="AE293" s="96"/>
      <c r="AF293" s="96"/>
      <c r="AG293" s="96"/>
      <c r="AH293" s="97">
        <v>0.10703791800755599</v>
      </c>
      <c r="AI293" s="97"/>
      <c r="AJ293" s="97"/>
      <c r="AK293" s="97"/>
      <c r="AL293" s="97"/>
      <c r="AM293" s="97"/>
      <c r="AN293" s="97"/>
      <c r="AO293" s="97"/>
    </row>
    <row r="294" spans="2:44" s="1" customFormat="1" ht="8.5500000000000007" customHeight="1" x14ac:dyDescent="0.15">
      <c r="B294" s="94" t="s">
        <v>1063</v>
      </c>
      <c r="C294" s="94"/>
      <c r="D294" s="104">
        <v>169610416.09999999</v>
      </c>
      <c r="E294" s="104"/>
      <c r="F294" s="104"/>
      <c r="G294" s="104"/>
      <c r="H294" s="104"/>
      <c r="I294" s="104"/>
      <c r="J294" s="104"/>
      <c r="K294" s="104"/>
      <c r="L294" s="104"/>
      <c r="M294" s="104"/>
      <c r="N294" s="104"/>
      <c r="O294" s="97">
        <v>4.7000557652220602E-2</v>
      </c>
      <c r="P294" s="97"/>
      <c r="Q294" s="97"/>
      <c r="R294" s="97"/>
      <c r="S294" s="97"/>
      <c r="T294" s="97"/>
      <c r="U294" s="97"/>
      <c r="V294" s="97"/>
      <c r="W294" s="97"/>
      <c r="X294" s="97"/>
      <c r="Y294" s="96">
        <v>4615</v>
      </c>
      <c r="Z294" s="96"/>
      <c r="AA294" s="96"/>
      <c r="AB294" s="96"/>
      <c r="AC294" s="96"/>
      <c r="AD294" s="96"/>
      <c r="AE294" s="96"/>
      <c r="AF294" s="96"/>
      <c r="AG294" s="96"/>
      <c r="AH294" s="97">
        <v>9.2246497031721594E-2</v>
      </c>
      <c r="AI294" s="97"/>
      <c r="AJ294" s="97"/>
      <c r="AK294" s="97"/>
      <c r="AL294" s="97"/>
      <c r="AM294" s="97"/>
      <c r="AN294" s="97"/>
      <c r="AO294" s="97"/>
    </row>
    <row r="295" spans="2:44" s="1" customFormat="1" ht="8.5500000000000007" customHeight="1" x14ac:dyDescent="0.15">
      <c r="B295" s="94" t="s">
        <v>1064</v>
      </c>
      <c r="C295" s="94"/>
      <c r="D295" s="104">
        <v>213642298.52000099</v>
      </c>
      <c r="E295" s="104"/>
      <c r="F295" s="104"/>
      <c r="G295" s="104"/>
      <c r="H295" s="104"/>
      <c r="I295" s="104"/>
      <c r="J295" s="104"/>
      <c r="K295" s="104"/>
      <c r="L295" s="104"/>
      <c r="M295" s="104"/>
      <c r="N295" s="104"/>
      <c r="O295" s="97">
        <v>5.9202184626573798E-2</v>
      </c>
      <c r="P295" s="97"/>
      <c r="Q295" s="97"/>
      <c r="R295" s="97"/>
      <c r="S295" s="97"/>
      <c r="T295" s="97"/>
      <c r="U295" s="97"/>
      <c r="V295" s="97"/>
      <c r="W295" s="97"/>
      <c r="X295" s="97"/>
      <c r="Y295" s="96">
        <v>4373</v>
      </c>
      <c r="Z295" s="96"/>
      <c r="AA295" s="96"/>
      <c r="AB295" s="96"/>
      <c r="AC295" s="96"/>
      <c r="AD295" s="96"/>
      <c r="AE295" s="96"/>
      <c r="AF295" s="96"/>
      <c r="AG295" s="96"/>
      <c r="AH295" s="97">
        <v>8.7409302604489397E-2</v>
      </c>
      <c r="AI295" s="97"/>
      <c r="AJ295" s="97"/>
      <c r="AK295" s="97"/>
      <c r="AL295" s="97"/>
      <c r="AM295" s="97"/>
      <c r="AN295" s="97"/>
      <c r="AO295" s="97"/>
    </row>
    <row r="296" spans="2:44" s="1" customFormat="1" ht="8.5500000000000007" customHeight="1" x14ac:dyDescent="0.15">
      <c r="B296" s="94" t="s">
        <v>1065</v>
      </c>
      <c r="C296" s="94"/>
      <c r="D296" s="104">
        <v>219066780.27000001</v>
      </c>
      <c r="E296" s="104"/>
      <c r="F296" s="104"/>
      <c r="G296" s="104"/>
      <c r="H296" s="104"/>
      <c r="I296" s="104"/>
      <c r="J296" s="104"/>
      <c r="K296" s="104"/>
      <c r="L296" s="104"/>
      <c r="M296" s="104"/>
      <c r="N296" s="104"/>
      <c r="O296" s="97">
        <v>6.0705356855536199E-2</v>
      </c>
      <c r="P296" s="97"/>
      <c r="Q296" s="97"/>
      <c r="R296" s="97"/>
      <c r="S296" s="97"/>
      <c r="T296" s="97"/>
      <c r="U296" s="97"/>
      <c r="V296" s="97"/>
      <c r="W296" s="97"/>
      <c r="X296" s="97"/>
      <c r="Y296" s="96">
        <v>3624</v>
      </c>
      <c r="Z296" s="96"/>
      <c r="AA296" s="96"/>
      <c r="AB296" s="96"/>
      <c r="AC296" s="96"/>
      <c r="AD296" s="96"/>
      <c r="AE296" s="96"/>
      <c r="AF296" s="96"/>
      <c r="AG296" s="96"/>
      <c r="AH296" s="97">
        <v>7.2437985968138496E-2</v>
      </c>
      <c r="AI296" s="97"/>
      <c r="AJ296" s="97"/>
      <c r="AK296" s="97"/>
      <c r="AL296" s="97"/>
      <c r="AM296" s="97"/>
      <c r="AN296" s="97"/>
      <c r="AO296" s="97"/>
    </row>
    <row r="297" spans="2:44" s="1" customFormat="1" ht="8.5500000000000007" customHeight="1" x14ac:dyDescent="0.15">
      <c r="B297" s="94" t="s">
        <v>1066</v>
      </c>
      <c r="C297" s="94"/>
      <c r="D297" s="104">
        <v>278416422.5</v>
      </c>
      <c r="E297" s="104"/>
      <c r="F297" s="104"/>
      <c r="G297" s="104"/>
      <c r="H297" s="104"/>
      <c r="I297" s="104"/>
      <c r="J297" s="104"/>
      <c r="K297" s="104"/>
      <c r="L297" s="104"/>
      <c r="M297" s="104"/>
      <c r="N297" s="104"/>
      <c r="O297" s="97">
        <v>7.7151671565507396E-2</v>
      </c>
      <c r="P297" s="97"/>
      <c r="Q297" s="97"/>
      <c r="R297" s="97"/>
      <c r="S297" s="97"/>
      <c r="T297" s="97"/>
      <c r="U297" s="97"/>
      <c r="V297" s="97"/>
      <c r="W297" s="97"/>
      <c r="X297" s="97"/>
      <c r="Y297" s="96">
        <v>4130</v>
      </c>
      <c r="Z297" s="96"/>
      <c r="AA297" s="96"/>
      <c r="AB297" s="96"/>
      <c r="AC297" s="96"/>
      <c r="AD297" s="96"/>
      <c r="AE297" s="96"/>
      <c r="AF297" s="96"/>
      <c r="AG297" s="96"/>
      <c r="AH297" s="97">
        <v>8.2552119770533103E-2</v>
      </c>
      <c r="AI297" s="97"/>
      <c r="AJ297" s="97"/>
      <c r="AK297" s="97"/>
      <c r="AL297" s="97"/>
      <c r="AM297" s="97"/>
      <c r="AN297" s="97"/>
      <c r="AO297" s="97"/>
    </row>
    <row r="298" spans="2:44" s="1" customFormat="1" ht="8.5500000000000007" customHeight="1" x14ac:dyDescent="0.15">
      <c r="B298" s="94" t="s">
        <v>1067</v>
      </c>
      <c r="C298" s="94"/>
      <c r="D298" s="104">
        <v>357875268.45999998</v>
      </c>
      <c r="E298" s="104"/>
      <c r="F298" s="104"/>
      <c r="G298" s="104"/>
      <c r="H298" s="104"/>
      <c r="I298" s="104"/>
      <c r="J298" s="104"/>
      <c r="K298" s="104"/>
      <c r="L298" s="104"/>
      <c r="M298" s="104"/>
      <c r="N298" s="104"/>
      <c r="O298" s="97">
        <v>9.9170425816543797E-2</v>
      </c>
      <c r="P298" s="97"/>
      <c r="Q298" s="97"/>
      <c r="R298" s="97"/>
      <c r="S298" s="97"/>
      <c r="T298" s="97"/>
      <c r="U298" s="97"/>
      <c r="V298" s="97"/>
      <c r="W298" s="97"/>
      <c r="X298" s="97"/>
      <c r="Y298" s="96">
        <v>4443</v>
      </c>
      <c r="Z298" s="96"/>
      <c r="AA298" s="96"/>
      <c r="AB298" s="96"/>
      <c r="AC298" s="96"/>
      <c r="AD298" s="96"/>
      <c r="AE298" s="96"/>
      <c r="AF298" s="96"/>
      <c r="AG298" s="96"/>
      <c r="AH298" s="97">
        <v>8.8808491075176396E-2</v>
      </c>
      <c r="AI298" s="97"/>
      <c r="AJ298" s="97"/>
      <c r="AK298" s="97"/>
      <c r="AL298" s="97"/>
      <c r="AM298" s="97"/>
      <c r="AN298" s="97"/>
      <c r="AO298" s="97"/>
    </row>
    <row r="299" spans="2:44" s="1" customFormat="1" ht="8.5500000000000007" customHeight="1" x14ac:dyDescent="0.15">
      <c r="B299" s="94" t="s">
        <v>1068</v>
      </c>
      <c r="C299" s="94"/>
      <c r="D299" s="104">
        <v>269917694.49000001</v>
      </c>
      <c r="E299" s="104"/>
      <c r="F299" s="104"/>
      <c r="G299" s="104"/>
      <c r="H299" s="104"/>
      <c r="I299" s="104"/>
      <c r="J299" s="104"/>
      <c r="K299" s="104"/>
      <c r="L299" s="104"/>
      <c r="M299" s="104"/>
      <c r="N299" s="104"/>
      <c r="O299" s="97">
        <v>7.4796598304151696E-2</v>
      </c>
      <c r="P299" s="97"/>
      <c r="Q299" s="97"/>
      <c r="R299" s="97"/>
      <c r="S299" s="97"/>
      <c r="T299" s="97"/>
      <c r="U299" s="97"/>
      <c r="V299" s="97"/>
      <c r="W299" s="97"/>
      <c r="X299" s="97"/>
      <c r="Y299" s="96">
        <v>3043</v>
      </c>
      <c r="Z299" s="96"/>
      <c r="AA299" s="96"/>
      <c r="AB299" s="96"/>
      <c r="AC299" s="96"/>
      <c r="AD299" s="96"/>
      <c r="AE299" s="96"/>
      <c r="AF299" s="96"/>
      <c r="AG299" s="96"/>
      <c r="AH299" s="97">
        <v>6.0824721661436397E-2</v>
      </c>
      <c r="AI299" s="97"/>
      <c r="AJ299" s="97"/>
      <c r="AK299" s="97"/>
      <c r="AL299" s="97"/>
      <c r="AM299" s="97"/>
      <c r="AN299" s="97"/>
      <c r="AO299" s="97"/>
    </row>
    <row r="300" spans="2:44" s="1" customFormat="1" ht="8.5500000000000007" customHeight="1" x14ac:dyDescent="0.15">
      <c r="B300" s="94" t="s">
        <v>1069</v>
      </c>
      <c r="C300" s="94"/>
      <c r="D300" s="104">
        <v>418777667.11999899</v>
      </c>
      <c r="E300" s="104"/>
      <c r="F300" s="104"/>
      <c r="G300" s="104"/>
      <c r="H300" s="104"/>
      <c r="I300" s="104"/>
      <c r="J300" s="104"/>
      <c r="K300" s="104"/>
      <c r="L300" s="104"/>
      <c r="M300" s="104"/>
      <c r="N300" s="104"/>
      <c r="O300" s="97">
        <v>0.116047023169445</v>
      </c>
      <c r="P300" s="97"/>
      <c r="Q300" s="97"/>
      <c r="R300" s="97"/>
      <c r="S300" s="97"/>
      <c r="T300" s="97"/>
      <c r="U300" s="97"/>
      <c r="V300" s="97"/>
      <c r="W300" s="97"/>
      <c r="X300" s="97"/>
      <c r="Y300" s="96">
        <v>4465</v>
      </c>
      <c r="Z300" s="96"/>
      <c r="AA300" s="96"/>
      <c r="AB300" s="96"/>
      <c r="AC300" s="96"/>
      <c r="AD300" s="96"/>
      <c r="AE300" s="96"/>
      <c r="AF300" s="96"/>
      <c r="AG300" s="96"/>
      <c r="AH300" s="97">
        <v>8.9248236023106595E-2</v>
      </c>
      <c r="AI300" s="97"/>
      <c r="AJ300" s="97"/>
      <c r="AK300" s="97"/>
      <c r="AL300" s="97"/>
      <c r="AM300" s="97"/>
      <c r="AN300" s="97"/>
      <c r="AO300" s="97"/>
    </row>
    <row r="301" spans="2:44" s="1" customFormat="1" ht="8.5500000000000007" customHeight="1" x14ac:dyDescent="0.15">
      <c r="B301" s="94" t="s">
        <v>1070</v>
      </c>
      <c r="C301" s="94"/>
      <c r="D301" s="104">
        <v>447924275.87999898</v>
      </c>
      <c r="E301" s="104"/>
      <c r="F301" s="104"/>
      <c r="G301" s="104"/>
      <c r="H301" s="104"/>
      <c r="I301" s="104"/>
      <c r="J301" s="104"/>
      <c r="K301" s="104"/>
      <c r="L301" s="104"/>
      <c r="M301" s="104"/>
      <c r="N301" s="104"/>
      <c r="O301" s="97">
        <v>0.12412380817410799</v>
      </c>
      <c r="P301" s="97"/>
      <c r="Q301" s="97"/>
      <c r="R301" s="97"/>
      <c r="S301" s="97"/>
      <c r="T301" s="97"/>
      <c r="U301" s="97"/>
      <c r="V301" s="97"/>
      <c r="W301" s="97"/>
      <c r="X301" s="97"/>
      <c r="Y301" s="96">
        <v>4220</v>
      </c>
      <c r="Z301" s="96"/>
      <c r="AA301" s="96"/>
      <c r="AB301" s="96"/>
      <c r="AC301" s="96"/>
      <c r="AD301" s="96"/>
      <c r="AE301" s="96"/>
      <c r="AF301" s="96"/>
      <c r="AG301" s="96"/>
      <c r="AH301" s="97">
        <v>8.4351076375702105E-2</v>
      </c>
      <c r="AI301" s="97"/>
      <c r="AJ301" s="97"/>
      <c r="AK301" s="97"/>
      <c r="AL301" s="97"/>
      <c r="AM301" s="97"/>
      <c r="AN301" s="97"/>
      <c r="AO301" s="97"/>
    </row>
    <row r="302" spans="2:44" s="1" customFormat="1" ht="8.5500000000000007" customHeight="1" x14ac:dyDescent="0.15">
      <c r="B302" s="94" t="s">
        <v>1071</v>
      </c>
      <c r="C302" s="94"/>
      <c r="D302" s="104">
        <v>265974198.34999999</v>
      </c>
      <c r="E302" s="104"/>
      <c r="F302" s="104"/>
      <c r="G302" s="104"/>
      <c r="H302" s="104"/>
      <c r="I302" s="104"/>
      <c r="J302" s="104"/>
      <c r="K302" s="104"/>
      <c r="L302" s="104"/>
      <c r="M302" s="104"/>
      <c r="N302" s="104"/>
      <c r="O302" s="97">
        <v>7.3703820384368096E-2</v>
      </c>
      <c r="P302" s="97"/>
      <c r="Q302" s="97"/>
      <c r="R302" s="97"/>
      <c r="S302" s="97"/>
      <c r="T302" s="97"/>
      <c r="U302" s="97"/>
      <c r="V302" s="97"/>
      <c r="W302" s="97"/>
      <c r="X302" s="97"/>
      <c r="Y302" s="96">
        <v>2394</v>
      </c>
      <c r="Z302" s="96"/>
      <c r="AA302" s="96"/>
      <c r="AB302" s="96"/>
      <c r="AC302" s="96"/>
      <c r="AD302" s="96"/>
      <c r="AE302" s="96"/>
      <c r="AF302" s="96"/>
      <c r="AG302" s="96"/>
      <c r="AH302" s="97">
        <v>4.78522456974955E-2</v>
      </c>
      <c r="AI302" s="97"/>
      <c r="AJ302" s="97"/>
      <c r="AK302" s="97"/>
      <c r="AL302" s="97"/>
      <c r="AM302" s="97"/>
      <c r="AN302" s="97"/>
      <c r="AO302" s="97"/>
    </row>
    <row r="303" spans="2:44" s="1" customFormat="1" ht="8.5500000000000007" customHeight="1" x14ac:dyDescent="0.15">
      <c r="B303" s="94" t="s">
        <v>1072</v>
      </c>
      <c r="C303" s="94"/>
      <c r="D303" s="104">
        <v>443376005.36000001</v>
      </c>
      <c r="E303" s="104"/>
      <c r="F303" s="104"/>
      <c r="G303" s="104"/>
      <c r="H303" s="104"/>
      <c r="I303" s="104"/>
      <c r="J303" s="104"/>
      <c r="K303" s="104"/>
      <c r="L303" s="104"/>
      <c r="M303" s="104"/>
      <c r="N303" s="104"/>
      <c r="O303" s="97">
        <v>0.12286344188465199</v>
      </c>
      <c r="P303" s="97"/>
      <c r="Q303" s="97"/>
      <c r="R303" s="97"/>
      <c r="S303" s="97"/>
      <c r="T303" s="97"/>
      <c r="U303" s="97"/>
      <c r="V303" s="97"/>
      <c r="W303" s="97"/>
      <c r="X303" s="97"/>
      <c r="Y303" s="96">
        <v>3108</v>
      </c>
      <c r="Z303" s="96"/>
      <c r="AA303" s="96"/>
      <c r="AB303" s="96"/>
      <c r="AC303" s="96"/>
      <c r="AD303" s="96"/>
      <c r="AE303" s="96"/>
      <c r="AF303" s="96"/>
      <c r="AG303" s="96"/>
      <c r="AH303" s="97">
        <v>6.2123968098502902E-2</v>
      </c>
      <c r="AI303" s="97"/>
      <c r="AJ303" s="97"/>
      <c r="AK303" s="97"/>
      <c r="AL303" s="97"/>
      <c r="AM303" s="97"/>
      <c r="AN303" s="97"/>
      <c r="AO303" s="97"/>
    </row>
    <row r="304" spans="2:44" s="1" customFormat="1" ht="8.5500000000000007" customHeight="1" x14ac:dyDescent="0.15">
      <c r="B304" s="94" t="s">
        <v>1073</v>
      </c>
      <c r="C304" s="94"/>
      <c r="D304" s="104">
        <v>181200342.18000001</v>
      </c>
      <c r="E304" s="104"/>
      <c r="F304" s="104"/>
      <c r="G304" s="104"/>
      <c r="H304" s="104"/>
      <c r="I304" s="104"/>
      <c r="J304" s="104"/>
      <c r="K304" s="104"/>
      <c r="L304" s="104"/>
      <c r="M304" s="104"/>
      <c r="N304" s="104"/>
      <c r="O304" s="97">
        <v>5.0212229443573599E-2</v>
      </c>
      <c r="P304" s="97"/>
      <c r="Q304" s="97"/>
      <c r="R304" s="97"/>
      <c r="S304" s="97"/>
      <c r="T304" s="97"/>
      <c r="U304" s="97"/>
      <c r="V304" s="97"/>
      <c r="W304" s="97"/>
      <c r="X304" s="97"/>
      <c r="Y304" s="96">
        <v>1179</v>
      </c>
      <c r="Z304" s="96"/>
      <c r="AA304" s="96"/>
      <c r="AB304" s="96"/>
      <c r="AC304" s="96"/>
      <c r="AD304" s="96"/>
      <c r="AE304" s="96"/>
      <c r="AF304" s="96"/>
      <c r="AG304" s="96"/>
      <c r="AH304" s="97">
        <v>2.35663315277139E-2</v>
      </c>
      <c r="AI304" s="97"/>
      <c r="AJ304" s="97"/>
      <c r="AK304" s="97"/>
      <c r="AL304" s="97"/>
      <c r="AM304" s="97"/>
      <c r="AN304" s="97"/>
      <c r="AO304" s="97"/>
    </row>
    <row r="305" spans="2:44" s="1" customFormat="1" ht="8.5500000000000007" customHeight="1" x14ac:dyDescent="0.15">
      <c r="B305" s="94" t="s">
        <v>1074</v>
      </c>
      <c r="C305" s="94"/>
      <c r="D305" s="104">
        <v>99852978.909999996</v>
      </c>
      <c r="E305" s="104"/>
      <c r="F305" s="104"/>
      <c r="G305" s="104"/>
      <c r="H305" s="104"/>
      <c r="I305" s="104"/>
      <c r="J305" s="104"/>
      <c r="K305" s="104"/>
      <c r="L305" s="104"/>
      <c r="M305" s="104"/>
      <c r="N305" s="104"/>
      <c r="O305" s="97">
        <v>2.7670150217887601E-2</v>
      </c>
      <c r="P305" s="97"/>
      <c r="Q305" s="97"/>
      <c r="R305" s="97"/>
      <c r="S305" s="97"/>
      <c r="T305" s="97"/>
      <c r="U305" s="97"/>
      <c r="V305" s="97"/>
      <c r="W305" s="97"/>
      <c r="X305" s="97"/>
      <c r="Y305" s="96">
        <v>594</v>
      </c>
      <c r="Z305" s="96"/>
      <c r="AA305" s="96"/>
      <c r="AB305" s="96"/>
      <c r="AC305" s="96"/>
      <c r="AD305" s="96"/>
      <c r="AE305" s="96"/>
      <c r="AF305" s="96"/>
      <c r="AG305" s="96"/>
      <c r="AH305" s="97">
        <v>1.18731135941154E-2</v>
      </c>
      <c r="AI305" s="97"/>
      <c r="AJ305" s="97"/>
      <c r="AK305" s="97"/>
      <c r="AL305" s="97"/>
      <c r="AM305" s="97"/>
      <c r="AN305" s="97"/>
      <c r="AO305" s="97"/>
    </row>
    <row r="306" spans="2:44" s="1" customFormat="1" ht="8.5500000000000007" customHeight="1" x14ac:dyDescent="0.15">
      <c r="B306" s="94" t="s">
        <v>1075</v>
      </c>
      <c r="C306" s="94"/>
      <c r="D306" s="104">
        <v>13915942.300000001</v>
      </c>
      <c r="E306" s="104"/>
      <c r="F306" s="104"/>
      <c r="G306" s="104"/>
      <c r="H306" s="104"/>
      <c r="I306" s="104"/>
      <c r="J306" s="104"/>
      <c r="K306" s="104"/>
      <c r="L306" s="104"/>
      <c r="M306" s="104"/>
      <c r="N306" s="104"/>
      <c r="O306" s="97">
        <v>3.8562316123940299E-3</v>
      </c>
      <c r="P306" s="97"/>
      <c r="Q306" s="97"/>
      <c r="R306" s="97"/>
      <c r="S306" s="97"/>
      <c r="T306" s="97"/>
      <c r="U306" s="97"/>
      <c r="V306" s="97"/>
      <c r="W306" s="97"/>
      <c r="X306" s="97"/>
      <c r="Y306" s="96">
        <v>92</v>
      </c>
      <c r="Z306" s="96"/>
      <c r="AA306" s="96"/>
      <c r="AB306" s="96"/>
      <c r="AC306" s="96"/>
      <c r="AD306" s="96"/>
      <c r="AE306" s="96"/>
      <c r="AF306" s="96"/>
      <c r="AG306" s="96"/>
      <c r="AH306" s="97">
        <v>1.8389334186172E-3</v>
      </c>
      <c r="AI306" s="97"/>
      <c r="AJ306" s="97"/>
      <c r="AK306" s="97"/>
      <c r="AL306" s="97"/>
      <c r="AM306" s="97"/>
      <c r="AN306" s="97"/>
      <c r="AO306" s="97"/>
    </row>
    <row r="307" spans="2:44" s="1" customFormat="1" ht="8.5500000000000007" customHeight="1" x14ac:dyDescent="0.15">
      <c r="B307" s="94" t="s">
        <v>1076</v>
      </c>
      <c r="C307" s="94"/>
      <c r="D307" s="104">
        <v>21436611.690000001</v>
      </c>
      <c r="E307" s="104"/>
      <c r="F307" s="104"/>
      <c r="G307" s="104"/>
      <c r="H307" s="104"/>
      <c r="I307" s="104"/>
      <c r="J307" s="104"/>
      <c r="K307" s="104"/>
      <c r="L307" s="104"/>
      <c r="M307" s="104"/>
      <c r="N307" s="104"/>
      <c r="O307" s="97">
        <v>5.94027611494145E-3</v>
      </c>
      <c r="P307" s="97"/>
      <c r="Q307" s="97"/>
      <c r="R307" s="97"/>
      <c r="S307" s="97"/>
      <c r="T307" s="97"/>
      <c r="U307" s="97"/>
      <c r="V307" s="97"/>
      <c r="W307" s="97"/>
      <c r="X307" s="97"/>
      <c r="Y307" s="96">
        <v>126</v>
      </c>
      <c r="Z307" s="96"/>
      <c r="AA307" s="96"/>
      <c r="AB307" s="96"/>
      <c r="AC307" s="96"/>
      <c r="AD307" s="96"/>
      <c r="AE307" s="96"/>
      <c r="AF307" s="96"/>
      <c r="AG307" s="96"/>
      <c r="AH307" s="97">
        <v>2.5185392472365999E-3</v>
      </c>
      <c r="AI307" s="97"/>
      <c r="AJ307" s="97"/>
      <c r="AK307" s="97"/>
      <c r="AL307" s="97"/>
      <c r="AM307" s="97"/>
      <c r="AN307" s="97"/>
      <c r="AO307" s="97"/>
    </row>
    <row r="308" spans="2:44" s="1" customFormat="1" ht="8.5500000000000007" customHeight="1" x14ac:dyDescent="0.15">
      <c r="B308" s="94" t="s">
        <v>1077</v>
      </c>
      <c r="C308" s="94"/>
      <c r="D308" s="104">
        <v>5391831.2400000002</v>
      </c>
      <c r="E308" s="104"/>
      <c r="F308" s="104"/>
      <c r="G308" s="104"/>
      <c r="H308" s="104"/>
      <c r="I308" s="104"/>
      <c r="J308" s="104"/>
      <c r="K308" s="104"/>
      <c r="L308" s="104"/>
      <c r="M308" s="104"/>
      <c r="N308" s="104"/>
      <c r="O308" s="97">
        <v>1.4941244817019499E-3</v>
      </c>
      <c r="P308" s="97"/>
      <c r="Q308" s="97"/>
      <c r="R308" s="97"/>
      <c r="S308" s="97"/>
      <c r="T308" s="97"/>
      <c r="U308" s="97"/>
      <c r="V308" s="97"/>
      <c r="W308" s="97"/>
      <c r="X308" s="97"/>
      <c r="Y308" s="96">
        <v>33</v>
      </c>
      <c r="Z308" s="96"/>
      <c r="AA308" s="96"/>
      <c r="AB308" s="96"/>
      <c r="AC308" s="96"/>
      <c r="AD308" s="96"/>
      <c r="AE308" s="96"/>
      <c r="AF308" s="96"/>
      <c r="AG308" s="96"/>
      <c r="AH308" s="97">
        <v>6.5961742189530096E-4</v>
      </c>
      <c r="AI308" s="97"/>
      <c r="AJ308" s="97"/>
      <c r="AK308" s="97"/>
      <c r="AL308" s="97"/>
      <c r="AM308" s="97"/>
      <c r="AN308" s="97"/>
      <c r="AO308" s="97"/>
    </row>
    <row r="309" spans="2:44" s="1" customFormat="1" ht="8.5500000000000007" customHeight="1" x14ac:dyDescent="0.15">
      <c r="B309" s="94" t="s">
        <v>1078</v>
      </c>
      <c r="C309" s="94"/>
      <c r="D309" s="104">
        <v>517289.78</v>
      </c>
      <c r="E309" s="104"/>
      <c r="F309" s="104"/>
      <c r="G309" s="104"/>
      <c r="H309" s="104"/>
      <c r="I309" s="104"/>
      <c r="J309" s="104"/>
      <c r="K309" s="104"/>
      <c r="L309" s="104"/>
      <c r="M309" s="104"/>
      <c r="N309" s="104"/>
      <c r="O309" s="97">
        <v>1.4334560746233899E-4</v>
      </c>
      <c r="P309" s="97"/>
      <c r="Q309" s="97"/>
      <c r="R309" s="97"/>
      <c r="S309" s="97"/>
      <c r="T309" s="97"/>
      <c r="U309" s="97"/>
      <c r="V309" s="97"/>
      <c r="W309" s="97"/>
      <c r="X309" s="97"/>
      <c r="Y309" s="96">
        <v>2</v>
      </c>
      <c r="Z309" s="96"/>
      <c r="AA309" s="96"/>
      <c r="AB309" s="96"/>
      <c r="AC309" s="96"/>
      <c r="AD309" s="96"/>
      <c r="AE309" s="96"/>
      <c r="AF309" s="96"/>
      <c r="AG309" s="96"/>
      <c r="AH309" s="97">
        <v>3.9976813448199998E-5</v>
      </c>
      <c r="AI309" s="97"/>
      <c r="AJ309" s="97"/>
      <c r="AK309" s="97"/>
      <c r="AL309" s="97"/>
      <c r="AM309" s="97"/>
      <c r="AN309" s="97"/>
      <c r="AO309" s="97"/>
    </row>
    <row r="310" spans="2:44" s="1" customFormat="1" ht="7.65" customHeight="1" x14ac:dyDescent="0.15">
      <c r="B310" s="100"/>
      <c r="C310" s="100"/>
      <c r="D310" s="105">
        <v>3608689440.5599999</v>
      </c>
      <c r="E310" s="105"/>
      <c r="F310" s="105"/>
      <c r="G310" s="105"/>
      <c r="H310" s="105"/>
      <c r="I310" s="105"/>
      <c r="J310" s="105"/>
      <c r="K310" s="105"/>
      <c r="L310" s="105"/>
      <c r="M310" s="105"/>
      <c r="N310" s="105"/>
      <c r="O310" s="99">
        <v>1</v>
      </c>
      <c r="P310" s="99"/>
      <c r="Q310" s="99"/>
      <c r="R310" s="99"/>
      <c r="S310" s="99"/>
      <c r="T310" s="99"/>
      <c r="U310" s="99"/>
      <c r="V310" s="99"/>
      <c r="W310" s="99"/>
      <c r="X310" s="99"/>
      <c r="Y310" s="98">
        <v>50029</v>
      </c>
      <c r="Z310" s="98"/>
      <c r="AA310" s="98"/>
      <c r="AB310" s="98"/>
      <c r="AC310" s="98"/>
      <c r="AD310" s="98"/>
      <c r="AE310" s="98"/>
      <c r="AF310" s="98"/>
      <c r="AG310" s="98"/>
      <c r="AH310" s="99">
        <v>1</v>
      </c>
      <c r="AI310" s="99"/>
      <c r="AJ310" s="99"/>
      <c r="AK310" s="99"/>
      <c r="AL310" s="99"/>
      <c r="AM310" s="99"/>
      <c r="AN310" s="99"/>
      <c r="AO310" s="99"/>
    </row>
    <row r="311" spans="2:44" s="1" customFormat="1" ht="7.2" customHeight="1" x14ac:dyDescent="0.15"/>
    <row r="312" spans="2:44" s="1" customFormat="1" ht="15.3" customHeight="1" x14ac:dyDescent="0.15">
      <c r="B312" s="85" t="s">
        <v>1189</v>
      </c>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c r="AG312" s="85"/>
      <c r="AH312" s="85"/>
      <c r="AI312" s="85"/>
      <c r="AJ312" s="85"/>
      <c r="AK312" s="85"/>
      <c r="AL312" s="85"/>
      <c r="AM312" s="85"/>
      <c r="AN312" s="85"/>
      <c r="AO312" s="85"/>
      <c r="AP312" s="85"/>
      <c r="AQ312" s="85"/>
      <c r="AR312" s="85"/>
    </row>
    <row r="313" spans="2:44" s="1" customFormat="1" ht="6.3" customHeight="1" x14ac:dyDescent="0.15"/>
    <row r="314" spans="2:44" s="1" customFormat="1" ht="9.75" customHeight="1" x14ac:dyDescent="0.15">
      <c r="B314" s="83" t="s">
        <v>1060</v>
      </c>
      <c r="C314" s="83"/>
      <c r="D314" s="83" t="s">
        <v>1057</v>
      </c>
      <c r="E314" s="83"/>
      <c r="F314" s="83"/>
      <c r="G314" s="83"/>
      <c r="H314" s="83"/>
      <c r="I314" s="83"/>
      <c r="J314" s="83"/>
      <c r="K314" s="83"/>
      <c r="L314" s="83"/>
      <c r="M314" s="83"/>
      <c r="N314" s="83"/>
      <c r="O314" s="83" t="s">
        <v>1058</v>
      </c>
      <c r="P314" s="83"/>
      <c r="Q314" s="83"/>
      <c r="R314" s="83"/>
      <c r="S314" s="83"/>
      <c r="T314" s="83"/>
      <c r="U314" s="83"/>
      <c r="V314" s="83"/>
      <c r="W314" s="83"/>
      <c r="X314" s="83"/>
      <c r="Y314" s="83" t="s">
        <v>1059</v>
      </c>
      <c r="Z314" s="83"/>
      <c r="AA314" s="83"/>
      <c r="AB314" s="83"/>
      <c r="AC314" s="83"/>
      <c r="AD314" s="83"/>
      <c r="AE314" s="83"/>
      <c r="AF314" s="83"/>
      <c r="AG314" s="83"/>
      <c r="AH314" s="83" t="s">
        <v>1058</v>
      </c>
      <c r="AI314" s="83"/>
      <c r="AJ314" s="83"/>
      <c r="AK314" s="83"/>
      <c r="AL314" s="83"/>
      <c r="AM314" s="83"/>
      <c r="AN314" s="83"/>
      <c r="AO314" s="83"/>
      <c r="AP314" s="83"/>
    </row>
    <row r="315" spans="2:44" s="1" customFormat="1" ht="8.5500000000000007" customHeight="1" x14ac:dyDescent="0.15">
      <c r="B315" s="94" t="s">
        <v>1136</v>
      </c>
      <c r="C315" s="94"/>
      <c r="D315" s="104">
        <v>3330782114.1700301</v>
      </c>
      <c r="E315" s="104"/>
      <c r="F315" s="104"/>
      <c r="G315" s="104"/>
      <c r="H315" s="104"/>
      <c r="I315" s="104"/>
      <c r="J315" s="104"/>
      <c r="K315" s="104"/>
      <c r="L315" s="104"/>
      <c r="M315" s="104"/>
      <c r="N315" s="104"/>
      <c r="O315" s="97">
        <v>0.92298940350298697</v>
      </c>
      <c r="P315" s="97"/>
      <c r="Q315" s="97"/>
      <c r="R315" s="97"/>
      <c r="S315" s="97"/>
      <c r="T315" s="97"/>
      <c r="U315" s="97"/>
      <c r="V315" s="97"/>
      <c r="W315" s="97"/>
      <c r="X315" s="97"/>
      <c r="Y315" s="96">
        <v>47240</v>
      </c>
      <c r="Z315" s="96"/>
      <c r="AA315" s="96"/>
      <c r="AB315" s="96"/>
      <c r="AC315" s="96"/>
      <c r="AD315" s="96"/>
      <c r="AE315" s="96"/>
      <c r="AF315" s="96"/>
      <c r="AG315" s="96"/>
      <c r="AH315" s="97">
        <v>0.94425233364648498</v>
      </c>
      <c r="AI315" s="97"/>
      <c r="AJ315" s="97"/>
      <c r="AK315" s="97"/>
      <c r="AL315" s="97"/>
      <c r="AM315" s="97"/>
      <c r="AN315" s="97"/>
      <c r="AO315" s="97"/>
      <c r="AP315" s="97"/>
    </row>
    <row r="316" spans="2:44" s="1" customFormat="1" ht="8.5500000000000007" customHeight="1" x14ac:dyDescent="0.15">
      <c r="B316" s="94" t="s">
        <v>1168</v>
      </c>
      <c r="C316" s="94"/>
      <c r="D316" s="104">
        <v>119417678.88</v>
      </c>
      <c r="E316" s="104"/>
      <c r="F316" s="104"/>
      <c r="G316" s="104"/>
      <c r="H316" s="104"/>
      <c r="I316" s="104"/>
      <c r="J316" s="104"/>
      <c r="K316" s="104"/>
      <c r="L316" s="104"/>
      <c r="M316" s="104"/>
      <c r="N316" s="104"/>
      <c r="O316" s="97">
        <v>3.3091702915135801E-2</v>
      </c>
      <c r="P316" s="97"/>
      <c r="Q316" s="97"/>
      <c r="R316" s="97"/>
      <c r="S316" s="97"/>
      <c r="T316" s="97"/>
      <c r="U316" s="97"/>
      <c r="V316" s="97"/>
      <c r="W316" s="97"/>
      <c r="X316" s="97"/>
      <c r="Y316" s="96">
        <v>1434</v>
      </c>
      <c r="Z316" s="96"/>
      <c r="AA316" s="96"/>
      <c r="AB316" s="96"/>
      <c r="AC316" s="96"/>
      <c r="AD316" s="96"/>
      <c r="AE316" s="96"/>
      <c r="AF316" s="96"/>
      <c r="AG316" s="96"/>
      <c r="AH316" s="97">
        <v>2.8663375242359401E-2</v>
      </c>
      <c r="AI316" s="97"/>
      <c r="AJ316" s="97"/>
      <c r="AK316" s="97"/>
      <c r="AL316" s="97"/>
      <c r="AM316" s="97"/>
      <c r="AN316" s="97"/>
      <c r="AO316" s="97"/>
      <c r="AP316" s="97"/>
    </row>
    <row r="317" spans="2:44" s="1" customFormat="1" ht="8.5500000000000007" customHeight="1" x14ac:dyDescent="0.15">
      <c r="B317" s="94" t="s">
        <v>1062</v>
      </c>
      <c r="C317" s="94"/>
      <c r="D317" s="104">
        <v>27141545.07</v>
      </c>
      <c r="E317" s="104"/>
      <c r="F317" s="104"/>
      <c r="G317" s="104"/>
      <c r="H317" s="104"/>
      <c r="I317" s="104"/>
      <c r="J317" s="104"/>
      <c r="K317" s="104"/>
      <c r="L317" s="104"/>
      <c r="M317" s="104"/>
      <c r="N317" s="104"/>
      <c r="O317" s="97">
        <v>7.5211639896028198E-3</v>
      </c>
      <c r="P317" s="97"/>
      <c r="Q317" s="97"/>
      <c r="R317" s="97"/>
      <c r="S317" s="97"/>
      <c r="T317" s="97"/>
      <c r="U317" s="97"/>
      <c r="V317" s="97"/>
      <c r="W317" s="97"/>
      <c r="X317" s="97"/>
      <c r="Y317" s="96">
        <v>273</v>
      </c>
      <c r="Z317" s="96"/>
      <c r="AA317" s="96"/>
      <c r="AB317" s="96"/>
      <c r="AC317" s="96"/>
      <c r="AD317" s="96"/>
      <c r="AE317" s="96"/>
      <c r="AF317" s="96"/>
      <c r="AG317" s="96"/>
      <c r="AH317" s="97">
        <v>5.4568350356793104E-3</v>
      </c>
      <c r="AI317" s="97"/>
      <c r="AJ317" s="97"/>
      <c r="AK317" s="97"/>
      <c r="AL317" s="97"/>
      <c r="AM317" s="97"/>
      <c r="AN317" s="97"/>
      <c r="AO317" s="97"/>
      <c r="AP317" s="97"/>
    </row>
    <row r="318" spans="2:44" s="1" customFormat="1" ht="8.5500000000000007" customHeight="1" x14ac:dyDescent="0.15">
      <c r="B318" s="94" t="s">
        <v>1063</v>
      </c>
      <c r="C318" s="94"/>
      <c r="D318" s="104">
        <v>27781838.390000001</v>
      </c>
      <c r="E318" s="104"/>
      <c r="F318" s="104"/>
      <c r="G318" s="104"/>
      <c r="H318" s="104"/>
      <c r="I318" s="104"/>
      <c r="J318" s="104"/>
      <c r="K318" s="104"/>
      <c r="L318" s="104"/>
      <c r="M318" s="104"/>
      <c r="N318" s="104"/>
      <c r="O318" s="97">
        <v>7.6985949740492497E-3</v>
      </c>
      <c r="P318" s="97"/>
      <c r="Q318" s="97"/>
      <c r="R318" s="97"/>
      <c r="S318" s="97"/>
      <c r="T318" s="97"/>
      <c r="U318" s="97"/>
      <c r="V318" s="97"/>
      <c r="W318" s="97"/>
      <c r="X318" s="97"/>
      <c r="Y318" s="96">
        <v>292</v>
      </c>
      <c r="Z318" s="96"/>
      <c r="AA318" s="96"/>
      <c r="AB318" s="96"/>
      <c r="AC318" s="96"/>
      <c r="AD318" s="96"/>
      <c r="AE318" s="96"/>
      <c r="AF318" s="96"/>
      <c r="AG318" s="96"/>
      <c r="AH318" s="97">
        <v>5.8366147634372097E-3</v>
      </c>
      <c r="AI318" s="97"/>
      <c r="AJ318" s="97"/>
      <c r="AK318" s="97"/>
      <c r="AL318" s="97"/>
      <c r="AM318" s="97"/>
      <c r="AN318" s="97"/>
      <c r="AO318" s="97"/>
      <c r="AP318" s="97"/>
    </row>
    <row r="319" spans="2:44" s="1" customFormat="1" ht="8.5500000000000007" customHeight="1" x14ac:dyDescent="0.15">
      <c r="B319" s="94" t="s">
        <v>1064</v>
      </c>
      <c r="C319" s="94"/>
      <c r="D319" s="104">
        <v>31241967.989999998</v>
      </c>
      <c r="E319" s="104"/>
      <c r="F319" s="104"/>
      <c r="G319" s="104"/>
      <c r="H319" s="104"/>
      <c r="I319" s="104"/>
      <c r="J319" s="104"/>
      <c r="K319" s="104"/>
      <c r="L319" s="104"/>
      <c r="M319" s="104"/>
      <c r="N319" s="104"/>
      <c r="O319" s="97">
        <v>8.6574277184549298E-3</v>
      </c>
      <c r="P319" s="97"/>
      <c r="Q319" s="97"/>
      <c r="R319" s="97"/>
      <c r="S319" s="97"/>
      <c r="T319" s="97"/>
      <c r="U319" s="97"/>
      <c r="V319" s="97"/>
      <c r="W319" s="97"/>
      <c r="X319" s="97"/>
      <c r="Y319" s="96">
        <v>206</v>
      </c>
      <c r="Z319" s="96"/>
      <c r="AA319" s="96"/>
      <c r="AB319" s="96"/>
      <c r="AC319" s="96"/>
      <c r="AD319" s="96"/>
      <c r="AE319" s="96"/>
      <c r="AF319" s="96"/>
      <c r="AG319" s="96"/>
      <c r="AH319" s="97">
        <v>4.1176117851646002E-3</v>
      </c>
      <c r="AI319" s="97"/>
      <c r="AJ319" s="97"/>
      <c r="AK319" s="97"/>
      <c r="AL319" s="97"/>
      <c r="AM319" s="97"/>
      <c r="AN319" s="97"/>
      <c r="AO319" s="97"/>
      <c r="AP319" s="97"/>
    </row>
    <row r="320" spans="2:44" s="1" customFormat="1" ht="8.5500000000000007" customHeight="1" x14ac:dyDescent="0.15">
      <c r="B320" s="94" t="s">
        <v>1065</v>
      </c>
      <c r="C320" s="94"/>
      <c r="D320" s="104">
        <v>31475384.449999999</v>
      </c>
      <c r="E320" s="104"/>
      <c r="F320" s="104"/>
      <c r="G320" s="104"/>
      <c r="H320" s="104"/>
      <c r="I320" s="104"/>
      <c r="J320" s="104"/>
      <c r="K320" s="104"/>
      <c r="L320" s="104"/>
      <c r="M320" s="104"/>
      <c r="N320" s="104"/>
      <c r="O320" s="97">
        <v>8.7221094994296301E-3</v>
      </c>
      <c r="P320" s="97"/>
      <c r="Q320" s="97"/>
      <c r="R320" s="97"/>
      <c r="S320" s="97"/>
      <c r="T320" s="97"/>
      <c r="U320" s="97"/>
      <c r="V320" s="97"/>
      <c r="W320" s="97"/>
      <c r="X320" s="97"/>
      <c r="Y320" s="96">
        <v>177</v>
      </c>
      <c r="Z320" s="96"/>
      <c r="AA320" s="96"/>
      <c r="AB320" s="96"/>
      <c r="AC320" s="96"/>
      <c r="AD320" s="96"/>
      <c r="AE320" s="96"/>
      <c r="AF320" s="96"/>
      <c r="AG320" s="96"/>
      <c r="AH320" s="97">
        <v>3.5379479901656999E-3</v>
      </c>
      <c r="AI320" s="97"/>
      <c r="AJ320" s="97"/>
      <c r="AK320" s="97"/>
      <c r="AL320" s="97"/>
      <c r="AM320" s="97"/>
      <c r="AN320" s="97"/>
      <c r="AO320" s="97"/>
      <c r="AP320" s="97"/>
    </row>
    <row r="321" spans="2:44" s="1" customFormat="1" ht="8.5500000000000007" customHeight="1" x14ac:dyDescent="0.15">
      <c r="B321" s="94" t="s">
        <v>1066</v>
      </c>
      <c r="C321" s="94"/>
      <c r="D321" s="104">
        <v>31109167</v>
      </c>
      <c r="E321" s="104"/>
      <c r="F321" s="104"/>
      <c r="G321" s="104"/>
      <c r="H321" s="104"/>
      <c r="I321" s="104"/>
      <c r="J321" s="104"/>
      <c r="K321" s="104"/>
      <c r="L321" s="104"/>
      <c r="M321" s="104"/>
      <c r="N321" s="104"/>
      <c r="O321" s="97">
        <v>8.6206273807735104E-3</v>
      </c>
      <c r="P321" s="97"/>
      <c r="Q321" s="97"/>
      <c r="R321" s="97"/>
      <c r="S321" s="97"/>
      <c r="T321" s="97"/>
      <c r="U321" s="97"/>
      <c r="V321" s="97"/>
      <c r="W321" s="97"/>
      <c r="X321" s="97"/>
      <c r="Y321" s="96">
        <v>334</v>
      </c>
      <c r="Z321" s="96"/>
      <c r="AA321" s="96"/>
      <c r="AB321" s="96"/>
      <c r="AC321" s="96"/>
      <c r="AD321" s="96"/>
      <c r="AE321" s="96"/>
      <c r="AF321" s="96"/>
      <c r="AG321" s="96"/>
      <c r="AH321" s="97">
        <v>6.6761278458494101E-3</v>
      </c>
      <c r="AI321" s="97"/>
      <c r="AJ321" s="97"/>
      <c r="AK321" s="97"/>
      <c r="AL321" s="97"/>
      <c r="AM321" s="97"/>
      <c r="AN321" s="97"/>
      <c r="AO321" s="97"/>
      <c r="AP321" s="97"/>
    </row>
    <row r="322" spans="2:44" s="1" customFormat="1" ht="8.5500000000000007" customHeight="1" x14ac:dyDescent="0.15">
      <c r="B322" s="94" t="s">
        <v>1068</v>
      </c>
      <c r="C322" s="94"/>
      <c r="D322" s="104">
        <v>939294.03</v>
      </c>
      <c r="E322" s="104"/>
      <c r="F322" s="104"/>
      <c r="G322" s="104"/>
      <c r="H322" s="104"/>
      <c r="I322" s="104"/>
      <c r="J322" s="104"/>
      <c r="K322" s="104"/>
      <c r="L322" s="104"/>
      <c r="M322" s="104"/>
      <c r="N322" s="104"/>
      <c r="O322" s="97">
        <v>2.6028674549900702E-4</v>
      </c>
      <c r="P322" s="97"/>
      <c r="Q322" s="97"/>
      <c r="R322" s="97"/>
      <c r="S322" s="97"/>
      <c r="T322" s="97"/>
      <c r="U322" s="97"/>
      <c r="V322" s="97"/>
      <c r="W322" s="97"/>
      <c r="X322" s="97"/>
      <c r="Y322" s="96">
        <v>8</v>
      </c>
      <c r="Z322" s="96"/>
      <c r="AA322" s="96"/>
      <c r="AB322" s="96"/>
      <c r="AC322" s="96"/>
      <c r="AD322" s="96"/>
      <c r="AE322" s="96"/>
      <c r="AF322" s="96"/>
      <c r="AG322" s="96"/>
      <c r="AH322" s="97">
        <v>1.5990725379279999E-4</v>
      </c>
      <c r="AI322" s="97"/>
      <c r="AJ322" s="97"/>
      <c r="AK322" s="97"/>
      <c r="AL322" s="97"/>
      <c r="AM322" s="97"/>
      <c r="AN322" s="97"/>
      <c r="AO322" s="97"/>
      <c r="AP322" s="97"/>
    </row>
    <row r="323" spans="2:44" s="1" customFormat="1" ht="8.5500000000000007" customHeight="1" x14ac:dyDescent="0.15">
      <c r="B323" s="94" t="s">
        <v>1067</v>
      </c>
      <c r="C323" s="94"/>
      <c r="D323" s="104">
        <v>8800450.5800000001</v>
      </c>
      <c r="E323" s="104"/>
      <c r="F323" s="104"/>
      <c r="G323" s="104"/>
      <c r="H323" s="104"/>
      <c r="I323" s="104"/>
      <c r="J323" s="104"/>
      <c r="K323" s="104"/>
      <c r="L323" s="104"/>
      <c r="M323" s="104"/>
      <c r="N323" s="104"/>
      <c r="O323" s="97">
        <v>2.4386832740681298E-3</v>
      </c>
      <c r="P323" s="97"/>
      <c r="Q323" s="97"/>
      <c r="R323" s="97"/>
      <c r="S323" s="97"/>
      <c r="T323" s="97"/>
      <c r="U323" s="97"/>
      <c r="V323" s="97"/>
      <c r="W323" s="97"/>
      <c r="X323" s="97"/>
      <c r="Y323" s="96">
        <v>65</v>
      </c>
      <c r="Z323" s="96"/>
      <c r="AA323" s="96"/>
      <c r="AB323" s="96"/>
      <c r="AC323" s="96"/>
      <c r="AD323" s="96"/>
      <c r="AE323" s="96"/>
      <c r="AF323" s="96"/>
      <c r="AG323" s="96"/>
      <c r="AH323" s="97">
        <v>1.2992464370665E-3</v>
      </c>
      <c r="AI323" s="97"/>
      <c r="AJ323" s="97"/>
      <c r="AK323" s="97"/>
      <c r="AL323" s="97"/>
      <c r="AM323" s="97"/>
      <c r="AN323" s="97"/>
      <c r="AO323" s="97"/>
      <c r="AP323" s="97"/>
    </row>
    <row r="324" spans="2:44" s="1" customFormat="1" ht="7.65" customHeight="1" x14ac:dyDescent="0.15">
      <c r="B324" s="100"/>
      <c r="C324" s="100"/>
      <c r="D324" s="105">
        <v>3608689440.56003</v>
      </c>
      <c r="E324" s="105"/>
      <c r="F324" s="105"/>
      <c r="G324" s="105"/>
      <c r="H324" s="105"/>
      <c r="I324" s="105"/>
      <c r="J324" s="105"/>
      <c r="K324" s="105"/>
      <c r="L324" s="105"/>
      <c r="M324" s="105"/>
      <c r="N324" s="105"/>
      <c r="O324" s="99">
        <v>1</v>
      </c>
      <c r="P324" s="99"/>
      <c r="Q324" s="99"/>
      <c r="R324" s="99"/>
      <c r="S324" s="99"/>
      <c r="T324" s="99"/>
      <c r="U324" s="99"/>
      <c r="V324" s="99"/>
      <c r="W324" s="99"/>
      <c r="X324" s="99"/>
      <c r="Y324" s="98">
        <v>50029</v>
      </c>
      <c r="Z324" s="98"/>
      <c r="AA324" s="98"/>
      <c r="AB324" s="98"/>
      <c r="AC324" s="98"/>
      <c r="AD324" s="98"/>
      <c r="AE324" s="98"/>
      <c r="AF324" s="98"/>
      <c r="AG324" s="98"/>
      <c r="AH324" s="99">
        <v>1</v>
      </c>
      <c r="AI324" s="99"/>
      <c r="AJ324" s="99"/>
      <c r="AK324" s="99"/>
      <c r="AL324" s="99"/>
      <c r="AM324" s="99"/>
      <c r="AN324" s="99"/>
      <c r="AO324" s="99"/>
      <c r="AP324" s="99"/>
    </row>
    <row r="325" spans="2:44" s="1" customFormat="1" ht="9.3000000000000007" customHeight="1" x14ac:dyDescent="0.15"/>
    <row r="326" spans="2:44" s="1" customFormat="1" ht="15.3" customHeight="1" x14ac:dyDescent="0.15">
      <c r="B326" s="85" t="s">
        <v>1190</v>
      </c>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c r="AG326" s="85"/>
      <c r="AH326" s="85"/>
      <c r="AI326" s="85"/>
      <c r="AJ326" s="85"/>
      <c r="AK326" s="85"/>
      <c r="AL326" s="85"/>
      <c r="AM326" s="85"/>
      <c r="AN326" s="85"/>
      <c r="AO326" s="85"/>
      <c r="AP326" s="85"/>
      <c r="AQ326" s="85"/>
      <c r="AR326" s="85"/>
    </row>
    <row r="327" spans="2:44" s="1" customFormat="1" ht="7.2" customHeight="1" x14ac:dyDescent="0.15"/>
    <row r="328" spans="2:44" s="1" customFormat="1" ht="9.75" customHeight="1" x14ac:dyDescent="0.15">
      <c r="B328" s="83"/>
      <c r="C328" s="83"/>
      <c r="D328" s="83"/>
      <c r="E328" s="83" t="s">
        <v>1057</v>
      </c>
      <c r="F328" s="83"/>
      <c r="G328" s="83"/>
      <c r="H328" s="83"/>
      <c r="I328" s="83"/>
      <c r="J328" s="83"/>
      <c r="K328" s="83"/>
      <c r="L328" s="83"/>
      <c r="M328" s="83"/>
      <c r="N328" s="83"/>
      <c r="O328" s="83"/>
      <c r="P328" s="83" t="s">
        <v>1058</v>
      </c>
      <c r="Q328" s="83"/>
      <c r="R328" s="83"/>
      <c r="S328" s="83"/>
      <c r="T328" s="83"/>
      <c r="U328" s="83"/>
      <c r="V328" s="83"/>
      <c r="W328" s="83"/>
      <c r="X328" s="83"/>
      <c r="Y328" s="83"/>
      <c r="Z328" s="83" t="s">
        <v>1169</v>
      </c>
      <c r="AA328" s="83"/>
      <c r="AB328" s="83"/>
      <c r="AC328" s="83"/>
      <c r="AD328" s="83"/>
      <c r="AE328" s="83"/>
      <c r="AF328" s="83"/>
      <c r="AG328" s="83"/>
      <c r="AH328" s="83"/>
      <c r="AI328" s="83" t="s">
        <v>1058</v>
      </c>
      <c r="AJ328" s="83"/>
      <c r="AK328" s="83"/>
      <c r="AL328" s="83"/>
      <c r="AM328" s="83"/>
      <c r="AN328" s="83"/>
      <c r="AO328" s="83"/>
      <c r="AP328" s="83"/>
      <c r="AQ328" s="83"/>
    </row>
    <row r="329" spans="2:44" s="1" customFormat="1" ht="9.75" customHeight="1" x14ac:dyDescent="0.15">
      <c r="B329" s="94" t="s">
        <v>715</v>
      </c>
      <c r="C329" s="94"/>
      <c r="D329" s="94"/>
      <c r="E329" s="104">
        <v>9672859698.8499699</v>
      </c>
      <c r="F329" s="104"/>
      <c r="G329" s="104"/>
      <c r="H329" s="104"/>
      <c r="I329" s="104"/>
      <c r="J329" s="104"/>
      <c r="K329" s="104"/>
      <c r="L329" s="104"/>
      <c r="M329" s="104"/>
      <c r="N329" s="104"/>
      <c r="O329" s="104"/>
      <c r="P329" s="97">
        <v>0.81509524321849203</v>
      </c>
      <c r="Q329" s="97"/>
      <c r="R329" s="97"/>
      <c r="S329" s="97"/>
      <c r="T329" s="97"/>
      <c r="U329" s="97"/>
      <c r="V329" s="97"/>
      <c r="W329" s="97"/>
      <c r="X329" s="97"/>
      <c r="Y329" s="97"/>
      <c r="Z329" s="96">
        <v>25468</v>
      </c>
      <c r="AA329" s="96"/>
      <c r="AB329" s="96"/>
      <c r="AC329" s="96"/>
      <c r="AD329" s="96"/>
      <c r="AE329" s="96"/>
      <c r="AF329" s="96"/>
      <c r="AG329" s="96"/>
      <c r="AH329" s="96"/>
      <c r="AI329" s="97">
        <v>0.80249558860600001</v>
      </c>
      <c r="AJ329" s="97"/>
      <c r="AK329" s="97"/>
      <c r="AL329" s="97"/>
      <c r="AM329" s="97"/>
      <c r="AN329" s="97"/>
      <c r="AO329" s="97"/>
      <c r="AP329" s="97"/>
      <c r="AQ329" s="97"/>
    </row>
    <row r="330" spans="2:44" s="1" customFormat="1" ht="9.75" customHeight="1" x14ac:dyDescent="0.15">
      <c r="B330" s="94" t="s">
        <v>725</v>
      </c>
      <c r="C330" s="94"/>
      <c r="D330" s="94"/>
      <c r="E330" s="104">
        <v>2194292979.7199998</v>
      </c>
      <c r="F330" s="104"/>
      <c r="G330" s="104"/>
      <c r="H330" s="104"/>
      <c r="I330" s="104"/>
      <c r="J330" s="104"/>
      <c r="K330" s="104"/>
      <c r="L330" s="104"/>
      <c r="M330" s="104"/>
      <c r="N330" s="104"/>
      <c r="O330" s="104"/>
      <c r="P330" s="97">
        <v>0.184904756781508</v>
      </c>
      <c r="Q330" s="97"/>
      <c r="R330" s="97"/>
      <c r="S330" s="97"/>
      <c r="T330" s="97"/>
      <c r="U330" s="97"/>
      <c r="V330" s="97"/>
      <c r="W330" s="97"/>
      <c r="X330" s="97"/>
      <c r="Y330" s="97"/>
      <c r="Z330" s="96">
        <v>6268</v>
      </c>
      <c r="AA330" s="96"/>
      <c r="AB330" s="96"/>
      <c r="AC330" s="96"/>
      <c r="AD330" s="96"/>
      <c r="AE330" s="96"/>
      <c r="AF330" s="96"/>
      <c r="AG330" s="96"/>
      <c r="AH330" s="96"/>
      <c r="AI330" s="97">
        <v>0.19750441139400099</v>
      </c>
      <c r="AJ330" s="97"/>
      <c r="AK330" s="97"/>
      <c r="AL330" s="97"/>
      <c r="AM330" s="97"/>
      <c r="AN330" s="97"/>
      <c r="AO330" s="97"/>
      <c r="AP330" s="97"/>
      <c r="AQ330" s="97"/>
    </row>
    <row r="331" spans="2:44" s="1" customFormat="1" ht="7.65" customHeight="1" x14ac:dyDescent="0.15">
      <c r="B331" s="100"/>
      <c r="C331" s="100"/>
      <c r="D331" s="100"/>
      <c r="E331" s="105">
        <v>11867152678.57</v>
      </c>
      <c r="F331" s="105"/>
      <c r="G331" s="105"/>
      <c r="H331" s="105"/>
      <c r="I331" s="105"/>
      <c r="J331" s="105"/>
      <c r="K331" s="105"/>
      <c r="L331" s="105"/>
      <c r="M331" s="105"/>
      <c r="N331" s="105"/>
      <c r="O331" s="105"/>
      <c r="P331" s="99">
        <v>1</v>
      </c>
      <c r="Q331" s="99"/>
      <c r="R331" s="99"/>
      <c r="S331" s="99"/>
      <c r="T331" s="99"/>
      <c r="U331" s="99"/>
      <c r="V331" s="99"/>
      <c r="W331" s="99"/>
      <c r="X331" s="99"/>
      <c r="Y331" s="99"/>
      <c r="Z331" s="98">
        <v>31736</v>
      </c>
      <c r="AA331" s="98"/>
      <c r="AB331" s="98"/>
      <c r="AC331" s="98"/>
      <c r="AD331" s="98"/>
      <c r="AE331" s="98"/>
      <c r="AF331" s="98"/>
      <c r="AG331" s="98"/>
      <c r="AH331" s="98"/>
      <c r="AI331" s="99">
        <v>1</v>
      </c>
      <c r="AJ331" s="99"/>
      <c r="AK331" s="99"/>
      <c r="AL331" s="99"/>
      <c r="AM331" s="99"/>
      <c r="AN331" s="99"/>
      <c r="AO331" s="99"/>
      <c r="AP331" s="99"/>
      <c r="AQ331" s="99"/>
    </row>
    <row r="332" spans="2:44" s="1" customFormat="1" ht="7.2" customHeight="1" x14ac:dyDescent="0.15"/>
    <row r="333" spans="2:44" s="1" customFormat="1" ht="15.3" customHeight="1" x14ac:dyDescent="0.15">
      <c r="B333" s="85" t="s">
        <v>1191</v>
      </c>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c r="AA333" s="85"/>
      <c r="AB333" s="85"/>
      <c r="AC333" s="85"/>
      <c r="AD333" s="85"/>
      <c r="AE333" s="85"/>
      <c r="AF333" s="85"/>
      <c r="AG333" s="85"/>
      <c r="AH333" s="85"/>
      <c r="AI333" s="85"/>
      <c r="AJ333" s="85"/>
      <c r="AK333" s="85"/>
      <c r="AL333" s="85"/>
      <c r="AM333" s="85"/>
      <c r="AN333" s="85"/>
      <c r="AO333" s="85"/>
      <c r="AP333" s="85"/>
      <c r="AQ333" s="85"/>
      <c r="AR333" s="85"/>
    </row>
    <row r="334" spans="2:44" s="1" customFormat="1" ht="7.2" customHeight="1" x14ac:dyDescent="0.15"/>
    <row r="335" spans="2:44" s="1" customFormat="1" ht="11.85" customHeight="1" x14ac:dyDescent="0.15">
      <c r="B335" s="101"/>
      <c r="C335" s="101"/>
      <c r="D335" s="101"/>
      <c r="E335" s="83" t="s">
        <v>1057</v>
      </c>
      <c r="F335" s="83"/>
      <c r="G335" s="83"/>
      <c r="H335" s="83"/>
      <c r="I335" s="83"/>
      <c r="J335" s="83"/>
      <c r="K335" s="83"/>
      <c r="L335" s="83"/>
      <c r="M335" s="83"/>
      <c r="N335" s="83"/>
      <c r="O335" s="83"/>
      <c r="P335" s="83" t="s">
        <v>1058</v>
      </c>
      <c r="Q335" s="83"/>
      <c r="R335" s="83"/>
      <c r="S335" s="83"/>
      <c r="T335" s="83"/>
      <c r="U335" s="83"/>
      <c r="V335" s="83"/>
      <c r="W335" s="83"/>
      <c r="X335" s="83"/>
      <c r="Y335" s="83"/>
      <c r="Z335" s="83" t="s">
        <v>1059</v>
      </c>
      <c r="AA335" s="83"/>
      <c r="AB335" s="83"/>
      <c r="AC335" s="83"/>
      <c r="AD335" s="83"/>
      <c r="AE335" s="83"/>
      <c r="AF335" s="83"/>
      <c r="AG335" s="83"/>
      <c r="AH335" s="83"/>
      <c r="AI335" s="83" t="s">
        <v>1058</v>
      </c>
      <c r="AJ335" s="83"/>
      <c r="AK335" s="83"/>
      <c r="AL335" s="83"/>
      <c r="AM335" s="83"/>
      <c r="AN335" s="83"/>
      <c r="AO335" s="83"/>
      <c r="AP335" s="83"/>
      <c r="AQ335" s="83"/>
    </row>
    <row r="336" spans="2:44" s="1" customFormat="1" ht="9.75" customHeight="1" x14ac:dyDescent="0.15">
      <c r="B336" s="103" t="s">
        <v>1170</v>
      </c>
      <c r="C336" s="103"/>
      <c r="D336" s="103"/>
      <c r="E336" s="104">
        <v>3262103944.5800099</v>
      </c>
      <c r="F336" s="104"/>
      <c r="G336" s="104"/>
      <c r="H336" s="104"/>
      <c r="I336" s="104"/>
      <c r="J336" s="104"/>
      <c r="K336" s="104"/>
      <c r="L336" s="104"/>
      <c r="M336" s="104"/>
      <c r="N336" s="104"/>
      <c r="O336" s="104"/>
      <c r="P336" s="97">
        <v>0.90395807073766499</v>
      </c>
      <c r="Q336" s="97"/>
      <c r="R336" s="97"/>
      <c r="S336" s="97"/>
      <c r="T336" s="97"/>
      <c r="U336" s="97"/>
      <c r="V336" s="97"/>
      <c r="W336" s="97"/>
      <c r="X336" s="97"/>
      <c r="Y336" s="97"/>
      <c r="Z336" s="96">
        <v>46047</v>
      </c>
      <c r="AA336" s="96"/>
      <c r="AB336" s="96"/>
      <c r="AC336" s="96"/>
      <c r="AD336" s="96"/>
      <c r="AE336" s="96"/>
      <c r="AF336" s="96"/>
      <c r="AG336" s="96"/>
      <c r="AH336" s="96"/>
      <c r="AI336" s="97">
        <v>0.92040616442463397</v>
      </c>
      <c r="AJ336" s="97"/>
      <c r="AK336" s="97"/>
      <c r="AL336" s="97"/>
      <c r="AM336" s="97"/>
      <c r="AN336" s="97"/>
      <c r="AO336" s="97"/>
      <c r="AP336" s="97"/>
      <c r="AQ336" s="97"/>
    </row>
    <row r="337" spans="2:43" s="1" customFormat="1" ht="9.75" customHeight="1" x14ac:dyDescent="0.15">
      <c r="B337" s="103" t="s">
        <v>1171</v>
      </c>
      <c r="C337" s="103"/>
      <c r="D337" s="103"/>
      <c r="E337" s="104">
        <v>345860537.38</v>
      </c>
      <c r="F337" s="104"/>
      <c r="G337" s="104"/>
      <c r="H337" s="104"/>
      <c r="I337" s="104"/>
      <c r="J337" s="104"/>
      <c r="K337" s="104"/>
      <c r="L337" s="104"/>
      <c r="M337" s="104"/>
      <c r="N337" s="104"/>
      <c r="O337" s="104"/>
      <c r="P337" s="97">
        <v>9.5841036774372002E-2</v>
      </c>
      <c r="Q337" s="97"/>
      <c r="R337" s="97"/>
      <c r="S337" s="97"/>
      <c r="T337" s="97"/>
      <c r="U337" s="97"/>
      <c r="V337" s="97"/>
      <c r="W337" s="97"/>
      <c r="X337" s="97"/>
      <c r="Y337" s="97"/>
      <c r="Z337" s="96">
        <v>3794</v>
      </c>
      <c r="AA337" s="96"/>
      <c r="AB337" s="96"/>
      <c r="AC337" s="96"/>
      <c r="AD337" s="96"/>
      <c r="AE337" s="96"/>
      <c r="AF337" s="96"/>
      <c r="AG337" s="96"/>
      <c r="AH337" s="96"/>
      <c r="AI337" s="97">
        <v>7.58360151112355E-2</v>
      </c>
      <c r="AJ337" s="97"/>
      <c r="AK337" s="97"/>
      <c r="AL337" s="97"/>
      <c r="AM337" s="97"/>
      <c r="AN337" s="97"/>
      <c r="AO337" s="97"/>
      <c r="AP337" s="97"/>
      <c r="AQ337" s="97"/>
    </row>
    <row r="338" spans="2:43" s="1" customFormat="1" ht="9.75" customHeight="1" x14ac:dyDescent="0.15">
      <c r="B338" s="103" t="s">
        <v>1172</v>
      </c>
      <c r="C338" s="103"/>
      <c r="D338" s="103"/>
      <c r="E338" s="104">
        <v>724958.6</v>
      </c>
      <c r="F338" s="104"/>
      <c r="G338" s="104"/>
      <c r="H338" s="104"/>
      <c r="I338" s="104"/>
      <c r="J338" s="104"/>
      <c r="K338" s="104"/>
      <c r="L338" s="104"/>
      <c r="M338" s="104"/>
      <c r="N338" s="104"/>
      <c r="O338" s="104"/>
      <c r="P338" s="97">
        <v>2.0089248796302501E-4</v>
      </c>
      <c r="Q338" s="97"/>
      <c r="R338" s="97"/>
      <c r="S338" s="97"/>
      <c r="T338" s="97"/>
      <c r="U338" s="97"/>
      <c r="V338" s="97"/>
      <c r="W338" s="97"/>
      <c r="X338" s="97"/>
      <c r="Y338" s="97"/>
      <c r="Z338" s="96">
        <v>5</v>
      </c>
      <c r="AA338" s="96"/>
      <c r="AB338" s="96"/>
      <c r="AC338" s="96"/>
      <c r="AD338" s="96"/>
      <c r="AE338" s="96"/>
      <c r="AF338" s="96"/>
      <c r="AG338" s="96"/>
      <c r="AH338" s="96"/>
      <c r="AI338" s="97">
        <v>9.9942033620500101E-5</v>
      </c>
      <c r="AJ338" s="97"/>
      <c r="AK338" s="97"/>
      <c r="AL338" s="97"/>
      <c r="AM338" s="97"/>
      <c r="AN338" s="97"/>
      <c r="AO338" s="97"/>
      <c r="AP338" s="97"/>
      <c r="AQ338" s="97"/>
    </row>
    <row r="339" spans="2:43" s="1" customFormat="1" ht="9.75" customHeight="1" x14ac:dyDescent="0.15">
      <c r="B339" s="103" t="s">
        <v>725</v>
      </c>
      <c r="C339" s="103"/>
      <c r="D339" s="103"/>
      <c r="E339" s="104">
        <v>0</v>
      </c>
      <c r="F339" s="104"/>
      <c r="G339" s="104"/>
      <c r="H339" s="104"/>
      <c r="I339" s="104"/>
      <c r="J339" s="104"/>
      <c r="K339" s="104"/>
      <c r="L339" s="104"/>
      <c r="M339" s="104"/>
      <c r="N339" s="104"/>
      <c r="O339" s="104"/>
      <c r="P339" s="97">
        <v>0</v>
      </c>
      <c r="Q339" s="97"/>
      <c r="R339" s="97"/>
      <c r="S339" s="97"/>
      <c r="T339" s="97"/>
      <c r="U339" s="97"/>
      <c r="V339" s="97"/>
      <c r="W339" s="97"/>
      <c r="X339" s="97"/>
      <c r="Y339" s="97"/>
      <c r="Z339" s="96">
        <v>183</v>
      </c>
      <c r="AA339" s="96"/>
      <c r="AB339" s="96"/>
      <c r="AC339" s="96"/>
      <c r="AD339" s="96"/>
      <c r="AE339" s="96"/>
      <c r="AF339" s="96"/>
      <c r="AG339" s="96"/>
      <c r="AH339" s="96"/>
      <c r="AI339" s="97">
        <v>3.6578784305103E-3</v>
      </c>
      <c r="AJ339" s="97"/>
      <c r="AK339" s="97"/>
      <c r="AL339" s="97"/>
      <c r="AM339" s="97"/>
      <c r="AN339" s="97"/>
      <c r="AO339" s="97"/>
      <c r="AP339" s="97"/>
      <c r="AQ339" s="97"/>
    </row>
    <row r="340" spans="2:43" s="1" customFormat="1" ht="10.65" customHeight="1" x14ac:dyDescent="0.15">
      <c r="B340" s="101"/>
      <c r="C340" s="101"/>
      <c r="D340" s="101"/>
      <c r="E340" s="105">
        <v>3608689440.56001</v>
      </c>
      <c r="F340" s="105"/>
      <c r="G340" s="105"/>
      <c r="H340" s="105"/>
      <c r="I340" s="105"/>
      <c r="J340" s="105"/>
      <c r="K340" s="105"/>
      <c r="L340" s="105"/>
      <c r="M340" s="105"/>
      <c r="N340" s="105"/>
      <c r="O340" s="105"/>
      <c r="P340" s="99">
        <v>1</v>
      </c>
      <c r="Q340" s="99"/>
      <c r="R340" s="99"/>
      <c r="S340" s="99"/>
      <c r="T340" s="99"/>
      <c r="U340" s="99"/>
      <c r="V340" s="99"/>
      <c r="W340" s="99"/>
      <c r="X340" s="99"/>
      <c r="Y340" s="99"/>
      <c r="Z340" s="98">
        <v>50029</v>
      </c>
      <c r="AA340" s="98"/>
      <c r="AB340" s="98"/>
      <c r="AC340" s="98"/>
      <c r="AD340" s="98"/>
      <c r="AE340" s="98"/>
      <c r="AF340" s="98"/>
      <c r="AG340" s="98"/>
      <c r="AH340" s="98"/>
      <c r="AI340" s="99">
        <v>1</v>
      </c>
      <c r="AJ340" s="99"/>
      <c r="AK340" s="99"/>
      <c r="AL340" s="99"/>
      <c r="AM340" s="99"/>
      <c r="AN340" s="99"/>
      <c r="AO340" s="99"/>
      <c r="AP340" s="99"/>
      <c r="AQ340" s="99"/>
    </row>
    <row r="341" spans="2:43" s="1" customFormat="1" ht="22.95" customHeight="1" x14ac:dyDescent="0.15"/>
  </sheetData>
  <mergeCells count="1364">
    <mergeCell ref="Z335:AH335"/>
    <mergeCell ref="Z336:AH336"/>
    <mergeCell ref="Z337:AH337"/>
    <mergeCell ref="Z338:AH338"/>
    <mergeCell ref="Z339:AH339"/>
    <mergeCell ref="Z340:AH340"/>
    <mergeCell ref="Y309:AG309"/>
    <mergeCell ref="Y310:AG310"/>
    <mergeCell ref="Y314:AG314"/>
    <mergeCell ref="Y315:AG315"/>
    <mergeCell ref="Y316:AG316"/>
    <mergeCell ref="Y317:AG317"/>
    <mergeCell ref="Y318:AG318"/>
    <mergeCell ref="Y319:AG319"/>
    <mergeCell ref="Y320:AG320"/>
    <mergeCell ref="Y321:AG321"/>
    <mergeCell ref="Y322:AG322"/>
    <mergeCell ref="Y323:AG323"/>
    <mergeCell ref="Y324:AG324"/>
    <mergeCell ref="Z328:AH328"/>
    <mergeCell ref="Z329:AH329"/>
    <mergeCell ref="Z330:AH330"/>
    <mergeCell ref="Z331:AH331"/>
    <mergeCell ref="Y292:AG292"/>
    <mergeCell ref="Y293:AG293"/>
    <mergeCell ref="Y294:AG294"/>
    <mergeCell ref="Y295:AG295"/>
    <mergeCell ref="Y296:AG296"/>
    <mergeCell ref="Y297:AG297"/>
    <mergeCell ref="Y298:AG298"/>
    <mergeCell ref="Y299:AG299"/>
    <mergeCell ref="Y300:AG300"/>
    <mergeCell ref="Y301:AG301"/>
    <mergeCell ref="Y302:AG302"/>
    <mergeCell ref="Y303:AG303"/>
    <mergeCell ref="Y304:AG304"/>
    <mergeCell ref="Y305:AG305"/>
    <mergeCell ref="Y306:AG306"/>
    <mergeCell ref="Y307:AG307"/>
    <mergeCell ref="Y308:AG308"/>
    <mergeCell ref="Y272:AG272"/>
    <mergeCell ref="Y273:AG273"/>
    <mergeCell ref="Y274:AG274"/>
    <mergeCell ref="Y275:AG275"/>
    <mergeCell ref="Y276:AG276"/>
    <mergeCell ref="Y277:AG277"/>
    <mergeCell ref="Y278:AG278"/>
    <mergeCell ref="Y279:AG279"/>
    <mergeCell ref="Y280:AG280"/>
    <mergeCell ref="Y281:AG281"/>
    <mergeCell ref="Y282:AG282"/>
    <mergeCell ref="Y283:AG283"/>
    <mergeCell ref="Y284:AG284"/>
    <mergeCell ref="Y285:AG285"/>
    <mergeCell ref="Y286:AG286"/>
    <mergeCell ref="Y287:AG287"/>
    <mergeCell ref="Y291:AG291"/>
    <mergeCell ref="X255:AF255"/>
    <mergeCell ref="X256:AF256"/>
    <mergeCell ref="X257:AF257"/>
    <mergeCell ref="X258:AF258"/>
    <mergeCell ref="X259:AF259"/>
    <mergeCell ref="X260:AF260"/>
    <mergeCell ref="X261:AF261"/>
    <mergeCell ref="X262:AF262"/>
    <mergeCell ref="X263:AF263"/>
    <mergeCell ref="X264:AF264"/>
    <mergeCell ref="X265:AF265"/>
    <mergeCell ref="X266:AF266"/>
    <mergeCell ref="X267:AF267"/>
    <mergeCell ref="X268:AF268"/>
    <mergeCell ref="Y228:AG228"/>
    <mergeCell ref="Y229:AG229"/>
    <mergeCell ref="Y230:AG230"/>
    <mergeCell ref="Y231:AG231"/>
    <mergeCell ref="Y232:AG232"/>
    <mergeCell ref="V89:AE89"/>
    <mergeCell ref="V90:AE90"/>
    <mergeCell ref="V91:AE91"/>
    <mergeCell ref="V95:AE95"/>
    <mergeCell ref="V96:AE96"/>
    <mergeCell ref="V97:AE97"/>
    <mergeCell ref="V98:AE98"/>
    <mergeCell ref="V99:AE99"/>
    <mergeCell ref="X236:AF236"/>
    <mergeCell ref="X237:AF237"/>
    <mergeCell ref="X238:AF238"/>
    <mergeCell ref="X239:AF239"/>
    <mergeCell ref="X240:AF240"/>
    <mergeCell ref="X241:AF241"/>
    <mergeCell ref="X242:AF242"/>
    <mergeCell ref="X243:AF243"/>
    <mergeCell ref="X244:AF244"/>
    <mergeCell ref="V72:AE72"/>
    <mergeCell ref="V73:AE73"/>
    <mergeCell ref="V74:AE74"/>
    <mergeCell ref="V75:AE75"/>
    <mergeCell ref="V76:AE76"/>
    <mergeCell ref="V77:AE77"/>
    <mergeCell ref="V78:AE78"/>
    <mergeCell ref="V79:AE79"/>
    <mergeCell ref="V80:AE80"/>
    <mergeCell ref="V81:AE81"/>
    <mergeCell ref="V82:AE82"/>
    <mergeCell ref="V83:AE83"/>
    <mergeCell ref="V84:AE84"/>
    <mergeCell ref="V85:AE85"/>
    <mergeCell ref="V86:AE86"/>
    <mergeCell ref="V87:AE87"/>
    <mergeCell ref="V88:AE88"/>
    <mergeCell ref="V52:AE52"/>
    <mergeCell ref="V53:AE53"/>
    <mergeCell ref="V54:AE54"/>
    <mergeCell ref="V55:AE55"/>
    <mergeCell ref="V59:AE59"/>
    <mergeCell ref="V60:AE60"/>
    <mergeCell ref="V61:AE61"/>
    <mergeCell ref="V62:AE62"/>
    <mergeCell ref="V63:AE63"/>
    <mergeCell ref="V64:AE64"/>
    <mergeCell ref="V65:AE65"/>
    <mergeCell ref="V66:AE66"/>
    <mergeCell ref="V67:AE67"/>
    <mergeCell ref="V68:AE68"/>
    <mergeCell ref="V69:AE69"/>
    <mergeCell ref="V70:AE70"/>
    <mergeCell ref="V71:AE71"/>
    <mergeCell ref="V35:AE35"/>
    <mergeCell ref="V36:AE36"/>
    <mergeCell ref="V37:AE37"/>
    <mergeCell ref="V38:AE38"/>
    <mergeCell ref="V39:AE39"/>
    <mergeCell ref="V40:AE40"/>
    <mergeCell ref="V41:AE41"/>
    <mergeCell ref="V42:AE42"/>
    <mergeCell ref="V43:AE43"/>
    <mergeCell ref="V44:AE44"/>
    <mergeCell ref="V45:AE45"/>
    <mergeCell ref="V46:AE46"/>
    <mergeCell ref="V47:AE47"/>
    <mergeCell ref="V48:AE48"/>
    <mergeCell ref="V49:AE49"/>
    <mergeCell ref="V50:AE50"/>
    <mergeCell ref="V51:AE51"/>
    <mergeCell ref="V117:AE117"/>
    <mergeCell ref="V118:AE118"/>
    <mergeCell ref="V119:AE119"/>
    <mergeCell ref="V120:AE120"/>
    <mergeCell ref="V121:AE121"/>
    <mergeCell ref="V122:AE122"/>
    <mergeCell ref="V123:AE123"/>
    <mergeCell ref="V124:AE124"/>
    <mergeCell ref="V125:AE125"/>
    <mergeCell ref="V126:AE126"/>
    <mergeCell ref="V127:AE127"/>
    <mergeCell ref="V128:AE128"/>
    <mergeCell ref="V129:AE129"/>
    <mergeCell ref="V13:AE13"/>
    <mergeCell ref="V14:AE14"/>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3:AE33"/>
    <mergeCell ref="V34:AE34"/>
    <mergeCell ref="V100:AE100"/>
    <mergeCell ref="V101:AE101"/>
    <mergeCell ref="V102:AE102"/>
    <mergeCell ref="V103:AE103"/>
    <mergeCell ref="V104:AE104"/>
    <mergeCell ref="V105:AE105"/>
    <mergeCell ref="V106:AE106"/>
    <mergeCell ref="V107:AE107"/>
    <mergeCell ref="V108:AE108"/>
    <mergeCell ref="V109:AE109"/>
    <mergeCell ref="V110:AE110"/>
    <mergeCell ref="V111:AE111"/>
    <mergeCell ref="V112:AE112"/>
    <mergeCell ref="V113:AE113"/>
    <mergeCell ref="V114:AE114"/>
    <mergeCell ref="V115:AE115"/>
    <mergeCell ref="V116:AE116"/>
    <mergeCell ref="T155:AD155"/>
    <mergeCell ref="T156:AD156"/>
    <mergeCell ref="T157:AD157"/>
    <mergeCell ref="T158:AD158"/>
    <mergeCell ref="T172:AC172"/>
    <mergeCell ref="T173:AC173"/>
    <mergeCell ref="T174:AC174"/>
    <mergeCell ref="T175:AC175"/>
    <mergeCell ref="T176:AC176"/>
    <mergeCell ref="T177:AC177"/>
    <mergeCell ref="T178:AC178"/>
    <mergeCell ref="T179:AC179"/>
    <mergeCell ref="T180:AC180"/>
    <mergeCell ref="T181:AC181"/>
    <mergeCell ref="T182:AC182"/>
    <mergeCell ref="T183:AC183"/>
    <mergeCell ref="T184:AC184"/>
    <mergeCell ref="U162:AD162"/>
    <mergeCell ref="U163:AD163"/>
    <mergeCell ref="U164:AD164"/>
    <mergeCell ref="U165:AD165"/>
    <mergeCell ref="U166:AD166"/>
    <mergeCell ref="U167:AD167"/>
    <mergeCell ref="U168:AD168"/>
    <mergeCell ref="T138:AD138"/>
    <mergeCell ref="T139:AD139"/>
    <mergeCell ref="T140:AD140"/>
    <mergeCell ref="T141:AD141"/>
    <mergeCell ref="T142:AD142"/>
    <mergeCell ref="T143:AD143"/>
    <mergeCell ref="T144:AD144"/>
    <mergeCell ref="T145:AD145"/>
    <mergeCell ref="T146:AD146"/>
    <mergeCell ref="T147:AD147"/>
    <mergeCell ref="T148:AD148"/>
    <mergeCell ref="T149:AD149"/>
    <mergeCell ref="T150:AD150"/>
    <mergeCell ref="T151:AD151"/>
    <mergeCell ref="T152:AD152"/>
    <mergeCell ref="T153:AD153"/>
    <mergeCell ref="T154:AD154"/>
    <mergeCell ref="P338:Y338"/>
    <mergeCell ref="P339:Y339"/>
    <mergeCell ref="P340:Y340"/>
    <mergeCell ref="Q222:Z222"/>
    <mergeCell ref="Q223:Z223"/>
    <mergeCell ref="Q224:Z224"/>
    <mergeCell ref="R200:AA200"/>
    <mergeCell ref="R201:AA201"/>
    <mergeCell ref="R202:AA202"/>
    <mergeCell ref="R203:AA203"/>
    <mergeCell ref="R204:AA204"/>
    <mergeCell ref="R205:AA205"/>
    <mergeCell ref="R206:AA206"/>
    <mergeCell ref="R207:AA207"/>
    <mergeCell ref="R208:AA208"/>
    <mergeCell ref="R209:AA209"/>
    <mergeCell ref="R210:AA210"/>
    <mergeCell ref="R211:AA211"/>
    <mergeCell ref="R212:AA212"/>
    <mergeCell ref="R213:AA213"/>
    <mergeCell ref="R214:AA214"/>
    <mergeCell ref="R215:AA215"/>
    <mergeCell ref="R216:AA216"/>
    <mergeCell ref="R217:AA217"/>
    <mergeCell ref="R218:AA218"/>
    <mergeCell ref="X245:AF245"/>
    <mergeCell ref="X246:AF246"/>
    <mergeCell ref="X247:AF247"/>
    <mergeCell ref="X248:AF248"/>
    <mergeCell ref="X249:AF249"/>
    <mergeCell ref="X250:AF250"/>
    <mergeCell ref="X254:AF254"/>
    <mergeCell ref="O315:X315"/>
    <mergeCell ref="O316:X316"/>
    <mergeCell ref="O317:X317"/>
    <mergeCell ref="O318:X318"/>
    <mergeCell ref="O319:X319"/>
    <mergeCell ref="O320:X320"/>
    <mergeCell ref="O321:X321"/>
    <mergeCell ref="O322:X322"/>
    <mergeCell ref="O323:X323"/>
    <mergeCell ref="O324:X324"/>
    <mergeCell ref="P328:Y328"/>
    <mergeCell ref="P329:Y329"/>
    <mergeCell ref="P330:Y330"/>
    <mergeCell ref="P331:Y331"/>
    <mergeCell ref="P335:Y335"/>
    <mergeCell ref="P336:Y336"/>
    <mergeCell ref="P337:Y337"/>
    <mergeCell ref="O295:X295"/>
    <mergeCell ref="O296:X296"/>
    <mergeCell ref="O297:X297"/>
    <mergeCell ref="O298:X298"/>
    <mergeCell ref="O299:X299"/>
    <mergeCell ref="O300:X300"/>
    <mergeCell ref="O301:X301"/>
    <mergeCell ref="O302:X302"/>
    <mergeCell ref="O303:X303"/>
    <mergeCell ref="O304:X304"/>
    <mergeCell ref="O305:X305"/>
    <mergeCell ref="O306:X306"/>
    <mergeCell ref="O307:X307"/>
    <mergeCell ref="O308:X308"/>
    <mergeCell ref="O309:X309"/>
    <mergeCell ref="O310:X310"/>
    <mergeCell ref="O314:X314"/>
    <mergeCell ref="O275:X275"/>
    <mergeCell ref="O276:X276"/>
    <mergeCell ref="O277:X277"/>
    <mergeCell ref="O278:X278"/>
    <mergeCell ref="O279:X279"/>
    <mergeCell ref="O280:X280"/>
    <mergeCell ref="O281:X281"/>
    <mergeCell ref="O282:X282"/>
    <mergeCell ref="O283:X283"/>
    <mergeCell ref="O284:X284"/>
    <mergeCell ref="O285:X285"/>
    <mergeCell ref="O286:X286"/>
    <mergeCell ref="O287:X287"/>
    <mergeCell ref="O291:X291"/>
    <mergeCell ref="O292:X292"/>
    <mergeCell ref="O293:X293"/>
    <mergeCell ref="O294:X294"/>
    <mergeCell ref="L87:U87"/>
    <mergeCell ref="L88:U88"/>
    <mergeCell ref="L89:U89"/>
    <mergeCell ref="L90:U90"/>
    <mergeCell ref="L91:U91"/>
    <mergeCell ref="M2:AR2"/>
    <mergeCell ref="M8:V8"/>
    <mergeCell ref="N236:W236"/>
    <mergeCell ref="N237:W237"/>
    <mergeCell ref="N238:W238"/>
    <mergeCell ref="N239:W239"/>
    <mergeCell ref="N240:W240"/>
    <mergeCell ref="N241:W241"/>
    <mergeCell ref="N242:W242"/>
    <mergeCell ref="N243:W243"/>
    <mergeCell ref="N244:W244"/>
    <mergeCell ref="N245:W245"/>
    <mergeCell ref="O228:X228"/>
    <mergeCell ref="O229:X229"/>
    <mergeCell ref="O230:X230"/>
    <mergeCell ref="O231:X231"/>
    <mergeCell ref="O232:X232"/>
    <mergeCell ref="S192:AB192"/>
    <mergeCell ref="S193:AB193"/>
    <mergeCell ref="S194:AB194"/>
    <mergeCell ref="S195:AB195"/>
    <mergeCell ref="S196:AB196"/>
    <mergeCell ref="T133:AD133"/>
    <mergeCell ref="T134:AD134"/>
    <mergeCell ref="T135:AD135"/>
    <mergeCell ref="T136:AD136"/>
    <mergeCell ref="T137:AD137"/>
    <mergeCell ref="K156:S156"/>
    <mergeCell ref="K157:S157"/>
    <mergeCell ref="K158:S158"/>
    <mergeCell ref="K16:U16"/>
    <mergeCell ref="K17:U17"/>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35:U35"/>
    <mergeCell ref="K36:U36"/>
    <mergeCell ref="K37:U37"/>
    <mergeCell ref="K38:U38"/>
    <mergeCell ref="K39:U39"/>
    <mergeCell ref="K40:U40"/>
    <mergeCell ref="K41:U41"/>
    <mergeCell ref="K42:U42"/>
    <mergeCell ref="K43:U43"/>
    <mergeCell ref="K44:U44"/>
    <mergeCell ref="K45:U45"/>
    <mergeCell ref="K46:U46"/>
    <mergeCell ref="K47:U47"/>
    <mergeCell ref="K140:S140"/>
    <mergeCell ref="K141:S141"/>
    <mergeCell ref="K142:S142"/>
    <mergeCell ref="K143:S143"/>
    <mergeCell ref="K144:S144"/>
    <mergeCell ref="K145:S145"/>
    <mergeCell ref="K146:S146"/>
    <mergeCell ref="K147:S147"/>
    <mergeCell ref="K148:S148"/>
    <mergeCell ref="K149:S149"/>
    <mergeCell ref="K15:U15"/>
    <mergeCell ref="K150:S150"/>
    <mergeCell ref="K151:S151"/>
    <mergeCell ref="K152:S152"/>
    <mergeCell ref="K153:S153"/>
    <mergeCell ref="K154:S154"/>
    <mergeCell ref="K155:S155"/>
    <mergeCell ref="K48:U48"/>
    <mergeCell ref="K49:U49"/>
    <mergeCell ref="K50:U50"/>
    <mergeCell ref="K51:U51"/>
    <mergeCell ref="K52:U52"/>
    <mergeCell ref="K53:U53"/>
    <mergeCell ref="K54:U54"/>
    <mergeCell ref="K55:U55"/>
    <mergeCell ref="K95:U95"/>
    <mergeCell ref="K96:U96"/>
    <mergeCell ref="K97:U97"/>
    <mergeCell ref="K98:U98"/>
    <mergeCell ref="K99:U99"/>
    <mergeCell ref="L59:U59"/>
    <mergeCell ref="L60:U60"/>
    <mergeCell ref="E339:O339"/>
    <mergeCell ref="E340:O340"/>
    <mergeCell ref="F222:P222"/>
    <mergeCell ref="F223:P223"/>
    <mergeCell ref="F224:P224"/>
    <mergeCell ref="G200:Q200"/>
    <mergeCell ref="G201:Q201"/>
    <mergeCell ref="G202:Q202"/>
    <mergeCell ref="G203:Q203"/>
    <mergeCell ref="G204:Q204"/>
    <mergeCell ref="G205:Q205"/>
    <mergeCell ref="G206:Q206"/>
    <mergeCell ref="G207:Q207"/>
    <mergeCell ref="G208:Q208"/>
    <mergeCell ref="G209:Q209"/>
    <mergeCell ref="G210:Q210"/>
    <mergeCell ref="G211:Q211"/>
    <mergeCell ref="G212:Q212"/>
    <mergeCell ref="G213:Q213"/>
    <mergeCell ref="G214:Q214"/>
    <mergeCell ref="G215:Q215"/>
    <mergeCell ref="G216:Q216"/>
    <mergeCell ref="G217:Q217"/>
    <mergeCell ref="G218:Q218"/>
    <mergeCell ref="N246:W246"/>
    <mergeCell ref="N247:W247"/>
    <mergeCell ref="N248:W248"/>
    <mergeCell ref="N249:W249"/>
    <mergeCell ref="N250:W250"/>
    <mergeCell ref="N254:W254"/>
    <mergeCell ref="N255:W255"/>
    <mergeCell ref="N256:W256"/>
    <mergeCell ref="D316:N316"/>
    <mergeCell ref="D317:N317"/>
    <mergeCell ref="D318:N318"/>
    <mergeCell ref="D319:N319"/>
    <mergeCell ref="D320:N320"/>
    <mergeCell ref="D321:N321"/>
    <mergeCell ref="D322:N322"/>
    <mergeCell ref="D323:N323"/>
    <mergeCell ref="D324:N324"/>
    <mergeCell ref="E328:O328"/>
    <mergeCell ref="E329:O329"/>
    <mergeCell ref="E330:O330"/>
    <mergeCell ref="E331:O331"/>
    <mergeCell ref="E335:O335"/>
    <mergeCell ref="E336:O336"/>
    <mergeCell ref="E337:O337"/>
    <mergeCell ref="E338:O338"/>
    <mergeCell ref="D296:N296"/>
    <mergeCell ref="D297:N297"/>
    <mergeCell ref="D298:N298"/>
    <mergeCell ref="D299:N299"/>
    <mergeCell ref="D300:N300"/>
    <mergeCell ref="D301:N301"/>
    <mergeCell ref="D302:N302"/>
    <mergeCell ref="D303:N303"/>
    <mergeCell ref="D304:N304"/>
    <mergeCell ref="D305:N305"/>
    <mergeCell ref="D306:N306"/>
    <mergeCell ref="D307:N307"/>
    <mergeCell ref="D308:N308"/>
    <mergeCell ref="D309:N309"/>
    <mergeCell ref="D310:N310"/>
    <mergeCell ref="D314:N314"/>
    <mergeCell ref="D315:N315"/>
    <mergeCell ref="D276:N276"/>
    <mergeCell ref="D277:N277"/>
    <mergeCell ref="D278:N278"/>
    <mergeCell ref="D279:N279"/>
    <mergeCell ref="D280:N280"/>
    <mergeCell ref="D281:N281"/>
    <mergeCell ref="D282:N282"/>
    <mergeCell ref="D283:N283"/>
    <mergeCell ref="D284:N284"/>
    <mergeCell ref="D285:N285"/>
    <mergeCell ref="D286:N286"/>
    <mergeCell ref="D287:N287"/>
    <mergeCell ref="D291:N291"/>
    <mergeCell ref="D292:N292"/>
    <mergeCell ref="D293:N293"/>
    <mergeCell ref="D294:N294"/>
    <mergeCell ref="D295:N295"/>
    <mergeCell ref="C261:M261"/>
    <mergeCell ref="C262:M262"/>
    <mergeCell ref="C263:M263"/>
    <mergeCell ref="C264:M264"/>
    <mergeCell ref="C265:M265"/>
    <mergeCell ref="C266:M266"/>
    <mergeCell ref="C267:M267"/>
    <mergeCell ref="C268:M268"/>
    <mergeCell ref="D228:N228"/>
    <mergeCell ref="D229:N229"/>
    <mergeCell ref="D230:N230"/>
    <mergeCell ref="D231:N231"/>
    <mergeCell ref="D232:N232"/>
    <mergeCell ref="D272:N272"/>
    <mergeCell ref="D273:N273"/>
    <mergeCell ref="D274:N274"/>
    <mergeCell ref="D275:N275"/>
    <mergeCell ref="N257:W257"/>
    <mergeCell ref="N258:W258"/>
    <mergeCell ref="N259:W259"/>
    <mergeCell ref="N260:W260"/>
    <mergeCell ref="N261:W261"/>
    <mergeCell ref="N262:W262"/>
    <mergeCell ref="N263:W263"/>
    <mergeCell ref="N264:W264"/>
    <mergeCell ref="N265:W265"/>
    <mergeCell ref="N266:W266"/>
    <mergeCell ref="N267:W267"/>
    <mergeCell ref="N268:W268"/>
    <mergeCell ref="O272:X272"/>
    <mergeCell ref="O273:X273"/>
    <mergeCell ref="O274:X274"/>
    <mergeCell ref="B331:D331"/>
    <mergeCell ref="B333:AR333"/>
    <mergeCell ref="B335:D335"/>
    <mergeCell ref="B336:D336"/>
    <mergeCell ref="B337:D337"/>
    <mergeCell ref="B338:D338"/>
    <mergeCell ref="B339:D339"/>
    <mergeCell ref="B34:J34"/>
    <mergeCell ref="B340:D340"/>
    <mergeCell ref="B35:J35"/>
    <mergeCell ref="B36:J36"/>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4:J54"/>
    <mergeCell ref="B55:J55"/>
    <mergeCell ref="B57:AR57"/>
    <mergeCell ref="B59:K59"/>
    <mergeCell ref="B314:C314"/>
    <mergeCell ref="B315:C315"/>
    <mergeCell ref="B316:C316"/>
    <mergeCell ref="B317:C317"/>
    <mergeCell ref="B318:C318"/>
    <mergeCell ref="B319:C319"/>
    <mergeCell ref="B32:J32"/>
    <mergeCell ref="B320:C320"/>
    <mergeCell ref="B321:C321"/>
    <mergeCell ref="B322:C322"/>
    <mergeCell ref="B323:C323"/>
    <mergeCell ref="B324:C324"/>
    <mergeCell ref="B326:AR326"/>
    <mergeCell ref="B328:D328"/>
    <mergeCell ref="B329:D329"/>
    <mergeCell ref="B33:J33"/>
    <mergeCell ref="B330:D330"/>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297:C297"/>
    <mergeCell ref="B298:C298"/>
    <mergeCell ref="B299:C299"/>
    <mergeCell ref="B30:J30"/>
    <mergeCell ref="B300:C300"/>
    <mergeCell ref="B301:C301"/>
    <mergeCell ref="B302:C302"/>
    <mergeCell ref="B303:C303"/>
    <mergeCell ref="B304:C304"/>
    <mergeCell ref="B305:C305"/>
    <mergeCell ref="B306:C306"/>
    <mergeCell ref="B307:C307"/>
    <mergeCell ref="B308:C308"/>
    <mergeCell ref="B309:C309"/>
    <mergeCell ref="B31:J31"/>
    <mergeCell ref="B310:C310"/>
    <mergeCell ref="B312:AR312"/>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279:C279"/>
    <mergeCell ref="B28:AR28"/>
    <mergeCell ref="B280:C280"/>
    <mergeCell ref="B281:C281"/>
    <mergeCell ref="B282:C282"/>
    <mergeCell ref="B283:C283"/>
    <mergeCell ref="B284:C284"/>
    <mergeCell ref="B285:C285"/>
    <mergeCell ref="B286:C286"/>
    <mergeCell ref="B287:C287"/>
    <mergeCell ref="B289:AR289"/>
    <mergeCell ref="B291:C291"/>
    <mergeCell ref="B292:C292"/>
    <mergeCell ref="B293:C293"/>
    <mergeCell ref="B294:C294"/>
    <mergeCell ref="B295:C295"/>
    <mergeCell ref="B296:C296"/>
    <mergeCell ref="B90:K90"/>
    <mergeCell ref="B91:K91"/>
    <mergeCell ref="B93:AR93"/>
    <mergeCell ref="B95:J95"/>
    <mergeCell ref="B96:J96"/>
    <mergeCell ref="B97:J97"/>
    <mergeCell ref="B98:J98"/>
    <mergeCell ref="B99:J99"/>
    <mergeCell ref="C236:M236"/>
    <mergeCell ref="C237:M237"/>
    <mergeCell ref="C238:M238"/>
    <mergeCell ref="C239:M239"/>
    <mergeCell ref="C240:M240"/>
    <mergeCell ref="C241:M241"/>
    <mergeCell ref="C242:M242"/>
    <mergeCell ref="B218:F218"/>
    <mergeCell ref="B22:J22"/>
    <mergeCell ref="B220:AR220"/>
    <mergeCell ref="B222:E222"/>
    <mergeCell ref="B223:E223"/>
    <mergeCell ref="B224:E224"/>
    <mergeCell ref="B226:AR226"/>
    <mergeCell ref="B228:C228"/>
    <mergeCell ref="B229:C229"/>
    <mergeCell ref="B23:J23"/>
    <mergeCell ref="B230:C230"/>
    <mergeCell ref="B231:C231"/>
    <mergeCell ref="B232:C232"/>
    <mergeCell ref="B234:AR234"/>
    <mergeCell ref="B24:J24"/>
    <mergeCell ref="B25:J25"/>
    <mergeCell ref="B252:AR252"/>
    <mergeCell ref="B26:J26"/>
    <mergeCell ref="C243:M243"/>
    <mergeCell ref="C244:M244"/>
    <mergeCell ref="C245:M245"/>
    <mergeCell ref="C246:M246"/>
    <mergeCell ref="C247:M247"/>
    <mergeCell ref="C248:M248"/>
    <mergeCell ref="C249:M249"/>
    <mergeCell ref="C250:M250"/>
    <mergeCell ref="H192:R192"/>
    <mergeCell ref="H193:R193"/>
    <mergeCell ref="H194:R194"/>
    <mergeCell ref="H195:R195"/>
    <mergeCell ref="H196:R196"/>
    <mergeCell ref="I172:S172"/>
    <mergeCell ref="B202:F202"/>
    <mergeCell ref="B203:F203"/>
    <mergeCell ref="B204:F204"/>
    <mergeCell ref="B205:F205"/>
    <mergeCell ref="B206:F206"/>
    <mergeCell ref="B207:F207"/>
    <mergeCell ref="B208:F208"/>
    <mergeCell ref="B209:F209"/>
    <mergeCell ref="B21:J21"/>
    <mergeCell ref="B210:F210"/>
    <mergeCell ref="B211:F211"/>
    <mergeCell ref="B212:F212"/>
    <mergeCell ref="B213:F213"/>
    <mergeCell ref="B214:F214"/>
    <mergeCell ref="B215:F215"/>
    <mergeCell ref="B216:F216"/>
    <mergeCell ref="B217:F217"/>
    <mergeCell ref="I173:S173"/>
    <mergeCell ref="I174:S174"/>
    <mergeCell ref="I175:S175"/>
    <mergeCell ref="I176:S176"/>
    <mergeCell ref="I177:S177"/>
    <mergeCell ref="I178:S178"/>
    <mergeCell ref="I179:S179"/>
    <mergeCell ref="I180:S180"/>
    <mergeCell ref="I181:S181"/>
    <mergeCell ref="I182:S182"/>
    <mergeCell ref="I183:S183"/>
    <mergeCell ref="I184:S184"/>
    <mergeCell ref="I185:S185"/>
    <mergeCell ref="I186:S186"/>
    <mergeCell ref="I187:S187"/>
    <mergeCell ref="B183:H183"/>
    <mergeCell ref="B184:H184"/>
    <mergeCell ref="B185:H185"/>
    <mergeCell ref="B186:H186"/>
    <mergeCell ref="B187:H187"/>
    <mergeCell ref="B188:H188"/>
    <mergeCell ref="B19:J19"/>
    <mergeCell ref="B190:AR190"/>
    <mergeCell ref="B192:G192"/>
    <mergeCell ref="B193:G193"/>
    <mergeCell ref="B194:G194"/>
    <mergeCell ref="B195:G195"/>
    <mergeCell ref="B196:G196"/>
    <mergeCell ref="B198:AR198"/>
    <mergeCell ref="B20:J20"/>
    <mergeCell ref="B200:F200"/>
    <mergeCell ref="B201:F201"/>
    <mergeCell ref="I188:S188"/>
    <mergeCell ref="J162:T162"/>
    <mergeCell ref="J163:T163"/>
    <mergeCell ref="J164:T164"/>
    <mergeCell ref="J165:T165"/>
    <mergeCell ref="J166:T166"/>
    <mergeCell ref="J167:T167"/>
    <mergeCell ref="J168:T168"/>
    <mergeCell ref="K100:U100"/>
    <mergeCell ref="K101:U101"/>
    <mergeCell ref="K102:U102"/>
    <mergeCell ref="K103:U103"/>
    <mergeCell ref="K104:U104"/>
    <mergeCell ref="K105:U105"/>
    <mergeCell ref="K106:U106"/>
    <mergeCell ref="B166:I166"/>
    <mergeCell ref="B167:I167"/>
    <mergeCell ref="B168:I168"/>
    <mergeCell ref="B17:J17"/>
    <mergeCell ref="B170:AR170"/>
    <mergeCell ref="B172:H172"/>
    <mergeCell ref="B173:H173"/>
    <mergeCell ref="B174:H174"/>
    <mergeCell ref="B175:H175"/>
    <mergeCell ref="B176:H176"/>
    <mergeCell ref="B177:H177"/>
    <mergeCell ref="B178:H178"/>
    <mergeCell ref="B179:H179"/>
    <mergeCell ref="B18:J18"/>
    <mergeCell ref="B180:H180"/>
    <mergeCell ref="B181:H181"/>
    <mergeCell ref="B182:H182"/>
    <mergeCell ref="K107:U107"/>
    <mergeCell ref="K108:U108"/>
    <mergeCell ref="K109:U109"/>
    <mergeCell ref="K110:U110"/>
    <mergeCell ref="K111:U111"/>
    <mergeCell ref="K112:U112"/>
    <mergeCell ref="K113:U113"/>
    <mergeCell ref="K114:U114"/>
    <mergeCell ref="K115:U115"/>
    <mergeCell ref="K116:U116"/>
    <mergeCell ref="K117:U117"/>
    <mergeCell ref="K118:U118"/>
    <mergeCell ref="K119:U119"/>
    <mergeCell ref="K120:U120"/>
    <mergeCell ref="K121:U121"/>
    <mergeCell ref="B149:J149"/>
    <mergeCell ref="B15:J15"/>
    <mergeCell ref="B150:J150"/>
    <mergeCell ref="B151:J151"/>
    <mergeCell ref="B152:J152"/>
    <mergeCell ref="B153:J153"/>
    <mergeCell ref="B154:J154"/>
    <mergeCell ref="B155:J155"/>
    <mergeCell ref="B156:J156"/>
    <mergeCell ref="B157:J157"/>
    <mergeCell ref="B158:J158"/>
    <mergeCell ref="B16:J16"/>
    <mergeCell ref="B160:AR160"/>
    <mergeCell ref="B162:I162"/>
    <mergeCell ref="B163:I163"/>
    <mergeCell ref="B164:I164"/>
    <mergeCell ref="B165:I165"/>
    <mergeCell ref="K122:U122"/>
    <mergeCell ref="K123:U123"/>
    <mergeCell ref="K124:U124"/>
    <mergeCell ref="K125:U125"/>
    <mergeCell ref="K126:U126"/>
    <mergeCell ref="K127:U127"/>
    <mergeCell ref="K128:U128"/>
    <mergeCell ref="K129:U129"/>
    <mergeCell ref="K133:S133"/>
    <mergeCell ref="K134:S134"/>
    <mergeCell ref="K135:S135"/>
    <mergeCell ref="K136:S136"/>
    <mergeCell ref="K137:S137"/>
    <mergeCell ref="K138:S138"/>
    <mergeCell ref="K139:S139"/>
    <mergeCell ref="B133:J133"/>
    <mergeCell ref="B134:J134"/>
    <mergeCell ref="B135:J135"/>
    <mergeCell ref="B136:J136"/>
    <mergeCell ref="B137:J137"/>
    <mergeCell ref="B138:J138"/>
    <mergeCell ref="B139:J139"/>
    <mergeCell ref="B14:J14"/>
    <mergeCell ref="B140:J140"/>
    <mergeCell ref="B141:J141"/>
    <mergeCell ref="B142:J142"/>
    <mergeCell ref="B143:J143"/>
    <mergeCell ref="B144:J144"/>
    <mergeCell ref="B145:J145"/>
    <mergeCell ref="B146:J146"/>
    <mergeCell ref="B147:J147"/>
    <mergeCell ref="B148:J148"/>
    <mergeCell ref="B115:J115"/>
    <mergeCell ref="B116:J116"/>
    <mergeCell ref="B117:J117"/>
    <mergeCell ref="B118:J118"/>
    <mergeCell ref="B119:J119"/>
    <mergeCell ref="B120:J120"/>
    <mergeCell ref="B121:J121"/>
    <mergeCell ref="B122:J122"/>
    <mergeCell ref="B123:J123"/>
    <mergeCell ref="B124:J124"/>
    <mergeCell ref="B125:J125"/>
    <mergeCell ref="B126:J126"/>
    <mergeCell ref="B127:J127"/>
    <mergeCell ref="B128:J128"/>
    <mergeCell ref="B129:J129"/>
    <mergeCell ref="B13:J13"/>
    <mergeCell ref="B131:AR131"/>
    <mergeCell ref="K13:U13"/>
    <mergeCell ref="K14:U14"/>
    <mergeCell ref="L61:U61"/>
    <mergeCell ref="L62:U62"/>
    <mergeCell ref="L63:U63"/>
    <mergeCell ref="L64:U64"/>
    <mergeCell ref="L65:U65"/>
    <mergeCell ref="L66:U66"/>
    <mergeCell ref="L67:U67"/>
    <mergeCell ref="L68:U68"/>
    <mergeCell ref="L69:U69"/>
    <mergeCell ref="L70:U70"/>
    <mergeCell ref="L71:U71"/>
    <mergeCell ref="L72:U72"/>
    <mergeCell ref="L73:U73"/>
    <mergeCell ref="B1:L3"/>
    <mergeCell ref="B100:J100"/>
    <mergeCell ref="B101:J101"/>
    <mergeCell ref="B102:J102"/>
    <mergeCell ref="B103:J103"/>
    <mergeCell ref="B104:J104"/>
    <mergeCell ref="B105:J105"/>
    <mergeCell ref="B106:J106"/>
    <mergeCell ref="B107:J107"/>
    <mergeCell ref="B108:J108"/>
    <mergeCell ref="B109:J109"/>
    <mergeCell ref="B11:AR11"/>
    <mergeCell ref="B110:J110"/>
    <mergeCell ref="B111:J111"/>
    <mergeCell ref="B112:J112"/>
    <mergeCell ref="B113:J113"/>
    <mergeCell ref="B114:J114"/>
    <mergeCell ref="B5:AR5"/>
    <mergeCell ref="B7:K9"/>
    <mergeCell ref="L74:U74"/>
    <mergeCell ref="L75:U75"/>
    <mergeCell ref="L76:U76"/>
    <mergeCell ref="L77:U77"/>
    <mergeCell ref="L78:U78"/>
    <mergeCell ref="L79:U79"/>
    <mergeCell ref="L80:U80"/>
    <mergeCell ref="L81:U81"/>
    <mergeCell ref="L82:U82"/>
    <mergeCell ref="L83:U83"/>
    <mergeCell ref="L84:U84"/>
    <mergeCell ref="L85:U85"/>
    <mergeCell ref="L86:U86"/>
    <mergeCell ref="AM188:AP188"/>
    <mergeCell ref="AN30:AO30"/>
    <mergeCell ref="AN31:AO31"/>
    <mergeCell ref="AN32:AO32"/>
    <mergeCell ref="AN33:AO33"/>
    <mergeCell ref="AN34:AO34"/>
    <mergeCell ref="AN35:AO35"/>
    <mergeCell ref="AN36:AO36"/>
    <mergeCell ref="AN37:AO37"/>
    <mergeCell ref="AN38:AO38"/>
    <mergeCell ref="AN39:AO39"/>
    <mergeCell ref="AN40:AO40"/>
    <mergeCell ref="AN41:AO41"/>
    <mergeCell ref="AN42:AO42"/>
    <mergeCell ref="AN43:AO43"/>
    <mergeCell ref="AN44:AO44"/>
    <mergeCell ref="AN45:AO45"/>
    <mergeCell ref="AN46:AO46"/>
    <mergeCell ref="AN47:AO47"/>
    <mergeCell ref="AN48:AO48"/>
    <mergeCell ref="AN49:AO49"/>
    <mergeCell ref="AN50:AO50"/>
    <mergeCell ref="AN51:AO51"/>
    <mergeCell ref="AN52:AO52"/>
    <mergeCell ref="AN53:AO53"/>
    <mergeCell ref="AN54:AO54"/>
    <mergeCell ref="AN55:AO55"/>
    <mergeCell ref="AK81:AQ81"/>
    <mergeCell ref="AK82:AQ82"/>
    <mergeCell ref="AK83:AQ83"/>
    <mergeCell ref="AK84:AQ84"/>
    <mergeCell ref="AK85:AQ85"/>
    <mergeCell ref="AK86:AQ86"/>
    <mergeCell ref="AK87:AQ87"/>
    <mergeCell ref="AK88:AQ88"/>
    <mergeCell ref="AK89:AQ89"/>
    <mergeCell ref="AK90:AQ90"/>
    <mergeCell ref="AK91:AQ91"/>
    <mergeCell ref="AK95:AO95"/>
    <mergeCell ref="AK96:AO96"/>
    <mergeCell ref="AK97:AO97"/>
    <mergeCell ref="AK98:AO98"/>
    <mergeCell ref="AK99:AO99"/>
    <mergeCell ref="AM172:AP172"/>
    <mergeCell ref="AK209:AP209"/>
    <mergeCell ref="AK210:AP210"/>
    <mergeCell ref="AK211:AP211"/>
    <mergeCell ref="AK212:AP212"/>
    <mergeCell ref="AK213:AP213"/>
    <mergeCell ref="AK214:AP214"/>
    <mergeCell ref="AK215:AP215"/>
    <mergeCell ref="AK216:AP216"/>
    <mergeCell ref="AK217:AP217"/>
    <mergeCell ref="AK218:AP218"/>
    <mergeCell ref="AK59:AQ59"/>
    <mergeCell ref="AK60:AQ60"/>
    <mergeCell ref="AK61:AQ61"/>
    <mergeCell ref="AK62:AQ62"/>
    <mergeCell ref="AK63:AQ63"/>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76:AQ76"/>
    <mergeCell ref="AK77:AQ77"/>
    <mergeCell ref="AK78:AQ78"/>
    <mergeCell ref="AK79:AQ79"/>
    <mergeCell ref="AK80:AQ80"/>
    <mergeCell ref="AK115:AO115"/>
    <mergeCell ref="AK116:AO116"/>
    <mergeCell ref="AK117:AO117"/>
    <mergeCell ref="AK118:AO118"/>
    <mergeCell ref="AK119:AO119"/>
    <mergeCell ref="AK120:AO120"/>
    <mergeCell ref="AK121:AO121"/>
    <mergeCell ref="AK122:AO122"/>
    <mergeCell ref="AK123:AO123"/>
    <mergeCell ref="AK124:AO124"/>
    <mergeCell ref="AK125:AO125"/>
    <mergeCell ref="AK126:AO126"/>
    <mergeCell ref="AK127:AO127"/>
    <mergeCell ref="AK128:AO128"/>
    <mergeCell ref="AK129:AO129"/>
    <mergeCell ref="AK192:AP192"/>
    <mergeCell ref="AK193:AP193"/>
    <mergeCell ref="AM173:AP173"/>
    <mergeCell ref="AM174:AP174"/>
    <mergeCell ref="AM175:AP175"/>
    <mergeCell ref="AM176:AP176"/>
    <mergeCell ref="AM177:AP177"/>
    <mergeCell ref="AM178:AP178"/>
    <mergeCell ref="AM179:AP179"/>
    <mergeCell ref="AM180:AP180"/>
    <mergeCell ref="AM181:AP181"/>
    <mergeCell ref="AM182:AP182"/>
    <mergeCell ref="AM183:AP183"/>
    <mergeCell ref="AM184:AP184"/>
    <mergeCell ref="AM185:AP185"/>
    <mergeCell ref="AM186:AP186"/>
    <mergeCell ref="AM187:AP187"/>
    <mergeCell ref="AI328:AQ328"/>
    <mergeCell ref="AI329:AQ329"/>
    <mergeCell ref="AI330:AQ330"/>
    <mergeCell ref="AI331:AQ331"/>
    <mergeCell ref="AI335:AQ335"/>
    <mergeCell ref="AI336:AQ336"/>
    <mergeCell ref="AI337:AQ337"/>
    <mergeCell ref="AI338:AQ338"/>
    <mergeCell ref="AI339:AQ339"/>
    <mergeCell ref="AI340:AQ340"/>
    <mergeCell ref="AJ162:AP162"/>
    <mergeCell ref="AJ163:AP163"/>
    <mergeCell ref="AJ164:AP164"/>
    <mergeCell ref="AJ165:AP165"/>
    <mergeCell ref="AJ166:AP166"/>
    <mergeCell ref="AJ167:AP167"/>
    <mergeCell ref="AJ168:AP168"/>
    <mergeCell ref="AJ222:AP222"/>
    <mergeCell ref="AJ223:AP223"/>
    <mergeCell ref="AJ224:AP224"/>
    <mergeCell ref="AK194:AP194"/>
    <mergeCell ref="AK195:AP195"/>
    <mergeCell ref="AK196:AP196"/>
    <mergeCell ref="AK200:AP200"/>
    <mergeCell ref="AK201:AP201"/>
    <mergeCell ref="AK202:AP202"/>
    <mergeCell ref="AK203:AP203"/>
    <mergeCell ref="AK204:AP204"/>
    <mergeCell ref="AK205:AP205"/>
    <mergeCell ref="AK206:AP206"/>
    <mergeCell ref="AK207:AP207"/>
    <mergeCell ref="AK208:AP208"/>
    <mergeCell ref="AH319:AP319"/>
    <mergeCell ref="AH320:AP320"/>
    <mergeCell ref="AH321:AP321"/>
    <mergeCell ref="AH322:AP322"/>
    <mergeCell ref="AH323:AP323"/>
    <mergeCell ref="AH324:AP324"/>
    <mergeCell ref="AI133:AP133"/>
    <mergeCell ref="AI134:AP134"/>
    <mergeCell ref="AI135:AP135"/>
    <mergeCell ref="AI136:AP136"/>
    <mergeCell ref="AI137:AP137"/>
    <mergeCell ref="AI138:AP138"/>
    <mergeCell ref="AI139:AP139"/>
    <mergeCell ref="AI140:AP140"/>
    <mergeCell ref="AI141:AP141"/>
    <mergeCell ref="AI142:AP142"/>
    <mergeCell ref="AI143:AP143"/>
    <mergeCell ref="AI144:AP144"/>
    <mergeCell ref="AI145:AP145"/>
    <mergeCell ref="AI146:AP146"/>
    <mergeCell ref="AI147:AP147"/>
    <mergeCell ref="AI148:AP148"/>
    <mergeCell ref="AI149:AP149"/>
    <mergeCell ref="AI150:AP150"/>
    <mergeCell ref="AI151:AP151"/>
    <mergeCell ref="AI152:AP152"/>
    <mergeCell ref="AI153:AP153"/>
    <mergeCell ref="AI154:AP154"/>
    <mergeCell ref="AI155:AP155"/>
    <mergeCell ref="AI156:AP156"/>
    <mergeCell ref="AI157:AP157"/>
    <mergeCell ref="AI158:AP158"/>
    <mergeCell ref="AH299:AO299"/>
    <mergeCell ref="AH300:AO300"/>
    <mergeCell ref="AH301:AO301"/>
    <mergeCell ref="AH302:AO302"/>
    <mergeCell ref="AH303:AO303"/>
    <mergeCell ref="AH304:AO304"/>
    <mergeCell ref="AH305:AO305"/>
    <mergeCell ref="AH306:AO306"/>
    <mergeCell ref="AH307:AO307"/>
    <mergeCell ref="AH308:AO308"/>
    <mergeCell ref="AH309:AO309"/>
    <mergeCell ref="AH310:AO310"/>
    <mergeCell ref="AH314:AP314"/>
    <mergeCell ref="AH315:AP315"/>
    <mergeCell ref="AH316:AP316"/>
    <mergeCell ref="AH317:AP317"/>
    <mergeCell ref="AH318:AP318"/>
    <mergeCell ref="AH279:AO279"/>
    <mergeCell ref="AH280:AO280"/>
    <mergeCell ref="AH281:AO281"/>
    <mergeCell ref="AH282:AO282"/>
    <mergeCell ref="AH283:AO283"/>
    <mergeCell ref="AH284:AO284"/>
    <mergeCell ref="AH285:AO285"/>
    <mergeCell ref="AH286:AO286"/>
    <mergeCell ref="AH287:AO287"/>
    <mergeCell ref="AH291:AO291"/>
    <mergeCell ref="AH292:AO292"/>
    <mergeCell ref="AH293:AO293"/>
    <mergeCell ref="AH294:AO294"/>
    <mergeCell ref="AH295:AO295"/>
    <mergeCell ref="AH296:AO296"/>
    <mergeCell ref="AH297:AO297"/>
    <mergeCell ref="AH298:AO298"/>
    <mergeCell ref="AG264:AO264"/>
    <mergeCell ref="AG265:AO265"/>
    <mergeCell ref="AG266:AO266"/>
    <mergeCell ref="AG267:AO267"/>
    <mergeCell ref="AG268:AO268"/>
    <mergeCell ref="AH228:AO228"/>
    <mergeCell ref="AH229:AO229"/>
    <mergeCell ref="AH230:AO230"/>
    <mergeCell ref="AH231:AO231"/>
    <mergeCell ref="AH232:AO232"/>
    <mergeCell ref="AH272:AO272"/>
    <mergeCell ref="AH273:AO273"/>
    <mergeCell ref="AH274:AO274"/>
    <mergeCell ref="AH275:AO275"/>
    <mergeCell ref="AH276:AO276"/>
    <mergeCell ref="AH277:AO277"/>
    <mergeCell ref="AH278:AO278"/>
    <mergeCell ref="B270:AR270"/>
    <mergeCell ref="B272:C272"/>
    <mergeCell ref="B273:C273"/>
    <mergeCell ref="B274:C274"/>
    <mergeCell ref="B275:C275"/>
    <mergeCell ref="B276:C276"/>
    <mergeCell ref="B277:C277"/>
    <mergeCell ref="B278:C278"/>
    <mergeCell ref="C254:M254"/>
    <mergeCell ref="C255:M255"/>
    <mergeCell ref="C256:M256"/>
    <mergeCell ref="C257:M257"/>
    <mergeCell ref="C258:M258"/>
    <mergeCell ref="C259:M259"/>
    <mergeCell ref="C260:M260"/>
    <mergeCell ref="AG244:AO244"/>
    <mergeCell ref="AG245:AO245"/>
    <mergeCell ref="AG246:AO246"/>
    <mergeCell ref="AG247:AO247"/>
    <mergeCell ref="AG248:AO248"/>
    <mergeCell ref="AG249:AO249"/>
    <mergeCell ref="AG250:AO250"/>
    <mergeCell ref="AG254:AO254"/>
    <mergeCell ref="AG255:AO255"/>
    <mergeCell ref="AG256:AO256"/>
    <mergeCell ref="AG257:AO257"/>
    <mergeCell ref="AG258:AO258"/>
    <mergeCell ref="AG259:AO259"/>
    <mergeCell ref="AG260:AO260"/>
    <mergeCell ref="AG261:AO261"/>
    <mergeCell ref="AG262:AO262"/>
    <mergeCell ref="AG263:AO263"/>
    <mergeCell ref="AF88:AJ88"/>
    <mergeCell ref="AF89:AJ89"/>
    <mergeCell ref="AF90:AJ90"/>
    <mergeCell ref="AF91:AJ91"/>
    <mergeCell ref="AF95:AJ95"/>
    <mergeCell ref="AF96:AJ96"/>
    <mergeCell ref="AF97:AJ97"/>
    <mergeCell ref="AF98:AJ98"/>
    <mergeCell ref="AF99:AJ99"/>
    <mergeCell ref="AG236:AO236"/>
    <mergeCell ref="AG237:AO237"/>
    <mergeCell ref="AG238:AO238"/>
    <mergeCell ref="AG239:AO239"/>
    <mergeCell ref="AG240:AO240"/>
    <mergeCell ref="AG241:AO241"/>
    <mergeCell ref="AG242:AO242"/>
    <mergeCell ref="AG243:AO243"/>
    <mergeCell ref="AK100:AO100"/>
    <mergeCell ref="AK101:AO101"/>
    <mergeCell ref="AK102:AO102"/>
    <mergeCell ref="AK103:AO103"/>
    <mergeCell ref="AK104:AO104"/>
    <mergeCell ref="AK105:AO105"/>
    <mergeCell ref="AK106:AO106"/>
    <mergeCell ref="AK107:AO107"/>
    <mergeCell ref="AK108:AO108"/>
    <mergeCell ref="AK109:AO109"/>
    <mergeCell ref="AK110:AO110"/>
    <mergeCell ref="AK111:AO111"/>
    <mergeCell ref="AK112:AO112"/>
    <mergeCell ref="AK113:AO113"/>
    <mergeCell ref="AK114:AO114"/>
    <mergeCell ref="AF71:AJ71"/>
    <mergeCell ref="AF72:AJ72"/>
    <mergeCell ref="AF73:AJ73"/>
    <mergeCell ref="AF74:AJ74"/>
    <mergeCell ref="AF75:AJ75"/>
    <mergeCell ref="AF76:AJ76"/>
    <mergeCell ref="AF77:AJ77"/>
    <mergeCell ref="AF78:AJ78"/>
    <mergeCell ref="AF79:AJ79"/>
    <mergeCell ref="AF80:AJ80"/>
    <mergeCell ref="AF81:AJ81"/>
    <mergeCell ref="AF82:AJ82"/>
    <mergeCell ref="AF83:AJ83"/>
    <mergeCell ref="AF84:AJ84"/>
    <mergeCell ref="AF85:AJ85"/>
    <mergeCell ref="AF86:AJ86"/>
    <mergeCell ref="AF87:AJ87"/>
    <mergeCell ref="AF51:AM51"/>
    <mergeCell ref="AF52:AM52"/>
    <mergeCell ref="AF53:AM53"/>
    <mergeCell ref="AF54:AM54"/>
    <mergeCell ref="AF55:AM55"/>
    <mergeCell ref="AF59:AJ59"/>
    <mergeCell ref="AF60:AJ60"/>
    <mergeCell ref="AF61:AJ61"/>
    <mergeCell ref="AF62:AJ62"/>
    <mergeCell ref="AF63:AJ63"/>
    <mergeCell ref="AF64:AJ64"/>
    <mergeCell ref="AF65:AJ65"/>
    <mergeCell ref="AF66:AJ66"/>
    <mergeCell ref="AF67:AJ67"/>
    <mergeCell ref="AF68:AJ68"/>
    <mergeCell ref="AF69:AJ69"/>
    <mergeCell ref="AF70:AJ70"/>
    <mergeCell ref="AF34:AM34"/>
    <mergeCell ref="AF35:AM35"/>
    <mergeCell ref="AF36:AM36"/>
    <mergeCell ref="AF37:AM37"/>
    <mergeCell ref="AF38:AM38"/>
    <mergeCell ref="AF39:AM39"/>
    <mergeCell ref="AF40:AM40"/>
    <mergeCell ref="AF41:AM41"/>
    <mergeCell ref="AF42:AM42"/>
    <mergeCell ref="AF43:AM43"/>
    <mergeCell ref="AF44:AM44"/>
    <mergeCell ref="AF45:AM45"/>
    <mergeCell ref="AF46:AM46"/>
    <mergeCell ref="AF47:AM47"/>
    <mergeCell ref="AF48:AM48"/>
    <mergeCell ref="AF49:AM49"/>
    <mergeCell ref="AF50:AM50"/>
    <mergeCell ref="AF116:AJ116"/>
    <mergeCell ref="AF117:AJ117"/>
    <mergeCell ref="AF118:AJ118"/>
    <mergeCell ref="AF119:AJ119"/>
    <mergeCell ref="AF120:AJ120"/>
    <mergeCell ref="AF121:AJ121"/>
    <mergeCell ref="AF122:AJ122"/>
    <mergeCell ref="AF123:AJ123"/>
    <mergeCell ref="AF124:AJ124"/>
    <mergeCell ref="AF125:AJ125"/>
    <mergeCell ref="AF126:AJ126"/>
    <mergeCell ref="AF127:AJ127"/>
    <mergeCell ref="AF128:AJ128"/>
    <mergeCell ref="AF129:AJ129"/>
    <mergeCell ref="AF13:AN13"/>
    <mergeCell ref="AF14:AN14"/>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E150:AH150"/>
    <mergeCell ref="AE151:AH151"/>
    <mergeCell ref="AE152:AH152"/>
    <mergeCell ref="AE153:AH153"/>
    <mergeCell ref="AE154:AH154"/>
    <mergeCell ref="AE155:AH155"/>
    <mergeCell ref="AE156:AH156"/>
    <mergeCell ref="AE157:AH157"/>
    <mergeCell ref="AE158:AH158"/>
    <mergeCell ref="AE162:AI162"/>
    <mergeCell ref="AE163:AI163"/>
    <mergeCell ref="AE164:AI164"/>
    <mergeCell ref="AE165:AI165"/>
    <mergeCell ref="AE166:AI166"/>
    <mergeCell ref="AE167:AI167"/>
    <mergeCell ref="AE168:AI168"/>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E133:AH133"/>
    <mergeCell ref="AE134:AH134"/>
    <mergeCell ref="AE135:AH135"/>
    <mergeCell ref="AE136:AH136"/>
    <mergeCell ref="AE137:AH137"/>
    <mergeCell ref="AE138:AH138"/>
    <mergeCell ref="AE139:AH139"/>
    <mergeCell ref="AE140:AH140"/>
    <mergeCell ref="AE141:AH141"/>
    <mergeCell ref="AE142:AH142"/>
    <mergeCell ref="AE143:AH143"/>
    <mergeCell ref="AE144:AH144"/>
    <mergeCell ref="AE145:AH145"/>
    <mergeCell ref="AE146:AH146"/>
    <mergeCell ref="AE147:AH147"/>
    <mergeCell ref="AE148:AH148"/>
    <mergeCell ref="AE149:AH149"/>
    <mergeCell ref="AC192:AJ192"/>
    <mergeCell ref="AC193:AJ193"/>
    <mergeCell ref="AC194:AJ194"/>
    <mergeCell ref="AC195:AJ195"/>
    <mergeCell ref="AC196:AJ196"/>
    <mergeCell ref="AD172:AL172"/>
    <mergeCell ref="AD173:AL173"/>
    <mergeCell ref="AD174:AL174"/>
    <mergeCell ref="AD175:AL175"/>
    <mergeCell ref="AD176:AL176"/>
    <mergeCell ref="AD177:AL177"/>
    <mergeCell ref="AD178:AL178"/>
    <mergeCell ref="AD179:AL179"/>
    <mergeCell ref="AD180:AL180"/>
    <mergeCell ref="AD181:AL181"/>
    <mergeCell ref="AD182:AL182"/>
    <mergeCell ref="AD183:AL183"/>
    <mergeCell ref="AD184:AL184"/>
    <mergeCell ref="AD185:AL185"/>
    <mergeCell ref="AD186:AL186"/>
    <mergeCell ref="AD187:AL187"/>
    <mergeCell ref="AD188:AL188"/>
    <mergeCell ref="T185:AC185"/>
    <mergeCell ref="T186:AC186"/>
    <mergeCell ref="T187:AC187"/>
    <mergeCell ref="T188:AC188"/>
    <mergeCell ref="AA222:AI222"/>
    <mergeCell ref="AA223:AI223"/>
    <mergeCell ref="AA224:AI224"/>
    <mergeCell ref="AB200:AJ200"/>
    <mergeCell ref="AB201:AJ201"/>
    <mergeCell ref="AB202:AJ202"/>
    <mergeCell ref="AB203:AJ203"/>
    <mergeCell ref="AB204:AJ204"/>
    <mergeCell ref="AB205:AJ205"/>
    <mergeCell ref="AB206:AJ206"/>
    <mergeCell ref="AB207:AJ207"/>
    <mergeCell ref="AB208:AJ208"/>
    <mergeCell ref="AB209:AJ209"/>
    <mergeCell ref="AB210:AJ210"/>
    <mergeCell ref="AB211:AJ211"/>
    <mergeCell ref="AB212:AJ212"/>
    <mergeCell ref="AB213:AJ213"/>
    <mergeCell ref="AB214:AJ214"/>
    <mergeCell ref="AB215:AJ215"/>
    <mergeCell ref="AB216:AJ216"/>
    <mergeCell ref="AB217:AJ217"/>
    <mergeCell ref="AB218:AJ218"/>
  </mergeCells>
  <pageMargins left="0.7" right="0.7" top="0.75" bottom="0.75" header="0.3" footer="0.3"/>
  <pageSetup paperSize="9" scale="83" orientation="portrait" r:id="rId1"/>
  <headerFooter alignWithMargins="0">
    <oddFooter>&amp;R&amp;1#&amp;"Calibri"&amp;10&amp;K0078D7Classification : Internal</oddFooter>
  </headerFooter>
  <rowBreaks count="3" manualBreakCount="3">
    <brk id="92" max="16383" man="1"/>
    <brk id="189" max="16383" man="1"/>
    <brk id="288"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E46"/>
  <sheetViews>
    <sheetView zoomScaleNormal="100" workbookViewId="0"/>
  </sheetViews>
  <sheetFormatPr defaultRowHeight="14.4" x14ac:dyDescent="0.25"/>
  <cols>
    <col min="1" max="1" width="0.6640625" customWidth="1"/>
    <col min="2" max="2" width="21.77734375" customWidth="1"/>
    <col min="3" max="3" width="0.88671875" customWidth="1"/>
    <col min="4" max="4" width="14.5546875" customWidth="1"/>
    <col min="5" max="5" width="48.88671875" customWidth="1"/>
    <col min="6" max="6" width="0.21875" customWidth="1"/>
    <col min="7" max="7" width="4.6640625" customWidth="1"/>
  </cols>
  <sheetData>
    <row r="1" spans="2:5" s="1" customFormat="1" ht="7.2" customHeight="1" x14ac:dyDescent="0.15">
      <c r="B1" s="68"/>
      <c r="C1" s="68"/>
    </row>
    <row r="2" spans="2:5" s="1" customFormat="1" ht="18.3" customHeight="1" x14ac:dyDescent="0.15">
      <c r="B2" s="68"/>
      <c r="C2" s="68"/>
      <c r="D2" s="70" t="s">
        <v>0</v>
      </c>
      <c r="E2" s="70"/>
    </row>
    <row r="3" spans="2:5" s="1" customFormat="1" ht="5.0999999999999996" customHeight="1" x14ac:dyDescent="0.15">
      <c r="B3" s="68"/>
      <c r="C3" s="68"/>
    </row>
    <row r="4" spans="2:5" s="1" customFormat="1" ht="7.65" customHeight="1" x14ac:dyDescent="0.15"/>
    <row r="5" spans="2:5" s="1" customFormat="1" ht="26.4" customHeight="1" x14ac:dyDescent="0.15">
      <c r="B5" s="69" t="s">
        <v>1173</v>
      </c>
      <c r="C5" s="69"/>
      <c r="D5" s="69"/>
      <c r="E5" s="69"/>
    </row>
    <row r="6" spans="2:5" s="1" customFormat="1" ht="5.55" customHeight="1" x14ac:dyDescent="0.15"/>
    <row r="7" spans="2:5" s="1" customFormat="1" ht="4.2" customHeight="1" x14ac:dyDescent="0.15">
      <c r="B7" s="72" t="s">
        <v>1049</v>
      </c>
    </row>
    <row r="8" spans="2:5" s="1" customFormat="1" ht="17.100000000000001" customHeight="1" x14ac:dyDescent="0.15">
      <c r="B8" s="72"/>
      <c r="D8" s="4">
        <v>45260</v>
      </c>
    </row>
    <row r="9" spans="2:5" s="1" customFormat="1" ht="2.1" customHeight="1" x14ac:dyDescent="0.15">
      <c r="B9" s="72"/>
    </row>
    <row r="10" spans="2:5" s="1" customFormat="1" ht="1.65" customHeight="1" x14ac:dyDescent="0.15"/>
    <row r="11" spans="2:5" s="1" customFormat="1" ht="15.3" customHeight="1" x14ac:dyDescent="0.15">
      <c r="B11" s="85" t="s">
        <v>1174</v>
      </c>
      <c r="C11" s="85"/>
      <c r="D11" s="85"/>
      <c r="E11" s="85"/>
    </row>
    <row r="12" spans="2:5" s="1" customFormat="1" ht="190.65" customHeight="1" x14ac:dyDescent="0.15"/>
    <row r="13" spans="2:5" s="1" customFormat="1" ht="15.3" customHeight="1" x14ac:dyDescent="0.15">
      <c r="B13" s="85" t="s">
        <v>1175</v>
      </c>
      <c r="C13" s="85"/>
      <c r="D13" s="85"/>
      <c r="E13" s="85"/>
    </row>
    <row r="14" spans="2:5" s="1" customFormat="1" ht="296.85000000000002" customHeight="1" x14ac:dyDescent="0.15"/>
    <row r="15" spans="2:5" s="1" customFormat="1" ht="15.3" customHeight="1" x14ac:dyDescent="0.15">
      <c r="B15" s="85" t="s">
        <v>1176</v>
      </c>
      <c r="C15" s="85"/>
      <c r="D15" s="85"/>
      <c r="E15" s="85"/>
    </row>
    <row r="16" spans="2:5" s="1" customFormat="1" ht="283.64999999999998" customHeight="1" x14ac:dyDescent="0.15"/>
    <row r="17" spans="2:5" s="1" customFormat="1" ht="15.3" customHeight="1" x14ac:dyDescent="0.15">
      <c r="B17" s="85" t="s">
        <v>1177</v>
      </c>
      <c r="C17" s="85"/>
      <c r="D17" s="85"/>
      <c r="E17" s="85"/>
    </row>
    <row r="18" spans="2:5" s="1" customFormat="1" ht="292.2" customHeight="1" x14ac:dyDescent="0.15"/>
    <row r="19" spans="2:5" s="1" customFormat="1" ht="15.3" customHeight="1" x14ac:dyDescent="0.15">
      <c r="B19" s="85" t="s">
        <v>1178</v>
      </c>
      <c r="C19" s="85"/>
      <c r="D19" s="85"/>
      <c r="E19" s="85"/>
    </row>
    <row r="20" spans="2:5" s="1" customFormat="1" ht="282" customHeight="1" x14ac:dyDescent="0.15"/>
    <row r="21" spans="2:5" s="1" customFormat="1" ht="15.3" customHeight="1" x14ac:dyDescent="0.15">
      <c r="B21" s="85" t="s">
        <v>1179</v>
      </c>
      <c r="C21" s="85"/>
      <c r="D21" s="85"/>
      <c r="E21" s="85"/>
    </row>
    <row r="22" spans="2:5" s="1" customFormat="1" ht="299.85000000000002" customHeight="1" x14ac:dyDescent="0.15"/>
    <row r="23" spans="2:5" s="1" customFormat="1" ht="15.75" customHeight="1" x14ac:dyDescent="0.15">
      <c r="B23" s="85" t="s">
        <v>1180</v>
      </c>
      <c r="C23" s="85"/>
      <c r="D23" s="85"/>
      <c r="E23" s="85"/>
    </row>
    <row r="24" spans="2:5" s="1" customFormat="1" ht="210.75" customHeight="1" x14ac:dyDescent="0.15"/>
    <row r="25" spans="2:5" s="1" customFormat="1" ht="15.3" customHeight="1" x14ac:dyDescent="0.15">
      <c r="B25" s="85" t="s">
        <v>1181</v>
      </c>
      <c r="C25" s="85"/>
      <c r="D25" s="85"/>
      <c r="E25" s="85"/>
    </row>
    <row r="26" spans="2:5" s="1" customFormat="1" ht="140.69999999999999" customHeight="1" x14ac:dyDescent="0.15"/>
    <row r="27" spans="2:5" s="1" customFormat="1" ht="15.3" customHeight="1" x14ac:dyDescent="0.15">
      <c r="B27" s="85" t="s">
        <v>1182</v>
      </c>
      <c r="C27" s="85"/>
      <c r="D27" s="85"/>
      <c r="E27" s="85"/>
    </row>
    <row r="28" spans="2:5" s="1" customFormat="1" ht="205.2" customHeight="1" x14ac:dyDescent="0.15"/>
    <row r="29" spans="2:5" s="1" customFormat="1" ht="15.3" customHeight="1" x14ac:dyDescent="0.15">
      <c r="B29" s="85" t="s">
        <v>1183</v>
      </c>
      <c r="C29" s="85"/>
      <c r="D29" s="85"/>
      <c r="E29" s="85"/>
    </row>
    <row r="30" spans="2:5" s="1" customFormat="1" ht="156.15" customHeight="1" x14ac:dyDescent="0.15"/>
    <row r="31" spans="2:5" s="1" customFormat="1" ht="15.3" customHeight="1" x14ac:dyDescent="0.15">
      <c r="B31" s="85" t="s">
        <v>1184</v>
      </c>
      <c r="C31" s="85"/>
      <c r="D31" s="85"/>
      <c r="E31" s="85"/>
    </row>
    <row r="32" spans="2:5" s="1" customFormat="1" ht="154.5" customHeight="1" x14ac:dyDescent="0.15"/>
    <row r="33" spans="2:5" s="1" customFormat="1" ht="15.3" customHeight="1" x14ac:dyDescent="0.15">
      <c r="B33" s="85" t="s">
        <v>1185</v>
      </c>
      <c r="C33" s="85"/>
      <c r="D33" s="85"/>
      <c r="E33" s="85"/>
    </row>
    <row r="34" spans="2:5" s="1" customFormat="1" ht="250.35" customHeight="1" x14ac:dyDescent="0.15"/>
    <row r="35" spans="2:5" s="1" customFormat="1" ht="15.3" customHeight="1" x14ac:dyDescent="0.15">
      <c r="B35" s="85" t="s">
        <v>1186</v>
      </c>
      <c r="C35" s="85"/>
      <c r="D35" s="85"/>
      <c r="E35" s="85"/>
    </row>
    <row r="36" spans="2:5" s="1" customFormat="1" ht="255.15" customHeight="1" x14ac:dyDescent="0.15"/>
    <row r="37" spans="2:5" s="1" customFormat="1" ht="15.3" customHeight="1" x14ac:dyDescent="0.15">
      <c r="B37" s="85" t="s">
        <v>1187</v>
      </c>
      <c r="C37" s="85"/>
      <c r="D37" s="85"/>
      <c r="E37" s="85"/>
    </row>
    <row r="38" spans="2:5" s="1" customFormat="1" ht="223.05" customHeight="1" x14ac:dyDescent="0.15"/>
    <row r="39" spans="2:5" s="1" customFormat="1" ht="15.3" customHeight="1" x14ac:dyDescent="0.15">
      <c r="B39" s="85" t="s">
        <v>1188</v>
      </c>
      <c r="C39" s="85"/>
      <c r="D39" s="85"/>
      <c r="E39" s="85"/>
    </row>
    <row r="40" spans="2:5" s="1" customFormat="1" ht="291.75" customHeight="1" x14ac:dyDescent="0.15"/>
    <row r="41" spans="2:5" s="1" customFormat="1" ht="15.3" customHeight="1" x14ac:dyDescent="0.15">
      <c r="B41" s="85" t="s">
        <v>1189</v>
      </c>
      <c r="C41" s="85"/>
      <c r="D41" s="85"/>
      <c r="E41" s="85"/>
    </row>
    <row r="42" spans="2:5" s="1" customFormat="1" ht="320.85000000000002" customHeight="1" x14ac:dyDescent="0.15"/>
    <row r="43" spans="2:5" s="1" customFormat="1" ht="15.3" customHeight="1" x14ac:dyDescent="0.15">
      <c r="B43" s="85" t="s">
        <v>1190</v>
      </c>
      <c r="C43" s="85"/>
      <c r="D43" s="85"/>
      <c r="E43" s="85"/>
    </row>
    <row r="44" spans="2:5" s="1" customFormat="1" ht="145.05000000000001" customHeight="1" x14ac:dyDescent="0.15"/>
    <row r="45" spans="2:5" s="1" customFormat="1" ht="15.3" customHeight="1" x14ac:dyDescent="0.15">
      <c r="B45" s="85" t="s">
        <v>1191</v>
      </c>
      <c r="C45" s="85"/>
      <c r="D45" s="85"/>
      <c r="E45" s="85"/>
    </row>
    <row r="46" spans="2:5" s="1" customFormat="1" ht="161.25" customHeight="1" x14ac:dyDescent="0.15"/>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scale="62" orientation="portrait" r:id="rId1"/>
  <headerFooter alignWithMargins="0">
    <oddFooter>&amp;R&amp;1#&amp;"Calibri"&amp;10&amp;K0078D7Classification : Internal</oddFooter>
  </headerFooter>
  <rowBreaks count="5" manualBreakCount="5">
    <brk id="14" max="4" man="1"/>
    <brk id="18" max="4" man="1"/>
    <brk id="22" max="4" man="1"/>
    <brk id="30" max="4" man="1"/>
    <brk id="40" max="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H18"/>
  <sheetViews>
    <sheetView zoomScaleNormal="100" workbookViewId="0">
      <selection sqref="A1:XFD1048576"/>
    </sheetView>
  </sheetViews>
  <sheetFormatPr defaultRowHeight="13.2" x14ac:dyDescent="0.25"/>
  <cols>
    <col min="1" max="1" width="0.6640625" customWidth="1"/>
    <col min="2" max="2" width="13.6640625" customWidth="1"/>
    <col min="3" max="3" width="6.6640625" customWidth="1"/>
    <col min="4" max="4" width="13.5546875" customWidth="1"/>
    <col min="5" max="5" width="14.5546875" customWidth="1"/>
    <col min="6" max="6" width="21.21875" customWidth="1"/>
    <col min="7" max="7" width="14.5546875" customWidth="1"/>
    <col min="8" max="9" width="0.21875" customWidth="1"/>
    <col min="10" max="10" width="4.6640625" customWidth="1"/>
  </cols>
  <sheetData>
    <row r="1" spans="2:8" s="1" customFormat="1" ht="7.8" x14ac:dyDescent="0.15">
      <c r="B1" s="68"/>
      <c r="C1" s="68"/>
    </row>
    <row r="2" spans="2:8" s="1" customFormat="1" ht="17.399999999999999" x14ac:dyDescent="0.15">
      <c r="B2" s="68"/>
      <c r="C2" s="68"/>
      <c r="D2" s="70" t="s">
        <v>0</v>
      </c>
      <c r="E2" s="70"/>
      <c r="F2" s="70"/>
      <c r="G2" s="70"/>
      <c r="H2" s="70"/>
    </row>
    <row r="3" spans="2:8" s="1" customFormat="1" ht="7.8" x14ac:dyDescent="0.15">
      <c r="B3" s="68"/>
      <c r="C3" s="68"/>
    </row>
    <row r="4" spans="2:8" s="1" customFormat="1" ht="7.8" x14ac:dyDescent="0.15"/>
    <row r="5" spans="2:8" s="1" customFormat="1" ht="15.6" x14ac:dyDescent="0.15">
      <c r="B5" s="69" t="s">
        <v>1197</v>
      </c>
      <c r="C5" s="69"/>
      <c r="D5" s="69"/>
      <c r="E5" s="69"/>
      <c r="F5" s="69"/>
      <c r="G5" s="69"/>
      <c r="H5" s="69"/>
    </row>
    <row r="6" spans="2:8" s="1" customFormat="1" ht="7.8" x14ac:dyDescent="0.15"/>
    <row r="7" spans="2:8" s="1" customFormat="1" x14ac:dyDescent="0.15">
      <c r="B7" s="9" t="s">
        <v>1049</v>
      </c>
      <c r="D7" s="4">
        <v>45260</v>
      </c>
    </row>
    <row r="8" spans="2:8" s="1" customFormat="1" ht="7.8" x14ac:dyDescent="0.15"/>
    <row r="9" spans="2:8" s="1" customFormat="1" x14ac:dyDescent="0.15">
      <c r="B9" s="106" t="s">
        <v>1198</v>
      </c>
      <c r="C9" s="106"/>
      <c r="D9" s="106"/>
      <c r="E9" s="106"/>
      <c r="F9" s="106"/>
      <c r="G9" s="106"/>
    </row>
    <row r="10" spans="2:8" s="1" customFormat="1" ht="7.8" x14ac:dyDescent="0.15"/>
    <row r="11" spans="2:8" s="1" customFormat="1" x14ac:dyDescent="0.15">
      <c r="B11" s="5"/>
      <c r="C11" s="107" t="s">
        <v>1057</v>
      </c>
      <c r="D11" s="107"/>
      <c r="E11" s="23" t="s">
        <v>1058</v>
      </c>
      <c r="F11" s="23" t="s">
        <v>1059</v>
      </c>
      <c r="G11" s="23" t="s">
        <v>1058</v>
      </c>
    </row>
    <row r="12" spans="2:8" s="1" customFormat="1" x14ac:dyDescent="0.15">
      <c r="B12" s="8" t="s">
        <v>1192</v>
      </c>
      <c r="C12" s="108">
        <v>3603178997.04001</v>
      </c>
      <c r="D12" s="108"/>
      <c r="E12" s="55">
        <v>0.99847300699859098</v>
      </c>
      <c r="F12" s="56">
        <v>49972</v>
      </c>
      <c r="G12" s="55">
        <v>0.99886066081672598</v>
      </c>
    </row>
    <row r="13" spans="2:8" s="1" customFormat="1" ht="7.8" x14ac:dyDescent="0.15"/>
    <row r="14" spans="2:8" s="1" customFormat="1" x14ac:dyDescent="0.15">
      <c r="B14" s="8" t="s">
        <v>1193</v>
      </c>
      <c r="C14" s="108">
        <v>3727628.38</v>
      </c>
      <c r="D14" s="108"/>
      <c r="E14" s="55">
        <v>1.03295903995039E-3</v>
      </c>
      <c r="F14" s="56">
        <v>41</v>
      </c>
      <c r="G14" s="55">
        <v>8.1952467568810103E-4</v>
      </c>
    </row>
    <row r="15" spans="2:8" s="1" customFormat="1" x14ac:dyDescent="0.15">
      <c r="B15" s="8" t="s">
        <v>1194</v>
      </c>
      <c r="C15" s="108">
        <v>1280179.27</v>
      </c>
      <c r="D15" s="108"/>
      <c r="E15" s="55">
        <v>3.5474908303589903E-4</v>
      </c>
      <c r="F15" s="56">
        <v>12</v>
      </c>
      <c r="G15" s="55">
        <v>2.398608806892E-4</v>
      </c>
    </row>
    <row r="16" spans="2:8" s="1" customFormat="1" x14ac:dyDescent="0.15">
      <c r="B16" s="8" t="s">
        <v>1195</v>
      </c>
      <c r="C16" s="108">
        <v>335125.27</v>
      </c>
      <c r="D16" s="108"/>
      <c r="E16" s="55">
        <v>9.2866198524413002E-5</v>
      </c>
      <c r="F16" s="56">
        <v>3</v>
      </c>
      <c r="G16" s="55">
        <v>5.9965220172300103E-5</v>
      </c>
    </row>
    <row r="17" spans="2:7" s="1" customFormat="1" x14ac:dyDescent="0.15">
      <c r="B17" s="8" t="s">
        <v>1196</v>
      </c>
      <c r="C17" s="108">
        <v>167510.6</v>
      </c>
      <c r="D17" s="108"/>
      <c r="E17" s="55">
        <v>4.6418679900037199E-5</v>
      </c>
      <c r="F17" s="56">
        <v>1</v>
      </c>
      <c r="G17" s="55">
        <v>1.9988406724099999E-5</v>
      </c>
    </row>
    <row r="18" spans="2:7" s="1" customFormat="1" x14ac:dyDescent="0.15">
      <c r="B18" s="6" t="s">
        <v>70</v>
      </c>
      <c r="C18" s="109">
        <v>3608689440.56001</v>
      </c>
      <c r="D18" s="109"/>
      <c r="E18" s="57">
        <v>1</v>
      </c>
      <c r="F18" s="58">
        <v>50029</v>
      </c>
      <c r="G18" s="57">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L370"/>
  <sheetViews>
    <sheetView zoomScaleNormal="100" workbookViewId="0">
      <selection sqref="A1:XFD1048576"/>
    </sheetView>
  </sheetViews>
  <sheetFormatPr defaultRowHeight="13.2" x14ac:dyDescent="0.25"/>
  <cols>
    <col min="1" max="1" width="0.44140625" customWidth="1"/>
    <col min="2" max="2" width="0.5546875" customWidth="1"/>
    <col min="3" max="3" width="9.21875" customWidth="1"/>
    <col min="4" max="4" width="5.21875" customWidth="1"/>
    <col min="5" max="5" width="0.6640625" customWidth="1"/>
    <col min="6" max="6" width="6.33203125" customWidth="1"/>
    <col min="7" max="7" width="4.5546875" customWidth="1"/>
    <col min="8" max="8" width="9.21875" customWidth="1"/>
    <col min="9" max="9" width="2.5546875" customWidth="1"/>
    <col min="10" max="10" width="12.21875" customWidth="1"/>
    <col min="11" max="12" width="12" customWidth="1"/>
    <col min="13" max="13" width="7.109375" customWidth="1"/>
    <col min="14" max="14" width="4.6640625" customWidth="1"/>
  </cols>
  <sheetData>
    <row r="1" spans="2:12" s="1" customFormat="1" ht="7.8" x14ac:dyDescent="0.15">
      <c r="B1" s="68"/>
      <c r="C1" s="68"/>
      <c r="D1" s="68"/>
      <c r="E1" s="68"/>
      <c r="F1" s="68"/>
    </row>
    <row r="2" spans="2:12" s="1" customFormat="1" ht="17.399999999999999" x14ac:dyDescent="0.15">
      <c r="B2" s="68"/>
      <c r="C2" s="68"/>
      <c r="D2" s="68"/>
      <c r="E2" s="68"/>
      <c r="F2" s="68"/>
      <c r="H2" s="70" t="s">
        <v>0</v>
      </c>
      <c r="I2" s="70"/>
      <c r="J2" s="70"/>
      <c r="K2" s="70"/>
      <c r="L2" s="70"/>
    </row>
    <row r="3" spans="2:12" s="1" customFormat="1" ht="7.8" x14ac:dyDescent="0.15">
      <c r="B3" s="68"/>
      <c r="C3" s="68"/>
      <c r="D3" s="68"/>
      <c r="E3" s="68"/>
      <c r="F3" s="68"/>
    </row>
    <row r="4" spans="2:12" s="1" customFormat="1" ht="7.8" x14ac:dyDescent="0.15"/>
    <row r="5" spans="2:12" s="1" customFormat="1" ht="15.6" x14ac:dyDescent="0.15">
      <c r="B5" s="69" t="s">
        <v>1208</v>
      </c>
      <c r="C5" s="69"/>
      <c r="D5" s="69"/>
      <c r="E5" s="69"/>
      <c r="F5" s="69"/>
      <c r="G5" s="69"/>
      <c r="H5" s="69"/>
      <c r="I5" s="69"/>
      <c r="J5" s="69"/>
      <c r="K5" s="69"/>
      <c r="L5" s="69"/>
    </row>
    <row r="6" spans="2:12" s="1" customFormat="1" ht="7.8" x14ac:dyDescent="0.15"/>
    <row r="7" spans="2:12" s="1" customFormat="1" ht="7.8" x14ac:dyDescent="0.15">
      <c r="B7" s="72" t="s">
        <v>1049</v>
      </c>
      <c r="C7" s="72"/>
      <c r="D7" s="72"/>
    </row>
    <row r="8" spans="2:12" s="1" customFormat="1" x14ac:dyDescent="0.15">
      <c r="B8" s="72"/>
      <c r="C8" s="72"/>
      <c r="D8" s="72"/>
      <c r="G8" s="115">
        <v>45231</v>
      </c>
      <c r="H8" s="115"/>
    </row>
    <row r="9" spans="2:12" s="1" customFormat="1" ht="7.8" x14ac:dyDescent="0.15"/>
    <row r="10" spans="2:12" s="1" customFormat="1" x14ac:dyDescent="0.15">
      <c r="B10" s="110" t="s">
        <v>1209</v>
      </c>
      <c r="C10" s="110"/>
      <c r="D10" s="110"/>
      <c r="E10" s="110"/>
      <c r="F10" s="111" t="s">
        <v>1210</v>
      </c>
      <c r="G10" s="111"/>
      <c r="H10" s="116" t="s">
        <v>1211</v>
      </c>
      <c r="I10" s="116"/>
      <c r="J10" s="116"/>
      <c r="K10" s="116"/>
      <c r="L10" s="116"/>
    </row>
    <row r="11" spans="2:12" s="1" customFormat="1" x14ac:dyDescent="0.15">
      <c r="B11" s="59" t="s">
        <v>1199</v>
      </c>
      <c r="C11" s="23" t="s">
        <v>1200</v>
      </c>
      <c r="D11" s="23" t="s">
        <v>1201</v>
      </c>
      <c r="E11" s="59" t="s">
        <v>1202</v>
      </c>
      <c r="F11" s="113" t="s">
        <v>1203</v>
      </c>
      <c r="G11" s="113"/>
      <c r="H11" s="107" t="s">
        <v>1204</v>
      </c>
      <c r="I11" s="107"/>
      <c r="J11" s="23" t="s">
        <v>1205</v>
      </c>
      <c r="K11" s="23" t="s">
        <v>1206</v>
      </c>
      <c r="L11" s="23" t="s">
        <v>1207</v>
      </c>
    </row>
    <row r="12" spans="2:12" s="1" customFormat="1" ht="10.199999999999999" x14ac:dyDescent="0.15">
      <c r="B12" s="60">
        <v>45231</v>
      </c>
      <c r="C12" s="61">
        <v>45261</v>
      </c>
      <c r="D12" s="13">
        <v>1</v>
      </c>
      <c r="E12" s="62">
        <v>30</v>
      </c>
      <c r="F12" s="112">
        <v>2750000000</v>
      </c>
      <c r="G12" s="112"/>
      <c r="H12" s="96">
        <v>3583469594.2685599</v>
      </c>
      <c r="I12" s="96"/>
      <c r="J12" s="13">
        <v>3577587662.6770201</v>
      </c>
      <c r="K12" s="13">
        <v>3568782260.8179998</v>
      </c>
      <c r="L12" s="13">
        <v>3554153126.73803</v>
      </c>
    </row>
    <row r="13" spans="2:12" s="1" customFormat="1" ht="10.199999999999999" x14ac:dyDescent="0.15">
      <c r="B13" s="60">
        <v>45231</v>
      </c>
      <c r="C13" s="61">
        <v>45292</v>
      </c>
      <c r="D13" s="13">
        <v>2</v>
      </c>
      <c r="E13" s="62">
        <v>61</v>
      </c>
      <c r="F13" s="112">
        <v>2750000000</v>
      </c>
      <c r="G13" s="112"/>
      <c r="H13" s="96">
        <v>3558301160.3993802</v>
      </c>
      <c r="I13" s="96"/>
      <c r="J13" s="13">
        <v>3546435304.48248</v>
      </c>
      <c r="K13" s="13">
        <v>3528709461.0229502</v>
      </c>
      <c r="L13" s="13">
        <v>3499359852.1644802</v>
      </c>
    </row>
    <row r="14" spans="2:12" s="1" customFormat="1" ht="10.199999999999999" x14ac:dyDescent="0.15">
      <c r="B14" s="60">
        <v>45231</v>
      </c>
      <c r="C14" s="61">
        <v>45323</v>
      </c>
      <c r="D14" s="13">
        <v>3</v>
      </c>
      <c r="E14" s="62">
        <v>92</v>
      </c>
      <c r="F14" s="112">
        <v>2750000000</v>
      </c>
      <c r="G14" s="112"/>
      <c r="H14" s="96">
        <v>3532961292.1315699</v>
      </c>
      <c r="I14" s="96"/>
      <c r="J14" s="13">
        <v>3515207755.2480998</v>
      </c>
      <c r="K14" s="13">
        <v>3488742780.5219102</v>
      </c>
      <c r="L14" s="13">
        <v>3445071766.3301301</v>
      </c>
    </row>
    <row r="15" spans="2:12" s="1" customFormat="1" ht="10.199999999999999" x14ac:dyDescent="0.15">
      <c r="B15" s="60">
        <v>45231</v>
      </c>
      <c r="C15" s="61">
        <v>45352</v>
      </c>
      <c r="D15" s="13">
        <v>4</v>
      </c>
      <c r="E15" s="62">
        <v>121</v>
      </c>
      <c r="F15" s="112">
        <v>2750000000</v>
      </c>
      <c r="G15" s="112"/>
      <c r="H15" s="96">
        <v>3509048013.0272198</v>
      </c>
      <c r="I15" s="96"/>
      <c r="J15" s="13">
        <v>3485874687.2543001</v>
      </c>
      <c r="K15" s="13">
        <v>3451398972.8291998</v>
      </c>
      <c r="L15" s="13">
        <v>3394689330.9503398</v>
      </c>
    </row>
    <row r="16" spans="2:12" s="1" customFormat="1" ht="10.199999999999999" x14ac:dyDescent="0.15">
      <c r="B16" s="60">
        <v>45231</v>
      </c>
      <c r="C16" s="61">
        <v>45383</v>
      </c>
      <c r="D16" s="13">
        <v>5</v>
      </c>
      <c r="E16" s="62">
        <v>152</v>
      </c>
      <c r="F16" s="112">
        <v>2750000000</v>
      </c>
      <c r="G16" s="112"/>
      <c r="H16" s="96">
        <v>3484150841.8344402</v>
      </c>
      <c r="I16" s="96"/>
      <c r="J16" s="13">
        <v>3455271581.0971699</v>
      </c>
      <c r="K16" s="13">
        <v>3412397977.37216</v>
      </c>
      <c r="L16" s="13">
        <v>3342113274.4531698</v>
      </c>
    </row>
    <row r="17" spans="2:12" s="1" customFormat="1" ht="10.199999999999999" x14ac:dyDescent="0.15">
      <c r="B17" s="60">
        <v>45231</v>
      </c>
      <c r="C17" s="61">
        <v>45413</v>
      </c>
      <c r="D17" s="13">
        <v>6</v>
      </c>
      <c r="E17" s="62">
        <v>182</v>
      </c>
      <c r="F17" s="112">
        <v>2750000000</v>
      </c>
      <c r="G17" s="112"/>
      <c r="H17" s="96">
        <v>3458682829.2126398</v>
      </c>
      <c r="I17" s="96"/>
      <c r="J17" s="13">
        <v>3424384616.8851199</v>
      </c>
      <c r="K17" s="13">
        <v>3373570515.9531298</v>
      </c>
      <c r="L17" s="13">
        <v>3290541446.4261198</v>
      </c>
    </row>
    <row r="18" spans="2:12" s="1" customFormat="1" ht="10.199999999999999" x14ac:dyDescent="0.15">
      <c r="B18" s="60">
        <v>45231</v>
      </c>
      <c r="C18" s="61">
        <v>45444</v>
      </c>
      <c r="D18" s="13">
        <v>7</v>
      </c>
      <c r="E18" s="62">
        <v>213</v>
      </c>
      <c r="F18" s="112">
        <v>2750000000</v>
      </c>
      <c r="G18" s="112"/>
      <c r="H18" s="96">
        <v>3433887618.2427802</v>
      </c>
      <c r="I18" s="96"/>
      <c r="J18" s="13">
        <v>3394068916.6999302</v>
      </c>
      <c r="K18" s="13">
        <v>3335200938.2927899</v>
      </c>
      <c r="L18" s="13">
        <v>3239337486.6444101</v>
      </c>
    </row>
    <row r="19" spans="2:12" s="1" customFormat="1" ht="10.199999999999999" x14ac:dyDescent="0.15">
      <c r="B19" s="60">
        <v>45231</v>
      </c>
      <c r="C19" s="61">
        <v>45474</v>
      </c>
      <c r="D19" s="13">
        <v>8</v>
      </c>
      <c r="E19" s="62">
        <v>243</v>
      </c>
      <c r="F19" s="112">
        <v>2750000000</v>
      </c>
      <c r="G19" s="112"/>
      <c r="H19" s="96">
        <v>3408522150.15134</v>
      </c>
      <c r="I19" s="96"/>
      <c r="J19" s="13">
        <v>3363467685.9486899</v>
      </c>
      <c r="K19" s="13">
        <v>3296995654.8379002</v>
      </c>
      <c r="L19" s="13">
        <v>3189103768.7381701</v>
      </c>
    </row>
    <row r="20" spans="2:12" s="1" customFormat="1" ht="10.199999999999999" x14ac:dyDescent="0.15">
      <c r="B20" s="60">
        <v>45231</v>
      </c>
      <c r="C20" s="61">
        <v>45505</v>
      </c>
      <c r="D20" s="13">
        <v>9</v>
      </c>
      <c r="E20" s="62">
        <v>274</v>
      </c>
      <c r="F20" s="112">
        <v>2750000000</v>
      </c>
      <c r="G20" s="112"/>
      <c r="H20" s="96">
        <v>3383925720.66675</v>
      </c>
      <c r="I20" s="96"/>
      <c r="J20" s="13">
        <v>3333532852.37012</v>
      </c>
      <c r="K20" s="13">
        <v>3259342109.16012</v>
      </c>
      <c r="L20" s="13">
        <v>3139329081.0060701</v>
      </c>
    </row>
    <row r="21" spans="2:12" s="1" customFormat="1" ht="10.199999999999999" x14ac:dyDescent="0.15">
      <c r="B21" s="60">
        <v>45231</v>
      </c>
      <c r="C21" s="61">
        <v>45536</v>
      </c>
      <c r="D21" s="13">
        <v>10</v>
      </c>
      <c r="E21" s="62">
        <v>305</v>
      </c>
      <c r="F21" s="112">
        <v>2250000000</v>
      </c>
      <c r="G21" s="112"/>
      <c r="H21" s="96">
        <v>3357303442.5082502</v>
      </c>
      <c r="I21" s="96"/>
      <c r="J21" s="13">
        <v>3301697591.3551998</v>
      </c>
      <c r="K21" s="13">
        <v>3220005354.1705499</v>
      </c>
      <c r="L21" s="13">
        <v>3088304462.4612002</v>
      </c>
    </row>
    <row r="22" spans="2:12" s="1" customFormat="1" ht="10.199999999999999" x14ac:dyDescent="0.15">
      <c r="B22" s="60">
        <v>45231</v>
      </c>
      <c r="C22" s="61">
        <v>45566</v>
      </c>
      <c r="D22" s="13">
        <v>11</v>
      </c>
      <c r="E22" s="62">
        <v>335</v>
      </c>
      <c r="F22" s="112">
        <v>2250000000</v>
      </c>
      <c r="G22" s="112"/>
      <c r="H22" s="96">
        <v>3331310368.44208</v>
      </c>
      <c r="I22" s="96"/>
      <c r="J22" s="13">
        <v>3270757561.01862</v>
      </c>
      <c r="K22" s="13">
        <v>3181979828.9285498</v>
      </c>
      <c r="L22" s="13">
        <v>3039324149.4917698</v>
      </c>
    </row>
    <row r="23" spans="2:12" s="1" customFormat="1" ht="10.199999999999999" x14ac:dyDescent="0.15">
      <c r="B23" s="60">
        <v>45231</v>
      </c>
      <c r="C23" s="61">
        <v>45597</v>
      </c>
      <c r="D23" s="13">
        <v>12</v>
      </c>
      <c r="E23" s="62">
        <v>366</v>
      </c>
      <c r="F23" s="112">
        <v>2250000000</v>
      </c>
      <c r="G23" s="112"/>
      <c r="H23" s="96">
        <v>3306820591.59621</v>
      </c>
      <c r="I23" s="96"/>
      <c r="J23" s="13">
        <v>3241206266.3552499</v>
      </c>
      <c r="K23" s="13">
        <v>3145211326.6077299</v>
      </c>
      <c r="L23" s="13">
        <v>2991479624.6595898</v>
      </c>
    </row>
    <row r="24" spans="2:12" s="1" customFormat="1" ht="10.199999999999999" x14ac:dyDescent="0.15">
      <c r="B24" s="60">
        <v>45231</v>
      </c>
      <c r="C24" s="61">
        <v>45627</v>
      </c>
      <c r="D24" s="13">
        <v>13</v>
      </c>
      <c r="E24" s="62">
        <v>396</v>
      </c>
      <c r="F24" s="112">
        <v>2250000000</v>
      </c>
      <c r="G24" s="112"/>
      <c r="H24" s="96">
        <v>3281757530.2467399</v>
      </c>
      <c r="I24" s="96"/>
      <c r="J24" s="13">
        <v>3211360693.4198399</v>
      </c>
      <c r="K24" s="13">
        <v>3108579765.74265</v>
      </c>
      <c r="L24" s="13">
        <v>2944518704.29387</v>
      </c>
    </row>
    <row r="25" spans="2:12" s="1" customFormat="1" ht="10.199999999999999" x14ac:dyDescent="0.15">
      <c r="B25" s="60">
        <v>45231</v>
      </c>
      <c r="C25" s="61">
        <v>45658</v>
      </c>
      <c r="D25" s="13">
        <v>14</v>
      </c>
      <c r="E25" s="62">
        <v>427</v>
      </c>
      <c r="F25" s="112">
        <v>2250000000</v>
      </c>
      <c r="G25" s="112"/>
      <c r="H25" s="96">
        <v>3256651181.82095</v>
      </c>
      <c r="I25" s="96"/>
      <c r="J25" s="13">
        <v>3181387863.5853701</v>
      </c>
      <c r="K25" s="13">
        <v>3071734258.0196199</v>
      </c>
      <c r="L25" s="13">
        <v>2897293969.59586</v>
      </c>
    </row>
    <row r="26" spans="2:12" s="1" customFormat="1" ht="10.199999999999999" x14ac:dyDescent="0.15">
      <c r="B26" s="60">
        <v>45231</v>
      </c>
      <c r="C26" s="61">
        <v>45689</v>
      </c>
      <c r="D26" s="13">
        <v>15</v>
      </c>
      <c r="E26" s="62">
        <v>458</v>
      </c>
      <c r="F26" s="112">
        <v>2250000000</v>
      </c>
      <c r="G26" s="112"/>
      <c r="H26" s="96">
        <v>3232429059.5397501</v>
      </c>
      <c r="I26" s="96"/>
      <c r="J26" s="13">
        <v>3152369794.0623999</v>
      </c>
      <c r="K26" s="13">
        <v>3035975563.6593599</v>
      </c>
      <c r="L26" s="13">
        <v>2851437208.3111901</v>
      </c>
    </row>
    <row r="27" spans="2:12" s="1" customFormat="1" ht="10.199999999999999" x14ac:dyDescent="0.15">
      <c r="B27" s="60">
        <v>45231</v>
      </c>
      <c r="C27" s="61">
        <v>45717</v>
      </c>
      <c r="D27" s="13">
        <v>16</v>
      </c>
      <c r="E27" s="62">
        <v>486</v>
      </c>
      <c r="F27" s="112">
        <v>2250000000</v>
      </c>
      <c r="G27" s="112"/>
      <c r="H27" s="96">
        <v>3208393596.6641102</v>
      </c>
      <c r="I27" s="96"/>
      <c r="J27" s="13">
        <v>3124135910.8763199</v>
      </c>
      <c r="K27" s="13">
        <v>3001871857.06985</v>
      </c>
      <c r="L27" s="13">
        <v>2808618170.8970199</v>
      </c>
    </row>
    <row r="28" spans="2:12" s="1" customFormat="1" ht="10.199999999999999" x14ac:dyDescent="0.15">
      <c r="B28" s="60">
        <v>45231</v>
      </c>
      <c r="C28" s="61">
        <v>45748</v>
      </c>
      <c r="D28" s="13">
        <v>17</v>
      </c>
      <c r="E28" s="62">
        <v>517</v>
      </c>
      <c r="F28" s="112">
        <v>2250000000</v>
      </c>
      <c r="G28" s="112"/>
      <c r="H28" s="96">
        <v>3183449204.0469198</v>
      </c>
      <c r="I28" s="96"/>
      <c r="J28" s="13">
        <v>3094589029.7551398</v>
      </c>
      <c r="K28" s="13">
        <v>2965919127.64258</v>
      </c>
      <c r="L28" s="13">
        <v>2763226443.9065199</v>
      </c>
    </row>
    <row r="29" spans="2:12" s="1" customFormat="1" ht="10.199999999999999" x14ac:dyDescent="0.15">
      <c r="B29" s="60">
        <v>45231</v>
      </c>
      <c r="C29" s="61">
        <v>45778</v>
      </c>
      <c r="D29" s="13">
        <v>18</v>
      </c>
      <c r="E29" s="62">
        <v>547</v>
      </c>
      <c r="F29" s="112">
        <v>2250000000</v>
      </c>
      <c r="G29" s="112"/>
      <c r="H29" s="96">
        <v>3159986869.0840101</v>
      </c>
      <c r="I29" s="96"/>
      <c r="J29" s="13">
        <v>3066739559.6405301</v>
      </c>
      <c r="K29" s="13">
        <v>2931993383.7885799</v>
      </c>
      <c r="L29" s="13">
        <v>2720421766.0950298</v>
      </c>
    </row>
    <row r="30" spans="2:12" s="1" customFormat="1" ht="10.199999999999999" x14ac:dyDescent="0.15">
      <c r="B30" s="60">
        <v>45231</v>
      </c>
      <c r="C30" s="61">
        <v>45809</v>
      </c>
      <c r="D30" s="13">
        <v>19</v>
      </c>
      <c r="E30" s="62">
        <v>578</v>
      </c>
      <c r="F30" s="112">
        <v>2250000000</v>
      </c>
      <c r="G30" s="112"/>
      <c r="H30" s="96">
        <v>3134782839.3902998</v>
      </c>
      <c r="I30" s="96"/>
      <c r="J30" s="13">
        <v>3037119338.9563198</v>
      </c>
      <c r="K30" s="13">
        <v>2896289972.0356998</v>
      </c>
      <c r="L30" s="13">
        <v>2675912542.5154099</v>
      </c>
    </row>
    <row r="31" spans="2:12" s="1" customFormat="1" ht="10.199999999999999" x14ac:dyDescent="0.15">
      <c r="B31" s="60">
        <v>45231</v>
      </c>
      <c r="C31" s="61">
        <v>45839</v>
      </c>
      <c r="D31" s="13">
        <v>20</v>
      </c>
      <c r="E31" s="62">
        <v>608</v>
      </c>
      <c r="F31" s="112">
        <v>2250000000</v>
      </c>
      <c r="G31" s="112"/>
      <c r="H31" s="96">
        <v>3110298736.4912901</v>
      </c>
      <c r="I31" s="96"/>
      <c r="J31" s="13">
        <v>3008451820.91888</v>
      </c>
      <c r="K31" s="13">
        <v>2861890490.2871099</v>
      </c>
      <c r="L31" s="13">
        <v>2633291695.8991899</v>
      </c>
    </row>
    <row r="32" spans="2:12" s="1" customFormat="1" ht="10.199999999999999" x14ac:dyDescent="0.15">
      <c r="B32" s="60">
        <v>45231</v>
      </c>
      <c r="C32" s="61">
        <v>45870</v>
      </c>
      <c r="D32" s="13">
        <v>21</v>
      </c>
      <c r="E32" s="62">
        <v>639</v>
      </c>
      <c r="F32" s="112">
        <v>2250000000</v>
      </c>
      <c r="G32" s="112"/>
      <c r="H32" s="96">
        <v>3085712929.4376101</v>
      </c>
      <c r="I32" s="96"/>
      <c r="J32" s="13">
        <v>2979608854.5483198</v>
      </c>
      <c r="K32" s="13">
        <v>2827244056.6863599</v>
      </c>
      <c r="L32" s="13">
        <v>2590394309.7325602</v>
      </c>
    </row>
    <row r="33" spans="2:12" s="1" customFormat="1" ht="10.199999999999999" x14ac:dyDescent="0.15">
      <c r="B33" s="60">
        <v>45231</v>
      </c>
      <c r="C33" s="61">
        <v>45901</v>
      </c>
      <c r="D33" s="13">
        <v>22</v>
      </c>
      <c r="E33" s="62">
        <v>670</v>
      </c>
      <c r="F33" s="112">
        <v>2250000000</v>
      </c>
      <c r="G33" s="112"/>
      <c r="H33" s="96">
        <v>3061358513.0330701</v>
      </c>
      <c r="I33" s="96"/>
      <c r="J33" s="13">
        <v>2951078128.6575799</v>
      </c>
      <c r="K33" s="13">
        <v>2793050859.01405</v>
      </c>
      <c r="L33" s="13">
        <v>2548226577.97644</v>
      </c>
    </row>
    <row r="34" spans="2:12" s="1" customFormat="1" ht="10.199999999999999" x14ac:dyDescent="0.15">
      <c r="B34" s="60">
        <v>45231</v>
      </c>
      <c r="C34" s="61">
        <v>45931</v>
      </c>
      <c r="D34" s="13">
        <v>23</v>
      </c>
      <c r="E34" s="62">
        <v>700</v>
      </c>
      <c r="F34" s="112">
        <v>1750000000</v>
      </c>
      <c r="G34" s="112"/>
      <c r="H34" s="96">
        <v>3037255799.9337502</v>
      </c>
      <c r="I34" s="96"/>
      <c r="J34" s="13">
        <v>2923037893.2816901</v>
      </c>
      <c r="K34" s="13">
        <v>2759703022.3847899</v>
      </c>
      <c r="L34" s="13">
        <v>2507480878.4151101</v>
      </c>
    </row>
    <row r="35" spans="2:12" s="1" customFormat="1" ht="10.199999999999999" x14ac:dyDescent="0.15">
      <c r="B35" s="60">
        <v>45231</v>
      </c>
      <c r="C35" s="61">
        <v>45962</v>
      </c>
      <c r="D35" s="13">
        <v>24</v>
      </c>
      <c r="E35" s="62">
        <v>731</v>
      </c>
      <c r="F35" s="112">
        <v>1750000000</v>
      </c>
      <c r="G35" s="112"/>
      <c r="H35" s="96">
        <v>3012168167.9188099</v>
      </c>
      <c r="I35" s="96"/>
      <c r="J35" s="13">
        <v>2893976959.14712</v>
      </c>
      <c r="K35" s="13">
        <v>2725317253.9728098</v>
      </c>
      <c r="L35" s="13">
        <v>2465749569.4332099</v>
      </c>
    </row>
    <row r="36" spans="2:12" s="1" customFormat="1" ht="10.199999999999999" x14ac:dyDescent="0.15">
      <c r="B36" s="60">
        <v>45231</v>
      </c>
      <c r="C36" s="61">
        <v>45992</v>
      </c>
      <c r="D36" s="13">
        <v>25</v>
      </c>
      <c r="E36" s="62">
        <v>761</v>
      </c>
      <c r="F36" s="112">
        <v>1750000000</v>
      </c>
      <c r="G36" s="112"/>
      <c r="H36" s="96">
        <v>2988380956.1367502</v>
      </c>
      <c r="I36" s="96"/>
      <c r="J36" s="13">
        <v>2866410426.8608799</v>
      </c>
      <c r="K36" s="13">
        <v>2692713445.49054</v>
      </c>
      <c r="L36" s="13">
        <v>2426264381.0907402</v>
      </c>
    </row>
    <row r="37" spans="2:12" s="1" customFormat="1" ht="10.199999999999999" x14ac:dyDescent="0.15">
      <c r="B37" s="60">
        <v>45231</v>
      </c>
      <c r="C37" s="61">
        <v>46023</v>
      </c>
      <c r="D37" s="13">
        <v>26</v>
      </c>
      <c r="E37" s="62">
        <v>792</v>
      </c>
      <c r="F37" s="112">
        <v>1750000000</v>
      </c>
      <c r="G37" s="112"/>
      <c r="H37" s="96">
        <v>2964845577.28056</v>
      </c>
      <c r="I37" s="96"/>
      <c r="J37" s="13">
        <v>2839012286.9077501</v>
      </c>
      <c r="K37" s="13">
        <v>2660192893.4938102</v>
      </c>
      <c r="L37" s="13">
        <v>2386809359.4523501</v>
      </c>
    </row>
    <row r="38" spans="2:12" s="1" customFormat="1" ht="10.199999999999999" x14ac:dyDescent="0.15">
      <c r="B38" s="60">
        <v>45231</v>
      </c>
      <c r="C38" s="61">
        <v>46054</v>
      </c>
      <c r="D38" s="13">
        <v>27</v>
      </c>
      <c r="E38" s="62">
        <v>823</v>
      </c>
      <c r="F38" s="112">
        <v>1750000000</v>
      </c>
      <c r="G38" s="112"/>
      <c r="H38" s="96">
        <v>2941811923.1230798</v>
      </c>
      <c r="I38" s="96"/>
      <c r="J38" s="13">
        <v>2812178455.5612102</v>
      </c>
      <c r="K38" s="13">
        <v>2628347758.256</v>
      </c>
      <c r="L38" s="13">
        <v>2348248476.6086402</v>
      </c>
    </row>
    <row r="39" spans="2:12" s="1" customFormat="1" ht="10.199999999999999" x14ac:dyDescent="0.15">
      <c r="B39" s="60">
        <v>45231</v>
      </c>
      <c r="C39" s="61">
        <v>46082</v>
      </c>
      <c r="D39" s="13">
        <v>28</v>
      </c>
      <c r="E39" s="62">
        <v>851</v>
      </c>
      <c r="F39" s="112">
        <v>1750000000</v>
      </c>
      <c r="G39" s="112"/>
      <c r="H39" s="96">
        <v>2918159032.7754102</v>
      </c>
      <c r="I39" s="96"/>
      <c r="J39" s="13">
        <v>2785294054.7404799</v>
      </c>
      <c r="K39" s="13">
        <v>2597240210.5918498</v>
      </c>
      <c r="L39" s="13">
        <v>2311576933.14678</v>
      </c>
    </row>
    <row r="40" spans="2:12" s="1" customFormat="1" ht="10.199999999999999" x14ac:dyDescent="0.15">
      <c r="B40" s="60">
        <v>45231</v>
      </c>
      <c r="C40" s="61">
        <v>46113</v>
      </c>
      <c r="D40" s="13">
        <v>29</v>
      </c>
      <c r="E40" s="62">
        <v>882</v>
      </c>
      <c r="F40" s="112">
        <v>1750000000</v>
      </c>
      <c r="G40" s="112"/>
      <c r="H40" s="96">
        <v>2894785797.5369401</v>
      </c>
      <c r="I40" s="96"/>
      <c r="J40" s="13">
        <v>2758298785.4446902</v>
      </c>
      <c r="K40" s="13">
        <v>2565526275.4303398</v>
      </c>
      <c r="L40" s="13">
        <v>2273679889.7553701</v>
      </c>
    </row>
    <row r="41" spans="2:12" s="1" customFormat="1" ht="10.199999999999999" x14ac:dyDescent="0.15">
      <c r="B41" s="60">
        <v>45231</v>
      </c>
      <c r="C41" s="61">
        <v>46143</v>
      </c>
      <c r="D41" s="13">
        <v>30</v>
      </c>
      <c r="E41" s="62">
        <v>912</v>
      </c>
      <c r="F41" s="112">
        <v>1750000000</v>
      </c>
      <c r="G41" s="112"/>
      <c r="H41" s="96">
        <v>2871504395.2234201</v>
      </c>
      <c r="I41" s="96"/>
      <c r="J41" s="13">
        <v>2731624005.9716001</v>
      </c>
      <c r="K41" s="13">
        <v>2534462365.7720299</v>
      </c>
      <c r="L41" s="13">
        <v>2236942309.52595</v>
      </c>
    </row>
    <row r="42" spans="2:12" s="1" customFormat="1" ht="10.199999999999999" x14ac:dyDescent="0.15">
      <c r="B42" s="60">
        <v>45231</v>
      </c>
      <c r="C42" s="61">
        <v>46174</v>
      </c>
      <c r="D42" s="13">
        <v>31</v>
      </c>
      <c r="E42" s="62">
        <v>943</v>
      </c>
      <c r="F42" s="112">
        <v>1750000000</v>
      </c>
      <c r="G42" s="112"/>
      <c r="H42" s="96">
        <v>2846915841.4140401</v>
      </c>
      <c r="I42" s="96"/>
      <c r="J42" s="13">
        <v>2703639877.2055101</v>
      </c>
      <c r="K42" s="13">
        <v>2502118433.0812402</v>
      </c>
      <c r="L42" s="13">
        <v>2199041467.6792598</v>
      </c>
    </row>
    <row r="43" spans="2:12" s="1" customFormat="1" ht="10.199999999999999" x14ac:dyDescent="0.15">
      <c r="B43" s="60">
        <v>45231</v>
      </c>
      <c r="C43" s="61">
        <v>46204</v>
      </c>
      <c r="D43" s="13">
        <v>32</v>
      </c>
      <c r="E43" s="62">
        <v>973</v>
      </c>
      <c r="F43" s="112">
        <v>1750000000</v>
      </c>
      <c r="G43" s="112"/>
      <c r="H43" s="96">
        <v>2823573499.5644598</v>
      </c>
      <c r="I43" s="96"/>
      <c r="J43" s="13">
        <v>2677070892.0797901</v>
      </c>
      <c r="K43" s="13">
        <v>2471431957.9921298</v>
      </c>
      <c r="L43" s="13">
        <v>2163168241.96698</v>
      </c>
    </row>
    <row r="44" spans="2:12" s="1" customFormat="1" ht="10.199999999999999" x14ac:dyDescent="0.15">
      <c r="B44" s="60">
        <v>45231</v>
      </c>
      <c r="C44" s="61">
        <v>46235</v>
      </c>
      <c r="D44" s="13">
        <v>33</v>
      </c>
      <c r="E44" s="62">
        <v>1004</v>
      </c>
      <c r="F44" s="112">
        <v>1750000000</v>
      </c>
      <c r="G44" s="112"/>
      <c r="H44" s="96">
        <v>2801275891.1310301</v>
      </c>
      <c r="I44" s="96"/>
      <c r="J44" s="13">
        <v>2651425552.70259</v>
      </c>
      <c r="K44" s="13">
        <v>2441531414.1076002</v>
      </c>
      <c r="L44" s="13">
        <v>2127945869.4082501</v>
      </c>
    </row>
    <row r="45" spans="2:12" s="1" customFormat="1" ht="10.199999999999999" x14ac:dyDescent="0.15">
      <c r="B45" s="60">
        <v>45231</v>
      </c>
      <c r="C45" s="61">
        <v>46266</v>
      </c>
      <c r="D45" s="13">
        <v>34</v>
      </c>
      <c r="E45" s="62">
        <v>1035</v>
      </c>
      <c r="F45" s="112">
        <v>1750000000</v>
      </c>
      <c r="G45" s="112"/>
      <c r="H45" s="96">
        <v>2777973945.6725101</v>
      </c>
      <c r="I45" s="96"/>
      <c r="J45" s="13">
        <v>2624910505.95825</v>
      </c>
      <c r="K45" s="13">
        <v>2410968149.5412798</v>
      </c>
      <c r="L45" s="13">
        <v>2092407906.17343</v>
      </c>
    </row>
    <row r="46" spans="2:12" s="1" customFormat="1" ht="10.199999999999999" x14ac:dyDescent="0.15">
      <c r="B46" s="60">
        <v>45231</v>
      </c>
      <c r="C46" s="61">
        <v>46296</v>
      </c>
      <c r="D46" s="13">
        <v>35</v>
      </c>
      <c r="E46" s="62">
        <v>1065</v>
      </c>
      <c r="F46" s="112">
        <v>1750000000</v>
      </c>
      <c r="G46" s="112"/>
      <c r="H46" s="96">
        <v>2755155249.6027598</v>
      </c>
      <c r="I46" s="96"/>
      <c r="J46" s="13">
        <v>2599075940.9406199</v>
      </c>
      <c r="K46" s="13">
        <v>2381363585.76719</v>
      </c>
      <c r="L46" s="13">
        <v>2058243113.8659401</v>
      </c>
    </row>
    <row r="47" spans="2:12" s="1" customFormat="1" ht="10.199999999999999" x14ac:dyDescent="0.15">
      <c r="B47" s="60">
        <v>45231</v>
      </c>
      <c r="C47" s="61">
        <v>46327</v>
      </c>
      <c r="D47" s="13">
        <v>36</v>
      </c>
      <c r="E47" s="62">
        <v>1096</v>
      </c>
      <c r="F47" s="112">
        <v>1750000000</v>
      </c>
      <c r="G47" s="112"/>
      <c r="H47" s="96">
        <v>2733097983.4215798</v>
      </c>
      <c r="I47" s="96"/>
      <c r="J47" s="13">
        <v>2573895283.3045802</v>
      </c>
      <c r="K47" s="13">
        <v>2352294570.87644</v>
      </c>
      <c r="L47" s="13">
        <v>2024507026.8052499</v>
      </c>
    </row>
    <row r="48" spans="2:12" s="1" customFormat="1" ht="10.199999999999999" x14ac:dyDescent="0.15">
      <c r="B48" s="60">
        <v>45231</v>
      </c>
      <c r="C48" s="61">
        <v>46357</v>
      </c>
      <c r="D48" s="13">
        <v>37</v>
      </c>
      <c r="E48" s="62">
        <v>1126</v>
      </c>
      <c r="F48" s="112">
        <v>1750000000</v>
      </c>
      <c r="G48" s="112"/>
      <c r="H48" s="96">
        <v>2709194121.5286698</v>
      </c>
      <c r="I48" s="96"/>
      <c r="J48" s="13">
        <v>2547195960.2003298</v>
      </c>
      <c r="K48" s="13">
        <v>2322164367.6760602</v>
      </c>
      <c r="L48" s="13">
        <v>1990382857.02596</v>
      </c>
    </row>
    <row r="49" spans="2:12" s="1" customFormat="1" ht="10.199999999999999" x14ac:dyDescent="0.15">
      <c r="B49" s="60">
        <v>45231</v>
      </c>
      <c r="C49" s="61">
        <v>46388</v>
      </c>
      <c r="D49" s="13">
        <v>38</v>
      </c>
      <c r="E49" s="62">
        <v>1157</v>
      </c>
      <c r="F49" s="112">
        <v>1750000000</v>
      </c>
      <c r="G49" s="112"/>
      <c r="H49" s="96">
        <v>2686847868.9064102</v>
      </c>
      <c r="I49" s="96"/>
      <c r="J49" s="13">
        <v>2521901319.1572099</v>
      </c>
      <c r="K49" s="13">
        <v>2293257281.7824502</v>
      </c>
      <c r="L49" s="13">
        <v>1957280487.19752</v>
      </c>
    </row>
    <row r="50" spans="2:12" s="1" customFormat="1" ht="10.199999999999999" x14ac:dyDescent="0.15">
      <c r="B50" s="60">
        <v>45231</v>
      </c>
      <c r="C50" s="61">
        <v>46419</v>
      </c>
      <c r="D50" s="13">
        <v>39</v>
      </c>
      <c r="E50" s="62">
        <v>1188</v>
      </c>
      <c r="F50" s="112">
        <v>1750000000</v>
      </c>
      <c r="G50" s="112"/>
      <c r="H50" s="96">
        <v>2664861346.1620402</v>
      </c>
      <c r="I50" s="96"/>
      <c r="J50" s="13">
        <v>2497022227.1054001</v>
      </c>
      <c r="K50" s="13">
        <v>2264859122.6230102</v>
      </c>
      <c r="L50" s="13">
        <v>1924855349.31989</v>
      </c>
    </row>
    <row r="51" spans="2:12" s="1" customFormat="1" ht="10.199999999999999" x14ac:dyDescent="0.15">
      <c r="B51" s="60">
        <v>45231</v>
      </c>
      <c r="C51" s="61">
        <v>46447</v>
      </c>
      <c r="D51" s="13">
        <v>40</v>
      </c>
      <c r="E51" s="62">
        <v>1216</v>
      </c>
      <c r="F51" s="112">
        <v>1750000000</v>
      </c>
      <c r="G51" s="112"/>
      <c r="H51" s="96">
        <v>2643495370.5935502</v>
      </c>
      <c r="I51" s="96"/>
      <c r="J51" s="13">
        <v>2473207005.4812698</v>
      </c>
      <c r="K51" s="13">
        <v>2238104546.1500201</v>
      </c>
      <c r="L51" s="13">
        <v>1894838871.6899199</v>
      </c>
    </row>
    <row r="52" spans="2:12" s="1" customFormat="1" ht="10.199999999999999" x14ac:dyDescent="0.15">
      <c r="B52" s="60">
        <v>45231</v>
      </c>
      <c r="C52" s="61">
        <v>46478</v>
      </c>
      <c r="D52" s="13">
        <v>41</v>
      </c>
      <c r="E52" s="62">
        <v>1247</v>
      </c>
      <c r="F52" s="112">
        <v>1750000000</v>
      </c>
      <c r="G52" s="112"/>
      <c r="H52" s="96">
        <v>2621949870.4898</v>
      </c>
      <c r="I52" s="96"/>
      <c r="J52" s="13">
        <v>2448888867.4497299</v>
      </c>
      <c r="K52" s="13">
        <v>2210462090.9219799</v>
      </c>
      <c r="L52" s="13">
        <v>1863509481.97177</v>
      </c>
    </row>
    <row r="53" spans="2:12" s="1" customFormat="1" ht="10.199999999999999" x14ac:dyDescent="0.15">
      <c r="B53" s="60">
        <v>45231</v>
      </c>
      <c r="C53" s="61">
        <v>46508</v>
      </c>
      <c r="D53" s="13">
        <v>42</v>
      </c>
      <c r="E53" s="62">
        <v>1277</v>
      </c>
      <c r="F53" s="112">
        <v>1750000000</v>
      </c>
      <c r="G53" s="112"/>
      <c r="H53" s="96">
        <v>2600560993.3845301</v>
      </c>
      <c r="I53" s="96"/>
      <c r="J53" s="13">
        <v>2424924924.2355099</v>
      </c>
      <c r="K53" s="13">
        <v>2183444005.8035002</v>
      </c>
      <c r="L53" s="13">
        <v>1833186617.09746</v>
      </c>
    </row>
    <row r="54" spans="2:12" s="1" customFormat="1" ht="10.199999999999999" x14ac:dyDescent="0.15">
      <c r="B54" s="60">
        <v>45231</v>
      </c>
      <c r="C54" s="61">
        <v>46539</v>
      </c>
      <c r="D54" s="13">
        <v>43</v>
      </c>
      <c r="E54" s="62">
        <v>1308</v>
      </c>
      <c r="F54" s="112">
        <v>1750000000</v>
      </c>
      <c r="G54" s="112"/>
      <c r="H54" s="96">
        <v>2577666002.3924899</v>
      </c>
      <c r="I54" s="96"/>
      <c r="J54" s="13">
        <v>2399499566.57265</v>
      </c>
      <c r="K54" s="13">
        <v>2155055852.7754402</v>
      </c>
      <c r="L54" s="13">
        <v>1801688759.23037</v>
      </c>
    </row>
    <row r="55" spans="2:12" s="1" customFormat="1" ht="10.199999999999999" x14ac:dyDescent="0.15">
      <c r="B55" s="60">
        <v>45231</v>
      </c>
      <c r="C55" s="61">
        <v>46569</v>
      </c>
      <c r="D55" s="13">
        <v>44</v>
      </c>
      <c r="E55" s="62">
        <v>1338</v>
      </c>
      <c r="F55" s="112">
        <v>1750000000</v>
      </c>
      <c r="G55" s="112"/>
      <c r="H55" s="96">
        <v>2556878827.96102</v>
      </c>
      <c r="I55" s="96"/>
      <c r="J55" s="13">
        <v>2376242393.5991998</v>
      </c>
      <c r="K55" s="13">
        <v>2128915193.69802</v>
      </c>
      <c r="L55" s="13">
        <v>1772538527.20522</v>
      </c>
    </row>
    <row r="56" spans="2:12" s="1" customFormat="1" ht="10.199999999999999" x14ac:dyDescent="0.15">
      <c r="B56" s="60">
        <v>45231</v>
      </c>
      <c r="C56" s="61">
        <v>46600</v>
      </c>
      <c r="D56" s="13">
        <v>45</v>
      </c>
      <c r="E56" s="62">
        <v>1369</v>
      </c>
      <c r="F56" s="112">
        <v>1750000000</v>
      </c>
      <c r="G56" s="112"/>
      <c r="H56" s="96">
        <v>2536218712.2641301</v>
      </c>
      <c r="I56" s="96"/>
      <c r="J56" s="13">
        <v>2353044140.65486</v>
      </c>
      <c r="K56" s="13">
        <v>2102770079.71506</v>
      </c>
      <c r="L56" s="13">
        <v>1743354594.09834</v>
      </c>
    </row>
    <row r="57" spans="2:12" s="1" customFormat="1" ht="10.199999999999999" x14ac:dyDescent="0.15">
      <c r="B57" s="60">
        <v>45231</v>
      </c>
      <c r="C57" s="61">
        <v>46631</v>
      </c>
      <c r="D57" s="13">
        <v>46</v>
      </c>
      <c r="E57" s="62">
        <v>1400</v>
      </c>
      <c r="F57" s="112">
        <v>1750000000</v>
      </c>
      <c r="G57" s="112"/>
      <c r="H57" s="96">
        <v>2515563905.7262101</v>
      </c>
      <c r="I57" s="96"/>
      <c r="J57" s="13">
        <v>2329922661.3184099</v>
      </c>
      <c r="K57" s="13">
        <v>2076812614.28511</v>
      </c>
      <c r="L57" s="13">
        <v>1714540997.4776599</v>
      </c>
    </row>
    <row r="58" spans="2:12" s="1" customFormat="1" ht="10.199999999999999" x14ac:dyDescent="0.15">
      <c r="B58" s="60">
        <v>45231</v>
      </c>
      <c r="C58" s="61">
        <v>46661</v>
      </c>
      <c r="D58" s="13">
        <v>47</v>
      </c>
      <c r="E58" s="62">
        <v>1430</v>
      </c>
      <c r="F58" s="112">
        <v>1750000000</v>
      </c>
      <c r="G58" s="112"/>
      <c r="H58" s="96">
        <v>2494512386.6067901</v>
      </c>
      <c r="I58" s="96"/>
      <c r="J58" s="13">
        <v>2306632335.6842799</v>
      </c>
      <c r="K58" s="13">
        <v>2050991926.23369</v>
      </c>
      <c r="L58" s="13">
        <v>1686283519.3187499</v>
      </c>
    </row>
    <row r="59" spans="2:12" s="1" customFormat="1" ht="10.199999999999999" x14ac:dyDescent="0.15">
      <c r="B59" s="60">
        <v>45231</v>
      </c>
      <c r="C59" s="61">
        <v>46692</v>
      </c>
      <c r="D59" s="13">
        <v>48</v>
      </c>
      <c r="E59" s="62">
        <v>1461</v>
      </c>
      <c r="F59" s="112">
        <v>1750000000</v>
      </c>
      <c r="G59" s="112"/>
      <c r="H59" s="96">
        <v>2473314897.5096898</v>
      </c>
      <c r="I59" s="96"/>
      <c r="J59" s="13">
        <v>2283152410.7202401</v>
      </c>
      <c r="K59" s="13">
        <v>2024951245.8456199</v>
      </c>
      <c r="L59" s="13">
        <v>1657821759.5283999</v>
      </c>
    </row>
    <row r="60" spans="2:12" s="1" customFormat="1" ht="10.199999999999999" x14ac:dyDescent="0.15">
      <c r="B60" s="60">
        <v>45231</v>
      </c>
      <c r="C60" s="61">
        <v>46722</v>
      </c>
      <c r="D60" s="13">
        <v>49</v>
      </c>
      <c r="E60" s="62">
        <v>1491</v>
      </c>
      <c r="F60" s="112">
        <v>1750000000</v>
      </c>
      <c r="G60" s="112"/>
      <c r="H60" s="96">
        <v>2452315786.32939</v>
      </c>
      <c r="I60" s="96"/>
      <c r="J60" s="13">
        <v>2260052066.3324499</v>
      </c>
      <c r="K60" s="13">
        <v>1999529792.6131899</v>
      </c>
      <c r="L60" s="13">
        <v>1630298868.75489</v>
      </c>
    </row>
    <row r="61" spans="2:12" s="1" customFormat="1" ht="10.199999999999999" x14ac:dyDescent="0.15">
      <c r="B61" s="60">
        <v>45231</v>
      </c>
      <c r="C61" s="61">
        <v>46753</v>
      </c>
      <c r="D61" s="13">
        <v>50</v>
      </c>
      <c r="E61" s="62">
        <v>1522</v>
      </c>
      <c r="F61" s="112">
        <v>1750000000</v>
      </c>
      <c r="G61" s="112"/>
      <c r="H61" s="96">
        <v>2431404828.9992399</v>
      </c>
      <c r="I61" s="96"/>
      <c r="J61" s="13">
        <v>2236980016.8664699</v>
      </c>
      <c r="K61" s="13">
        <v>1974084017.6194401</v>
      </c>
      <c r="L61" s="13">
        <v>1602734552.5972099</v>
      </c>
    </row>
    <row r="62" spans="2:12" s="1" customFormat="1" ht="10.199999999999999" x14ac:dyDescent="0.15">
      <c r="B62" s="60">
        <v>45231</v>
      </c>
      <c r="C62" s="61">
        <v>46784</v>
      </c>
      <c r="D62" s="13">
        <v>51</v>
      </c>
      <c r="E62" s="62">
        <v>1553</v>
      </c>
      <c r="F62" s="112">
        <v>1750000000</v>
      </c>
      <c r="G62" s="112"/>
      <c r="H62" s="96">
        <v>2411010211.6862998</v>
      </c>
      <c r="I62" s="96"/>
      <c r="J62" s="13">
        <v>2214453975.4807701</v>
      </c>
      <c r="K62" s="13">
        <v>1949235351.86309</v>
      </c>
      <c r="L62" s="13">
        <v>1575857221.25787</v>
      </c>
    </row>
    <row r="63" spans="2:12" s="1" customFormat="1" ht="10.199999999999999" x14ac:dyDescent="0.15">
      <c r="B63" s="60">
        <v>45231</v>
      </c>
      <c r="C63" s="61">
        <v>46813</v>
      </c>
      <c r="D63" s="13">
        <v>52</v>
      </c>
      <c r="E63" s="62">
        <v>1582</v>
      </c>
      <c r="F63" s="112">
        <v>1000000000</v>
      </c>
      <c r="G63" s="112"/>
      <c r="H63" s="96">
        <v>2390268833.2882199</v>
      </c>
      <c r="I63" s="96"/>
      <c r="J63" s="13">
        <v>2191919998.7388101</v>
      </c>
      <c r="K63" s="13">
        <v>1924809536.0873599</v>
      </c>
      <c r="L63" s="13">
        <v>1549943602.5620401</v>
      </c>
    </row>
    <row r="64" spans="2:12" s="1" customFormat="1" ht="10.199999999999999" x14ac:dyDescent="0.15">
      <c r="B64" s="60">
        <v>45231</v>
      </c>
      <c r="C64" s="61">
        <v>46844</v>
      </c>
      <c r="D64" s="13">
        <v>53</v>
      </c>
      <c r="E64" s="62">
        <v>1613</v>
      </c>
      <c r="F64" s="112">
        <v>1000000000</v>
      </c>
      <c r="G64" s="112"/>
      <c r="H64" s="96">
        <v>2370137880.8923001</v>
      </c>
      <c r="I64" s="96"/>
      <c r="J64" s="13">
        <v>2169773200.9772701</v>
      </c>
      <c r="K64" s="13">
        <v>1900515851.71224</v>
      </c>
      <c r="L64" s="13">
        <v>1523899231.78337</v>
      </c>
    </row>
    <row r="65" spans="2:12" s="1" customFormat="1" ht="10.199999999999999" x14ac:dyDescent="0.15">
      <c r="B65" s="60">
        <v>45231</v>
      </c>
      <c r="C65" s="61">
        <v>46874</v>
      </c>
      <c r="D65" s="13">
        <v>54</v>
      </c>
      <c r="E65" s="62">
        <v>1643</v>
      </c>
      <c r="F65" s="112">
        <v>1000000000</v>
      </c>
      <c r="G65" s="112"/>
      <c r="H65" s="96">
        <v>2349948544.7653699</v>
      </c>
      <c r="I65" s="96"/>
      <c r="J65" s="13">
        <v>2147759470.42137</v>
      </c>
      <c r="K65" s="13">
        <v>1876603687.6644001</v>
      </c>
      <c r="L65" s="13">
        <v>1498557469.3432901</v>
      </c>
    </row>
    <row r="66" spans="2:12" s="1" customFormat="1" ht="10.199999999999999" x14ac:dyDescent="0.15">
      <c r="B66" s="60">
        <v>45231</v>
      </c>
      <c r="C66" s="61">
        <v>46905</v>
      </c>
      <c r="D66" s="13">
        <v>55</v>
      </c>
      <c r="E66" s="62">
        <v>1674</v>
      </c>
      <c r="F66" s="112">
        <v>1000000000</v>
      </c>
      <c r="G66" s="112"/>
      <c r="H66" s="96">
        <v>2329238339.6522198</v>
      </c>
      <c r="I66" s="96"/>
      <c r="J66" s="13">
        <v>2125220511.7665601</v>
      </c>
      <c r="K66" s="13">
        <v>1852187779.5896201</v>
      </c>
      <c r="L66" s="13">
        <v>1472795577.26981</v>
      </c>
    </row>
    <row r="67" spans="2:12" s="1" customFormat="1" ht="10.199999999999999" x14ac:dyDescent="0.15">
      <c r="B67" s="60">
        <v>45231</v>
      </c>
      <c r="C67" s="61">
        <v>46935</v>
      </c>
      <c r="D67" s="13">
        <v>56</v>
      </c>
      <c r="E67" s="62">
        <v>1704</v>
      </c>
      <c r="F67" s="112">
        <v>1000000000</v>
      </c>
      <c r="G67" s="112"/>
      <c r="H67" s="96">
        <v>2309058896.9384699</v>
      </c>
      <c r="I67" s="96"/>
      <c r="J67" s="13">
        <v>2103350454.9946301</v>
      </c>
      <c r="K67" s="13">
        <v>1828615609.3968</v>
      </c>
      <c r="L67" s="13">
        <v>1448091362.1310699</v>
      </c>
    </row>
    <row r="68" spans="2:12" s="1" customFormat="1" ht="10.199999999999999" x14ac:dyDescent="0.15">
      <c r="B68" s="60">
        <v>45231</v>
      </c>
      <c r="C68" s="61">
        <v>46966</v>
      </c>
      <c r="D68" s="13">
        <v>57</v>
      </c>
      <c r="E68" s="62">
        <v>1735</v>
      </c>
      <c r="F68" s="112">
        <v>1000000000</v>
      </c>
      <c r="G68" s="112"/>
      <c r="H68" s="96">
        <v>2289465653.2835698</v>
      </c>
      <c r="I68" s="96"/>
      <c r="J68" s="13">
        <v>2081965558.81586</v>
      </c>
      <c r="K68" s="13">
        <v>1805420696.2075701</v>
      </c>
      <c r="L68" s="13">
        <v>1423667518.35027</v>
      </c>
    </row>
    <row r="69" spans="2:12" s="1" customFormat="1" ht="10.199999999999999" x14ac:dyDescent="0.15">
      <c r="B69" s="60">
        <v>45231</v>
      </c>
      <c r="C69" s="61">
        <v>46997</v>
      </c>
      <c r="D69" s="13">
        <v>58</v>
      </c>
      <c r="E69" s="62">
        <v>1766</v>
      </c>
      <c r="F69" s="112">
        <v>1000000000</v>
      </c>
      <c r="G69" s="112"/>
      <c r="H69" s="96">
        <v>2269871620.3287601</v>
      </c>
      <c r="I69" s="96"/>
      <c r="J69" s="13">
        <v>2060646436.1848199</v>
      </c>
      <c r="K69" s="13">
        <v>1782388826.4725001</v>
      </c>
      <c r="L69" s="13">
        <v>1399552616.25051</v>
      </c>
    </row>
    <row r="70" spans="2:12" s="1" customFormat="1" ht="10.199999999999999" x14ac:dyDescent="0.15">
      <c r="B70" s="60">
        <v>45231</v>
      </c>
      <c r="C70" s="61">
        <v>47027</v>
      </c>
      <c r="D70" s="13">
        <v>59</v>
      </c>
      <c r="E70" s="62">
        <v>1796</v>
      </c>
      <c r="F70" s="112">
        <v>0</v>
      </c>
      <c r="G70" s="112"/>
      <c r="H70" s="96">
        <v>2250491725.37778</v>
      </c>
      <c r="I70" s="96"/>
      <c r="J70" s="13">
        <v>2039699400.0422699</v>
      </c>
      <c r="K70" s="13">
        <v>1759928013.15927</v>
      </c>
      <c r="L70" s="13">
        <v>1376251378.60831</v>
      </c>
    </row>
    <row r="71" spans="2:12" s="1" customFormat="1" ht="10.199999999999999" x14ac:dyDescent="0.15">
      <c r="B71" s="60">
        <v>45231</v>
      </c>
      <c r="C71" s="61">
        <v>47058</v>
      </c>
      <c r="D71" s="13">
        <v>60</v>
      </c>
      <c r="E71" s="62">
        <v>1827</v>
      </c>
      <c r="F71" s="112"/>
      <c r="G71" s="112"/>
      <c r="H71" s="96">
        <v>2229739841.5934401</v>
      </c>
      <c r="I71" s="96"/>
      <c r="J71" s="13">
        <v>2017463660.5218301</v>
      </c>
      <c r="K71" s="13">
        <v>1736315129.7920799</v>
      </c>
      <c r="L71" s="13">
        <v>1352035304.41787</v>
      </c>
    </row>
    <row r="72" spans="2:12" s="1" customFormat="1" ht="10.199999999999999" x14ac:dyDescent="0.15">
      <c r="B72" s="60">
        <v>45231</v>
      </c>
      <c r="C72" s="61">
        <v>47088</v>
      </c>
      <c r="D72" s="13">
        <v>61</v>
      </c>
      <c r="E72" s="62">
        <v>1857</v>
      </c>
      <c r="F72" s="112"/>
      <c r="G72" s="112"/>
      <c r="H72" s="96">
        <v>2210354838.3393602</v>
      </c>
      <c r="I72" s="96"/>
      <c r="J72" s="13">
        <v>1996641463.3630099</v>
      </c>
      <c r="K72" s="13">
        <v>1714165230.6026001</v>
      </c>
      <c r="L72" s="13">
        <v>1329316048.01107</v>
      </c>
    </row>
    <row r="73" spans="2:12" s="1" customFormat="1" ht="10.199999999999999" x14ac:dyDescent="0.15">
      <c r="B73" s="60">
        <v>45231</v>
      </c>
      <c r="C73" s="61">
        <v>47119</v>
      </c>
      <c r="D73" s="13">
        <v>62</v>
      </c>
      <c r="E73" s="62">
        <v>1888</v>
      </c>
      <c r="F73" s="112"/>
      <c r="G73" s="112"/>
      <c r="H73" s="96">
        <v>2191013783.1494298</v>
      </c>
      <c r="I73" s="96"/>
      <c r="J73" s="13">
        <v>1975813624.2126999</v>
      </c>
      <c r="K73" s="13">
        <v>1691970025.0324199</v>
      </c>
      <c r="L73" s="13">
        <v>1306546438.12465</v>
      </c>
    </row>
    <row r="74" spans="2:12" s="1" customFormat="1" ht="10.199999999999999" x14ac:dyDescent="0.15">
      <c r="B74" s="60">
        <v>45231</v>
      </c>
      <c r="C74" s="61">
        <v>47150</v>
      </c>
      <c r="D74" s="13">
        <v>63</v>
      </c>
      <c r="E74" s="62">
        <v>1919</v>
      </c>
      <c r="F74" s="112"/>
      <c r="G74" s="112"/>
      <c r="H74" s="96">
        <v>2171509127.1512399</v>
      </c>
      <c r="I74" s="96"/>
      <c r="J74" s="13">
        <v>1954903410.7003901</v>
      </c>
      <c r="K74" s="13">
        <v>1669806265.2349601</v>
      </c>
      <c r="L74" s="13">
        <v>1283970043.6419001</v>
      </c>
    </row>
    <row r="75" spans="2:12" s="1" customFormat="1" ht="10.199999999999999" x14ac:dyDescent="0.15">
      <c r="B75" s="60">
        <v>45231</v>
      </c>
      <c r="C75" s="61">
        <v>47178</v>
      </c>
      <c r="D75" s="13">
        <v>64</v>
      </c>
      <c r="E75" s="62">
        <v>1947</v>
      </c>
      <c r="F75" s="112"/>
      <c r="G75" s="112"/>
      <c r="H75" s="96">
        <v>2152518945.8908801</v>
      </c>
      <c r="I75" s="96"/>
      <c r="J75" s="13">
        <v>1934838635.4191101</v>
      </c>
      <c r="K75" s="13">
        <v>1648870882.9960999</v>
      </c>
      <c r="L75" s="13">
        <v>1263020690.97474</v>
      </c>
    </row>
    <row r="76" spans="2:12" s="1" customFormat="1" ht="10.199999999999999" x14ac:dyDescent="0.15">
      <c r="B76" s="60">
        <v>45231</v>
      </c>
      <c r="C76" s="61">
        <v>47209</v>
      </c>
      <c r="D76" s="13">
        <v>65</v>
      </c>
      <c r="E76" s="62">
        <v>1978</v>
      </c>
      <c r="F76" s="112"/>
      <c r="G76" s="112"/>
      <c r="H76" s="96">
        <v>2132276341.6393099</v>
      </c>
      <c r="I76" s="96"/>
      <c r="J76" s="13">
        <v>1913392360.1905799</v>
      </c>
      <c r="K76" s="13">
        <v>1626447414.7314401</v>
      </c>
      <c r="L76" s="13">
        <v>1240567679.7437799</v>
      </c>
    </row>
    <row r="77" spans="2:12" s="1" customFormat="1" ht="10.199999999999999" x14ac:dyDescent="0.15">
      <c r="B77" s="60">
        <v>45231</v>
      </c>
      <c r="C77" s="61">
        <v>47239</v>
      </c>
      <c r="D77" s="13">
        <v>66</v>
      </c>
      <c r="E77" s="62">
        <v>2008</v>
      </c>
      <c r="F77" s="112"/>
      <c r="G77" s="112"/>
      <c r="H77" s="96">
        <v>2112619808.0381401</v>
      </c>
      <c r="I77" s="96"/>
      <c r="J77" s="13">
        <v>1892641920.35815</v>
      </c>
      <c r="K77" s="13">
        <v>1604849138.1377599</v>
      </c>
      <c r="L77" s="13">
        <v>1219075863.3006101</v>
      </c>
    </row>
    <row r="78" spans="2:12" s="1" customFormat="1" ht="10.199999999999999" x14ac:dyDescent="0.15">
      <c r="B78" s="60">
        <v>45231</v>
      </c>
      <c r="C78" s="61">
        <v>47270</v>
      </c>
      <c r="D78" s="13">
        <v>67</v>
      </c>
      <c r="E78" s="62">
        <v>2039</v>
      </c>
      <c r="F78" s="112"/>
      <c r="G78" s="112"/>
      <c r="H78" s="96">
        <v>2093509571.7611401</v>
      </c>
      <c r="I78" s="96"/>
      <c r="J78" s="13">
        <v>1872340526.30638</v>
      </c>
      <c r="K78" s="13">
        <v>1583597066.96878</v>
      </c>
      <c r="L78" s="13">
        <v>1197837286.11625</v>
      </c>
    </row>
    <row r="79" spans="2:12" s="1" customFormat="1" ht="10.199999999999999" x14ac:dyDescent="0.15">
      <c r="B79" s="60">
        <v>45231</v>
      </c>
      <c r="C79" s="61">
        <v>47300</v>
      </c>
      <c r="D79" s="13">
        <v>68</v>
      </c>
      <c r="E79" s="62">
        <v>2069</v>
      </c>
      <c r="F79" s="112"/>
      <c r="G79" s="112"/>
      <c r="H79" s="96">
        <v>2074545467.2263601</v>
      </c>
      <c r="I79" s="96"/>
      <c r="J79" s="13">
        <v>1852334453.36656</v>
      </c>
      <c r="K79" s="13">
        <v>1562820225.5272901</v>
      </c>
      <c r="L79" s="13">
        <v>1177275877.7260399</v>
      </c>
    </row>
    <row r="80" spans="2:12" s="1" customFormat="1" ht="10.199999999999999" x14ac:dyDescent="0.15">
      <c r="B80" s="60">
        <v>45231</v>
      </c>
      <c r="C80" s="61">
        <v>47331</v>
      </c>
      <c r="D80" s="13">
        <v>69</v>
      </c>
      <c r="E80" s="62">
        <v>2100</v>
      </c>
      <c r="F80" s="112"/>
      <c r="G80" s="112"/>
      <c r="H80" s="96">
        <v>2055942659.2970099</v>
      </c>
      <c r="I80" s="96"/>
      <c r="J80" s="13">
        <v>1832610725.84747</v>
      </c>
      <c r="K80" s="13">
        <v>1542247004.4275601</v>
      </c>
      <c r="L80" s="13">
        <v>1156857262.4219501</v>
      </c>
    </row>
    <row r="81" spans="2:12" s="1" customFormat="1" ht="10.199999999999999" x14ac:dyDescent="0.15">
      <c r="B81" s="60">
        <v>45231</v>
      </c>
      <c r="C81" s="61">
        <v>47362</v>
      </c>
      <c r="D81" s="13">
        <v>70</v>
      </c>
      <c r="E81" s="62">
        <v>2131</v>
      </c>
      <c r="F81" s="112"/>
      <c r="G81" s="112"/>
      <c r="H81" s="96">
        <v>2036317980.3440001</v>
      </c>
      <c r="I81" s="96"/>
      <c r="J81" s="13">
        <v>1812039252.7629299</v>
      </c>
      <c r="K81" s="13">
        <v>1521056706.92904</v>
      </c>
      <c r="L81" s="13">
        <v>1136129579.3122201</v>
      </c>
    </row>
    <row r="82" spans="2:12" s="1" customFormat="1" ht="10.199999999999999" x14ac:dyDescent="0.15">
      <c r="B82" s="60">
        <v>45231</v>
      </c>
      <c r="C82" s="61">
        <v>47392</v>
      </c>
      <c r="D82" s="13">
        <v>71</v>
      </c>
      <c r="E82" s="62">
        <v>2161</v>
      </c>
      <c r="F82" s="112"/>
      <c r="G82" s="112"/>
      <c r="H82" s="96">
        <v>2018068189.56283</v>
      </c>
      <c r="I82" s="96"/>
      <c r="J82" s="13">
        <v>1792851844.3785801</v>
      </c>
      <c r="K82" s="13">
        <v>1501246382.16271</v>
      </c>
      <c r="L82" s="13">
        <v>1116736005.51331</v>
      </c>
    </row>
    <row r="83" spans="2:12" s="1" customFormat="1" ht="10.199999999999999" x14ac:dyDescent="0.15">
      <c r="B83" s="60">
        <v>45231</v>
      </c>
      <c r="C83" s="61">
        <v>47423</v>
      </c>
      <c r="D83" s="13">
        <v>72</v>
      </c>
      <c r="E83" s="62">
        <v>2192</v>
      </c>
      <c r="F83" s="112"/>
      <c r="G83" s="112"/>
      <c r="H83" s="96">
        <v>1999343735.0149801</v>
      </c>
      <c r="I83" s="96"/>
      <c r="J83" s="13">
        <v>1773204442.8167801</v>
      </c>
      <c r="K83" s="13">
        <v>1481018471.47979</v>
      </c>
      <c r="L83" s="13">
        <v>1097022764.2218101</v>
      </c>
    </row>
    <row r="84" spans="2:12" s="1" customFormat="1" ht="10.199999999999999" x14ac:dyDescent="0.15">
      <c r="B84" s="60">
        <v>45231</v>
      </c>
      <c r="C84" s="61">
        <v>47453</v>
      </c>
      <c r="D84" s="13">
        <v>73</v>
      </c>
      <c r="E84" s="62">
        <v>2222</v>
      </c>
      <c r="F84" s="112"/>
      <c r="G84" s="112"/>
      <c r="H84" s="96">
        <v>1980387736.5471499</v>
      </c>
      <c r="I84" s="96"/>
      <c r="J84" s="13">
        <v>1753509541.2202101</v>
      </c>
      <c r="K84" s="13">
        <v>1460964169.8461201</v>
      </c>
      <c r="L84" s="13">
        <v>1077732086.52917</v>
      </c>
    </row>
    <row r="85" spans="2:12" s="1" customFormat="1" ht="10.199999999999999" x14ac:dyDescent="0.15">
      <c r="B85" s="60">
        <v>45231</v>
      </c>
      <c r="C85" s="61">
        <v>47484</v>
      </c>
      <c r="D85" s="13">
        <v>74</v>
      </c>
      <c r="E85" s="62">
        <v>2253</v>
      </c>
      <c r="F85" s="112"/>
      <c r="G85" s="112"/>
      <c r="H85" s="96">
        <v>1961850149.86357</v>
      </c>
      <c r="I85" s="96"/>
      <c r="J85" s="13">
        <v>1734149424.2477801</v>
      </c>
      <c r="K85" s="13">
        <v>1441159472.4384501</v>
      </c>
      <c r="L85" s="13">
        <v>1058619545.45253</v>
      </c>
    </row>
    <row r="86" spans="2:12" s="1" customFormat="1" ht="10.199999999999999" x14ac:dyDescent="0.15">
      <c r="B86" s="60">
        <v>45231</v>
      </c>
      <c r="C86" s="61">
        <v>47515</v>
      </c>
      <c r="D86" s="13">
        <v>75</v>
      </c>
      <c r="E86" s="62">
        <v>2284</v>
      </c>
      <c r="F86" s="112"/>
      <c r="G86" s="112"/>
      <c r="H86" s="96">
        <v>1943494588.18226</v>
      </c>
      <c r="I86" s="96"/>
      <c r="J86" s="13">
        <v>1715010560.9002199</v>
      </c>
      <c r="K86" s="13">
        <v>1421629465.0200901</v>
      </c>
      <c r="L86" s="13">
        <v>1039850496.00772</v>
      </c>
    </row>
    <row r="87" spans="2:12" s="1" customFormat="1" ht="10.199999999999999" x14ac:dyDescent="0.15">
      <c r="B87" s="60">
        <v>45231</v>
      </c>
      <c r="C87" s="61">
        <v>47543</v>
      </c>
      <c r="D87" s="13">
        <v>76</v>
      </c>
      <c r="E87" s="62">
        <v>2312</v>
      </c>
      <c r="F87" s="112"/>
      <c r="G87" s="112"/>
      <c r="H87" s="96">
        <v>1925273285.0612299</v>
      </c>
      <c r="I87" s="96"/>
      <c r="J87" s="13">
        <v>1696328546.96014</v>
      </c>
      <c r="K87" s="13">
        <v>1402912886.0843899</v>
      </c>
      <c r="L87" s="13">
        <v>1022233719.88133</v>
      </c>
    </row>
    <row r="88" spans="2:12" s="1" customFormat="1" ht="10.199999999999999" x14ac:dyDescent="0.15">
      <c r="B88" s="60">
        <v>45231</v>
      </c>
      <c r="C88" s="61">
        <v>47574</v>
      </c>
      <c r="D88" s="13">
        <v>77</v>
      </c>
      <c r="E88" s="62">
        <v>2343</v>
      </c>
      <c r="F88" s="112"/>
      <c r="G88" s="112"/>
      <c r="H88" s="96">
        <v>1907425686.40576</v>
      </c>
      <c r="I88" s="96"/>
      <c r="J88" s="13">
        <v>1677752875.9506299</v>
      </c>
      <c r="K88" s="13">
        <v>1384021441.7430401</v>
      </c>
      <c r="L88" s="13">
        <v>1004197038.7151901</v>
      </c>
    </row>
    <row r="89" spans="2:12" s="1" customFormat="1" ht="10.199999999999999" x14ac:dyDescent="0.15">
      <c r="B89" s="60">
        <v>45231</v>
      </c>
      <c r="C89" s="61">
        <v>47604</v>
      </c>
      <c r="D89" s="13">
        <v>78</v>
      </c>
      <c r="E89" s="62">
        <v>2373</v>
      </c>
      <c r="F89" s="112"/>
      <c r="G89" s="112"/>
      <c r="H89" s="96">
        <v>1889747731.0843999</v>
      </c>
      <c r="I89" s="96"/>
      <c r="J89" s="13">
        <v>1659475168.02794</v>
      </c>
      <c r="K89" s="13">
        <v>1365574353.76613</v>
      </c>
      <c r="L89" s="13">
        <v>986750950.21673596</v>
      </c>
    </row>
    <row r="90" spans="2:12" s="1" customFormat="1" ht="10.199999999999999" x14ac:dyDescent="0.15">
      <c r="B90" s="60">
        <v>45231</v>
      </c>
      <c r="C90" s="61">
        <v>47635</v>
      </c>
      <c r="D90" s="13">
        <v>79</v>
      </c>
      <c r="E90" s="62">
        <v>2404</v>
      </c>
      <c r="F90" s="112"/>
      <c r="G90" s="112"/>
      <c r="H90" s="96">
        <v>1871746840.9259701</v>
      </c>
      <c r="I90" s="96"/>
      <c r="J90" s="13">
        <v>1640879968.98786</v>
      </c>
      <c r="K90" s="13">
        <v>1346838430.71664</v>
      </c>
      <c r="L90" s="13">
        <v>969090466.12723601</v>
      </c>
    </row>
    <row r="91" spans="2:12" s="1" customFormat="1" ht="10.199999999999999" x14ac:dyDescent="0.15">
      <c r="B91" s="60">
        <v>45231</v>
      </c>
      <c r="C91" s="61">
        <v>47665</v>
      </c>
      <c r="D91" s="13">
        <v>80</v>
      </c>
      <c r="E91" s="62">
        <v>2434</v>
      </c>
      <c r="F91" s="112"/>
      <c r="G91" s="112"/>
      <c r="H91" s="96">
        <v>1854317600.4617701</v>
      </c>
      <c r="I91" s="96"/>
      <c r="J91" s="13">
        <v>1622932231.51723</v>
      </c>
      <c r="K91" s="13">
        <v>1328828210.40679</v>
      </c>
      <c r="L91" s="13">
        <v>952212205.16210997</v>
      </c>
    </row>
    <row r="92" spans="2:12" s="1" customFormat="1" ht="10.199999999999999" x14ac:dyDescent="0.15">
      <c r="B92" s="60">
        <v>45231</v>
      </c>
      <c r="C92" s="61">
        <v>47696</v>
      </c>
      <c r="D92" s="13">
        <v>81</v>
      </c>
      <c r="E92" s="62">
        <v>2465</v>
      </c>
      <c r="F92" s="112"/>
      <c r="G92" s="112"/>
      <c r="H92" s="96">
        <v>1836968038.0892501</v>
      </c>
      <c r="I92" s="96"/>
      <c r="J92" s="13">
        <v>1605020722.5213101</v>
      </c>
      <c r="K92" s="13">
        <v>1310820397.6863999</v>
      </c>
      <c r="L92" s="13">
        <v>935329678.18573594</v>
      </c>
    </row>
    <row r="93" spans="2:12" s="1" customFormat="1" ht="10.199999999999999" x14ac:dyDescent="0.15">
      <c r="B93" s="60">
        <v>45231</v>
      </c>
      <c r="C93" s="61">
        <v>47727</v>
      </c>
      <c r="D93" s="13">
        <v>82</v>
      </c>
      <c r="E93" s="62">
        <v>2496</v>
      </c>
      <c r="F93" s="112"/>
      <c r="G93" s="112"/>
      <c r="H93" s="96">
        <v>1819717121.63078</v>
      </c>
      <c r="I93" s="96"/>
      <c r="J93" s="13">
        <v>1587251347.4452</v>
      </c>
      <c r="K93" s="13">
        <v>1293011370.94401</v>
      </c>
      <c r="L93" s="13">
        <v>918714324.08828104</v>
      </c>
    </row>
    <row r="94" spans="2:12" s="1" customFormat="1" ht="10.199999999999999" x14ac:dyDescent="0.15">
      <c r="B94" s="60">
        <v>45231</v>
      </c>
      <c r="C94" s="61">
        <v>47757</v>
      </c>
      <c r="D94" s="13">
        <v>83</v>
      </c>
      <c r="E94" s="62">
        <v>2526</v>
      </c>
      <c r="F94" s="112"/>
      <c r="G94" s="112"/>
      <c r="H94" s="96">
        <v>1802182312.6742201</v>
      </c>
      <c r="I94" s="96"/>
      <c r="J94" s="13">
        <v>1569376360.2534499</v>
      </c>
      <c r="K94" s="13">
        <v>1275303388.18922</v>
      </c>
      <c r="L94" s="13">
        <v>902417981.67669499</v>
      </c>
    </row>
    <row r="95" spans="2:12" s="1" customFormat="1" ht="10.199999999999999" x14ac:dyDescent="0.15">
      <c r="B95" s="60">
        <v>45231</v>
      </c>
      <c r="C95" s="61">
        <v>47788</v>
      </c>
      <c r="D95" s="13">
        <v>84</v>
      </c>
      <c r="E95" s="62">
        <v>2557</v>
      </c>
      <c r="F95" s="112"/>
      <c r="G95" s="112"/>
      <c r="H95" s="96">
        <v>1785091449.7227399</v>
      </c>
      <c r="I95" s="96"/>
      <c r="J95" s="13">
        <v>1551856759.7049999</v>
      </c>
      <c r="K95" s="13">
        <v>1257859494.4305799</v>
      </c>
      <c r="L95" s="13">
        <v>886304549.90549505</v>
      </c>
    </row>
    <row r="96" spans="2:12" s="1" customFormat="1" ht="10.199999999999999" x14ac:dyDescent="0.15">
      <c r="B96" s="60">
        <v>45231</v>
      </c>
      <c r="C96" s="61">
        <v>47818</v>
      </c>
      <c r="D96" s="13">
        <v>85</v>
      </c>
      <c r="E96" s="62">
        <v>2587</v>
      </c>
      <c r="F96" s="112"/>
      <c r="G96" s="112"/>
      <c r="H96" s="96">
        <v>1766616529.76898</v>
      </c>
      <c r="I96" s="96"/>
      <c r="J96" s="13">
        <v>1533274851.69788</v>
      </c>
      <c r="K96" s="13">
        <v>1239739046.3190501</v>
      </c>
      <c r="L96" s="13">
        <v>869955843.91509998</v>
      </c>
    </row>
    <row r="97" spans="2:12" s="1" customFormat="1" ht="10.199999999999999" x14ac:dyDescent="0.15">
      <c r="B97" s="60">
        <v>45231</v>
      </c>
      <c r="C97" s="61">
        <v>47849</v>
      </c>
      <c r="D97" s="13">
        <v>86</v>
      </c>
      <c r="E97" s="62">
        <v>2618</v>
      </c>
      <c r="F97" s="112"/>
      <c r="G97" s="112"/>
      <c r="H97" s="96">
        <v>1748941285.7379501</v>
      </c>
      <c r="I97" s="96"/>
      <c r="J97" s="13">
        <v>1515359694.82919</v>
      </c>
      <c r="K97" s="13">
        <v>1222137561.15259</v>
      </c>
      <c r="L97" s="13">
        <v>853972020.10310996</v>
      </c>
    </row>
    <row r="98" spans="2:12" s="1" customFormat="1" ht="10.199999999999999" x14ac:dyDescent="0.15">
      <c r="B98" s="60">
        <v>45231</v>
      </c>
      <c r="C98" s="61">
        <v>47880</v>
      </c>
      <c r="D98" s="13">
        <v>87</v>
      </c>
      <c r="E98" s="62">
        <v>2649</v>
      </c>
      <c r="F98" s="112"/>
      <c r="G98" s="112"/>
      <c r="H98" s="96">
        <v>1731256442.8683701</v>
      </c>
      <c r="I98" s="96"/>
      <c r="J98" s="13">
        <v>1497492595.3527901</v>
      </c>
      <c r="K98" s="13">
        <v>1204656245.59724</v>
      </c>
      <c r="L98" s="13">
        <v>838191603.02658796</v>
      </c>
    </row>
    <row r="99" spans="2:12" s="1" customFormat="1" ht="10.199999999999999" x14ac:dyDescent="0.15">
      <c r="B99" s="60">
        <v>45231</v>
      </c>
      <c r="C99" s="61">
        <v>47908</v>
      </c>
      <c r="D99" s="13">
        <v>88</v>
      </c>
      <c r="E99" s="62">
        <v>2677</v>
      </c>
      <c r="F99" s="112"/>
      <c r="G99" s="112"/>
      <c r="H99" s="96">
        <v>1713526611.89784</v>
      </c>
      <c r="I99" s="96"/>
      <c r="J99" s="13">
        <v>1479885986.0885899</v>
      </c>
      <c r="K99" s="13">
        <v>1187757623.9477899</v>
      </c>
      <c r="L99" s="13">
        <v>823271359.48802102</v>
      </c>
    </row>
    <row r="100" spans="2:12" s="1" customFormat="1" ht="10.199999999999999" x14ac:dyDescent="0.15">
      <c r="B100" s="60">
        <v>45231</v>
      </c>
      <c r="C100" s="61">
        <v>47939</v>
      </c>
      <c r="D100" s="13">
        <v>89</v>
      </c>
      <c r="E100" s="62">
        <v>2708</v>
      </c>
      <c r="F100" s="112"/>
      <c r="G100" s="112"/>
      <c r="H100" s="96">
        <v>1696588458.6684501</v>
      </c>
      <c r="I100" s="96"/>
      <c r="J100" s="13">
        <v>1462772177.7095699</v>
      </c>
      <c r="K100" s="13">
        <v>1171036288.51895</v>
      </c>
      <c r="L100" s="13">
        <v>808243374.75366104</v>
      </c>
    </row>
    <row r="101" spans="2:12" s="1" customFormat="1" ht="10.199999999999999" x14ac:dyDescent="0.15">
      <c r="B101" s="60">
        <v>45231</v>
      </c>
      <c r="C101" s="61">
        <v>47969</v>
      </c>
      <c r="D101" s="13">
        <v>90</v>
      </c>
      <c r="E101" s="62">
        <v>2738</v>
      </c>
      <c r="F101" s="112"/>
      <c r="G101" s="112"/>
      <c r="H101" s="96">
        <v>1679433204.0872099</v>
      </c>
      <c r="I101" s="96"/>
      <c r="J101" s="13">
        <v>1445604457.81341</v>
      </c>
      <c r="K101" s="13">
        <v>1154444098.83656</v>
      </c>
      <c r="L101" s="13">
        <v>793525324.84937596</v>
      </c>
    </row>
    <row r="102" spans="2:12" s="1" customFormat="1" ht="10.199999999999999" x14ac:dyDescent="0.15">
      <c r="B102" s="60">
        <v>45231</v>
      </c>
      <c r="C102" s="61">
        <v>48000</v>
      </c>
      <c r="D102" s="13">
        <v>91</v>
      </c>
      <c r="E102" s="62">
        <v>2769</v>
      </c>
      <c r="F102" s="112"/>
      <c r="G102" s="112"/>
      <c r="H102" s="96">
        <v>1662370213.11991</v>
      </c>
      <c r="I102" s="96"/>
      <c r="J102" s="13">
        <v>1428490218.49914</v>
      </c>
      <c r="K102" s="13">
        <v>1137875621.9439199</v>
      </c>
      <c r="L102" s="13">
        <v>778823946.179497</v>
      </c>
    </row>
    <row r="103" spans="2:12" s="1" customFormat="1" ht="10.199999999999999" x14ac:dyDescent="0.15">
      <c r="B103" s="60">
        <v>45231</v>
      </c>
      <c r="C103" s="61">
        <v>48030</v>
      </c>
      <c r="D103" s="13">
        <v>92</v>
      </c>
      <c r="E103" s="62">
        <v>2799</v>
      </c>
      <c r="F103" s="112"/>
      <c r="G103" s="112"/>
      <c r="H103" s="96">
        <v>1645429715.57846</v>
      </c>
      <c r="I103" s="96"/>
      <c r="J103" s="13">
        <v>1411612251.5834601</v>
      </c>
      <c r="K103" s="13">
        <v>1121663811.88715</v>
      </c>
      <c r="L103" s="13">
        <v>764580636.39221299</v>
      </c>
    </row>
    <row r="104" spans="2:12" s="1" customFormat="1" ht="10.199999999999999" x14ac:dyDescent="0.15">
      <c r="B104" s="60">
        <v>45231</v>
      </c>
      <c r="C104" s="61">
        <v>48061</v>
      </c>
      <c r="D104" s="13">
        <v>93</v>
      </c>
      <c r="E104" s="62">
        <v>2830</v>
      </c>
      <c r="F104" s="112"/>
      <c r="G104" s="112"/>
      <c r="H104" s="96">
        <v>1628883975.8236799</v>
      </c>
      <c r="I104" s="96"/>
      <c r="J104" s="13">
        <v>1395047556.7697899</v>
      </c>
      <c r="K104" s="13">
        <v>1105682396.3545899</v>
      </c>
      <c r="L104" s="13">
        <v>750494651.01557803</v>
      </c>
    </row>
    <row r="105" spans="2:12" s="1" customFormat="1" ht="10.199999999999999" x14ac:dyDescent="0.15">
      <c r="B105" s="60">
        <v>45231</v>
      </c>
      <c r="C105" s="61">
        <v>48092</v>
      </c>
      <c r="D105" s="13">
        <v>94</v>
      </c>
      <c r="E105" s="62">
        <v>2861</v>
      </c>
      <c r="F105" s="112"/>
      <c r="G105" s="112"/>
      <c r="H105" s="96">
        <v>1612619697.4239299</v>
      </c>
      <c r="I105" s="96"/>
      <c r="J105" s="13">
        <v>1378775638.09372</v>
      </c>
      <c r="K105" s="13">
        <v>1090006471.5186501</v>
      </c>
      <c r="L105" s="13">
        <v>736720749.89587498</v>
      </c>
    </row>
    <row r="106" spans="2:12" s="1" customFormat="1" ht="10.199999999999999" x14ac:dyDescent="0.15">
      <c r="B106" s="60">
        <v>45231</v>
      </c>
      <c r="C106" s="61">
        <v>48122</v>
      </c>
      <c r="D106" s="13">
        <v>95</v>
      </c>
      <c r="E106" s="62">
        <v>2891</v>
      </c>
      <c r="F106" s="112"/>
      <c r="G106" s="112"/>
      <c r="H106" s="96">
        <v>1595291451.1564901</v>
      </c>
      <c r="I106" s="96"/>
      <c r="J106" s="13">
        <v>1361721326.61694</v>
      </c>
      <c r="K106" s="13">
        <v>1073874381.20017</v>
      </c>
      <c r="L106" s="13">
        <v>722842019.961079</v>
      </c>
    </row>
    <row r="107" spans="2:12" s="1" customFormat="1" ht="10.199999999999999" x14ac:dyDescent="0.15">
      <c r="B107" s="60">
        <v>45231</v>
      </c>
      <c r="C107" s="61">
        <v>48153</v>
      </c>
      <c r="D107" s="13">
        <v>96</v>
      </c>
      <c r="E107" s="62">
        <v>2922</v>
      </c>
      <c r="F107" s="112"/>
      <c r="G107" s="112"/>
      <c r="H107" s="96">
        <v>1579269169.21364</v>
      </c>
      <c r="I107" s="96"/>
      <c r="J107" s="13">
        <v>1345758518.24547</v>
      </c>
      <c r="K107" s="13">
        <v>1058586796.64106</v>
      </c>
      <c r="L107" s="13">
        <v>709533657.53144896</v>
      </c>
    </row>
    <row r="108" spans="2:12" s="1" customFormat="1" ht="10.199999999999999" x14ac:dyDescent="0.15">
      <c r="B108" s="60">
        <v>45231</v>
      </c>
      <c r="C108" s="61">
        <v>48183</v>
      </c>
      <c r="D108" s="13">
        <v>97</v>
      </c>
      <c r="E108" s="62">
        <v>2952</v>
      </c>
      <c r="F108" s="112"/>
      <c r="G108" s="112"/>
      <c r="H108" s="96">
        <v>1562323341.19838</v>
      </c>
      <c r="I108" s="96"/>
      <c r="J108" s="13">
        <v>1329133064.4163001</v>
      </c>
      <c r="K108" s="13">
        <v>1042935774.3278199</v>
      </c>
      <c r="L108" s="13">
        <v>696177810.54020405</v>
      </c>
    </row>
    <row r="109" spans="2:12" s="1" customFormat="1" ht="10.199999999999999" x14ac:dyDescent="0.15">
      <c r="B109" s="60">
        <v>45231</v>
      </c>
      <c r="C109" s="61">
        <v>48214</v>
      </c>
      <c r="D109" s="13">
        <v>98</v>
      </c>
      <c r="E109" s="62">
        <v>2983</v>
      </c>
      <c r="F109" s="112"/>
      <c r="G109" s="112"/>
      <c r="H109" s="96">
        <v>1546129219.4063599</v>
      </c>
      <c r="I109" s="96"/>
      <c r="J109" s="13">
        <v>1313125114.2136099</v>
      </c>
      <c r="K109" s="13">
        <v>1027754301.5716701</v>
      </c>
      <c r="L109" s="13">
        <v>683138142.98023403</v>
      </c>
    </row>
    <row r="110" spans="2:12" s="1" customFormat="1" ht="10.199999999999999" x14ac:dyDescent="0.15">
      <c r="B110" s="60">
        <v>45231</v>
      </c>
      <c r="C110" s="61">
        <v>48245</v>
      </c>
      <c r="D110" s="13">
        <v>99</v>
      </c>
      <c r="E110" s="62">
        <v>3014</v>
      </c>
      <c r="F110" s="112"/>
      <c r="G110" s="112"/>
      <c r="H110" s="96">
        <v>1529352047.2590699</v>
      </c>
      <c r="I110" s="96"/>
      <c r="J110" s="13">
        <v>1296673297.99259</v>
      </c>
      <c r="K110" s="13">
        <v>1012296781.73263</v>
      </c>
      <c r="L110" s="13">
        <v>670013737.687608</v>
      </c>
    </row>
    <row r="111" spans="2:12" s="1" customFormat="1" ht="10.199999999999999" x14ac:dyDescent="0.15">
      <c r="B111" s="60">
        <v>45231</v>
      </c>
      <c r="C111" s="61">
        <v>48274</v>
      </c>
      <c r="D111" s="13">
        <v>100</v>
      </c>
      <c r="E111" s="62">
        <v>3043</v>
      </c>
      <c r="F111" s="112"/>
      <c r="G111" s="112"/>
      <c r="H111" s="96">
        <v>1512920454.7820101</v>
      </c>
      <c r="I111" s="96"/>
      <c r="J111" s="13">
        <v>1280706268.3283601</v>
      </c>
      <c r="K111" s="13">
        <v>997452596.96034706</v>
      </c>
      <c r="L111" s="13">
        <v>657572532.49843895</v>
      </c>
    </row>
    <row r="112" spans="2:12" s="1" customFormat="1" ht="10.199999999999999" x14ac:dyDescent="0.15">
      <c r="B112" s="60">
        <v>45231</v>
      </c>
      <c r="C112" s="61">
        <v>48305</v>
      </c>
      <c r="D112" s="13">
        <v>101</v>
      </c>
      <c r="E112" s="62">
        <v>3074</v>
      </c>
      <c r="F112" s="112"/>
      <c r="G112" s="112"/>
      <c r="H112" s="96">
        <v>1497346596.51951</v>
      </c>
      <c r="I112" s="96"/>
      <c r="J112" s="13">
        <v>1265372988.1919999</v>
      </c>
      <c r="K112" s="13">
        <v>983004220.568084</v>
      </c>
      <c r="L112" s="13">
        <v>645302578.76800001</v>
      </c>
    </row>
    <row r="113" spans="2:12" s="1" customFormat="1" ht="10.199999999999999" x14ac:dyDescent="0.15">
      <c r="B113" s="60">
        <v>45231</v>
      </c>
      <c r="C113" s="61">
        <v>48335</v>
      </c>
      <c r="D113" s="13">
        <v>102</v>
      </c>
      <c r="E113" s="62">
        <v>3104</v>
      </c>
      <c r="F113" s="112"/>
      <c r="G113" s="112"/>
      <c r="H113" s="96">
        <v>1481499390.9225199</v>
      </c>
      <c r="I113" s="96"/>
      <c r="J113" s="13">
        <v>1249925871.13639</v>
      </c>
      <c r="K113" s="13">
        <v>968614235.90598297</v>
      </c>
      <c r="L113" s="13">
        <v>633249636.64851904</v>
      </c>
    </row>
    <row r="114" spans="2:12" s="1" customFormat="1" ht="10.199999999999999" x14ac:dyDescent="0.15">
      <c r="B114" s="60">
        <v>45231</v>
      </c>
      <c r="C114" s="61">
        <v>48366</v>
      </c>
      <c r="D114" s="13">
        <v>103</v>
      </c>
      <c r="E114" s="62">
        <v>3135</v>
      </c>
      <c r="F114" s="112"/>
      <c r="G114" s="112"/>
      <c r="H114" s="96">
        <v>1466033228.6664801</v>
      </c>
      <c r="I114" s="96"/>
      <c r="J114" s="13">
        <v>1234779393.0457599</v>
      </c>
      <c r="K114" s="13">
        <v>954443130.10262096</v>
      </c>
      <c r="L114" s="13">
        <v>621342095.13988996</v>
      </c>
    </row>
    <row r="115" spans="2:12" s="1" customFormat="1" ht="10.199999999999999" x14ac:dyDescent="0.15">
      <c r="B115" s="60">
        <v>45231</v>
      </c>
      <c r="C115" s="61">
        <v>48396</v>
      </c>
      <c r="D115" s="13">
        <v>104</v>
      </c>
      <c r="E115" s="62">
        <v>3165</v>
      </c>
      <c r="F115" s="112"/>
      <c r="G115" s="112"/>
      <c r="H115" s="96">
        <v>1450192795.9182899</v>
      </c>
      <c r="I115" s="96"/>
      <c r="J115" s="13">
        <v>1219432772.97051</v>
      </c>
      <c r="K115" s="13">
        <v>940260762.90796304</v>
      </c>
      <c r="L115" s="13">
        <v>609600224.12647796</v>
      </c>
    </row>
    <row r="116" spans="2:12" s="1" customFormat="1" ht="10.199999999999999" x14ac:dyDescent="0.15">
      <c r="B116" s="60">
        <v>45231</v>
      </c>
      <c r="C116" s="61">
        <v>48427</v>
      </c>
      <c r="D116" s="13">
        <v>105</v>
      </c>
      <c r="E116" s="62">
        <v>3196</v>
      </c>
      <c r="F116" s="112"/>
      <c r="G116" s="112"/>
      <c r="H116" s="96">
        <v>1434497264.2198</v>
      </c>
      <c r="I116" s="96"/>
      <c r="J116" s="13">
        <v>1204188908.6907899</v>
      </c>
      <c r="K116" s="13">
        <v>926145383.50011802</v>
      </c>
      <c r="L116" s="13">
        <v>597905557.89591801</v>
      </c>
    </row>
    <row r="117" spans="2:12" s="1" customFormat="1" ht="10.199999999999999" x14ac:dyDescent="0.15">
      <c r="B117" s="60">
        <v>45231</v>
      </c>
      <c r="C117" s="61">
        <v>48458</v>
      </c>
      <c r="D117" s="13">
        <v>106</v>
      </c>
      <c r="E117" s="62">
        <v>3227</v>
      </c>
      <c r="F117" s="112"/>
      <c r="G117" s="112"/>
      <c r="H117" s="96">
        <v>1419091143.0430701</v>
      </c>
      <c r="I117" s="96"/>
      <c r="J117" s="13">
        <v>1189235779.59778</v>
      </c>
      <c r="K117" s="13">
        <v>912318755.86292398</v>
      </c>
      <c r="L117" s="13">
        <v>586484646.34834898</v>
      </c>
    </row>
    <row r="118" spans="2:12" s="1" customFormat="1" ht="10.199999999999999" x14ac:dyDescent="0.15">
      <c r="B118" s="60">
        <v>45231</v>
      </c>
      <c r="C118" s="61">
        <v>48488</v>
      </c>
      <c r="D118" s="13">
        <v>107</v>
      </c>
      <c r="E118" s="62">
        <v>3257</v>
      </c>
      <c r="F118" s="112"/>
      <c r="G118" s="112"/>
      <c r="H118" s="96">
        <v>1403568469.31001</v>
      </c>
      <c r="I118" s="96"/>
      <c r="J118" s="13">
        <v>1174296702.2127099</v>
      </c>
      <c r="K118" s="13">
        <v>898641032.63852203</v>
      </c>
      <c r="L118" s="13">
        <v>575323842.21202397</v>
      </c>
    </row>
    <row r="119" spans="2:12" s="1" customFormat="1" ht="10.199999999999999" x14ac:dyDescent="0.15">
      <c r="B119" s="60">
        <v>45231</v>
      </c>
      <c r="C119" s="61">
        <v>48519</v>
      </c>
      <c r="D119" s="13">
        <v>108</v>
      </c>
      <c r="E119" s="62">
        <v>3288</v>
      </c>
      <c r="F119" s="112"/>
      <c r="G119" s="112"/>
      <c r="H119" s="96">
        <v>1388477793.8635001</v>
      </c>
      <c r="I119" s="96"/>
      <c r="J119" s="13">
        <v>1159700796.2067599</v>
      </c>
      <c r="K119" s="13">
        <v>885214362.91217697</v>
      </c>
      <c r="L119" s="13">
        <v>564327479.848104</v>
      </c>
    </row>
    <row r="120" spans="2:12" s="1" customFormat="1" ht="10.199999999999999" x14ac:dyDescent="0.15">
      <c r="B120" s="60">
        <v>45231</v>
      </c>
      <c r="C120" s="61">
        <v>48549</v>
      </c>
      <c r="D120" s="13">
        <v>109</v>
      </c>
      <c r="E120" s="62">
        <v>3318</v>
      </c>
      <c r="F120" s="112"/>
      <c r="G120" s="112"/>
      <c r="H120" s="96">
        <v>1373044997.2198701</v>
      </c>
      <c r="I120" s="96"/>
      <c r="J120" s="13">
        <v>1144928450.6322</v>
      </c>
      <c r="K120" s="13">
        <v>871787447.02681994</v>
      </c>
      <c r="L120" s="13">
        <v>553489570.14406502</v>
      </c>
    </row>
    <row r="121" spans="2:12" s="1" customFormat="1" ht="10.199999999999999" x14ac:dyDescent="0.15">
      <c r="B121" s="60">
        <v>45231</v>
      </c>
      <c r="C121" s="61">
        <v>48580</v>
      </c>
      <c r="D121" s="13">
        <v>110</v>
      </c>
      <c r="E121" s="62">
        <v>3349</v>
      </c>
      <c r="F121" s="112"/>
      <c r="G121" s="112"/>
      <c r="H121" s="96">
        <v>1357848376.5945699</v>
      </c>
      <c r="I121" s="96"/>
      <c r="J121" s="13">
        <v>1130336192.88254</v>
      </c>
      <c r="K121" s="13">
        <v>858487528.64451897</v>
      </c>
      <c r="L121" s="13">
        <v>542737013.22646999</v>
      </c>
    </row>
    <row r="122" spans="2:12" s="1" customFormat="1" ht="10.199999999999999" x14ac:dyDescent="0.15">
      <c r="B122" s="60">
        <v>45231</v>
      </c>
      <c r="C122" s="61">
        <v>48611</v>
      </c>
      <c r="D122" s="13">
        <v>111</v>
      </c>
      <c r="E122" s="62">
        <v>3380</v>
      </c>
      <c r="F122" s="112"/>
      <c r="G122" s="112"/>
      <c r="H122" s="96">
        <v>1342833156.9403501</v>
      </c>
      <c r="I122" s="96"/>
      <c r="J122" s="13">
        <v>1115940891.14663</v>
      </c>
      <c r="K122" s="13">
        <v>845398827.66191804</v>
      </c>
      <c r="L122" s="13">
        <v>532198579.02477998</v>
      </c>
    </row>
    <row r="123" spans="2:12" s="1" customFormat="1" ht="10.199999999999999" x14ac:dyDescent="0.15">
      <c r="B123" s="60">
        <v>45231</v>
      </c>
      <c r="C123" s="61">
        <v>48639</v>
      </c>
      <c r="D123" s="13">
        <v>112</v>
      </c>
      <c r="E123" s="62">
        <v>3408</v>
      </c>
      <c r="F123" s="112"/>
      <c r="G123" s="112"/>
      <c r="H123" s="96">
        <v>1327971149.5687001</v>
      </c>
      <c r="I123" s="96"/>
      <c r="J123" s="13">
        <v>1101899277.80529</v>
      </c>
      <c r="K123" s="13">
        <v>832843621.96795702</v>
      </c>
      <c r="L123" s="13">
        <v>522288597.88292301</v>
      </c>
    </row>
    <row r="124" spans="2:12" s="1" customFormat="1" ht="10.199999999999999" x14ac:dyDescent="0.15">
      <c r="B124" s="60">
        <v>45231</v>
      </c>
      <c r="C124" s="61">
        <v>48670</v>
      </c>
      <c r="D124" s="13">
        <v>113</v>
      </c>
      <c r="E124" s="62">
        <v>3439</v>
      </c>
      <c r="F124" s="112"/>
      <c r="G124" s="112"/>
      <c r="H124" s="96">
        <v>1313193159.4084401</v>
      </c>
      <c r="I124" s="96"/>
      <c r="J124" s="13">
        <v>1087788966.02952</v>
      </c>
      <c r="K124" s="13">
        <v>820087718.27123106</v>
      </c>
      <c r="L124" s="13">
        <v>512110886.37589997</v>
      </c>
    </row>
    <row r="125" spans="2:12" s="1" customFormat="1" ht="10.199999999999999" x14ac:dyDescent="0.15">
      <c r="B125" s="60">
        <v>45231</v>
      </c>
      <c r="C125" s="61">
        <v>48700</v>
      </c>
      <c r="D125" s="13">
        <v>114</v>
      </c>
      <c r="E125" s="62">
        <v>3469</v>
      </c>
      <c r="F125" s="112"/>
      <c r="G125" s="112"/>
      <c r="H125" s="96">
        <v>1298363410.2063799</v>
      </c>
      <c r="I125" s="96"/>
      <c r="J125" s="13">
        <v>1073739341.38764</v>
      </c>
      <c r="K125" s="13">
        <v>807503273.81624997</v>
      </c>
      <c r="L125" s="13">
        <v>502185391.96314502</v>
      </c>
    </row>
    <row r="126" spans="2:12" s="1" customFormat="1" ht="10.199999999999999" x14ac:dyDescent="0.15">
      <c r="B126" s="60">
        <v>45231</v>
      </c>
      <c r="C126" s="61">
        <v>48731</v>
      </c>
      <c r="D126" s="13">
        <v>115</v>
      </c>
      <c r="E126" s="62">
        <v>3500</v>
      </c>
      <c r="F126" s="112"/>
      <c r="G126" s="112"/>
      <c r="H126" s="96">
        <v>1283719014.2746301</v>
      </c>
      <c r="I126" s="96"/>
      <c r="J126" s="13">
        <v>1059827906.6381299</v>
      </c>
      <c r="K126" s="13">
        <v>795014170.54715896</v>
      </c>
      <c r="L126" s="13">
        <v>492324300.964665</v>
      </c>
    </row>
    <row r="127" spans="2:12" s="1" customFormat="1" ht="10.199999999999999" x14ac:dyDescent="0.15">
      <c r="B127" s="60">
        <v>45231</v>
      </c>
      <c r="C127" s="61">
        <v>48761</v>
      </c>
      <c r="D127" s="13">
        <v>116</v>
      </c>
      <c r="E127" s="62">
        <v>3530</v>
      </c>
      <c r="F127" s="112"/>
      <c r="G127" s="112"/>
      <c r="H127" s="96">
        <v>1269147642.1277201</v>
      </c>
      <c r="I127" s="96"/>
      <c r="J127" s="13">
        <v>1046078038.4414999</v>
      </c>
      <c r="K127" s="13">
        <v>782768554.29951704</v>
      </c>
      <c r="L127" s="13">
        <v>482753973.79054302</v>
      </c>
    </row>
    <row r="128" spans="2:12" s="1" customFormat="1" ht="10.199999999999999" x14ac:dyDescent="0.15">
      <c r="B128" s="60">
        <v>45231</v>
      </c>
      <c r="C128" s="61">
        <v>48792</v>
      </c>
      <c r="D128" s="13">
        <v>117</v>
      </c>
      <c r="E128" s="62">
        <v>3561</v>
      </c>
      <c r="F128" s="112"/>
      <c r="G128" s="112"/>
      <c r="H128" s="96">
        <v>1254671706.18398</v>
      </c>
      <c r="I128" s="96"/>
      <c r="J128" s="13">
        <v>1032392452.17258</v>
      </c>
      <c r="K128" s="13">
        <v>770563085.261801</v>
      </c>
      <c r="L128" s="13">
        <v>473213696.348454</v>
      </c>
    </row>
    <row r="129" spans="2:12" s="1" customFormat="1" ht="10.199999999999999" x14ac:dyDescent="0.15">
      <c r="B129" s="60">
        <v>45231</v>
      </c>
      <c r="C129" s="61">
        <v>48823</v>
      </c>
      <c r="D129" s="13">
        <v>118</v>
      </c>
      <c r="E129" s="62">
        <v>3592</v>
      </c>
      <c r="F129" s="112"/>
      <c r="G129" s="112"/>
      <c r="H129" s="96">
        <v>1240259934.9613299</v>
      </c>
      <c r="I129" s="96"/>
      <c r="J129" s="13">
        <v>1018802987.88816</v>
      </c>
      <c r="K129" s="13">
        <v>758486197.02415895</v>
      </c>
      <c r="L129" s="13">
        <v>463824203.76149702</v>
      </c>
    </row>
    <row r="130" spans="2:12" s="1" customFormat="1" ht="10.199999999999999" x14ac:dyDescent="0.15">
      <c r="B130" s="60">
        <v>45231</v>
      </c>
      <c r="C130" s="61">
        <v>48853</v>
      </c>
      <c r="D130" s="13">
        <v>119</v>
      </c>
      <c r="E130" s="62">
        <v>3622</v>
      </c>
      <c r="F130" s="112"/>
      <c r="G130" s="112"/>
      <c r="H130" s="96">
        <v>1225862672.3615699</v>
      </c>
      <c r="I130" s="96"/>
      <c r="J130" s="13">
        <v>1005323597.54322</v>
      </c>
      <c r="K130" s="13">
        <v>746608819.62500095</v>
      </c>
      <c r="L130" s="13">
        <v>454689499.88330001</v>
      </c>
    </row>
    <row r="131" spans="2:12" s="1" customFormat="1" ht="10.199999999999999" x14ac:dyDescent="0.15">
      <c r="B131" s="60">
        <v>45231</v>
      </c>
      <c r="C131" s="61">
        <v>48884</v>
      </c>
      <c r="D131" s="13">
        <v>120</v>
      </c>
      <c r="E131" s="62">
        <v>3653</v>
      </c>
      <c r="F131" s="112"/>
      <c r="G131" s="112"/>
      <c r="H131" s="96">
        <v>1211564002.3397601</v>
      </c>
      <c r="I131" s="96"/>
      <c r="J131" s="13">
        <v>991912118.07211304</v>
      </c>
      <c r="K131" s="13">
        <v>734775265.07327199</v>
      </c>
      <c r="L131" s="13">
        <v>445587456.732732</v>
      </c>
    </row>
    <row r="132" spans="2:12" s="1" customFormat="1" ht="10.199999999999999" x14ac:dyDescent="0.15">
      <c r="B132" s="60">
        <v>45231</v>
      </c>
      <c r="C132" s="61">
        <v>48914</v>
      </c>
      <c r="D132" s="13">
        <v>121</v>
      </c>
      <c r="E132" s="62">
        <v>3683</v>
      </c>
      <c r="F132" s="112"/>
      <c r="G132" s="112"/>
      <c r="H132" s="96">
        <v>1196543544.0966499</v>
      </c>
      <c r="I132" s="96"/>
      <c r="J132" s="13">
        <v>978006864.54418898</v>
      </c>
      <c r="K132" s="13">
        <v>722691592.71887398</v>
      </c>
      <c r="L132" s="13">
        <v>436463081.75665897</v>
      </c>
    </row>
    <row r="133" spans="2:12" s="1" customFormat="1" ht="10.199999999999999" x14ac:dyDescent="0.15">
      <c r="B133" s="60">
        <v>45231</v>
      </c>
      <c r="C133" s="61">
        <v>48945</v>
      </c>
      <c r="D133" s="13">
        <v>122</v>
      </c>
      <c r="E133" s="62">
        <v>3714</v>
      </c>
      <c r="F133" s="112"/>
      <c r="G133" s="112"/>
      <c r="H133" s="96">
        <v>1182212054.83956</v>
      </c>
      <c r="I133" s="96"/>
      <c r="J133" s="13">
        <v>964653973.85690701</v>
      </c>
      <c r="K133" s="13">
        <v>711011704.41233599</v>
      </c>
      <c r="L133" s="13">
        <v>427590336.72665799</v>
      </c>
    </row>
    <row r="134" spans="2:12" s="1" customFormat="1" ht="10.199999999999999" x14ac:dyDescent="0.15">
      <c r="B134" s="60">
        <v>45231</v>
      </c>
      <c r="C134" s="61">
        <v>48976</v>
      </c>
      <c r="D134" s="13">
        <v>123</v>
      </c>
      <c r="E134" s="62">
        <v>3745</v>
      </c>
      <c r="F134" s="112"/>
      <c r="G134" s="112"/>
      <c r="H134" s="96">
        <v>1168024814.3780401</v>
      </c>
      <c r="I134" s="96"/>
      <c r="J134" s="13">
        <v>951461068.34465802</v>
      </c>
      <c r="K134" s="13">
        <v>699504169.94933796</v>
      </c>
      <c r="L134" s="13">
        <v>418888135.09015203</v>
      </c>
    </row>
    <row r="135" spans="2:12" s="1" customFormat="1" ht="10.199999999999999" x14ac:dyDescent="0.15">
      <c r="B135" s="60">
        <v>45231</v>
      </c>
      <c r="C135" s="61">
        <v>49004</v>
      </c>
      <c r="D135" s="13">
        <v>124</v>
      </c>
      <c r="E135" s="62">
        <v>3773</v>
      </c>
      <c r="F135" s="112"/>
      <c r="G135" s="112"/>
      <c r="H135" s="96">
        <v>1153880474.9662299</v>
      </c>
      <c r="I135" s="96"/>
      <c r="J135" s="13">
        <v>938499187.41900003</v>
      </c>
      <c r="K135" s="13">
        <v>688389602.76102602</v>
      </c>
      <c r="L135" s="13">
        <v>410654952.62867498</v>
      </c>
    </row>
    <row r="136" spans="2:12" s="1" customFormat="1" ht="10.199999999999999" x14ac:dyDescent="0.15">
      <c r="B136" s="60">
        <v>45231</v>
      </c>
      <c r="C136" s="61">
        <v>49035</v>
      </c>
      <c r="D136" s="13">
        <v>125</v>
      </c>
      <c r="E136" s="62">
        <v>3804</v>
      </c>
      <c r="F136" s="112"/>
      <c r="G136" s="112"/>
      <c r="H136" s="96">
        <v>1139792293.90433</v>
      </c>
      <c r="I136" s="96"/>
      <c r="J136" s="13">
        <v>925468351.70534897</v>
      </c>
      <c r="K136" s="13">
        <v>677105070.37718999</v>
      </c>
      <c r="L136" s="13">
        <v>402212393.19526899</v>
      </c>
    </row>
    <row r="137" spans="2:12" s="1" customFormat="1" ht="10.199999999999999" x14ac:dyDescent="0.15">
      <c r="B137" s="60">
        <v>45231</v>
      </c>
      <c r="C137" s="61">
        <v>49065</v>
      </c>
      <c r="D137" s="13">
        <v>126</v>
      </c>
      <c r="E137" s="62">
        <v>3834</v>
      </c>
      <c r="F137" s="112"/>
      <c r="G137" s="112"/>
      <c r="H137" s="96">
        <v>1125780284.3381801</v>
      </c>
      <c r="I137" s="96"/>
      <c r="J137" s="13">
        <v>912590732.99259198</v>
      </c>
      <c r="K137" s="13">
        <v>666040005.71322501</v>
      </c>
      <c r="L137" s="13">
        <v>394017745.36269999</v>
      </c>
    </row>
    <row r="138" spans="2:12" s="1" customFormat="1" ht="10.199999999999999" x14ac:dyDescent="0.15">
      <c r="B138" s="60">
        <v>45231</v>
      </c>
      <c r="C138" s="61">
        <v>49096</v>
      </c>
      <c r="D138" s="13">
        <v>127</v>
      </c>
      <c r="E138" s="62">
        <v>3865</v>
      </c>
      <c r="F138" s="112"/>
      <c r="G138" s="112"/>
      <c r="H138" s="96">
        <v>1111456721.0099199</v>
      </c>
      <c r="I138" s="96"/>
      <c r="J138" s="13">
        <v>899451501.58215296</v>
      </c>
      <c r="K138" s="13">
        <v>654781055.30838299</v>
      </c>
      <c r="L138" s="13">
        <v>385716476.46918702</v>
      </c>
    </row>
    <row r="139" spans="2:12" s="1" customFormat="1" ht="10.199999999999999" x14ac:dyDescent="0.15">
      <c r="B139" s="60">
        <v>45231</v>
      </c>
      <c r="C139" s="61">
        <v>49126</v>
      </c>
      <c r="D139" s="13">
        <v>128</v>
      </c>
      <c r="E139" s="62">
        <v>3895</v>
      </c>
      <c r="F139" s="112"/>
      <c r="G139" s="112"/>
      <c r="H139" s="96">
        <v>1097658817.84145</v>
      </c>
      <c r="I139" s="96"/>
      <c r="J139" s="13">
        <v>886827446.61627901</v>
      </c>
      <c r="K139" s="13">
        <v>644002046.43103695</v>
      </c>
      <c r="L139" s="13">
        <v>377811711.48432797</v>
      </c>
    </row>
    <row r="140" spans="2:12" s="1" customFormat="1" ht="10.199999999999999" x14ac:dyDescent="0.15">
      <c r="B140" s="60">
        <v>45231</v>
      </c>
      <c r="C140" s="61">
        <v>49157</v>
      </c>
      <c r="D140" s="13">
        <v>129</v>
      </c>
      <c r="E140" s="62">
        <v>3926</v>
      </c>
      <c r="F140" s="112"/>
      <c r="G140" s="112"/>
      <c r="H140" s="96">
        <v>1083959129.5979099</v>
      </c>
      <c r="I140" s="96"/>
      <c r="J140" s="13">
        <v>874273755.68727398</v>
      </c>
      <c r="K140" s="13">
        <v>633271081.52333796</v>
      </c>
      <c r="L140" s="13">
        <v>369942685.280662</v>
      </c>
    </row>
    <row r="141" spans="2:12" s="1" customFormat="1" ht="10.199999999999999" x14ac:dyDescent="0.15">
      <c r="B141" s="60">
        <v>45231</v>
      </c>
      <c r="C141" s="61">
        <v>49188</v>
      </c>
      <c r="D141" s="13">
        <v>130</v>
      </c>
      <c r="E141" s="62">
        <v>3957</v>
      </c>
      <c r="F141" s="112"/>
      <c r="G141" s="112"/>
      <c r="H141" s="96">
        <v>1070170018.54371</v>
      </c>
      <c r="I141" s="96"/>
      <c r="J141" s="13">
        <v>861688095.45133603</v>
      </c>
      <c r="K141" s="13">
        <v>622567435.639871</v>
      </c>
      <c r="L141" s="13">
        <v>362149431.98572099</v>
      </c>
    </row>
    <row r="142" spans="2:12" s="1" customFormat="1" ht="10.199999999999999" x14ac:dyDescent="0.15">
      <c r="B142" s="60">
        <v>45231</v>
      </c>
      <c r="C142" s="61">
        <v>49218</v>
      </c>
      <c r="D142" s="13">
        <v>131</v>
      </c>
      <c r="E142" s="62">
        <v>3987</v>
      </c>
      <c r="F142" s="112"/>
      <c r="G142" s="112"/>
      <c r="H142" s="96">
        <v>1056728199.1648999</v>
      </c>
      <c r="I142" s="96"/>
      <c r="J142" s="13">
        <v>849468287.81179094</v>
      </c>
      <c r="K142" s="13">
        <v>612228080.72314596</v>
      </c>
      <c r="L142" s="13">
        <v>354675130.00202799</v>
      </c>
    </row>
    <row r="143" spans="2:12" s="1" customFormat="1" ht="10.199999999999999" x14ac:dyDescent="0.15">
      <c r="B143" s="60">
        <v>45231</v>
      </c>
      <c r="C143" s="61">
        <v>49249</v>
      </c>
      <c r="D143" s="13">
        <v>132</v>
      </c>
      <c r="E143" s="62">
        <v>4018</v>
      </c>
      <c r="F143" s="112"/>
      <c r="G143" s="112"/>
      <c r="H143" s="96">
        <v>1043370845.27957</v>
      </c>
      <c r="I143" s="96"/>
      <c r="J143" s="13">
        <v>837308210.46262205</v>
      </c>
      <c r="K143" s="13">
        <v>601929346.49828601</v>
      </c>
      <c r="L143" s="13">
        <v>347231909.30272299</v>
      </c>
    </row>
    <row r="144" spans="2:12" s="1" customFormat="1" ht="10.199999999999999" x14ac:dyDescent="0.15">
      <c r="B144" s="60">
        <v>45231</v>
      </c>
      <c r="C144" s="61">
        <v>49279</v>
      </c>
      <c r="D144" s="13">
        <v>133</v>
      </c>
      <c r="E144" s="62">
        <v>4048</v>
      </c>
      <c r="F144" s="112"/>
      <c r="G144" s="112"/>
      <c r="H144" s="96">
        <v>1029958370.9808199</v>
      </c>
      <c r="I144" s="96"/>
      <c r="J144" s="13">
        <v>825187963.81719697</v>
      </c>
      <c r="K144" s="13">
        <v>591756203.83768201</v>
      </c>
      <c r="L144" s="13">
        <v>339964065.39769602</v>
      </c>
    </row>
    <row r="145" spans="2:12" s="1" customFormat="1" ht="10.199999999999999" x14ac:dyDescent="0.15">
      <c r="B145" s="60">
        <v>45231</v>
      </c>
      <c r="C145" s="61">
        <v>49310</v>
      </c>
      <c r="D145" s="13">
        <v>134</v>
      </c>
      <c r="E145" s="62">
        <v>4079</v>
      </c>
      <c r="F145" s="112"/>
      <c r="G145" s="112"/>
      <c r="H145" s="96">
        <v>1016468384.2944601</v>
      </c>
      <c r="I145" s="96"/>
      <c r="J145" s="13">
        <v>812998730.08664501</v>
      </c>
      <c r="K145" s="13">
        <v>581532371.40143096</v>
      </c>
      <c r="L145" s="13">
        <v>332675416.26646101</v>
      </c>
    </row>
    <row r="146" spans="2:12" s="1" customFormat="1" ht="10.199999999999999" x14ac:dyDescent="0.15">
      <c r="B146" s="60">
        <v>45231</v>
      </c>
      <c r="C146" s="61">
        <v>49341</v>
      </c>
      <c r="D146" s="13">
        <v>135</v>
      </c>
      <c r="E146" s="62">
        <v>4110</v>
      </c>
      <c r="F146" s="112"/>
      <c r="G146" s="112"/>
      <c r="H146" s="96">
        <v>1003348027.91717</v>
      </c>
      <c r="I146" s="96"/>
      <c r="J146" s="13">
        <v>801143609.07676697</v>
      </c>
      <c r="K146" s="13">
        <v>571595094.89012897</v>
      </c>
      <c r="L146" s="13">
        <v>325605645.86419803</v>
      </c>
    </row>
    <row r="147" spans="2:12" s="1" customFormat="1" ht="10.199999999999999" x14ac:dyDescent="0.15">
      <c r="B147" s="60">
        <v>45231</v>
      </c>
      <c r="C147" s="61">
        <v>49369</v>
      </c>
      <c r="D147" s="13">
        <v>136</v>
      </c>
      <c r="E147" s="62">
        <v>4138</v>
      </c>
      <c r="F147" s="112"/>
      <c r="G147" s="112"/>
      <c r="H147" s="96">
        <v>990297991.700333</v>
      </c>
      <c r="I147" s="96"/>
      <c r="J147" s="13">
        <v>789512103.87197495</v>
      </c>
      <c r="K147" s="13">
        <v>562002217.71229303</v>
      </c>
      <c r="L147" s="13">
        <v>318916121.71152198</v>
      </c>
    </row>
    <row r="148" spans="2:12" s="1" customFormat="1" ht="10.199999999999999" x14ac:dyDescent="0.15">
      <c r="B148" s="60">
        <v>45231</v>
      </c>
      <c r="C148" s="61">
        <v>49400</v>
      </c>
      <c r="D148" s="13">
        <v>137</v>
      </c>
      <c r="E148" s="62">
        <v>4169</v>
      </c>
      <c r="F148" s="112"/>
      <c r="G148" s="112"/>
      <c r="H148" s="96">
        <v>977334738.13965595</v>
      </c>
      <c r="I148" s="96"/>
      <c r="J148" s="13">
        <v>777855646.67603505</v>
      </c>
      <c r="K148" s="13">
        <v>552296560.31197596</v>
      </c>
      <c r="L148" s="13">
        <v>312081053.06361997</v>
      </c>
    </row>
    <row r="149" spans="2:12" s="1" customFormat="1" ht="10.199999999999999" x14ac:dyDescent="0.15">
      <c r="B149" s="60">
        <v>45231</v>
      </c>
      <c r="C149" s="61">
        <v>49430</v>
      </c>
      <c r="D149" s="13">
        <v>138</v>
      </c>
      <c r="E149" s="62">
        <v>4199</v>
      </c>
      <c r="F149" s="112"/>
      <c r="G149" s="112"/>
      <c r="H149" s="96">
        <v>964254452.74250698</v>
      </c>
      <c r="I149" s="96"/>
      <c r="J149" s="13">
        <v>766185425.72159004</v>
      </c>
      <c r="K149" s="13">
        <v>542671462.20197403</v>
      </c>
      <c r="L149" s="13">
        <v>305385302.364604</v>
      </c>
    </row>
    <row r="150" spans="2:12" s="1" customFormat="1" ht="10.199999999999999" x14ac:dyDescent="0.15">
      <c r="B150" s="60">
        <v>45231</v>
      </c>
      <c r="C150" s="61">
        <v>49461</v>
      </c>
      <c r="D150" s="13">
        <v>139</v>
      </c>
      <c r="E150" s="62">
        <v>4230</v>
      </c>
      <c r="F150" s="112"/>
      <c r="G150" s="112"/>
      <c r="H150" s="96">
        <v>950953262.12188601</v>
      </c>
      <c r="I150" s="96"/>
      <c r="J150" s="13">
        <v>754334872.20960903</v>
      </c>
      <c r="K150" s="13">
        <v>532919209.64361399</v>
      </c>
      <c r="L150" s="13">
        <v>298627048.87875402</v>
      </c>
    </row>
    <row r="151" spans="2:12" s="1" customFormat="1" ht="10.199999999999999" x14ac:dyDescent="0.15">
      <c r="B151" s="60">
        <v>45231</v>
      </c>
      <c r="C151" s="61">
        <v>49491</v>
      </c>
      <c r="D151" s="13">
        <v>140</v>
      </c>
      <c r="E151" s="62">
        <v>4260</v>
      </c>
      <c r="F151" s="112"/>
      <c r="G151" s="112"/>
      <c r="H151" s="96">
        <v>938331437.94904006</v>
      </c>
      <c r="I151" s="96"/>
      <c r="J151" s="13">
        <v>743100990.59094596</v>
      </c>
      <c r="K151" s="13">
        <v>523690622.75888503</v>
      </c>
      <c r="L151" s="13">
        <v>292252778.14867002</v>
      </c>
    </row>
    <row r="152" spans="2:12" s="1" customFormat="1" ht="10.199999999999999" x14ac:dyDescent="0.15">
      <c r="B152" s="60">
        <v>45231</v>
      </c>
      <c r="C152" s="61">
        <v>49522</v>
      </c>
      <c r="D152" s="13">
        <v>141</v>
      </c>
      <c r="E152" s="62">
        <v>4291</v>
      </c>
      <c r="F152" s="112"/>
      <c r="G152" s="112"/>
      <c r="H152" s="96">
        <v>925820566.51236105</v>
      </c>
      <c r="I152" s="96"/>
      <c r="J152" s="13">
        <v>731949597.34150803</v>
      </c>
      <c r="K152" s="13">
        <v>514519958.943443</v>
      </c>
      <c r="L152" s="13">
        <v>285918789.61988199</v>
      </c>
    </row>
    <row r="153" spans="2:12" s="1" customFormat="1" ht="10.199999999999999" x14ac:dyDescent="0.15">
      <c r="B153" s="60">
        <v>45231</v>
      </c>
      <c r="C153" s="61">
        <v>49553</v>
      </c>
      <c r="D153" s="13">
        <v>142</v>
      </c>
      <c r="E153" s="62">
        <v>4322</v>
      </c>
      <c r="F153" s="112"/>
      <c r="G153" s="112"/>
      <c r="H153" s="96">
        <v>912778702.55847096</v>
      </c>
      <c r="I153" s="96"/>
      <c r="J153" s="13">
        <v>720414805.31849301</v>
      </c>
      <c r="K153" s="13">
        <v>505123731.06985402</v>
      </c>
      <c r="L153" s="13">
        <v>279508398.84926897</v>
      </c>
    </row>
    <row r="154" spans="2:12" s="1" customFormat="1" ht="10.199999999999999" x14ac:dyDescent="0.15">
      <c r="B154" s="60">
        <v>45231</v>
      </c>
      <c r="C154" s="61">
        <v>49583</v>
      </c>
      <c r="D154" s="13">
        <v>143</v>
      </c>
      <c r="E154" s="62">
        <v>4352</v>
      </c>
      <c r="F154" s="112"/>
      <c r="G154" s="112"/>
      <c r="H154" s="96">
        <v>900528156.41142595</v>
      </c>
      <c r="I154" s="96"/>
      <c r="J154" s="13">
        <v>709579381.83880901</v>
      </c>
      <c r="K154" s="13">
        <v>496301854.55967897</v>
      </c>
      <c r="L154" s="13">
        <v>273501096.26253998</v>
      </c>
    </row>
    <row r="155" spans="2:12" s="1" customFormat="1" ht="10.199999999999999" x14ac:dyDescent="0.15">
      <c r="B155" s="60">
        <v>45231</v>
      </c>
      <c r="C155" s="61">
        <v>49614</v>
      </c>
      <c r="D155" s="13">
        <v>144</v>
      </c>
      <c r="E155" s="62">
        <v>4383</v>
      </c>
      <c r="F155" s="112"/>
      <c r="G155" s="112"/>
      <c r="H155" s="96">
        <v>888366010.96837604</v>
      </c>
      <c r="I155" s="96"/>
      <c r="J155" s="13">
        <v>698808863.10700405</v>
      </c>
      <c r="K155" s="13">
        <v>487525580.10698497</v>
      </c>
      <c r="L155" s="13">
        <v>267526742.03100801</v>
      </c>
    </row>
    <row r="156" spans="2:12" s="1" customFormat="1" ht="10.199999999999999" x14ac:dyDescent="0.15">
      <c r="B156" s="60">
        <v>45231</v>
      </c>
      <c r="C156" s="61">
        <v>49644</v>
      </c>
      <c r="D156" s="13">
        <v>145</v>
      </c>
      <c r="E156" s="62">
        <v>4413</v>
      </c>
      <c r="F156" s="112"/>
      <c r="G156" s="112"/>
      <c r="H156" s="96">
        <v>876247488.08945596</v>
      </c>
      <c r="I156" s="96"/>
      <c r="J156" s="13">
        <v>688144775.39841104</v>
      </c>
      <c r="K156" s="13">
        <v>478904135.571585</v>
      </c>
      <c r="L156" s="13">
        <v>261718524.87329</v>
      </c>
    </row>
    <row r="157" spans="2:12" s="1" customFormat="1" ht="10.199999999999999" x14ac:dyDescent="0.15">
      <c r="B157" s="60">
        <v>45231</v>
      </c>
      <c r="C157" s="61">
        <v>49675</v>
      </c>
      <c r="D157" s="13">
        <v>146</v>
      </c>
      <c r="E157" s="62">
        <v>4444</v>
      </c>
      <c r="F157" s="112"/>
      <c r="G157" s="112"/>
      <c r="H157" s="96">
        <v>864177838.78570199</v>
      </c>
      <c r="I157" s="96"/>
      <c r="J157" s="13">
        <v>677515031.38709497</v>
      </c>
      <c r="K157" s="13">
        <v>470307384.98175102</v>
      </c>
      <c r="L157" s="13">
        <v>255931825.422086</v>
      </c>
    </row>
    <row r="158" spans="2:12" s="1" customFormat="1" ht="10.199999999999999" x14ac:dyDescent="0.15">
      <c r="B158" s="60">
        <v>45231</v>
      </c>
      <c r="C158" s="61">
        <v>49706</v>
      </c>
      <c r="D158" s="13">
        <v>147</v>
      </c>
      <c r="E158" s="62">
        <v>4475</v>
      </c>
      <c r="F158" s="112"/>
      <c r="G158" s="112"/>
      <c r="H158" s="96">
        <v>852148094.91222596</v>
      </c>
      <c r="I158" s="96"/>
      <c r="J158" s="13">
        <v>666950598.25336397</v>
      </c>
      <c r="K158" s="13">
        <v>461796484.74280602</v>
      </c>
      <c r="L158" s="13">
        <v>250235970.59254301</v>
      </c>
    </row>
    <row r="159" spans="2:12" s="1" customFormat="1" ht="10.199999999999999" x14ac:dyDescent="0.15">
      <c r="B159" s="60">
        <v>45231</v>
      </c>
      <c r="C159" s="61">
        <v>49735</v>
      </c>
      <c r="D159" s="13">
        <v>148</v>
      </c>
      <c r="E159" s="62">
        <v>4504</v>
      </c>
      <c r="F159" s="112"/>
      <c r="G159" s="112"/>
      <c r="H159" s="96">
        <v>840167671.66986096</v>
      </c>
      <c r="I159" s="96"/>
      <c r="J159" s="13">
        <v>656530485.885203</v>
      </c>
      <c r="K159" s="13">
        <v>453500004.02451998</v>
      </c>
      <c r="L159" s="13">
        <v>244766488.94047001</v>
      </c>
    </row>
    <row r="160" spans="2:12" s="1" customFormat="1" ht="10.199999999999999" x14ac:dyDescent="0.15">
      <c r="B160" s="60">
        <v>45231</v>
      </c>
      <c r="C160" s="61">
        <v>49766</v>
      </c>
      <c r="D160" s="13">
        <v>149</v>
      </c>
      <c r="E160" s="62">
        <v>4535</v>
      </c>
      <c r="F160" s="112"/>
      <c r="G160" s="112"/>
      <c r="H160" s="96">
        <v>828274708.23769295</v>
      </c>
      <c r="I160" s="96"/>
      <c r="J160" s="13">
        <v>646139230.23426795</v>
      </c>
      <c r="K160" s="13">
        <v>445187130.06129003</v>
      </c>
      <c r="L160" s="13">
        <v>239262085.15572399</v>
      </c>
    </row>
    <row r="161" spans="2:12" s="1" customFormat="1" ht="10.199999999999999" x14ac:dyDescent="0.15">
      <c r="B161" s="60">
        <v>45231</v>
      </c>
      <c r="C161" s="61">
        <v>49796</v>
      </c>
      <c r="D161" s="13">
        <v>150</v>
      </c>
      <c r="E161" s="62">
        <v>4565</v>
      </c>
      <c r="F161" s="112"/>
      <c r="G161" s="112"/>
      <c r="H161" s="96">
        <v>816452269.17814696</v>
      </c>
      <c r="I161" s="96"/>
      <c r="J161" s="13">
        <v>635871075.97621906</v>
      </c>
      <c r="K161" s="13">
        <v>437034104.21754599</v>
      </c>
      <c r="L161" s="13">
        <v>233917489.69994199</v>
      </c>
    </row>
    <row r="162" spans="2:12" s="1" customFormat="1" ht="10.199999999999999" x14ac:dyDescent="0.15">
      <c r="B162" s="60">
        <v>45231</v>
      </c>
      <c r="C162" s="61">
        <v>49827</v>
      </c>
      <c r="D162" s="13">
        <v>151</v>
      </c>
      <c r="E162" s="62">
        <v>4596</v>
      </c>
      <c r="F162" s="112"/>
      <c r="G162" s="112"/>
      <c r="H162" s="96">
        <v>804735790.64045405</v>
      </c>
      <c r="I162" s="96"/>
      <c r="J162" s="13">
        <v>625683015.84681797</v>
      </c>
      <c r="K162" s="13">
        <v>428938192.371499</v>
      </c>
      <c r="L162" s="13">
        <v>228611831.381372</v>
      </c>
    </row>
    <row r="163" spans="2:12" s="1" customFormat="1" ht="10.199999999999999" x14ac:dyDescent="0.15">
      <c r="B163" s="60">
        <v>45231</v>
      </c>
      <c r="C163" s="61">
        <v>49857</v>
      </c>
      <c r="D163" s="13">
        <v>152</v>
      </c>
      <c r="E163" s="62">
        <v>4626</v>
      </c>
      <c r="F163" s="112"/>
      <c r="G163" s="112"/>
      <c r="H163" s="96">
        <v>793197064.77372801</v>
      </c>
      <c r="I163" s="96"/>
      <c r="J163" s="13">
        <v>615699368.30253994</v>
      </c>
      <c r="K163" s="13">
        <v>421054997.48769701</v>
      </c>
      <c r="L163" s="13">
        <v>223490411.57330701</v>
      </c>
    </row>
    <row r="164" spans="2:12" s="1" customFormat="1" ht="10.199999999999999" x14ac:dyDescent="0.15">
      <c r="B164" s="60">
        <v>45231</v>
      </c>
      <c r="C164" s="61">
        <v>49888</v>
      </c>
      <c r="D164" s="13">
        <v>153</v>
      </c>
      <c r="E164" s="62">
        <v>4657</v>
      </c>
      <c r="F164" s="112"/>
      <c r="G164" s="112"/>
      <c r="H164" s="96">
        <v>781816500.701033</v>
      </c>
      <c r="I164" s="96"/>
      <c r="J164" s="13">
        <v>605836201.50879395</v>
      </c>
      <c r="K164" s="13">
        <v>413256251.53832299</v>
      </c>
      <c r="L164" s="13">
        <v>218421869.82372299</v>
      </c>
    </row>
    <row r="165" spans="2:12" s="1" customFormat="1" ht="10.199999999999999" x14ac:dyDescent="0.15">
      <c r="B165" s="60">
        <v>45231</v>
      </c>
      <c r="C165" s="61">
        <v>49919</v>
      </c>
      <c r="D165" s="13">
        <v>154</v>
      </c>
      <c r="E165" s="62">
        <v>4688</v>
      </c>
      <c r="F165" s="112"/>
      <c r="G165" s="112"/>
      <c r="H165" s="96">
        <v>770547609.65805399</v>
      </c>
      <c r="I165" s="96"/>
      <c r="J165" s="13">
        <v>596091110.47519898</v>
      </c>
      <c r="K165" s="13">
        <v>405574787.51818597</v>
      </c>
      <c r="L165" s="13">
        <v>213453980.23519501</v>
      </c>
    </row>
    <row r="166" spans="2:12" s="1" customFormat="1" ht="10.199999999999999" x14ac:dyDescent="0.15">
      <c r="B166" s="60">
        <v>45231</v>
      </c>
      <c r="C166" s="61">
        <v>49949</v>
      </c>
      <c r="D166" s="13">
        <v>155</v>
      </c>
      <c r="E166" s="62">
        <v>4718</v>
      </c>
      <c r="F166" s="112"/>
      <c r="G166" s="112"/>
      <c r="H166" s="96">
        <v>759396667.46267498</v>
      </c>
      <c r="I166" s="96"/>
      <c r="J166" s="13">
        <v>586500538.24196601</v>
      </c>
      <c r="K166" s="13">
        <v>398067284.706599</v>
      </c>
      <c r="L166" s="13">
        <v>208643989.33086601</v>
      </c>
    </row>
    <row r="167" spans="2:12" s="1" customFormat="1" ht="10.199999999999999" x14ac:dyDescent="0.15">
      <c r="B167" s="60">
        <v>45231</v>
      </c>
      <c r="C167" s="61">
        <v>49980</v>
      </c>
      <c r="D167" s="13">
        <v>156</v>
      </c>
      <c r="E167" s="62">
        <v>4749</v>
      </c>
      <c r="F167" s="112"/>
      <c r="G167" s="112"/>
      <c r="H167" s="96">
        <v>748371151.64427805</v>
      </c>
      <c r="I167" s="96"/>
      <c r="J167" s="13">
        <v>577004958.11506295</v>
      </c>
      <c r="K167" s="13">
        <v>390626506.21025902</v>
      </c>
      <c r="L167" s="13">
        <v>203876758.69351599</v>
      </c>
    </row>
    <row r="168" spans="2:12" s="1" customFormat="1" ht="10.199999999999999" x14ac:dyDescent="0.15">
      <c r="B168" s="60">
        <v>45231</v>
      </c>
      <c r="C168" s="61">
        <v>50010</v>
      </c>
      <c r="D168" s="13">
        <v>157</v>
      </c>
      <c r="E168" s="62">
        <v>4779</v>
      </c>
      <c r="F168" s="112"/>
      <c r="G168" s="112"/>
      <c r="H168" s="96">
        <v>737462742.09876096</v>
      </c>
      <c r="I168" s="96"/>
      <c r="J168" s="13">
        <v>567661122.15041697</v>
      </c>
      <c r="K168" s="13">
        <v>383354956.700288</v>
      </c>
      <c r="L168" s="13">
        <v>199261400.10111299</v>
      </c>
    </row>
    <row r="169" spans="2:12" s="1" customFormat="1" ht="10.199999999999999" x14ac:dyDescent="0.15">
      <c r="B169" s="60">
        <v>45231</v>
      </c>
      <c r="C169" s="61">
        <v>50041</v>
      </c>
      <c r="D169" s="13">
        <v>158</v>
      </c>
      <c r="E169" s="62">
        <v>4810</v>
      </c>
      <c r="F169" s="112"/>
      <c r="G169" s="112"/>
      <c r="H169" s="96">
        <v>726649850.10493505</v>
      </c>
      <c r="I169" s="96"/>
      <c r="J169" s="13">
        <v>558389232.12526095</v>
      </c>
      <c r="K169" s="13">
        <v>376134404.281295</v>
      </c>
      <c r="L169" s="13">
        <v>194680195.393621</v>
      </c>
    </row>
    <row r="170" spans="2:12" s="1" customFormat="1" ht="10.199999999999999" x14ac:dyDescent="0.15">
      <c r="B170" s="60">
        <v>45231</v>
      </c>
      <c r="C170" s="61">
        <v>50072</v>
      </c>
      <c r="D170" s="13">
        <v>159</v>
      </c>
      <c r="E170" s="62">
        <v>4841</v>
      </c>
      <c r="F170" s="112"/>
      <c r="G170" s="112"/>
      <c r="H170" s="96">
        <v>715403171.85128605</v>
      </c>
      <c r="I170" s="96"/>
      <c r="J170" s="13">
        <v>548814385.96195197</v>
      </c>
      <c r="K170" s="13">
        <v>368744544.95511699</v>
      </c>
      <c r="L170" s="13">
        <v>190046964.809854</v>
      </c>
    </row>
    <row r="171" spans="2:12" s="1" customFormat="1" ht="10.199999999999999" x14ac:dyDescent="0.15">
      <c r="B171" s="60">
        <v>45231</v>
      </c>
      <c r="C171" s="61">
        <v>50100</v>
      </c>
      <c r="D171" s="13">
        <v>160</v>
      </c>
      <c r="E171" s="62">
        <v>4869</v>
      </c>
      <c r="F171" s="112"/>
      <c r="G171" s="112"/>
      <c r="H171" s="96">
        <v>704860050.34515297</v>
      </c>
      <c r="I171" s="96"/>
      <c r="J171" s="13">
        <v>539897908.63654602</v>
      </c>
      <c r="K171" s="13">
        <v>361920246.20064098</v>
      </c>
      <c r="L171" s="13">
        <v>185816049.93031099</v>
      </c>
    </row>
    <row r="172" spans="2:12" s="1" customFormat="1" ht="10.199999999999999" x14ac:dyDescent="0.15">
      <c r="B172" s="60">
        <v>45231</v>
      </c>
      <c r="C172" s="61">
        <v>50131</v>
      </c>
      <c r="D172" s="13">
        <v>161</v>
      </c>
      <c r="E172" s="62">
        <v>4900</v>
      </c>
      <c r="F172" s="112"/>
      <c r="G172" s="112"/>
      <c r="H172" s="96">
        <v>694403054.34745705</v>
      </c>
      <c r="I172" s="96"/>
      <c r="J172" s="13">
        <v>530986097.17831302</v>
      </c>
      <c r="K172" s="13">
        <v>355040974.13044101</v>
      </c>
      <c r="L172" s="13">
        <v>181512041.32573301</v>
      </c>
    </row>
    <row r="173" spans="2:12" s="1" customFormat="1" ht="10.199999999999999" x14ac:dyDescent="0.15">
      <c r="B173" s="60">
        <v>45231</v>
      </c>
      <c r="C173" s="61">
        <v>50161</v>
      </c>
      <c r="D173" s="13">
        <v>162</v>
      </c>
      <c r="E173" s="62">
        <v>4930</v>
      </c>
      <c r="F173" s="112"/>
      <c r="G173" s="112"/>
      <c r="H173" s="96">
        <v>684020846.58290899</v>
      </c>
      <c r="I173" s="96"/>
      <c r="J173" s="13">
        <v>522188647.27977699</v>
      </c>
      <c r="K173" s="13">
        <v>348299234.07840198</v>
      </c>
      <c r="L173" s="13">
        <v>177335452.483356</v>
      </c>
    </row>
    <row r="174" spans="2:12" s="1" customFormat="1" ht="10.199999999999999" x14ac:dyDescent="0.15">
      <c r="B174" s="60">
        <v>45231</v>
      </c>
      <c r="C174" s="61">
        <v>50192</v>
      </c>
      <c r="D174" s="13">
        <v>163</v>
      </c>
      <c r="E174" s="62">
        <v>4961</v>
      </c>
      <c r="F174" s="112"/>
      <c r="G174" s="112"/>
      <c r="H174" s="96">
        <v>673635116.879848</v>
      </c>
      <c r="I174" s="96"/>
      <c r="J174" s="13">
        <v>513387849.78172398</v>
      </c>
      <c r="K174" s="13">
        <v>341558244.44682097</v>
      </c>
      <c r="L174" s="13">
        <v>173166723.70873901</v>
      </c>
    </row>
    <row r="175" spans="2:12" s="1" customFormat="1" ht="10.199999999999999" x14ac:dyDescent="0.15">
      <c r="B175" s="60">
        <v>45231</v>
      </c>
      <c r="C175" s="61">
        <v>50222</v>
      </c>
      <c r="D175" s="13">
        <v>164</v>
      </c>
      <c r="E175" s="62">
        <v>4991</v>
      </c>
      <c r="F175" s="112"/>
      <c r="G175" s="112"/>
      <c r="H175" s="96">
        <v>663379568.09088397</v>
      </c>
      <c r="I175" s="96"/>
      <c r="J175" s="13">
        <v>504742086.53544998</v>
      </c>
      <c r="K175" s="13">
        <v>334979687.103212</v>
      </c>
      <c r="L175" s="13">
        <v>169135286.563243</v>
      </c>
    </row>
    <row r="176" spans="2:12" s="1" customFormat="1" ht="10.199999999999999" x14ac:dyDescent="0.15">
      <c r="B176" s="60">
        <v>45231</v>
      </c>
      <c r="C176" s="61">
        <v>50253</v>
      </c>
      <c r="D176" s="13">
        <v>165</v>
      </c>
      <c r="E176" s="62">
        <v>5022</v>
      </c>
      <c r="F176" s="112"/>
      <c r="G176" s="112"/>
      <c r="H176" s="96">
        <v>653179650.33650303</v>
      </c>
      <c r="I176" s="96"/>
      <c r="J176" s="13">
        <v>496138412.20761198</v>
      </c>
      <c r="K176" s="13">
        <v>328432328.37868798</v>
      </c>
      <c r="L176" s="13">
        <v>165127068.05376101</v>
      </c>
    </row>
    <row r="177" spans="2:12" s="1" customFormat="1" ht="10.199999999999999" x14ac:dyDescent="0.15">
      <c r="B177" s="60">
        <v>45231</v>
      </c>
      <c r="C177" s="61">
        <v>50284</v>
      </c>
      <c r="D177" s="13">
        <v>166</v>
      </c>
      <c r="E177" s="62">
        <v>5053</v>
      </c>
      <c r="F177" s="112"/>
      <c r="G177" s="112"/>
      <c r="H177" s="96">
        <v>643041170.41355395</v>
      </c>
      <c r="I177" s="96"/>
      <c r="J177" s="13">
        <v>487609058.28339702</v>
      </c>
      <c r="K177" s="13">
        <v>321965178.89460599</v>
      </c>
      <c r="L177" s="13">
        <v>161189925.53617299</v>
      </c>
    </row>
    <row r="178" spans="2:12" s="1" customFormat="1" ht="10.199999999999999" x14ac:dyDescent="0.15">
      <c r="B178" s="60">
        <v>45231</v>
      </c>
      <c r="C178" s="61">
        <v>50314</v>
      </c>
      <c r="D178" s="13">
        <v>167</v>
      </c>
      <c r="E178" s="62">
        <v>5083</v>
      </c>
      <c r="F178" s="112"/>
      <c r="G178" s="112"/>
      <c r="H178" s="96">
        <v>632989875.47862601</v>
      </c>
      <c r="I178" s="96"/>
      <c r="J178" s="13">
        <v>479199448.51528198</v>
      </c>
      <c r="K178" s="13">
        <v>315633591.10603201</v>
      </c>
      <c r="L178" s="13">
        <v>157372299.283629</v>
      </c>
    </row>
    <row r="179" spans="2:12" s="1" customFormat="1" ht="10.199999999999999" x14ac:dyDescent="0.15">
      <c r="B179" s="60">
        <v>45231</v>
      </c>
      <c r="C179" s="61">
        <v>50345</v>
      </c>
      <c r="D179" s="13">
        <v>168</v>
      </c>
      <c r="E179" s="62">
        <v>5114</v>
      </c>
      <c r="F179" s="112"/>
      <c r="G179" s="112"/>
      <c r="H179" s="96">
        <v>623011354.761518</v>
      </c>
      <c r="I179" s="96"/>
      <c r="J179" s="13">
        <v>470845351.36194301</v>
      </c>
      <c r="K179" s="13">
        <v>309342283.32005101</v>
      </c>
      <c r="L179" s="13">
        <v>153582233.81202799</v>
      </c>
    </row>
    <row r="180" spans="2:12" s="1" customFormat="1" ht="10.199999999999999" x14ac:dyDescent="0.15">
      <c r="B180" s="60">
        <v>45231</v>
      </c>
      <c r="C180" s="61">
        <v>50375</v>
      </c>
      <c r="D180" s="13">
        <v>169</v>
      </c>
      <c r="E180" s="62">
        <v>5144</v>
      </c>
      <c r="F180" s="112"/>
      <c r="G180" s="112"/>
      <c r="H180" s="96">
        <v>613044027.03825104</v>
      </c>
      <c r="I180" s="96"/>
      <c r="J180" s="13">
        <v>462551986.85065699</v>
      </c>
      <c r="K180" s="13">
        <v>303145634.08676398</v>
      </c>
      <c r="L180" s="13">
        <v>149888769.572584</v>
      </c>
    </row>
    <row r="181" spans="2:12" s="1" customFormat="1" ht="10.199999999999999" x14ac:dyDescent="0.15">
      <c r="B181" s="60">
        <v>45231</v>
      </c>
      <c r="C181" s="61">
        <v>50406</v>
      </c>
      <c r="D181" s="13">
        <v>170</v>
      </c>
      <c r="E181" s="62">
        <v>5175</v>
      </c>
      <c r="F181" s="112"/>
      <c r="G181" s="112"/>
      <c r="H181" s="96">
        <v>603162643.39223194</v>
      </c>
      <c r="I181" s="96"/>
      <c r="J181" s="13">
        <v>454324440.34488702</v>
      </c>
      <c r="K181" s="13">
        <v>296996246.24998599</v>
      </c>
      <c r="L181" s="13">
        <v>146226254.68310601</v>
      </c>
    </row>
    <row r="182" spans="2:12" s="1" customFormat="1" ht="10.199999999999999" x14ac:dyDescent="0.15">
      <c r="B182" s="60">
        <v>45231</v>
      </c>
      <c r="C182" s="61">
        <v>50437</v>
      </c>
      <c r="D182" s="13">
        <v>171</v>
      </c>
      <c r="E182" s="62">
        <v>5206</v>
      </c>
      <c r="F182" s="112"/>
      <c r="G182" s="112"/>
      <c r="H182" s="96">
        <v>593394425.011922</v>
      </c>
      <c r="I182" s="96"/>
      <c r="J182" s="13">
        <v>446208567.98178297</v>
      </c>
      <c r="K182" s="13">
        <v>290948992.81491297</v>
      </c>
      <c r="L182" s="13">
        <v>142642149.24285901</v>
      </c>
    </row>
    <row r="183" spans="2:12" s="1" customFormat="1" ht="10.199999999999999" x14ac:dyDescent="0.15">
      <c r="B183" s="60">
        <v>45231</v>
      </c>
      <c r="C183" s="61">
        <v>50465</v>
      </c>
      <c r="D183" s="13">
        <v>172</v>
      </c>
      <c r="E183" s="62">
        <v>5234</v>
      </c>
      <c r="F183" s="112"/>
      <c r="G183" s="112"/>
      <c r="H183" s="96">
        <v>583719199.67543399</v>
      </c>
      <c r="I183" s="96"/>
      <c r="J183" s="13">
        <v>438260716.92387402</v>
      </c>
      <c r="K183" s="13">
        <v>285110107.51238602</v>
      </c>
      <c r="L183" s="13">
        <v>139244689.43030199</v>
      </c>
    </row>
    <row r="184" spans="2:12" s="1" customFormat="1" ht="10.199999999999999" x14ac:dyDescent="0.15">
      <c r="B184" s="60">
        <v>45231</v>
      </c>
      <c r="C184" s="61">
        <v>50496</v>
      </c>
      <c r="D184" s="13">
        <v>173</v>
      </c>
      <c r="E184" s="62">
        <v>5265</v>
      </c>
      <c r="F184" s="112"/>
      <c r="G184" s="112"/>
      <c r="H184" s="96">
        <v>573737947.60266805</v>
      </c>
      <c r="I184" s="96"/>
      <c r="J184" s="13">
        <v>430036106.39295602</v>
      </c>
      <c r="K184" s="13">
        <v>279048108.44835299</v>
      </c>
      <c r="L184" s="13">
        <v>135706837.39813501</v>
      </c>
    </row>
    <row r="185" spans="2:12" s="1" customFormat="1" ht="10.199999999999999" x14ac:dyDescent="0.15">
      <c r="B185" s="60">
        <v>45231</v>
      </c>
      <c r="C185" s="61">
        <v>50526</v>
      </c>
      <c r="D185" s="13">
        <v>174</v>
      </c>
      <c r="E185" s="62">
        <v>5295</v>
      </c>
      <c r="F185" s="112"/>
      <c r="G185" s="112"/>
      <c r="H185" s="96">
        <v>564178654.62528896</v>
      </c>
      <c r="I185" s="96"/>
      <c r="J185" s="13">
        <v>422176987.65232003</v>
      </c>
      <c r="K185" s="13">
        <v>273274108.37440002</v>
      </c>
      <c r="L185" s="13">
        <v>132354044.16848201</v>
      </c>
    </row>
    <row r="186" spans="2:12" s="1" customFormat="1" ht="10.199999999999999" x14ac:dyDescent="0.15">
      <c r="B186" s="60">
        <v>45231</v>
      </c>
      <c r="C186" s="61">
        <v>50557</v>
      </c>
      <c r="D186" s="13">
        <v>175</v>
      </c>
      <c r="E186" s="62">
        <v>5326</v>
      </c>
      <c r="F186" s="112"/>
      <c r="G186" s="112"/>
      <c r="H186" s="96">
        <v>554784184.73230898</v>
      </c>
      <c r="I186" s="96"/>
      <c r="J186" s="13">
        <v>414442950.70262098</v>
      </c>
      <c r="K186" s="13">
        <v>267585625.153438</v>
      </c>
      <c r="L186" s="13">
        <v>129050035.62810899</v>
      </c>
    </row>
    <row r="187" spans="2:12" s="1" customFormat="1" ht="10.199999999999999" x14ac:dyDescent="0.15">
      <c r="B187" s="60">
        <v>45231</v>
      </c>
      <c r="C187" s="61">
        <v>50587</v>
      </c>
      <c r="D187" s="13">
        <v>176</v>
      </c>
      <c r="E187" s="62">
        <v>5356</v>
      </c>
      <c r="F187" s="112"/>
      <c r="G187" s="112"/>
      <c r="H187" s="96">
        <v>545282615.81841302</v>
      </c>
      <c r="I187" s="96"/>
      <c r="J187" s="13">
        <v>406676331.69953299</v>
      </c>
      <c r="K187" s="13">
        <v>261924839.75881699</v>
      </c>
      <c r="L187" s="13">
        <v>125802166.375792</v>
      </c>
    </row>
    <row r="188" spans="2:12" s="1" customFormat="1" ht="10.199999999999999" x14ac:dyDescent="0.15">
      <c r="B188" s="60">
        <v>45231</v>
      </c>
      <c r="C188" s="61">
        <v>50618</v>
      </c>
      <c r="D188" s="13">
        <v>177</v>
      </c>
      <c r="E188" s="62">
        <v>5387</v>
      </c>
      <c r="F188" s="112"/>
      <c r="G188" s="112"/>
      <c r="H188" s="96">
        <v>535529276.40358502</v>
      </c>
      <c r="I188" s="96"/>
      <c r="J188" s="13">
        <v>398724793.95306098</v>
      </c>
      <c r="K188" s="13">
        <v>256150450.829016</v>
      </c>
      <c r="L188" s="13">
        <v>122507641.001614</v>
      </c>
    </row>
    <row r="189" spans="2:12" s="1" customFormat="1" ht="10.199999999999999" x14ac:dyDescent="0.15">
      <c r="B189" s="60">
        <v>45231</v>
      </c>
      <c r="C189" s="61">
        <v>50649</v>
      </c>
      <c r="D189" s="13">
        <v>178</v>
      </c>
      <c r="E189" s="62">
        <v>5418</v>
      </c>
      <c r="F189" s="112"/>
      <c r="G189" s="112"/>
      <c r="H189" s="96">
        <v>526186344.94973099</v>
      </c>
      <c r="I189" s="96"/>
      <c r="J189" s="13">
        <v>391104107.40664202</v>
      </c>
      <c r="K189" s="13">
        <v>250615744.977833</v>
      </c>
      <c r="L189" s="13">
        <v>119352913.33194</v>
      </c>
    </row>
    <row r="190" spans="2:12" s="1" customFormat="1" ht="10.199999999999999" x14ac:dyDescent="0.15">
      <c r="B190" s="60">
        <v>45231</v>
      </c>
      <c r="C190" s="61">
        <v>50679</v>
      </c>
      <c r="D190" s="13">
        <v>179</v>
      </c>
      <c r="E190" s="62">
        <v>5448</v>
      </c>
      <c r="F190" s="112"/>
      <c r="G190" s="112"/>
      <c r="H190" s="96">
        <v>517046339.01518601</v>
      </c>
      <c r="I190" s="96"/>
      <c r="J190" s="13">
        <v>383679708.298136</v>
      </c>
      <c r="K190" s="13">
        <v>245253138.47983301</v>
      </c>
      <c r="L190" s="13">
        <v>116320250.65418901</v>
      </c>
    </row>
    <row r="191" spans="2:12" s="1" customFormat="1" ht="10.199999999999999" x14ac:dyDescent="0.15">
      <c r="B191" s="60">
        <v>45231</v>
      </c>
      <c r="C191" s="61">
        <v>50710</v>
      </c>
      <c r="D191" s="13">
        <v>180</v>
      </c>
      <c r="E191" s="62">
        <v>5479</v>
      </c>
      <c r="F191" s="112"/>
      <c r="G191" s="112"/>
      <c r="H191" s="96">
        <v>507943001.91445798</v>
      </c>
      <c r="I191" s="96"/>
      <c r="J191" s="13">
        <v>376285188.840262</v>
      </c>
      <c r="K191" s="13">
        <v>239914755.65133101</v>
      </c>
      <c r="L191" s="13">
        <v>113306372.211588</v>
      </c>
    </row>
    <row r="192" spans="2:12" s="1" customFormat="1" ht="10.199999999999999" x14ac:dyDescent="0.15">
      <c r="B192" s="60">
        <v>45231</v>
      </c>
      <c r="C192" s="61">
        <v>50740</v>
      </c>
      <c r="D192" s="13">
        <v>181</v>
      </c>
      <c r="E192" s="62">
        <v>5509</v>
      </c>
      <c r="F192" s="112"/>
      <c r="G192" s="112"/>
      <c r="H192" s="96">
        <v>498870293.16911799</v>
      </c>
      <c r="I192" s="96"/>
      <c r="J192" s="13">
        <v>368957503.04345202</v>
      </c>
      <c r="K192" s="13">
        <v>234663718.98542401</v>
      </c>
      <c r="L192" s="13">
        <v>110372125.942193</v>
      </c>
    </row>
    <row r="193" spans="2:12" s="1" customFormat="1" ht="10.199999999999999" x14ac:dyDescent="0.15">
      <c r="B193" s="60">
        <v>45231</v>
      </c>
      <c r="C193" s="61">
        <v>50771</v>
      </c>
      <c r="D193" s="13">
        <v>182</v>
      </c>
      <c r="E193" s="62">
        <v>5540</v>
      </c>
      <c r="F193" s="112"/>
      <c r="G193" s="112"/>
      <c r="H193" s="96">
        <v>489822821.59226298</v>
      </c>
      <c r="I193" s="96"/>
      <c r="J193" s="13">
        <v>361651689.24923402</v>
      </c>
      <c r="K193" s="13">
        <v>229432107.019512</v>
      </c>
      <c r="L193" s="13">
        <v>107454416.8936</v>
      </c>
    </row>
    <row r="194" spans="2:12" s="1" customFormat="1" ht="10.199999999999999" x14ac:dyDescent="0.15">
      <c r="B194" s="60">
        <v>45231</v>
      </c>
      <c r="C194" s="61">
        <v>50802</v>
      </c>
      <c r="D194" s="13">
        <v>183</v>
      </c>
      <c r="E194" s="62">
        <v>5571</v>
      </c>
      <c r="F194" s="112"/>
      <c r="G194" s="112"/>
      <c r="H194" s="96">
        <v>480804198.87312299</v>
      </c>
      <c r="I194" s="96"/>
      <c r="J194" s="13">
        <v>354390860.38694698</v>
      </c>
      <c r="K194" s="13">
        <v>224254053.30081701</v>
      </c>
      <c r="L194" s="13">
        <v>104584421.697328</v>
      </c>
    </row>
    <row r="195" spans="2:12" s="1" customFormat="1" ht="10.199999999999999" x14ac:dyDescent="0.15">
      <c r="B195" s="60">
        <v>45231</v>
      </c>
      <c r="C195" s="61">
        <v>50830</v>
      </c>
      <c r="D195" s="13">
        <v>184</v>
      </c>
      <c r="E195" s="62">
        <v>5599</v>
      </c>
      <c r="F195" s="112"/>
      <c r="G195" s="112"/>
      <c r="H195" s="96">
        <v>471836229.77388698</v>
      </c>
      <c r="I195" s="96"/>
      <c r="J195" s="13">
        <v>347247933.05201203</v>
      </c>
      <c r="K195" s="13">
        <v>219229288.26478201</v>
      </c>
      <c r="L195" s="13">
        <v>101849824.022342</v>
      </c>
    </row>
    <row r="196" spans="2:12" s="1" customFormat="1" ht="10.199999999999999" x14ac:dyDescent="0.15">
      <c r="B196" s="60">
        <v>45231</v>
      </c>
      <c r="C196" s="61">
        <v>50861</v>
      </c>
      <c r="D196" s="13">
        <v>185</v>
      </c>
      <c r="E196" s="62">
        <v>5630</v>
      </c>
      <c r="F196" s="112"/>
      <c r="G196" s="112"/>
      <c r="H196" s="96">
        <v>462901961.24483699</v>
      </c>
      <c r="I196" s="96"/>
      <c r="J196" s="13">
        <v>340094950.79038298</v>
      </c>
      <c r="K196" s="13">
        <v>214167309.92104101</v>
      </c>
      <c r="L196" s="13">
        <v>99076694.852027103</v>
      </c>
    </row>
    <row r="197" spans="2:12" s="1" customFormat="1" ht="10.199999999999999" x14ac:dyDescent="0.15">
      <c r="B197" s="60">
        <v>45231</v>
      </c>
      <c r="C197" s="61">
        <v>50891</v>
      </c>
      <c r="D197" s="13">
        <v>186</v>
      </c>
      <c r="E197" s="62">
        <v>5660</v>
      </c>
      <c r="F197" s="112"/>
      <c r="G197" s="112"/>
      <c r="H197" s="96">
        <v>453875539.08747202</v>
      </c>
      <c r="I197" s="96"/>
      <c r="J197" s="13">
        <v>332915872.45380801</v>
      </c>
      <c r="K197" s="13">
        <v>209130447.274692</v>
      </c>
      <c r="L197" s="13">
        <v>96349990.988551304</v>
      </c>
    </row>
    <row r="198" spans="2:12" s="1" customFormat="1" ht="10.199999999999999" x14ac:dyDescent="0.15">
      <c r="B198" s="60">
        <v>45231</v>
      </c>
      <c r="C198" s="61">
        <v>50922</v>
      </c>
      <c r="D198" s="13">
        <v>187</v>
      </c>
      <c r="E198" s="62">
        <v>5691</v>
      </c>
      <c r="F198" s="112"/>
      <c r="G198" s="112"/>
      <c r="H198" s="96">
        <v>445046189.50886703</v>
      </c>
      <c r="I198" s="96"/>
      <c r="J198" s="13">
        <v>325885914.55843002</v>
      </c>
      <c r="K198" s="13">
        <v>204193751.149737</v>
      </c>
      <c r="L198" s="13">
        <v>93677108.938164607</v>
      </c>
    </row>
    <row r="199" spans="2:12" s="1" customFormat="1" ht="10.199999999999999" x14ac:dyDescent="0.15">
      <c r="B199" s="60">
        <v>45231</v>
      </c>
      <c r="C199" s="61">
        <v>50952</v>
      </c>
      <c r="D199" s="13">
        <v>188</v>
      </c>
      <c r="E199" s="62">
        <v>5721</v>
      </c>
      <c r="F199" s="112"/>
      <c r="G199" s="112"/>
      <c r="H199" s="96">
        <v>436323611.01172203</v>
      </c>
      <c r="I199" s="96"/>
      <c r="J199" s="13">
        <v>318974362.43853301</v>
      </c>
      <c r="K199" s="13">
        <v>199371190.87791499</v>
      </c>
      <c r="L199" s="13">
        <v>91089751.668682203</v>
      </c>
    </row>
    <row r="200" spans="2:12" s="1" customFormat="1" ht="10.199999999999999" x14ac:dyDescent="0.15">
      <c r="B200" s="60">
        <v>45231</v>
      </c>
      <c r="C200" s="61">
        <v>50983</v>
      </c>
      <c r="D200" s="13">
        <v>189</v>
      </c>
      <c r="E200" s="62">
        <v>5752</v>
      </c>
      <c r="F200" s="112"/>
      <c r="G200" s="112"/>
      <c r="H200" s="96">
        <v>427676373.603607</v>
      </c>
      <c r="I200" s="96"/>
      <c r="J200" s="13">
        <v>312122517.51136899</v>
      </c>
      <c r="K200" s="13">
        <v>194592375.15329701</v>
      </c>
      <c r="L200" s="13">
        <v>88529814.388708204</v>
      </c>
    </row>
    <row r="201" spans="2:12" s="1" customFormat="1" ht="10.199999999999999" x14ac:dyDescent="0.15">
      <c r="B201" s="60">
        <v>45231</v>
      </c>
      <c r="C201" s="61">
        <v>51014</v>
      </c>
      <c r="D201" s="13">
        <v>190</v>
      </c>
      <c r="E201" s="62">
        <v>5783</v>
      </c>
      <c r="F201" s="112"/>
      <c r="G201" s="112"/>
      <c r="H201" s="96">
        <v>419136082.78778702</v>
      </c>
      <c r="I201" s="96"/>
      <c r="J201" s="13">
        <v>305370915.79185498</v>
      </c>
      <c r="K201" s="13">
        <v>189898914.495574</v>
      </c>
      <c r="L201" s="13">
        <v>86028596.249574199</v>
      </c>
    </row>
    <row r="202" spans="2:12" s="1" customFormat="1" ht="10.199999999999999" x14ac:dyDescent="0.15">
      <c r="B202" s="60">
        <v>45231</v>
      </c>
      <c r="C202" s="61">
        <v>51044</v>
      </c>
      <c r="D202" s="13">
        <v>191</v>
      </c>
      <c r="E202" s="62">
        <v>5813</v>
      </c>
      <c r="F202" s="112"/>
      <c r="G202" s="112"/>
      <c r="H202" s="96">
        <v>410742992.90287697</v>
      </c>
      <c r="I202" s="96"/>
      <c r="J202" s="13">
        <v>298764742.712129</v>
      </c>
      <c r="K202" s="13">
        <v>185333498.115358</v>
      </c>
      <c r="L202" s="13">
        <v>83616187.267876402</v>
      </c>
    </row>
    <row r="203" spans="2:12" s="1" customFormat="1" ht="10.199999999999999" x14ac:dyDescent="0.15">
      <c r="B203" s="60">
        <v>45231</v>
      </c>
      <c r="C203" s="61">
        <v>51075</v>
      </c>
      <c r="D203" s="13">
        <v>192</v>
      </c>
      <c r="E203" s="62">
        <v>5844</v>
      </c>
      <c r="F203" s="112"/>
      <c r="G203" s="112"/>
      <c r="H203" s="96">
        <v>402439838.91038603</v>
      </c>
      <c r="I203" s="96"/>
      <c r="J203" s="13">
        <v>292228741.14837599</v>
      </c>
      <c r="K203" s="13">
        <v>180817973.70971099</v>
      </c>
      <c r="L203" s="13">
        <v>81233404.585507095</v>
      </c>
    </row>
    <row r="204" spans="2:12" s="1" customFormat="1" ht="10.199999999999999" x14ac:dyDescent="0.15">
      <c r="B204" s="60">
        <v>45231</v>
      </c>
      <c r="C204" s="61">
        <v>51105</v>
      </c>
      <c r="D204" s="13">
        <v>193</v>
      </c>
      <c r="E204" s="62">
        <v>5874</v>
      </c>
      <c r="F204" s="112"/>
      <c r="G204" s="112"/>
      <c r="H204" s="96">
        <v>393611906.62669498</v>
      </c>
      <c r="I204" s="96"/>
      <c r="J204" s="13">
        <v>285349258.49688399</v>
      </c>
      <c r="K204" s="13">
        <v>176126695.34595001</v>
      </c>
      <c r="L204" s="13">
        <v>78801471.4810424</v>
      </c>
    </row>
    <row r="205" spans="2:12" s="1" customFormat="1" ht="10.199999999999999" x14ac:dyDescent="0.15">
      <c r="B205" s="60">
        <v>45231</v>
      </c>
      <c r="C205" s="61">
        <v>51136</v>
      </c>
      <c r="D205" s="13">
        <v>194</v>
      </c>
      <c r="E205" s="62">
        <v>5905</v>
      </c>
      <c r="F205" s="112"/>
      <c r="G205" s="112"/>
      <c r="H205" s="96">
        <v>385504320.68895602</v>
      </c>
      <c r="I205" s="96"/>
      <c r="J205" s="13">
        <v>278997653.13914299</v>
      </c>
      <c r="K205" s="13">
        <v>171768325.21314499</v>
      </c>
      <c r="L205" s="13">
        <v>76525969.702386394</v>
      </c>
    </row>
    <row r="206" spans="2:12" s="1" customFormat="1" ht="10.199999999999999" x14ac:dyDescent="0.15">
      <c r="B206" s="60">
        <v>45231</v>
      </c>
      <c r="C206" s="61">
        <v>51167</v>
      </c>
      <c r="D206" s="13">
        <v>195</v>
      </c>
      <c r="E206" s="62">
        <v>5936</v>
      </c>
      <c r="F206" s="112"/>
      <c r="G206" s="112"/>
      <c r="H206" s="96">
        <v>377449881.88167602</v>
      </c>
      <c r="I206" s="96"/>
      <c r="J206" s="13">
        <v>272705170.98026901</v>
      </c>
      <c r="K206" s="13">
        <v>167467291.725319</v>
      </c>
      <c r="L206" s="13">
        <v>74293766.560122594</v>
      </c>
    </row>
    <row r="207" spans="2:12" s="1" customFormat="1" ht="10.199999999999999" x14ac:dyDescent="0.15">
      <c r="B207" s="60">
        <v>45231</v>
      </c>
      <c r="C207" s="61">
        <v>51196</v>
      </c>
      <c r="D207" s="13">
        <v>196</v>
      </c>
      <c r="E207" s="62">
        <v>5965</v>
      </c>
      <c r="F207" s="112"/>
      <c r="G207" s="112"/>
      <c r="H207" s="96">
        <v>369461076.81581402</v>
      </c>
      <c r="I207" s="96"/>
      <c r="J207" s="13">
        <v>266509756.56614801</v>
      </c>
      <c r="K207" s="13">
        <v>163273302.89280701</v>
      </c>
      <c r="L207" s="13">
        <v>72146140.878825501</v>
      </c>
    </row>
    <row r="208" spans="2:12" s="1" customFormat="1" ht="10.199999999999999" x14ac:dyDescent="0.15">
      <c r="B208" s="60">
        <v>45231</v>
      </c>
      <c r="C208" s="61">
        <v>51227</v>
      </c>
      <c r="D208" s="13">
        <v>197</v>
      </c>
      <c r="E208" s="62">
        <v>5996</v>
      </c>
      <c r="F208" s="112"/>
      <c r="G208" s="112"/>
      <c r="H208" s="96">
        <v>361548205.37248302</v>
      </c>
      <c r="I208" s="96"/>
      <c r="J208" s="13">
        <v>260359488.77916601</v>
      </c>
      <c r="K208" s="13">
        <v>159099776.18264699</v>
      </c>
      <c r="L208" s="13">
        <v>70004202.994244099</v>
      </c>
    </row>
    <row r="209" spans="2:12" s="1" customFormat="1" ht="10.199999999999999" x14ac:dyDescent="0.15">
      <c r="B209" s="60">
        <v>45231</v>
      </c>
      <c r="C209" s="61">
        <v>51257</v>
      </c>
      <c r="D209" s="13">
        <v>198</v>
      </c>
      <c r="E209" s="62">
        <v>6026</v>
      </c>
      <c r="F209" s="112"/>
      <c r="G209" s="112"/>
      <c r="H209" s="96">
        <v>353701645.61212498</v>
      </c>
      <c r="I209" s="96"/>
      <c r="J209" s="13">
        <v>254290912.79550701</v>
      </c>
      <c r="K209" s="13">
        <v>155008947.20134199</v>
      </c>
      <c r="L209" s="13">
        <v>67924648.056370705</v>
      </c>
    </row>
    <row r="210" spans="2:12" s="1" customFormat="1" ht="10.199999999999999" x14ac:dyDescent="0.15">
      <c r="B210" s="60">
        <v>45231</v>
      </c>
      <c r="C210" s="61">
        <v>51288</v>
      </c>
      <c r="D210" s="13">
        <v>199</v>
      </c>
      <c r="E210" s="62">
        <v>6057</v>
      </c>
      <c r="F210" s="112"/>
      <c r="G210" s="112"/>
      <c r="H210" s="96">
        <v>345959733.68255198</v>
      </c>
      <c r="I210" s="96"/>
      <c r="J210" s="13">
        <v>248303072.48366901</v>
      </c>
      <c r="K210" s="13">
        <v>150973982.825854</v>
      </c>
      <c r="L210" s="13">
        <v>65876324.7896007</v>
      </c>
    </row>
    <row r="211" spans="2:12" s="1" customFormat="1" ht="10.199999999999999" x14ac:dyDescent="0.15">
      <c r="B211" s="60">
        <v>45231</v>
      </c>
      <c r="C211" s="61">
        <v>51318</v>
      </c>
      <c r="D211" s="13">
        <v>200</v>
      </c>
      <c r="E211" s="62">
        <v>6087</v>
      </c>
      <c r="F211" s="112"/>
      <c r="G211" s="112"/>
      <c r="H211" s="96">
        <v>338226238.51054102</v>
      </c>
      <c r="I211" s="96"/>
      <c r="J211" s="13">
        <v>242354113.54028901</v>
      </c>
      <c r="K211" s="13">
        <v>146994194.108089</v>
      </c>
      <c r="L211" s="13">
        <v>63876853.454863399</v>
      </c>
    </row>
    <row r="212" spans="2:12" s="1" customFormat="1" ht="10.199999999999999" x14ac:dyDescent="0.15">
      <c r="B212" s="60">
        <v>45231</v>
      </c>
      <c r="C212" s="61">
        <v>51349</v>
      </c>
      <c r="D212" s="13">
        <v>201</v>
      </c>
      <c r="E212" s="62">
        <v>6118</v>
      </c>
      <c r="F212" s="112"/>
      <c r="G212" s="112"/>
      <c r="H212" s="96">
        <v>330707387.44477302</v>
      </c>
      <c r="I212" s="96"/>
      <c r="J212" s="13">
        <v>236564610.23567599</v>
      </c>
      <c r="K212" s="13">
        <v>143117800.834512</v>
      </c>
      <c r="L212" s="13">
        <v>61928934.368824802</v>
      </c>
    </row>
    <row r="213" spans="2:12" s="1" customFormat="1" ht="10.199999999999999" x14ac:dyDescent="0.15">
      <c r="B213" s="60">
        <v>45231</v>
      </c>
      <c r="C213" s="61">
        <v>51380</v>
      </c>
      <c r="D213" s="13">
        <v>202</v>
      </c>
      <c r="E213" s="62">
        <v>6149</v>
      </c>
      <c r="F213" s="112"/>
      <c r="G213" s="112"/>
      <c r="H213" s="96">
        <v>323278936.54670501</v>
      </c>
      <c r="I213" s="96"/>
      <c r="J213" s="13">
        <v>230858604.80148399</v>
      </c>
      <c r="K213" s="13">
        <v>139310560.1543</v>
      </c>
      <c r="L213" s="13">
        <v>60026166.825584002</v>
      </c>
    </row>
    <row r="214" spans="2:12" s="1" customFormat="1" ht="10.199999999999999" x14ac:dyDescent="0.15">
      <c r="B214" s="60">
        <v>45231</v>
      </c>
      <c r="C214" s="61">
        <v>51410</v>
      </c>
      <c r="D214" s="13">
        <v>203</v>
      </c>
      <c r="E214" s="62">
        <v>6179</v>
      </c>
      <c r="F214" s="112"/>
      <c r="G214" s="112"/>
      <c r="H214" s="96">
        <v>316000665.26608199</v>
      </c>
      <c r="I214" s="96"/>
      <c r="J214" s="13">
        <v>225290674.45464599</v>
      </c>
      <c r="K214" s="13">
        <v>135616007.37067601</v>
      </c>
      <c r="L214" s="13">
        <v>58194723.646739297</v>
      </c>
    </row>
    <row r="215" spans="2:12" s="1" customFormat="1" ht="10.199999999999999" x14ac:dyDescent="0.15">
      <c r="B215" s="60">
        <v>45231</v>
      </c>
      <c r="C215" s="61">
        <v>51441</v>
      </c>
      <c r="D215" s="13">
        <v>204</v>
      </c>
      <c r="E215" s="62">
        <v>6210</v>
      </c>
      <c r="F215" s="112"/>
      <c r="G215" s="112"/>
      <c r="H215" s="96">
        <v>308844899.08748299</v>
      </c>
      <c r="I215" s="96"/>
      <c r="J215" s="13">
        <v>219815559.37775001</v>
      </c>
      <c r="K215" s="13">
        <v>131983688.780871</v>
      </c>
      <c r="L215" s="13">
        <v>56396160.472333603</v>
      </c>
    </row>
    <row r="216" spans="2:12" s="1" customFormat="1" ht="10.199999999999999" x14ac:dyDescent="0.15">
      <c r="B216" s="60">
        <v>45231</v>
      </c>
      <c r="C216" s="61">
        <v>51471</v>
      </c>
      <c r="D216" s="13">
        <v>205</v>
      </c>
      <c r="E216" s="62">
        <v>6240</v>
      </c>
      <c r="F216" s="112"/>
      <c r="G216" s="112"/>
      <c r="H216" s="96">
        <v>301766667.43670702</v>
      </c>
      <c r="I216" s="96"/>
      <c r="J216" s="13">
        <v>214425200.29897699</v>
      </c>
      <c r="K216" s="13">
        <v>128430278.329779</v>
      </c>
      <c r="L216" s="13">
        <v>54652846.031668298</v>
      </c>
    </row>
    <row r="217" spans="2:12" s="1" customFormat="1" ht="10.199999999999999" x14ac:dyDescent="0.15">
      <c r="B217" s="60">
        <v>45231</v>
      </c>
      <c r="C217" s="61">
        <v>51502</v>
      </c>
      <c r="D217" s="13">
        <v>206</v>
      </c>
      <c r="E217" s="62">
        <v>6271</v>
      </c>
      <c r="F217" s="112"/>
      <c r="G217" s="112"/>
      <c r="H217" s="96">
        <v>294761902.844001</v>
      </c>
      <c r="I217" s="96"/>
      <c r="J217" s="13">
        <v>209092612.14293399</v>
      </c>
      <c r="K217" s="13">
        <v>124917815.349746</v>
      </c>
      <c r="L217" s="13">
        <v>52932981.758285902</v>
      </c>
    </row>
    <row r="218" spans="2:12" s="1" customFormat="1" ht="10.199999999999999" x14ac:dyDescent="0.15">
      <c r="B218" s="60">
        <v>45231</v>
      </c>
      <c r="C218" s="61">
        <v>51533</v>
      </c>
      <c r="D218" s="13">
        <v>207</v>
      </c>
      <c r="E218" s="62">
        <v>6302</v>
      </c>
      <c r="F218" s="112"/>
      <c r="G218" s="112"/>
      <c r="H218" s="96">
        <v>287813451.78051198</v>
      </c>
      <c r="I218" s="96"/>
      <c r="J218" s="13">
        <v>203817374.95689699</v>
      </c>
      <c r="K218" s="13">
        <v>121456563.47517</v>
      </c>
      <c r="L218" s="13">
        <v>51248314.5533306</v>
      </c>
    </row>
    <row r="219" spans="2:12" s="1" customFormat="1" ht="10.199999999999999" x14ac:dyDescent="0.15">
      <c r="B219" s="60">
        <v>45231</v>
      </c>
      <c r="C219" s="61">
        <v>51561</v>
      </c>
      <c r="D219" s="13">
        <v>208</v>
      </c>
      <c r="E219" s="62">
        <v>6330</v>
      </c>
      <c r="F219" s="112"/>
      <c r="G219" s="112"/>
      <c r="H219" s="96">
        <v>280935360.59845299</v>
      </c>
      <c r="I219" s="96"/>
      <c r="J219" s="13">
        <v>198641801.37507501</v>
      </c>
      <c r="K219" s="13">
        <v>118100448.301393</v>
      </c>
      <c r="L219" s="13">
        <v>49641529.659800097</v>
      </c>
    </row>
    <row r="220" spans="2:12" s="1" customFormat="1" ht="10.199999999999999" x14ac:dyDescent="0.15">
      <c r="B220" s="60">
        <v>45231</v>
      </c>
      <c r="C220" s="61">
        <v>51592</v>
      </c>
      <c r="D220" s="13">
        <v>209</v>
      </c>
      <c r="E220" s="62">
        <v>6361</v>
      </c>
      <c r="F220" s="112"/>
      <c r="G220" s="112"/>
      <c r="H220" s="96">
        <v>274171789.70326298</v>
      </c>
      <c r="I220" s="96"/>
      <c r="J220" s="13">
        <v>193530663.18088099</v>
      </c>
      <c r="K220" s="13">
        <v>114769047.926108</v>
      </c>
      <c r="L220" s="13">
        <v>48036903.846786499</v>
      </c>
    </row>
    <row r="221" spans="2:12" s="1" customFormat="1" ht="10.199999999999999" x14ac:dyDescent="0.15">
      <c r="B221" s="60">
        <v>45231</v>
      </c>
      <c r="C221" s="61">
        <v>51622</v>
      </c>
      <c r="D221" s="13">
        <v>210</v>
      </c>
      <c r="E221" s="62">
        <v>6391</v>
      </c>
      <c r="F221" s="112"/>
      <c r="G221" s="112"/>
      <c r="H221" s="96">
        <v>267495206.61438799</v>
      </c>
      <c r="I221" s="96"/>
      <c r="J221" s="13">
        <v>188507911.69234601</v>
      </c>
      <c r="K221" s="13">
        <v>111515270.892159</v>
      </c>
      <c r="L221" s="13">
        <v>46483696.399196498</v>
      </c>
    </row>
    <row r="222" spans="2:12" s="1" customFormat="1" ht="10.199999999999999" x14ac:dyDescent="0.15">
      <c r="B222" s="60">
        <v>45231</v>
      </c>
      <c r="C222" s="61">
        <v>51653</v>
      </c>
      <c r="D222" s="13">
        <v>211</v>
      </c>
      <c r="E222" s="62">
        <v>6422</v>
      </c>
      <c r="F222" s="112"/>
      <c r="G222" s="112"/>
      <c r="H222" s="96">
        <v>260975933.22296</v>
      </c>
      <c r="I222" s="96"/>
      <c r="J222" s="13">
        <v>183601750.06887901</v>
      </c>
      <c r="K222" s="13">
        <v>108336717.020239</v>
      </c>
      <c r="L222" s="13">
        <v>44967485.436714202</v>
      </c>
    </row>
    <row r="223" spans="2:12" s="1" customFormat="1" ht="10.199999999999999" x14ac:dyDescent="0.15">
      <c r="B223" s="60">
        <v>45231</v>
      </c>
      <c r="C223" s="61">
        <v>51683</v>
      </c>
      <c r="D223" s="13">
        <v>212</v>
      </c>
      <c r="E223" s="62">
        <v>6452</v>
      </c>
      <c r="F223" s="112"/>
      <c r="G223" s="112"/>
      <c r="H223" s="96">
        <v>254745323.42501301</v>
      </c>
      <c r="I223" s="96"/>
      <c r="J223" s="13">
        <v>178924222.082782</v>
      </c>
      <c r="K223" s="13">
        <v>105316825.33532301</v>
      </c>
      <c r="L223" s="13">
        <v>43534822.149693199</v>
      </c>
    </row>
    <row r="224" spans="2:12" s="1" customFormat="1" ht="10.199999999999999" x14ac:dyDescent="0.15">
      <c r="B224" s="60">
        <v>45231</v>
      </c>
      <c r="C224" s="61">
        <v>51714</v>
      </c>
      <c r="D224" s="13">
        <v>213</v>
      </c>
      <c r="E224" s="62">
        <v>6483</v>
      </c>
      <c r="F224" s="112"/>
      <c r="G224" s="112"/>
      <c r="H224" s="96">
        <v>248699927.27476501</v>
      </c>
      <c r="I224" s="96"/>
      <c r="J224" s="13">
        <v>174381879.80639699</v>
      </c>
      <c r="K224" s="13">
        <v>102382108.52328201</v>
      </c>
      <c r="L224" s="13">
        <v>42142442.636908703</v>
      </c>
    </row>
    <row r="225" spans="2:12" s="1" customFormat="1" ht="10.199999999999999" x14ac:dyDescent="0.15">
      <c r="B225" s="60">
        <v>45231</v>
      </c>
      <c r="C225" s="61">
        <v>51745</v>
      </c>
      <c r="D225" s="13">
        <v>214</v>
      </c>
      <c r="E225" s="62">
        <v>6514</v>
      </c>
      <c r="F225" s="112"/>
      <c r="G225" s="112"/>
      <c r="H225" s="96">
        <v>242811449.03407499</v>
      </c>
      <c r="I225" s="96"/>
      <c r="J225" s="13">
        <v>169964271.23959601</v>
      </c>
      <c r="K225" s="13">
        <v>99534684.418230996</v>
      </c>
      <c r="L225" s="13">
        <v>40796856.254629098</v>
      </c>
    </row>
    <row r="226" spans="2:12" s="1" customFormat="1" ht="10.199999999999999" x14ac:dyDescent="0.15">
      <c r="B226" s="60">
        <v>45231</v>
      </c>
      <c r="C226" s="61">
        <v>51775</v>
      </c>
      <c r="D226" s="13">
        <v>215</v>
      </c>
      <c r="E226" s="62">
        <v>6544</v>
      </c>
      <c r="F226" s="112"/>
      <c r="G226" s="112"/>
      <c r="H226" s="96">
        <v>237051810.79635501</v>
      </c>
      <c r="I226" s="96"/>
      <c r="J226" s="13">
        <v>165660250.33098599</v>
      </c>
      <c r="K226" s="13">
        <v>96775380.590173095</v>
      </c>
      <c r="L226" s="13">
        <v>39503286.258580498</v>
      </c>
    </row>
    <row r="227" spans="2:12" s="1" customFormat="1" ht="10.199999999999999" x14ac:dyDescent="0.15">
      <c r="B227" s="60">
        <v>45231</v>
      </c>
      <c r="C227" s="61">
        <v>51806</v>
      </c>
      <c r="D227" s="13">
        <v>216</v>
      </c>
      <c r="E227" s="62">
        <v>6575</v>
      </c>
      <c r="F227" s="112"/>
      <c r="G227" s="112"/>
      <c r="H227" s="96">
        <v>231349398.971587</v>
      </c>
      <c r="I227" s="96"/>
      <c r="J227" s="13">
        <v>161400988.69347301</v>
      </c>
      <c r="K227" s="13">
        <v>94047413.986378297</v>
      </c>
      <c r="L227" s="13">
        <v>38227140.766157202</v>
      </c>
    </row>
    <row r="228" spans="2:12" s="1" customFormat="1" ht="10.199999999999999" x14ac:dyDescent="0.15">
      <c r="B228" s="60">
        <v>45231</v>
      </c>
      <c r="C228" s="61">
        <v>51836</v>
      </c>
      <c r="D228" s="13">
        <v>217</v>
      </c>
      <c r="E228" s="62">
        <v>6605</v>
      </c>
      <c r="F228" s="112"/>
      <c r="G228" s="112"/>
      <c r="H228" s="96">
        <v>225843251.36837</v>
      </c>
      <c r="I228" s="96"/>
      <c r="J228" s="13">
        <v>157301003.45552099</v>
      </c>
      <c r="K228" s="13">
        <v>91432780.695895299</v>
      </c>
      <c r="L228" s="13">
        <v>37012035.400319099</v>
      </c>
    </row>
    <row r="229" spans="2:12" s="1" customFormat="1" ht="10.199999999999999" x14ac:dyDescent="0.15">
      <c r="B229" s="60">
        <v>45231</v>
      </c>
      <c r="C229" s="61">
        <v>51867</v>
      </c>
      <c r="D229" s="13">
        <v>218</v>
      </c>
      <c r="E229" s="62">
        <v>6636</v>
      </c>
      <c r="F229" s="112"/>
      <c r="G229" s="112"/>
      <c r="H229" s="96">
        <v>220508156.39386499</v>
      </c>
      <c r="I229" s="96"/>
      <c r="J229" s="13">
        <v>153324590.29256701</v>
      </c>
      <c r="K229" s="13">
        <v>88894796.604297295</v>
      </c>
      <c r="L229" s="13">
        <v>35832243.531672999</v>
      </c>
    </row>
    <row r="230" spans="2:12" s="1" customFormat="1" ht="10.199999999999999" x14ac:dyDescent="0.15">
      <c r="B230" s="60">
        <v>45231</v>
      </c>
      <c r="C230" s="61">
        <v>51898</v>
      </c>
      <c r="D230" s="13">
        <v>219</v>
      </c>
      <c r="E230" s="62">
        <v>6667</v>
      </c>
      <c r="F230" s="112"/>
      <c r="G230" s="112"/>
      <c r="H230" s="96">
        <v>215303802.55237901</v>
      </c>
      <c r="I230" s="96"/>
      <c r="J230" s="13">
        <v>149451966.45715499</v>
      </c>
      <c r="K230" s="13">
        <v>86429152.4850889</v>
      </c>
      <c r="L230" s="13">
        <v>34690817.517283499</v>
      </c>
    </row>
    <row r="231" spans="2:12" s="1" customFormat="1" ht="10.199999999999999" x14ac:dyDescent="0.15">
      <c r="B231" s="60">
        <v>45231</v>
      </c>
      <c r="C231" s="61">
        <v>51926</v>
      </c>
      <c r="D231" s="13">
        <v>220</v>
      </c>
      <c r="E231" s="62">
        <v>6695</v>
      </c>
      <c r="F231" s="112"/>
      <c r="G231" s="112"/>
      <c r="H231" s="96">
        <v>210222848.154044</v>
      </c>
      <c r="I231" s="96"/>
      <c r="J231" s="13">
        <v>145701483.069094</v>
      </c>
      <c r="K231" s="13">
        <v>84066643.755654395</v>
      </c>
      <c r="L231" s="13">
        <v>33613443.097724497</v>
      </c>
    </row>
    <row r="232" spans="2:12" s="1" customFormat="1" ht="10.199999999999999" x14ac:dyDescent="0.15">
      <c r="B232" s="60">
        <v>45231</v>
      </c>
      <c r="C232" s="61">
        <v>51957</v>
      </c>
      <c r="D232" s="13">
        <v>221</v>
      </c>
      <c r="E232" s="62">
        <v>6726</v>
      </c>
      <c r="F232" s="112"/>
      <c r="G232" s="112"/>
      <c r="H232" s="96">
        <v>205268090.306454</v>
      </c>
      <c r="I232" s="96"/>
      <c r="J232" s="13">
        <v>142026137.948338</v>
      </c>
      <c r="K232" s="13">
        <v>81737642.455847293</v>
      </c>
      <c r="L232" s="13">
        <v>32543781.708234198</v>
      </c>
    </row>
    <row r="233" spans="2:12" s="1" customFormat="1" ht="10.199999999999999" x14ac:dyDescent="0.15">
      <c r="B233" s="60">
        <v>45231</v>
      </c>
      <c r="C233" s="61">
        <v>51987</v>
      </c>
      <c r="D233" s="13">
        <v>222</v>
      </c>
      <c r="E233" s="62">
        <v>6756</v>
      </c>
      <c r="F233" s="112"/>
      <c r="G233" s="112"/>
      <c r="H233" s="96">
        <v>200378369.371943</v>
      </c>
      <c r="I233" s="96"/>
      <c r="J233" s="13">
        <v>138415343.29970199</v>
      </c>
      <c r="K233" s="13">
        <v>79463525.861756593</v>
      </c>
      <c r="L233" s="13">
        <v>31508652.135128599</v>
      </c>
    </row>
    <row r="234" spans="2:12" s="1" customFormat="1" ht="10.199999999999999" x14ac:dyDescent="0.15">
      <c r="B234" s="60">
        <v>45231</v>
      </c>
      <c r="C234" s="61">
        <v>52018</v>
      </c>
      <c r="D234" s="13">
        <v>223</v>
      </c>
      <c r="E234" s="62">
        <v>6787</v>
      </c>
      <c r="F234" s="112"/>
      <c r="G234" s="112"/>
      <c r="H234" s="96">
        <v>195562397.288459</v>
      </c>
      <c r="I234" s="96"/>
      <c r="J234" s="13">
        <v>134859494.526712</v>
      </c>
      <c r="K234" s="13">
        <v>77225231.233203501</v>
      </c>
      <c r="L234" s="13">
        <v>30491432.718091901</v>
      </c>
    </row>
    <row r="235" spans="2:12" s="1" customFormat="1" ht="10.199999999999999" x14ac:dyDescent="0.15">
      <c r="B235" s="60">
        <v>45231</v>
      </c>
      <c r="C235" s="61">
        <v>52048</v>
      </c>
      <c r="D235" s="13">
        <v>224</v>
      </c>
      <c r="E235" s="62">
        <v>6817</v>
      </c>
      <c r="F235" s="112"/>
      <c r="G235" s="112"/>
      <c r="H235" s="96">
        <v>190839721.41950399</v>
      </c>
      <c r="I235" s="96"/>
      <c r="J235" s="13">
        <v>131386731.679254</v>
      </c>
      <c r="K235" s="13">
        <v>75051429.143412799</v>
      </c>
      <c r="L235" s="13">
        <v>29511661.708848398</v>
      </c>
    </row>
    <row r="236" spans="2:12" s="1" customFormat="1" ht="10.199999999999999" x14ac:dyDescent="0.15">
      <c r="B236" s="60">
        <v>45231</v>
      </c>
      <c r="C236" s="61">
        <v>52079</v>
      </c>
      <c r="D236" s="13">
        <v>225</v>
      </c>
      <c r="E236" s="62">
        <v>6848</v>
      </c>
      <c r="F236" s="112"/>
      <c r="G236" s="112"/>
      <c r="H236" s="96">
        <v>186193487.43542701</v>
      </c>
      <c r="I236" s="96"/>
      <c r="J236" s="13">
        <v>127970539.540261</v>
      </c>
      <c r="K236" s="13">
        <v>72914105.282872707</v>
      </c>
      <c r="L236" s="13">
        <v>28549786.702379901</v>
      </c>
    </row>
    <row r="237" spans="2:12" s="1" customFormat="1" ht="10.199999999999999" x14ac:dyDescent="0.15">
      <c r="B237" s="60">
        <v>45231</v>
      </c>
      <c r="C237" s="61">
        <v>52110</v>
      </c>
      <c r="D237" s="13">
        <v>226</v>
      </c>
      <c r="E237" s="62">
        <v>6879</v>
      </c>
      <c r="F237" s="112"/>
      <c r="G237" s="112"/>
      <c r="H237" s="96">
        <v>181609348.620534</v>
      </c>
      <c r="I237" s="96"/>
      <c r="J237" s="13">
        <v>124608163.21809199</v>
      </c>
      <c r="K237" s="13">
        <v>70817752.101791307</v>
      </c>
      <c r="L237" s="13">
        <v>27611504.664094198</v>
      </c>
    </row>
    <row r="238" spans="2:12" s="1" customFormat="1" ht="10.199999999999999" x14ac:dyDescent="0.15">
      <c r="B238" s="60">
        <v>45231</v>
      </c>
      <c r="C238" s="61">
        <v>52140</v>
      </c>
      <c r="D238" s="13">
        <v>227</v>
      </c>
      <c r="E238" s="62">
        <v>6909</v>
      </c>
      <c r="F238" s="112"/>
      <c r="G238" s="112"/>
      <c r="H238" s="96">
        <v>177127043.38795599</v>
      </c>
      <c r="I238" s="96"/>
      <c r="J238" s="13">
        <v>121333221.162598</v>
      </c>
      <c r="K238" s="13">
        <v>68786804.962067202</v>
      </c>
      <c r="L238" s="13">
        <v>26709709.070814501</v>
      </c>
    </row>
    <row r="239" spans="2:12" s="1" customFormat="1" ht="10.199999999999999" x14ac:dyDescent="0.15">
      <c r="B239" s="60">
        <v>45231</v>
      </c>
      <c r="C239" s="61">
        <v>52171</v>
      </c>
      <c r="D239" s="13">
        <v>228</v>
      </c>
      <c r="E239" s="62">
        <v>6940</v>
      </c>
      <c r="F239" s="112"/>
      <c r="G239" s="112"/>
      <c r="H239" s="96">
        <v>172716618.88944</v>
      </c>
      <c r="I239" s="96"/>
      <c r="J239" s="13">
        <v>118111384.596856</v>
      </c>
      <c r="K239" s="13">
        <v>66789972.364599504</v>
      </c>
      <c r="L239" s="13">
        <v>25824498.906504001</v>
      </c>
    </row>
    <row r="240" spans="2:12" s="1" customFormat="1" ht="10.199999999999999" x14ac:dyDescent="0.15">
      <c r="B240" s="60">
        <v>45231</v>
      </c>
      <c r="C240" s="61">
        <v>52201</v>
      </c>
      <c r="D240" s="13">
        <v>229</v>
      </c>
      <c r="E240" s="62">
        <v>6970</v>
      </c>
      <c r="F240" s="112"/>
      <c r="G240" s="112"/>
      <c r="H240" s="96">
        <v>168362555.73592201</v>
      </c>
      <c r="I240" s="96"/>
      <c r="J240" s="13">
        <v>114944899.031331</v>
      </c>
      <c r="K240" s="13">
        <v>64839397.9268573</v>
      </c>
      <c r="L240" s="13">
        <v>24967536.675954901</v>
      </c>
    </row>
    <row r="241" spans="2:12" s="1" customFormat="1" ht="10.199999999999999" x14ac:dyDescent="0.15">
      <c r="B241" s="60">
        <v>45231</v>
      </c>
      <c r="C241" s="61">
        <v>52232</v>
      </c>
      <c r="D241" s="13">
        <v>230</v>
      </c>
      <c r="E241" s="62">
        <v>7001</v>
      </c>
      <c r="F241" s="112"/>
      <c r="G241" s="112"/>
      <c r="H241" s="96">
        <v>164064483.36961001</v>
      </c>
      <c r="I241" s="96"/>
      <c r="J241" s="13">
        <v>111820530.360173</v>
      </c>
      <c r="K241" s="13">
        <v>62916551.559720501</v>
      </c>
      <c r="L241" s="13">
        <v>24124496.256015401</v>
      </c>
    </row>
    <row r="242" spans="2:12" s="1" customFormat="1" ht="10.199999999999999" x14ac:dyDescent="0.15">
      <c r="B242" s="60">
        <v>45231</v>
      </c>
      <c r="C242" s="61">
        <v>52263</v>
      </c>
      <c r="D242" s="13">
        <v>231</v>
      </c>
      <c r="E242" s="62">
        <v>7032</v>
      </c>
      <c r="F242" s="112"/>
      <c r="G242" s="112"/>
      <c r="H242" s="96">
        <v>159803614.92669499</v>
      </c>
      <c r="I242" s="96"/>
      <c r="J242" s="13">
        <v>108731743.21870901</v>
      </c>
      <c r="K242" s="13">
        <v>61023035.470782302</v>
      </c>
      <c r="L242" s="13">
        <v>23299348.0558418</v>
      </c>
    </row>
    <row r="243" spans="2:12" s="1" customFormat="1" ht="10.199999999999999" x14ac:dyDescent="0.15">
      <c r="B243" s="60">
        <v>45231</v>
      </c>
      <c r="C243" s="61">
        <v>52291</v>
      </c>
      <c r="D243" s="13">
        <v>232</v>
      </c>
      <c r="E243" s="62">
        <v>7060</v>
      </c>
      <c r="F243" s="112"/>
      <c r="G243" s="112"/>
      <c r="H243" s="96">
        <v>155601001.09781399</v>
      </c>
      <c r="I243" s="96"/>
      <c r="J243" s="13">
        <v>105710045.88835201</v>
      </c>
      <c r="K243" s="13">
        <v>59190885.029933602</v>
      </c>
      <c r="L243" s="13">
        <v>22513333.615034699</v>
      </c>
    </row>
    <row r="244" spans="2:12" s="1" customFormat="1" ht="10.199999999999999" x14ac:dyDescent="0.15">
      <c r="B244" s="60">
        <v>45231</v>
      </c>
      <c r="C244" s="61">
        <v>52322</v>
      </c>
      <c r="D244" s="13">
        <v>233</v>
      </c>
      <c r="E244" s="62">
        <v>7091</v>
      </c>
      <c r="F244" s="112"/>
      <c r="G244" s="112"/>
      <c r="H244" s="96">
        <v>151470994.262467</v>
      </c>
      <c r="I244" s="96"/>
      <c r="J244" s="13">
        <v>102729725.996512</v>
      </c>
      <c r="K244" s="13">
        <v>57375805.404207498</v>
      </c>
      <c r="L244" s="13">
        <v>21730533.458921701</v>
      </c>
    </row>
    <row r="245" spans="2:12" s="1" customFormat="1" ht="10.199999999999999" x14ac:dyDescent="0.15">
      <c r="B245" s="60">
        <v>45231</v>
      </c>
      <c r="C245" s="61">
        <v>52352</v>
      </c>
      <c r="D245" s="13">
        <v>234</v>
      </c>
      <c r="E245" s="62">
        <v>7121</v>
      </c>
      <c r="F245" s="112"/>
      <c r="G245" s="112"/>
      <c r="H245" s="96">
        <v>147301835.50184801</v>
      </c>
      <c r="I245" s="96"/>
      <c r="J245" s="13">
        <v>99738164.721064806</v>
      </c>
      <c r="K245" s="13">
        <v>55567877.044180296</v>
      </c>
      <c r="L245" s="13">
        <v>20959527.184546199</v>
      </c>
    </row>
    <row r="246" spans="2:12" s="1" customFormat="1" ht="10.199999999999999" x14ac:dyDescent="0.15">
      <c r="B246" s="60">
        <v>45231</v>
      </c>
      <c r="C246" s="61">
        <v>52383</v>
      </c>
      <c r="D246" s="13">
        <v>235</v>
      </c>
      <c r="E246" s="62">
        <v>7152</v>
      </c>
      <c r="F246" s="112"/>
      <c r="G246" s="112"/>
      <c r="H246" s="96">
        <v>143261736.805545</v>
      </c>
      <c r="I246" s="96"/>
      <c r="J246" s="13">
        <v>96838087.765880898</v>
      </c>
      <c r="K246" s="13">
        <v>53814923.881967001</v>
      </c>
      <c r="L246" s="13">
        <v>20212360.069277499</v>
      </c>
    </row>
    <row r="247" spans="2:12" s="1" customFormat="1" ht="10.199999999999999" x14ac:dyDescent="0.15">
      <c r="B247" s="60">
        <v>45231</v>
      </c>
      <c r="C247" s="61">
        <v>52413</v>
      </c>
      <c r="D247" s="13">
        <v>236</v>
      </c>
      <c r="E247" s="62">
        <v>7182</v>
      </c>
      <c r="F247" s="112"/>
      <c r="G247" s="112"/>
      <c r="H247" s="96">
        <v>139288393.601547</v>
      </c>
      <c r="I247" s="96"/>
      <c r="J247" s="13">
        <v>93997755.413831204</v>
      </c>
      <c r="K247" s="13">
        <v>52107924.571056999</v>
      </c>
      <c r="L247" s="13">
        <v>19491001.514456201</v>
      </c>
    </row>
    <row r="248" spans="2:12" s="1" customFormat="1" ht="10.199999999999999" x14ac:dyDescent="0.15">
      <c r="B248" s="60">
        <v>45231</v>
      </c>
      <c r="C248" s="61">
        <v>52444</v>
      </c>
      <c r="D248" s="13">
        <v>237</v>
      </c>
      <c r="E248" s="62">
        <v>7213</v>
      </c>
      <c r="F248" s="112"/>
      <c r="G248" s="112"/>
      <c r="H248" s="96">
        <v>135365645.12113199</v>
      </c>
      <c r="I248" s="96"/>
      <c r="J248" s="13">
        <v>91195580.006242707</v>
      </c>
      <c r="K248" s="13">
        <v>50425960.043210298</v>
      </c>
      <c r="L248" s="13">
        <v>18781971.3761818</v>
      </c>
    </row>
    <row r="249" spans="2:12" s="1" customFormat="1" ht="10.199999999999999" x14ac:dyDescent="0.15">
      <c r="B249" s="60">
        <v>45231</v>
      </c>
      <c r="C249" s="61">
        <v>52475</v>
      </c>
      <c r="D249" s="13">
        <v>238</v>
      </c>
      <c r="E249" s="62">
        <v>7244</v>
      </c>
      <c r="F249" s="112"/>
      <c r="G249" s="112"/>
      <c r="H249" s="96">
        <v>131476683.10465901</v>
      </c>
      <c r="I249" s="96"/>
      <c r="J249" s="13">
        <v>88425362.863381907</v>
      </c>
      <c r="K249" s="13">
        <v>48769839.809027597</v>
      </c>
      <c r="L249" s="13">
        <v>18088183.187353101</v>
      </c>
    </row>
    <row r="250" spans="2:12" s="1" customFormat="1" ht="10.199999999999999" x14ac:dyDescent="0.15">
      <c r="B250" s="60">
        <v>45231</v>
      </c>
      <c r="C250" s="61">
        <v>52505</v>
      </c>
      <c r="D250" s="13">
        <v>239</v>
      </c>
      <c r="E250" s="62">
        <v>7274</v>
      </c>
      <c r="F250" s="112"/>
      <c r="G250" s="112"/>
      <c r="H250" s="96">
        <v>127627644.671877</v>
      </c>
      <c r="I250" s="96"/>
      <c r="J250" s="13">
        <v>85695778.0965738</v>
      </c>
      <c r="K250" s="13">
        <v>47148043.131377503</v>
      </c>
      <c r="L250" s="13">
        <v>17414995.804812301</v>
      </c>
    </row>
    <row r="251" spans="2:12" s="1" customFormat="1" ht="10.199999999999999" x14ac:dyDescent="0.15">
      <c r="B251" s="60">
        <v>45231</v>
      </c>
      <c r="C251" s="61">
        <v>52536</v>
      </c>
      <c r="D251" s="13">
        <v>240</v>
      </c>
      <c r="E251" s="62">
        <v>7305</v>
      </c>
      <c r="F251" s="112"/>
      <c r="G251" s="112"/>
      <c r="H251" s="96">
        <v>123803720.684065</v>
      </c>
      <c r="I251" s="96"/>
      <c r="J251" s="13">
        <v>82987206.883810207</v>
      </c>
      <c r="K251" s="13">
        <v>45541726.027745597</v>
      </c>
      <c r="L251" s="13">
        <v>16750424.123029999</v>
      </c>
    </row>
    <row r="252" spans="2:12" s="1" customFormat="1" ht="10.199999999999999" x14ac:dyDescent="0.15">
      <c r="B252" s="60">
        <v>45231</v>
      </c>
      <c r="C252" s="61">
        <v>52566</v>
      </c>
      <c r="D252" s="13">
        <v>241</v>
      </c>
      <c r="E252" s="62">
        <v>7335</v>
      </c>
      <c r="F252" s="112"/>
      <c r="G252" s="112"/>
      <c r="H252" s="96">
        <v>119990168.261206</v>
      </c>
      <c r="I252" s="96"/>
      <c r="J252" s="13">
        <v>80298914.3565038</v>
      </c>
      <c r="K252" s="13">
        <v>43957985.311763801</v>
      </c>
      <c r="L252" s="13">
        <v>16101642.674646201</v>
      </c>
    </row>
    <row r="253" spans="2:12" s="1" customFormat="1" ht="10.199999999999999" x14ac:dyDescent="0.15">
      <c r="B253" s="60">
        <v>45231</v>
      </c>
      <c r="C253" s="61">
        <v>52597</v>
      </c>
      <c r="D253" s="13">
        <v>242</v>
      </c>
      <c r="E253" s="62">
        <v>7366</v>
      </c>
      <c r="F253" s="112"/>
      <c r="G253" s="112"/>
      <c r="H253" s="96">
        <v>115965995.682065</v>
      </c>
      <c r="I253" s="96"/>
      <c r="J253" s="13">
        <v>77474262.640687495</v>
      </c>
      <c r="K253" s="13">
        <v>42303826.308802299</v>
      </c>
      <c r="L253" s="13">
        <v>15430097.6656965</v>
      </c>
    </row>
    <row r="254" spans="2:12" s="1" customFormat="1" ht="10.199999999999999" x14ac:dyDescent="0.15">
      <c r="B254" s="60">
        <v>45231</v>
      </c>
      <c r="C254" s="61">
        <v>52628</v>
      </c>
      <c r="D254" s="13">
        <v>243</v>
      </c>
      <c r="E254" s="62">
        <v>7397</v>
      </c>
      <c r="F254" s="112"/>
      <c r="G254" s="112"/>
      <c r="H254" s="96">
        <v>112193677.657781</v>
      </c>
      <c r="I254" s="96"/>
      <c r="J254" s="13">
        <v>74826934.529718593</v>
      </c>
      <c r="K254" s="13">
        <v>40754375.754630201</v>
      </c>
      <c r="L254" s="13">
        <v>14801982.6054658</v>
      </c>
    </row>
    <row r="255" spans="2:12" s="1" customFormat="1" ht="10.199999999999999" x14ac:dyDescent="0.15">
      <c r="B255" s="60">
        <v>45231</v>
      </c>
      <c r="C255" s="61">
        <v>52657</v>
      </c>
      <c r="D255" s="13">
        <v>244</v>
      </c>
      <c r="E255" s="62">
        <v>7426</v>
      </c>
      <c r="F255" s="112"/>
      <c r="G255" s="112"/>
      <c r="H255" s="96">
        <v>108443689.27726801</v>
      </c>
      <c r="I255" s="96"/>
      <c r="J255" s="13">
        <v>72211138.966070905</v>
      </c>
      <c r="K255" s="13">
        <v>39236108.648277797</v>
      </c>
      <c r="L255" s="13">
        <v>14194075.795158699</v>
      </c>
    </row>
    <row r="256" spans="2:12" s="1" customFormat="1" ht="10.199999999999999" x14ac:dyDescent="0.15">
      <c r="B256" s="60">
        <v>45231</v>
      </c>
      <c r="C256" s="61">
        <v>52688</v>
      </c>
      <c r="D256" s="13">
        <v>245</v>
      </c>
      <c r="E256" s="62">
        <v>7457</v>
      </c>
      <c r="F256" s="112"/>
      <c r="G256" s="112"/>
      <c r="H256" s="96">
        <v>104707140.401768</v>
      </c>
      <c r="I256" s="96"/>
      <c r="J256" s="13">
        <v>69604767.819890797</v>
      </c>
      <c r="K256" s="13">
        <v>37723746.296139598</v>
      </c>
      <c r="L256" s="13">
        <v>13589160.451681999</v>
      </c>
    </row>
    <row r="257" spans="2:12" s="1" customFormat="1" ht="10.199999999999999" x14ac:dyDescent="0.15">
      <c r="B257" s="60">
        <v>45231</v>
      </c>
      <c r="C257" s="61">
        <v>52718</v>
      </c>
      <c r="D257" s="13">
        <v>246</v>
      </c>
      <c r="E257" s="62">
        <v>7487</v>
      </c>
      <c r="F257" s="112"/>
      <c r="G257" s="112"/>
      <c r="H257" s="96">
        <v>100919929.039756</v>
      </c>
      <c r="I257" s="96"/>
      <c r="J257" s="13">
        <v>66977076.5038004</v>
      </c>
      <c r="K257" s="13">
        <v>36210271.4574579</v>
      </c>
      <c r="L257" s="13">
        <v>12990494.2545022</v>
      </c>
    </row>
    <row r="258" spans="2:12" s="1" customFormat="1" ht="10.199999999999999" x14ac:dyDescent="0.15">
      <c r="B258" s="60">
        <v>45231</v>
      </c>
      <c r="C258" s="61">
        <v>52749</v>
      </c>
      <c r="D258" s="13">
        <v>247</v>
      </c>
      <c r="E258" s="62">
        <v>7518</v>
      </c>
      <c r="F258" s="112"/>
      <c r="G258" s="112"/>
      <c r="H258" s="96">
        <v>97249130.693615004</v>
      </c>
      <c r="I258" s="96"/>
      <c r="J258" s="13">
        <v>64431428.102581099</v>
      </c>
      <c r="K258" s="13">
        <v>34745410.2527465</v>
      </c>
      <c r="L258" s="13">
        <v>12412176.9423772</v>
      </c>
    </row>
    <row r="259" spans="2:12" s="1" customFormat="1" ht="10.199999999999999" x14ac:dyDescent="0.15">
      <c r="B259" s="60">
        <v>45231</v>
      </c>
      <c r="C259" s="61">
        <v>52779</v>
      </c>
      <c r="D259" s="13">
        <v>248</v>
      </c>
      <c r="E259" s="62">
        <v>7548</v>
      </c>
      <c r="F259" s="112"/>
      <c r="G259" s="112"/>
      <c r="H259" s="96">
        <v>93624881.631293997</v>
      </c>
      <c r="I259" s="96"/>
      <c r="J259" s="13">
        <v>61928401.710280202</v>
      </c>
      <c r="K259" s="13">
        <v>33313428.0651948</v>
      </c>
      <c r="L259" s="13">
        <v>11851843.9049615</v>
      </c>
    </row>
    <row r="260" spans="2:12" s="1" customFormat="1" ht="10.199999999999999" x14ac:dyDescent="0.15">
      <c r="B260" s="60">
        <v>45231</v>
      </c>
      <c r="C260" s="61">
        <v>52810</v>
      </c>
      <c r="D260" s="13">
        <v>249</v>
      </c>
      <c r="E260" s="62">
        <v>7579</v>
      </c>
      <c r="F260" s="112"/>
      <c r="G260" s="112"/>
      <c r="H260" s="96">
        <v>90084953.463958994</v>
      </c>
      <c r="I260" s="96"/>
      <c r="J260" s="13">
        <v>59485843.958765499</v>
      </c>
      <c r="K260" s="13">
        <v>31918110.521247</v>
      </c>
      <c r="L260" s="13">
        <v>11307338.4433487</v>
      </c>
    </row>
    <row r="261" spans="2:12" s="1" customFormat="1" ht="10.199999999999999" x14ac:dyDescent="0.15">
      <c r="B261" s="60">
        <v>45231</v>
      </c>
      <c r="C261" s="61">
        <v>52841</v>
      </c>
      <c r="D261" s="13">
        <v>250</v>
      </c>
      <c r="E261" s="62">
        <v>7610</v>
      </c>
      <c r="F261" s="112"/>
      <c r="G261" s="112"/>
      <c r="H261" s="96">
        <v>86615817.191909999</v>
      </c>
      <c r="I261" s="96"/>
      <c r="J261" s="13">
        <v>57098060.341366701</v>
      </c>
      <c r="K261" s="13">
        <v>30558989.889050599</v>
      </c>
      <c r="L261" s="13">
        <v>10780001.7536448</v>
      </c>
    </row>
    <row r="262" spans="2:12" s="1" customFormat="1" ht="10.199999999999999" x14ac:dyDescent="0.15">
      <c r="B262" s="60">
        <v>45231</v>
      </c>
      <c r="C262" s="61">
        <v>52871</v>
      </c>
      <c r="D262" s="13">
        <v>251</v>
      </c>
      <c r="E262" s="62">
        <v>7640</v>
      </c>
      <c r="F262" s="112"/>
      <c r="G262" s="112"/>
      <c r="H262" s="96">
        <v>83242914.133476004</v>
      </c>
      <c r="I262" s="96"/>
      <c r="J262" s="13">
        <v>54784535.510160796</v>
      </c>
      <c r="K262" s="13">
        <v>29248620.7102019</v>
      </c>
      <c r="L262" s="13">
        <v>10275460.8965862</v>
      </c>
    </row>
    <row r="263" spans="2:12" s="1" customFormat="1" ht="10.199999999999999" x14ac:dyDescent="0.15">
      <c r="B263" s="60">
        <v>45231</v>
      </c>
      <c r="C263" s="61">
        <v>52902</v>
      </c>
      <c r="D263" s="13">
        <v>252</v>
      </c>
      <c r="E263" s="62">
        <v>7671</v>
      </c>
      <c r="F263" s="112"/>
      <c r="G263" s="112"/>
      <c r="H263" s="96">
        <v>79936584.740269005</v>
      </c>
      <c r="I263" s="96"/>
      <c r="J263" s="13">
        <v>52519317.867730297</v>
      </c>
      <c r="K263" s="13">
        <v>27967946.260486402</v>
      </c>
      <c r="L263" s="13">
        <v>9783925.0299866404</v>
      </c>
    </row>
    <row r="264" spans="2:12" s="1" customFormat="1" ht="10.199999999999999" x14ac:dyDescent="0.15">
      <c r="B264" s="60">
        <v>45231</v>
      </c>
      <c r="C264" s="61">
        <v>52932</v>
      </c>
      <c r="D264" s="13">
        <v>253</v>
      </c>
      <c r="E264" s="62">
        <v>7701</v>
      </c>
      <c r="F264" s="112"/>
      <c r="G264" s="112"/>
      <c r="H264" s="96">
        <v>76689441.701620996</v>
      </c>
      <c r="I264" s="96"/>
      <c r="J264" s="13">
        <v>50303201.243118599</v>
      </c>
      <c r="K264" s="13">
        <v>26721872.7173176</v>
      </c>
      <c r="L264" s="13">
        <v>9309696.3113155309</v>
      </c>
    </row>
    <row r="265" spans="2:12" s="1" customFormat="1" ht="10.199999999999999" x14ac:dyDescent="0.15">
      <c r="B265" s="60">
        <v>45231</v>
      </c>
      <c r="C265" s="61">
        <v>52963</v>
      </c>
      <c r="D265" s="13">
        <v>254</v>
      </c>
      <c r="E265" s="62">
        <v>7732</v>
      </c>
      <c r="F265" s="112"/>
      <c r="G265" s="112"/>
      <c r="H265" s="96">
        <v>73565223.508163005</v>
      </c>
      <c r="I265" s="96"/>
      <c r="J265" s="13">
        <v>48172078.534658901</v>
      </c>
      <c r="K265" s="13">
        <v>25524705.832464799</v>
      </c>
      <c r="L265" s="13">
        <v>8854947.4542939793</v>
      </c>
    </row>
    <row r="266" spans="2:12" s="1" customFormat="1" ht="10.199999999999999" x14ac:dyDescent="0.15">
      <c r="B266" s="60">
        <v>45231</v>
      </c>
      <c r="C266" s="61">
        <v>52994</v>
      </c>
      <c r="D266" s="13">
        <v>255</v>
      </c>
      <c r="E266" s="62">
        <v>7763</v>
      </c>
      <c r="F266" s="112"/>
      <c r="G266" s="112"/>
      <c r="H266" s="96">
        <v>70471051.580087006</v>
      </c>
      <c r="I266" s="96"/>
      <c r="J266" s="13">
        <v>46067681.770015202</v>
      </c>
      <c r="K266" s="13">
        <v>24347580.528503899</v>
      </c>
      <c r="L266" s="13">
        <v>8410807.1122228894</v>
      </c>
    </row>
    <row r="267" spans="2:12" s="1" customFormat="1" ht="10.199999999999999" x14ac:dyDescent="0.15">
      <c r="B267" s="60">
        <v>45231</v>
      </c>
      <c r="C267" s="61">
        <v>53022</v>
      </c>
      <c r="D267" s="13">
        <v>256</v>
      </c>
      <c r="E267" s="62">
        <v>7791</v>
      </c>
      <c r="F267" s="112"/>
      <c r="G267" s="112"/>
      <c r="H267" s="96">
        <v>67396574.436367005</v>
      </c>
      <c r="I267" s="96"/>
      <c r="J267" s="13">
        <v>43990363.658251204</v>
      </c>
      <c r="K267" s="13">
        <v>23196268.1809895</v>
      </c>
      <c r="L267" s="13">
        <v>7982427.7198508</v>
      </c>
    </row>
    <row r="268" spans="2:12" s="1" customFormat="1" ht="10.199999999999999" x14ac:dyDescent="0.15">
      <c r="B268" s="60">
        <v>45231</v>
      </c>
      <c r="C268" s="61">
        <v>53053</v>
      </c>
      <c r="D268" s="13">
        <v>257</v>
      </c>
      <c r="E268" s="62">
        <v>7822</v>
      </c>
      <c r="F268" s="112"/>
      <c r="G268" s="112"/>
      <c r="H268" s="96">
        <v>64345141.268234</v>
      </c>
      <c r="I268" s="96"/>
      <c r="J268" s="13">
        <v>41927432.335861698</v>
      </c>
      <c r="K268" s="13">
        <v>22052251.079167701</v>
      </c>
      <c r="L268" s="13">
        <v>7556599.7871901896</v>
      </c>
    </row>
    <row r="269" spans="2:12" s="1" customFormat="1" ht="10.199999999999999" x14ac:dyDescent="0.15">
      <c r="B269" s="60">
        <v>45231</v>
      </c>
      <c r="C269" s="61">
        <v>53083</v>
      </c>
      <c r="D269" s="13">
        <v>258</v>
      </c>
      <c r="E269" s="62">
        <v>7852</v>
      </c>
      <c r="F269" s="112"/>
      <c r="G269" s="112"/>
      <c r="H269" s="96">
        <v>61328707.295281999</v>
      </c>
      <c r="I269" s="96"/>
      <c r="J269" s="13">
        <v>39896323.710732199</v>
      </c>
      <c r="K269" s="13">
        <v>20932317.242958602</v>
      </c>
      <c r="L269" s="13">
        <v>7143431.5033999002</v>
      </c>
    </row>
    <row r="270" spans="2:12" s="1" customFormat="1" ht="10.199999999999999" x14ac:dyDescent="0.15">
      <c r="B270" s="60">
        <v>45231</v>
      </c>
      <c r="C270" s="61">
        <v>53114</v>
      </c>
      <c r="D270" s="13">
        <v>259</v>
      </c>
      <c r="E270" s="62">
        <v>7883</v>
      </c>
      <c r="F270" s="112"/>
      <c r="G270" s="112"/>
      <c r="H270" s="96">
        <v>58383310.286871001</v>
      </c>
      <c r="I270" s="96"/>
      <c r="J270" s="13">
        <v>37915829.6130528</v>
      </c>
      <c r="K270" s="13">
        <v>19842623.177754998</v>
      </c>
      <c r="L270" s="13">
        <v>6742877.6765273996</v>
      </c>
    </row>
    <row r="271" spans="2:12" s="1" customFormat="1" ht="10.199999999999999" x14ac:dyDescent="0.15">
      <c r="B271" s="60">
        <v>45231</v>
      </c>
      <c r="C271" s="61">
        <v>53144</v>
      </c>
      <c r="D271" s="13">
        <v>260</v>
      </c>
      <c r="E271" s="62">
        <v>7913</v>
      </c>
      <c r="F271" s="112"/>
      <c r="G271" s="112"/>
      <c r="H271" s="96">
        <v>55484545.963803001</v>
      </c>
      <c r="I271" s="96"/>
      <c r="J271" s="13">
        <v>35974141.977748103</v>
      </c>
      <c r="K271" s="13">
        <v>18780136.0296892</v>
      </c>
      <c r="L271" s="13">
        <v>6355665.2243623696</v>
      </c>
    </row>
    <row r="272" spans="2:12" s="1" customFormat="1" ht="10.199999999999999" x14ac:dyDescent="0.15">
      <c r="B272" s="60">
        <v>45231</v>
      </c>
      <c r="C272" s="61">
        <v>53175</v>
      </c>
      <c r="D272" s="13">
        <v>261</v>
      </c>
      <c r="E272" s="62">
        <v>7944</v>
      </c>
      <c r="F272" s="112"/>
      <c r="G272" s="112"/>
      <c r="H272" s="96">
        <v>52620612.0656</v>
      </c>
      <c r="I272" s="96"/>
      <c r="J272" s="13">
        <v>34059406.995057501</v>
      </c>
      <c r="K272" s="13">
        <v>17735337.786168002</v>
      </c>
      <c r="L272" s="13">
        <v>5976657.42975152</v>
      </c>
    </row>
    <row r="273" spans="2:12" s="1" customFormat="1" ht="10.199999999999999" x14ac:dyDescent="0.15">
      <c r="B273" s="60">
        <v>45231</v>
      </c>
      <c r="C273" s="61">
        <v>53206</v>
      </c>
      <c r="D273" s="13">
        <v>262</v>
      </c>
      <c r="E273" s="62">
        <v>7975</v>
      </c>
      <c r="F273" s="112"/>
      <c r="G273" s="112"/>
      <c r="H273" s="96">
        <v>49792233.913473003</v>
      </c>
      <c r="I273" s="96"/>
      <c r="J273" s="13">
        <v>32174038.498180401</v>
      </c>
      <c r="K273" s="13">
        <v>16710985.1092117</v>
      </c>
      <c r="L273" s="13">
        <v>5607607.0231944304</v>
      </c>
    </row>
    <row r="274" spans="2:12" s="1" customFormat="1" ht="10.199999999999999" x14ac:dyDescent="0.15">
      <c r="B274" s="60">
        <v>45231</v>
      </c>
      <c r="C274" s="61">
        <v>53236</v>
      </c>
      <c r="D274" s="13">
        <v>263</v>
      </c>
      <c r="E274" s="62">
        <v>8005</v>
      </c>
      <c r="F274" s="112"/>
      <c r="G274" s="112"/>
      <c r="H274" s="96">
        <v>47051366.378454998</v>
      </c>
      <c r="I274" s="96"/>
      <c r="J274" s="13">
        <v>30353079.977595199</v>
      </c>
      <c r="K274" s="13">
        <v>15726388.806794399</v>
      </c>
      <c r="L274" s="13">
        <v>5255579.5109107299</v>
      </c>
    </row>
    <row r="275" spans="2:12" s="1" customFormat="1" ht="10.199999999999999" x14ac:dyDescent="0.15">
      <c r="B275" s="60">
        <v>45231</v>
      </c>
      <c r="C275" s="61">
        <v>53267</v>
      </c>
      <c r="D275" s="13">
        <v>264</v>
      </c>
      <c r="E275" s="62">
        <v>8036</v>
      </c>
      <c r="F275" s="112"/>
      <c r="G275" s="112"/>
      <c r="H275" s="96">
        <v>44415673.227338001</v>
      </c>
      <c r="I275" s="96"/>
      <c r="J275" s="13">
        <v>28604183.447678201</v>
      </c>
      <c r="K275" s="13">
        <v>14782568.1523284</v>
      </c>
      <c r="L275" s="13">
        <v>4919241.1357863797</v>
      </c>
    </row>
    <row r="276" spans="2:12" s="1" customFormat="1" ht="10.199999999999999" x14ac:dyDescent="0.15">
      <c r="B276" s="60">
        <v>45231</v>
      </c>
      <c r="C276" s="61">
        <v>53297</v>
      </c>
      <c r="D276" s="13">
        <v>265</v>
      </c>
      <c r="E276" s="62">
        <v>8066</v>
      </c>
      <c r="F276" s="112"/>
      <c r="G276" s="112"/>
      <c r="H276" s="96">
        <v>41856910.572521999</v>
      </c>
      <c r="I276" s="96"/>
      <c r="J276" s="13">
        <v>26912065.800035</v>
      </c>
      <c r="K276" s="13">
        <v>13873854.5942814</v>
      </c>
      <c r="L276" s="13">
        <v>4597920.3511587903</v>
      </c>
    </row>
    <row r="277" spans="2:12" s="1" customFormat="1" ht="10.199999999999999" x14ac:dyDescent="0.15">
      <c r="B277" s="60">
        <v>45231</v>
      </c>
      <c r="C277" s="61">
        <v>53328</v>
      </c>
      <c r="D277" s="13">
        <v>266</v>
      </c>
      <c r="E277" s="62">
        <v>8097</v>
      </c>
      <c r="F277" s="112"/>
      <c r="G277" s="112"/>
      <c r="H277" s="96">
        <v>39397471.513053998</v>
      </c>
      <c r="I277" s="96"/>
      <c r="J277" s="13">
        <v>25287796.909909099</v>
      </c>
      <c r="K277" s="13">
        <v>13003348.1488936</v>
      </c>
      <c r="L277" s="13">
        <v>4291173.9054977996</v>
      </c>
    </row>
    <row r="278" spans="2:12" s="1" customFormat="1" ht="10.199999999999999" x14ac:dyDescent="0.15">
      <c r="B278" s="60">
        <v>45231</v>
      </c>
      <c r="C278" s="61">
        <v>53359</v>
      </c>
      <c r="D278" s="13">
        <v>267</v>
      </c>
      <c r="E278" s="62">
        <v>8128</v>
      </c>
      <c r="F278" s="112"/>
      <c r="G278" s="112"/>
      <c r="H278" s="96">
        <v>37014482.138320997</v>
      </c>
      <c r="I278" s="96"/>
      <c r="J278" s="13">
        <v>23717947.394661698</v>
      </c>
      <c r="K278" s="13">
        <v>12165091.7795444</v>
      </c>
      <c r="L278" s="13">
        <v>3997541.06924767</v>
      </c>
    </row>
    <row r="279" spans="2:12" s="1" customFormat="1" ht="10.199999999999999" x14ac:dyDescent="0.15">
      <c r="B279" s="60">
        <v>45231</v>
      </c>
      <c r="C279" s="61">
        <v>53387</v>
      </c>
      <c r="D279" s="13">
        <v>268</v>
      </c>
      <c r="E279" s="62">
        <v>8156</v>
      </c>
      <c r="F279" s="112"/>
      <c r="G279" s="112"/>
      <c r="H279" s="96">
        <v>34725470.211762004</v>
      </c>
      <c r="I279" s="96"/>
      <c r="J279" s="13">
        <v>22217115.971552402</v>
      </c>
      <c r="K279" s="13">
        <v>11369126.1794855</v>
      </c>
      <c r="L279" s="13">
        <v>3721685.2576573198</v>
      </c>
    </row>
    <row r="280" spans="2:12" s="1" customFormat="1" ht="10.199999999999999" x14ac:dyDescent="0.15">
      <c r="B280" s="60">
        <v>45231</v>
      </c>
      <c r="C280" s="61">
        <v>53418</v>
      </c>
      <c r="D280" s="13">
        <v>269</v>
      </c>
      <c r="E280" s="62">
        <v>8187</v>
      </c>
      <c r="F280" s="112"/>
      <c r="G280" s="112"/>
      <c r="H280" s="96">
        <v>32542326.904245</v>
      </c>
      <c r="I280" s="96"/>
      <c r="J280" s="13">
        <v>20785043.099240299</v>
      </c>
      <c r="K280" s="13">
        <v>10609243.730435099</v>
      </c>
      <c r="L280" s="13">
        <v>3458227.8340235702</v>
      </c>
    </row>
    <row r="281" spans="2:12" s="1" customFormat="1" ht="10.199999999999999" x14ac:dyDescent="0.15">
      <c r="B281" s="60">
        <v>45231</v>
      </c>
      <c r="C281" s="61">
        <v>53448</v>
      </c>
      <c r="D281" s="13">
        <v>270</v>
      </c>
      <c r="E281" s="62">
        <v>8217</v>
      </c>
      <c r="F281" s="112"/>
      <c r="G281" s="112"/>
      <c r="H281" s="96">
        <v>30439027.254864998</v>
      </c>
      <c r="I281" s="96"/>
      <c r="J281" s="13">
        <v>19409737.223478299</v>
      </c>
      <c r="K281" s="13">
        <v>9882866.3087090999</v>
      </c>
      <c r="L281" s="13">
        <v>3208249.8239764702</v>
      </c>
    </row>
    <row r="282" spans="2:12" s="1" customFormat="1" ht="10.199999999999999" x14ac:dyDescent="0.15">
      <c r="B282" s="60">
        <v>45231</v>
      </c>
      <c r="C282" s="61">
        <v>53479</v>
      </c>
      <c r="D282" s="13">
        <v>271</v>
      </c>
      <c r="E282" s="62">
        <v>8248</v>
      </c>
      <c r="F282" s="112"/>
      <c r="G282" s="112"/>
      <c r="H282" s="96">
        <v>28481533.771868002</v>
      </c>
      <c r="I282" s="96"/>
      <c r="J282" s="13">
        <v>18130719.471840199</v>
      </c>
      <c r="K282" s="13">
        <v>9208150.2240476403</v>
      </c>
      <c r="L282" s="13">
        <v>2976557.48351957</v>
      </c>
    </row>
    <row r="283" spans="2:12" s="1" customFormat="1" ht="10.199999999999999" x14ac:dyDescent="0.15">
      <c r="B283" s="60">
        <v>45231</v>
      </c>
      <c r="C283" s="61">
        <v>53509</v>
      </c>
      <c r="D283" s="13">
        <v>272</v>
      </c>
      <c r="E283" s="62">
        <v>8278</v>
      </c>
      <c r="F283" s="112"/>
      <c r="G283" s="112"/>
      <c r="H283" s="96">
        <v>26740712.258148</v>
      </c>
      <c r="I283" s="96"/>
      <c r="J283" s="13">
        <v>16994609.760864999</v>
      </c>
      <c r="K283" s="13">
        <v>8609904.2432787009</v>
      </c>
      <c r="L283" s="13">
        <v>2771764.2123905602</v>
      </c>
    </row>
    <row r="284" spans="2:12" s="1" customFormat="1" ht="10.199999999999999" x14ac:dyDescent="0.15">
      <c r="B284" s="60">
        <v>45231</v>
      </c>
      <c r="C284" s="61">
        <v>53540</v>
      </c>
      <c r="D284" s="13">
        <v>273</v>
      </c>
      <c r="E284" s="62">
        <v>8309</v>
      </c>
      <c r="F284" s="112"/>
      <c r="G284" s="112"/>
      <c r="H284" s="96">
        <v>25097029.779144999</v>
      </c>
      <c r="I284" s="96"/>
      <c r="J284" s="13">
        <v>15922942.644556699</v>
      </c>
      <c r="K284" s="13">
        <v>8046454.2896932997</v>
      </c>
      <c r="L284" s="13">
        <v>2579402.57910462</v>
      </c>
    </row>
    <row r="285" spans="2:12" s="1" customFormat="1" ht="10.199999999999999" x14ac:dyDescent="0.15">
      <c r="B285" s="60">
        <v>45231</v>
      </c>
      <c r="C285" s="61">
        <v>53571</v>
      </c>
      <c r="D285" s="13">
        <v>274</v>
      </c>
      <c r="E285" s="62">
        <v>8340</v>
      </c>
      <c r="F285" s="112"/>
      <c r="G285" s="112"/>
      <c r="H285" s="96">
        <v>23516906.521783002</v>
      </c>
      <c r="I285" s="96"/>
      <c r="J285" s="13">
        <v>14895118.981603101</v>
      </c>
      <c r="K285" s="13">
        <v>7507913.9652681705</v>
      </c>
      <c r="L285" s="13">
        <v>2396572.0394238499</v>
      </c>
    </row>
    <row r="286" spans="2:12" s="1" customFormat="1" ht="10.199999999999999" x14ac:dyDescent="0.15">
      <c r="B286" s="60">
        <v>45231</v>
      </c>
      <c r="C286" s="61">
        <v>53601</v>
      </c>
      <c r="D286" s="13">
        <v>275</v>
      </c>
      <c r="E286" s="62">
        <v>8370</v>
      </c>
      <c r="F286" s="112"/>
      <c r="G286" s="112"/>
      <c r="H286" s="96">
        <v>22019350.416067</v>
      </c>
      <c r="I286" s="96"/>
      <c r="J286" s="13">
        <v>13923706.0806542</v>
      </c>
      <c r="K286" s="13">
        <v>7000997.5389966499</v>
      </c>
      <c r="L286" s="13">
        <v>2225600.4951774101</v>
      </c>
    </row>
    <row r="287" spans="2:12" s="1" customFormat="1" ht="10.199999999999999" x14ac:dyDescent="0.15">
      <c r="B287" s="60">
        <v>45231</v>
      </c>
      <c r="C287" s="61">
        <v>53632</v>
      </c>
      <c r="D287" s="13">
        <v>276</v>
      </c>
      <c r="E287" s="62">
        <v>8401</v>
      </c>
      <c r="F287" s="112"/>
      <c r="G287" s="112"/>
      <c r="H287" s="96">
        <v>20611765.062966999</v>
      </c>
      <c r="I287" s="96"/>
      <c r="J287" s="13">
        <v>13011528.1871503</v>
      </c>
      <c r="K287" s="13">
        <v>6525705.6076060003</v>
      </c>
      <c r="L287" s="13">
        <v>2065719.65387927</v>
      </c>
    </row>
    <row r="288" spans="2:12" s="1" customFormat="1" ht="10.199999999999999" x14ac:dyDescent="0.15">
      <c r="B288" s="60">
        <v>45231</v>
      </c>
      <c r="C288" s="61">
        <v>53662</v>
      </c>
      <c r="D288" s="13">
        <v>277</v>
      </c>
      <c r="E288" s="62">
        <v>8431</v>
      </c>
      <c r="F288" s="112"/>
      <c r="G288" s="112"/>
      <c r="H288" s="96">
        <v>19277232.526317</v>
      </c>
      <c r="I288" s="96"/>
      <c r="J288" s="13">
        <v>12149107.351341801</v>
      </c>
      <c r="K288" s="13">
        <v>6078176.5079704104</v>
      </c>
      <c r="L288" s="13">
        <v>1916166.72849626</v>
      </c>
    </row>
    <row r="289" spans="2:12" s="1" customFormat="1" ht="10.199999999999999" x14ac:dyDescent="0.15">
      <c r="B289" s="60">
        <v>45231</v>
      </c>
      <c r="C289" s="61">
        <v>53693</v>
      </c>
      <c r="D289" s="13">
        <v>278</v>
      </c>
      <c r="E289" s="62">
        <v>8462</v>
      </c>
      <c r="F289" s="112"/>
      <c r="G289" s="112"/>
      <c r="H289" s="96">
        <v>18021702.715070002</v>
      </c>
      <c r="I289" s="96"/>
      <c r="J289" s="13">
        <v>11338569.958484501</v>
      </c>
      <c r="K289" s="13">
        <v>5658239.3540116204</v>
      </c>
      <c r="L289" s="13">
        <v>1776224.76885309</v>
      </c>
    </row>
    <row r="290" spans="2:12" s="1" customFormat="1" ht="10.199999999999999" x14ac:dyDescent="0.15">
      <c r="B290" s="60">
        <v>45231</v>
      </c>
      <c r="C290" s="61">
        <v>53724</v>
      </c>
      <c r="D290" s="13">
        <v>279</v>
      </c>
      <c r="E290" s="62">
        <v>8493</v>
      </c>
      <c r="F290" s="112"/>
      <c r="G290" s="112"/>
      <c r="H290" s="96">
        <v>16860824.029778998</v>
      </c>
      <c r="I290" s="96"/>
      <c r="J290" s="13">
        <v>10590196.9655164</v>
      </c>
      <c r="K290" s="13">
        <v>5271341.6074687</v>
      </c>
      <c r="L290" s="13">
        <v>1647761.63868289</v>
      </c>
    </row>
    <row r="291" spans="2:12" s="1" customFormat="1" ht="10.199999999999999" x14ac:dyDescent="0.15">
      <c r="B291" s="60">
        <v>45231</v>
      </c>
      <c r="C291" s="61">
        <v>53752</v>
      </c>
      <c r="D291" s="13">
        <v>280</v>
      </c>
      <c r="E291" s="62">
        <v>8521</v>
      </c>
      <c r="F291" s="112"/>
      <c r="G291" s="112"/>
      <c r="H291" s="96">
        <v>15760727.509592</v>
      </c>
      <c r="I291" s="96"/>
      <c r="J291" s="13">
        <v>9884065.7388647292</v>
      </c>
      <c r="K291" s="13">
        <v>4908557.3017662903</v>
      </c>
      <c r="L291" s="13">
        <v>1528488.24445446</v>
      </c>
    </row>
    <row r="292" spans="2:12" s="1" customFormat="1" ht="10.199999999999999" x14ac:dyDescent="0.15">
      <c r="B292" s="60">
        <v>45231</v>
      </c>
      <c r="C292" s="61">
        <v>53783</v>
      </c>
      <c r="D292" s="13">
        <v>281</v>
      </c>
      <c r="E292" s="62">
        <v>8552</v>
      </c>
      <c r="F292" s="112"/>
      <c r="G292" s="112"/>
      <c r="H292" s="96">
        <v>14714308.835307</v>
      </c>
      <c r="I292" s="96"/>
      <c r="J292" s="13">
        <v>9212171.4238768592</v>
      </c>
      <c r="K292" s="13">
        <v>4563250.8545283601</v>
      </c>
      <c r="L292" s="13">
        <v>1414943.8343588</v>
      </c>
    </row>
    <row r="293" spans="2:12" s="1" customFormat="1" ht="10.199999999999999" x14ac:dyDescent="0.15">
      <c r="B293" s="60">
        <v>45231</v>
      </c>
      <c r="C293" s="61">
        <v>53813</v>
      </c>
      <c r="D293" s="13">
        <v>282</v>
      </c>
      <c r="E293" s="62">
        <v>8582</v>
      </c>
      <c r="F293" s="112"/>
      <c r="G293" s="112"/>
      <c r="H293" s="96">
        <v>13728945.656951001</v>
      </c>
      <c r="I293" s="96"/>
      <c r="J293" s="13">
        <v>8581157.8352610301</v>
      </c>
      <c r="K293" s="13">
        <v>4240216.09632653</v>
      </c>
      <c r="L293" s="13">
        <v>1309389.73230828</v>
      </c>
    </row>
    <row r="294" spans="2:12" s="1" customFormat="1" ht="10.199999999999999" x14ac:dyDescent="0.15">
      <c r="B294" s="60">
        <v>45231</v>
      </c>
      <c r="C294" s="61">
        <v>53844</v>
      </c>
      <c r="D294" s="13">
        <v>283</v>
      </c>
      <c r="E294" s="62">
        <v>8613</v>
      </c>
      <c r="F294" s="112"/>
      <c r="G294" s="112"/>
      <c r="H294" s="96">
        <v>12809264.283872001</v>
      </c>
      <c r="I294" s="96"/>
      <c r="J294" s="13">
        <v>7992739.6985108601</v>
      </c>
      <c r="K294" s="13">
        <v>3939416.1636526901</v>
      </c>
      <c r="L294" s="13">
        <v>1211349.3839993801</v>
      </c>
    </row>
    <row r="295" spans="2:12" s="1" customFormat="1" ht="10.199999999999999" x14ac:dyDescent="0.15">
      <c r="B295" s="60">
        <v>45231</v>
      </c>
      <c r="C295" s="61">
        <v>53874</v>
      </c>
      <c r="D295" s="13">
        <v>284</v>
      </c>
      <c r="E295" s="62">
        <v>8643</v>
      </c>
      <c r="F295" s="112"/>
      <c r="G295" s="112"/>
      <c r="H295" s="96">
        <v>11953163.466696</v>
      </c>
      <c r="I295" s="96"/>
      <c r="J295" s="13">
        <v>7446306.3966709403</v>
      </c>
      <c r="K295" s="13">
        <v>3661060.1374053201</v>
      </c>
      <c r="L295" s="13">
        <v>1121141.7009829101</v>
      </c>
    </row>
    <row r="296" spans="2:12" s="1" customFormat="1" ht="10.199999999999999" x14ac:dyDescent="0.15">
      <c r="B296" s="60">
        <v>45231</v>
      </c>
      <c r="C296" s="61">
        <v>53905</v>
      </c>
      <c r="D296" s="13">
        <v>285</v>
      </c>
      <c r="E296" s="62">
        <v>8674</v>
      </c>
      <c r="F296" s="112"/>
      <c r="G296" s="112"/>
      <c r="H296" s="96">
        <v>11163996.545397</v>
      </c>
      <c r="I296" s="96"/>
      <c r="J296" s="13">
        <v>6942893.7012242898</v>
      </c>
      <c r="K296" s="13">
        <v>3404870.2696934598</v>
      </c>
      <c r="L296" s="13">
        <v>1038271.26002883</v>
      </c>
    </row>
    <row r="297" spans="2:12" s="1" customFormat="1" ht="10.199999999999999" x14ac:dyDescent="0.15">
      <c r="B297" s="60">
        <v>45231</v>
      </c>
      <c r="C297" s="61">
        <v>53936</v>
      </c>
      <c r="D297" s="13">
        <v>286</v>
      </c>
      <c r="E297" s="62">
        <v>8705</v>
      </c>
      <c r="F297" s="112"/>
      <c r="G297" s="112"/>
      <c r="H297" s="96">
        <v>10432864.67</v>
      </c>
      <c r="I297" s="96"/>
      <c r="J297" s="13">
        <v>6477198.0380094703</v>
      </c>
      <c r="K297" s="13">
        <v>3168409.6095901998</v>
      </c>
      <c r="L297" s="13">
        <v>962073.39450087596</v>
      </c>
    </row>
    <row r="298" spans="2:12" s="1" customFormat="1" ht="10.199999999999999" x14ac:dyDescent="0.15">
      <c r="B298" s="60">
        <v>45231</v>
      </c>
      <c r="C298" s="61">
        <v>53966</v>
      </c>
      <c r="D298" s="13">
        <v>287</v>
      </c>
      <c r="E298" s="62">
        <v>8735</v>
      </c>
      <c r="F298" s="112"/>
      <c r="G298" s="112"/>
      <c r="H298" s="96">
        <v>9777761.5</v>
      </c>
      <c r="I298" s="96"/>
      <c r="J298" s="13">
        <v>6060515.9951334698</v>
      </c>
      <c r="K298" s="13">
        <v>2957287.2796662399</v>
      </c>
      <c r="L298" s="13">
        <v>894286.10217598605</v>
      </c>
    </row>
    <row r="299" spans="2:12" s="1" customFormat="1" ht="10.199999999999999" x14ac:dyDescent="0.15">
      <c r="B299" s="60">
        <v>45231</v>
      </c>
      <c r="C299" s="61">
        <v>53997</v>
      </c>
      <c r="D299" s="13">
        <v>288</v>
      </c>
      <c r="E299" s="62">
        <v>8766</v>
      </c>
      <c r="F299" s="112"/>
      <c r="G299" s="112"/>
      <c r="H299" s="96">
        <v>9189607.9399999995</v>
      </c>
      <c r="I299" s="96"/>
      <c r="J299" s="13">
        <v>5686302.0396793</v>
      </c>
      <c r="K299" s="13">
        <v>2767629.3704987098</v>
      </c>
      <c r="L299" s="13">
        <v>833388.525652037</v>
      </c>
    </row>
    <row r="300" spans="2:12" s="1" customFormat="1" ht="10.199999999999999" x14ac:dyDescent="0.15">
      <c r="B300" s="60">
        <v>45231</v>
      </c>
      <c r="C300" s="61">
        <v>54027</v>
      </c>
      <c r="D300" s="13">
        <v>289</v>
      </c>
      <c r="E300" s="62">
        <v>8796</v>
      </c>
      <c r="F300" s="112"/>
      <c r="G300" s="112"/>
      <c r="H300" s="96">
        <v>8637871.9900000002</v>
      </c>
      <c r="I300" s="96"/>
      <c r="J300" s="13">
        <v>5336128.3259413997</v>
      </c>
      <c r="K300" s="13">
        <v>2590800.8974008602</v>
      </c>
      <c r="L300" s="13">
        <v>776943.98391390604</v>
      </c>
    </row>
    <row r="301" spans="2:12" s="1" customFormat="1" ht="10.199999999999999" x14ac:dyDescent="0.15">
      <c r="B301" s="60">
        <v>45231</v>
      </c>
      <c r="C301" s="61">
        <v>54058</v>
      </c>
      <c r="D301" s="13">
        <v>290</v>
      </c>
      <c r="E301" s="62">
        <v>8827</v>
      </c>
      <c r="F301" s="112"/>
      <c r="G301" s="112"/>
      <c r="H301" s="96">
        <v>8150903.5899999999</v>
      </c>
      <c r="I301" s="96"/>
      <c r="J301" s="13">
        <v>5026758.68344614</v>
      </c>
      <c r="K301" s="13">
        <v>2434388.58735422</v>
      </c>
      <c r="L301" s="13">
        <v>726946.06876015605</v>
      </c>
    </row>
    <row r="302" spans="2:12" s="1" customFormat="1" ht="10.199999999999999" x14ac:dyDescent="0.15">
      <c r="B302" s="60">
        <v>45231</v>
      </c>
      <c r="C302" s="61">
        <v>54089</v>
      </c>
      <c r="D302" s="13">
        <v>291</v>
      </c>
      <c r="E302" s="62">
        <v>8858</v>
      </c>
      <c r="F302" s="112"/>
      <c r="G302" s="112"/>
      <c r="H302" s="96">
        <v>7695704.0700000003</v>
      </c>
      <c r="I302" s="96"/>
      <c r="J302" s="13">
        <v>4737982.1325833602</v>
      </c>
      <c r="K302" s="13">
        <v>2288702.67929048</v>
      </c>
      <c r="L302" s="13">
        <v>680547.25491202099</v>
      </c>
    </row>
    <row r="303" spans="2:12" s="1" customFormat="1" ht="10.199999999999999" x14ac:dyDescent="0.15">
      <c r="B303" s="60">
        <v>45231</v>
      </c>
      <c r="C303" s="61">
        <v>54118</v>
      </c>
      <c r="D303" s="13">
        <v>292</v>
      </c>
      <c r="E303" s="62">
        <v>8887</v>
      </c>
      <c r="F303" s="112"/>
      <c r="G303" s="112"/>
      <c r="H303" s="96">
        <v>7279341.7699999996</v>
      </c>
      <c r="I303" s="96"/>
      <c r="J303" s="13">
        <v>4474530.9000961697</v>
      </c>
      <c r="K303" s="13">
        <v>2156298.6584546599</v>
      </c>
      <c r="L303" s="13">
        <v>638635.95943684096</v>
      </c>
    </row>
    <row r="304" spans="2:12" s="1" customFormat="1" ht="10.199999999999999" x14ac:dyDescent="0.15">
      <c r="B304" s="60">
        <v>45231</v>
      </c>
      <c r="C304" s="61">
        <v>54149</v>
      </c>
      <c r="D304" s="13">
        <v>293</v>
      </c>
      <c r="E304" s="62">
        <v>8918</v>
      </c>
      <c r="F304" s="112"/>
      <c r="G304" s="112"/>
      <c r="H304" s="96">
        <v>6886786.3399999999</v>
      </c>
      <c r="I304" s="96"/>
      <c r="J304" s="13">
        <v>4226051.5439140899</v>
      </c>
      <c r="K304" s="13">
        <v>2031375.8438544599</v>
      </c>
      <c r="L304" s="13">
        <v>599089.01883688802</v>
      </c>
    </row>
    <row r="305" spans="2:12" s="1" customFormat="1" ht="10.199999999999999" x14ac:dyDescent="0.15">
      <c r="B305" s="60">
        <v>45231</v>
      </c>
      <c r="C305" s="61">
        <v>54179</v>
      </c>
      <c r="D305" s="13">
        <v>294</v>
      </c>
      <c r="E305" s="62">
        <v>8948</v>
      </c>
      <c r="F305" s="112"/>
      <c r="G305" s="112"/>
      <c r="H305" s="96">
        <v>6532339.9000000004</v>
      </c>
      <c r="I305" s="96"/>
      <c r="J305" s="13">
        <v>4001967.1110423398</v>
      </c>
      <c r="K305" s="13">
        <v>1918928.4268943199</v>
      </c>
      <c r="L305" s="13">
        <v>563606.42507361702</v>
      </c>
    </row>
    <row r="306" spans="2:12" s="1" customFormat="1" ht="10.199999999999999" x14ac:dyDescent="0.15">
      <c r="B306" s="60">
        <v>45231</v>
      </c>
      <c r="C306" s="61">
        <v>54210</v>
      </c>
      <c r="D306" s="13">
        <v>295</v>
      </c>
      <c r="E306" s="62">
        <v>8979</v>
      </c>
      <c r="F306" s="112"/>
      <c r="G306" s="112"/>
      <c r="H306" s="96">
        <v>6204555.3799999999</v>
      </c>
      <c r="I306" s="96"/>
      <c r="J306" s="13">
        <v>3794706.44637459</v>
      </c>
      <c r="K306" s="13">
        <v>1814920.2205366499</v>
      </c>
      <c r="L306" s="13">
        <v>530800.49318981997</v>
      </c>
    </row>
    <row r="307" spans="2:12" s="1" customFormat="1" ht="10.199999999999999" x14ac:dyDescent="0.15">
      <c r="B307" s="60">
        <v>45231</v>
      </c>
      <c r="C307" s="61">
        <v>54240</v>
      </c>
      <c r="D307" s="13">
        <v>296</v>
      </c>
      <c r="E307" s="62">
        <v>9009</v>
      </c>
      <c r="F307" s="112"/>
      <c r="G307" s="112"/>
      <c r="H307" s="96">
        <v>5938462.0899999999</v>
      </c>
      <c r="I307" s="96"/>
      <c r="J307" s="13">
        <v>3626002.24381541</v>
      </c>
      <c r="K307" s="13">
        <v>1729964.4952049099</v>
      </c>
      <c r="L307" s="13">
        <v>503879.92021041701</v>
      </c>
    </row>
    <row r="308" spans="2:12" s="1" customFormat="1" ht="10.199999999999999" x14ac:dyDescent="0.15">
      <c r="B308" s="60">
        <v>45231</v>
      </c>
      <c r="C308" s="61">
        <v>54271</v>
      </c>
      <c r="D308" s="13">
        <v>297</v>
      </c>
      <c r="E308" s="62">
        <v>9040</v>
      </c>
      <c r="F308" s="112"/>
      <c r="G308" s="112"/>
      <c r="H308" s="96">
        <v>5760784.0499999998</v>
      </c>
      <c r="I308" s="96"/>
      <c r="J308" s="13">
        <v>3511546.7501597698</v>
      </c>
      <c r="K308" s="13">
        <v>1671097.03655787</v>
      </c>
      <c r="L308" s="13">
        <v>484672.24520926701</v>
      </c>
    </row>
    <row r="309" spans="2:12" s="1" customFormat="1" ht="10.199999999999999" x14ac:dyDescent="0.15">
      <c r="B309" s="60">
        <v>45231</v>
      </c>
      <c r="C309" s="61">
        <v>54302</v>
      </c>
      <c r="D309" s="13">
        <v>298</v>
      </c>
      <c r="E309" s="62">
        <v>9071</v>
      </c>
      <c r="F309" s="112"/>
      <c r="G309" s="112"/>
      <c r="H309" s="96">
        <v>5607142.2300000004</v>
      </c>
      <c r="I309" s="96"/>
      <c r="J309" s="13">
        <v>3412095.7573130201</v>
      </c>
      <c r="K309" s="13">
        <v>1619640.0897774601</v>
      </c>
      <c r="L309" s="13">
        <v>467758.425586408</v>
      </c>
    </row>
    <row r="310" spans="2:12" s="1" customFormat="1" ht="10.199999999999999" x14ac:dyDescent="0.15">
      <c r="B310" s="60">
        <v>45231</v>
      </c>
      <c r="C310" s="61">
        <v>54332</v>
      </c>
      <c r="D310" s="13">
        <v>299</v>
      </c>
      <c r="E310" s="62">
        <v>9101</v>
      </c>
      <c r="F310" s="112"/>
      <c r="G310" s="112"/>
      <c r="H310" s="96">
        <v>5453165.5800000001</v>
      </c>
      <c r="I310" s="96"/>
      <c r="J310" s="13">
        <v>3312950.0152437598</v>
      </c>
      <c r="K310" s="13">
        <v>1568707.44612098</v>
      </c>
      <c r="L310" s="13">
        <v>451191.74220107403</v>
      </c>
    </row>
    <row r="311" spans="2:12" s="1" customFormat="1" ht="10.199999999999999" x14ac:dyDescent="0.15">
      <c r="B311" s="60">
        <v>45231</v>
      </c>
      <c r="C311" s="61">
        <v>54363</v>
      </c>
      <c r="D311" s="13">
        <v>300</v>
      </c>
      <c r="E311" s="62">
        <v>9132</v>
      </c>
      <c r="F311" s="112"/>
      <c r="G311" s="112"/>
      <c r="H311" s="96">
        <v>5301383.99</v>
      </c>
      <c r="I311" s="96"/>
      <c r="J311" s="13">
        <v>3215275.85989099</v>
      </c>
      <c r="K311" s="13">
        <v>1518586.05443081</v>
      </c>
      <c r="L311" s="13">
        <v>434925.84047579899</v>
      </c>
    </row>
    <row r="312" spans="2:12" s="1" customFormat="1" ht="10.199999999999999" x14ac:dyDescent="0.15">
      <c r="B312" s="60">
        <v>45231</v>
      </c>
      <c r="C312" s="61">
        <v>54393</v>
      </c>
      <c r="D312" s="13">
        <v>301</v>
      </c>
      <c r="E312" s="62">
        <v>9162</v>
      </c>
      <c r="F312" s="112"/>
      <c r="G312" s="112"/>
      <c r="H312" s="96">
        <v>5149268.51</v>
      </c>
      <c r="I312" s="96"/>
      <c r="J312" s="13">
        <v>3117892.0659681601</v>
      </c>
      <c r="K312" s="13">
        <v>1468966.9054547099</v>
      </c>
      <c r="L312" s="13">
        <v>418990.23283140903</v>
      </c>
    </row>
    <row r="313" spans="2:12" s="1" customFormat="1" ht="10.199999999999999" x14ac:dyDescent="0.15">
      <c r="B313" s="60">
        <v>45231</v>
      </c>
      <c r="C313" s="61">
        <v>54424</v>
      </c>
      <c r="D313" s="13">
        <v>302</v>
      </c>
      <c r="E313" s="62">
        <v>9193</v>
      </c>
      <c r="F313" s="112"/>
      <c r="G313" s="112"/>
      <c r="H313" s="96">
        <v>4996818.4000000004</v>
      </c>
      <c r="I313" s="96"/>
      <c r="J313" s="13">
        <v>3020451.6157449498</v>
      </c>
      <c r="K313" s="13">
        <v>1419439.5793853099</v>
      </c>
      <c r="L313" s="13">
        <v>403148.84318348899</v>
      </c>
    </row>
    <row r="314" spans="2:12" s="1" customFormat="1" ht="10.199999999999999" x14ac:dyDescent="0.15">
      <c r="B314" s="60">
        <v>45231</v>
      </c>
      <c r="C314" s="61">
        <v>54455</v>
      </c>
      <c r="D314" s="13">
        <v>303</v>
      </c>
      <c r="E314" s="62">
        <v>9224</v>
      </c>
      <c r="F314" s="112"/>
      <c r="G314" s="112"/>
      <c r="H314" s="96">
        <v>4844032.9400000004</v>
      </c>
      <c r="I314" s="96"/>
      <c r="J314" s="13">
        <v>2923130.3619467602</v>
      </c>
      <c r="K314" s="13">
        <v>1370210.5416037</v>
      </c>
      <c r="L314" s="13">
        <v>387518.49167769699</v>
      </c>
    </row>
    <row r="315" spans="2:12" s="1" customFormat="1" ht="10.199999999999999" x14ac:dyDescent="0.15">
      <c r="B315" s="60">
        <v>45231</v>
      </c>
      <c r="C315" s="61">
        <v>54483</v>
      </c>
      <c r="D315" s="13">
        <v>304</v>
      </c>
      <c r="E315" s="62">
        <v>9252</v>
      </c>
      <c r="F315" s="112"/>
      <c r="G315" s="112"/>
      <c r="H315" s="96">
        <v>4690911.22</v>
      </c>
      <c r="I315" s="96"/>
      <c r="J315" s="13">
        <v>2826392.2445577001</v>
      </c>
      <c r="K315" s="13">
        <v>1321821.0673245599</v>
      </c>
      <c r="L315" s="13">
        <v>372402.68822799501</v>
      </c>
    </row>
    <row r="316" spans="2:12" s="1" customFormat="1" ht="10.199999999999999" x14ac:dyDescent="0.15">
      <c r="B316" s="60">
        <v>45231</v>
      </c>
      <c r="C316" s="61">
        <v>54514</v>
      </c>
      <c r="D316" s="13">
        <v>305</v>
      </c>
      <c r="E316" s="62">
        <v>9283</v>
      </c>
      <c r="F316" s="112"/>
      <c r="G316" s="112"/>
      <c r="H316" s="96">
        <v>4537468.7</v>
      </c>
      <c r="I316" s="96"/>
      <c r="J316" s="13">
        <v>2729302.2954364601</v>
      </c>
      <c r="K316" s="13">
        <v>1273168.74915774</v>
      </c>
      <c r="L316" s="13">
        <v>357176.37680802803</v>
      </c>
    </row>
    <row r="317" spans="2:12" s="1" customFormat="1" ht="10.199999999999999" x14ac:dyDescent="0.15">
      <c r="B317" s="60">
        <v>45231</v>
      </c>
      <c r="C317" s="61">
        <v>54544</v>
      </c>
      <c r="D317" s="13">
        <v>306</v>
      </c>
      <c r="E317" s="62">
        <v>9313</v>
      </c>
      <c r="F317" s="112"/>
      <c r="G317" s="112"/>
      <c r="H317" s="96">
        <v>4384287.4400000004</v>
      </c>
      <c r="I317" s="96"/>
      <c r="J317" s="13">
        <v>2632834.6075794501</v>
      </c>
      <c r="K317" s="13">
        <v>1225145.51586425</v>
      </c>
      <c r="L317" s="13">
        <v>342294.96880093002</v>
      </c>
    </row>
    <row r="318" spans="2:12" s="1" customFormat="1" ht="10.199999999999999" x14ac:dyDescent="0.15">
      <c r="B318" s="60">
        <v>45231</v>
      </c>
      <c r="C318" s="61">
        <v>54575</v>
      </c>
      <c r="D318" s="13">
        <v>307</v>
      </c>
      <c r="E318" s="62">
        <v>9344</v>
      </c>
      <c r="F318" s="112"/>
      <c r="G318" s="112"/>
      <c r="H318" s="96">
        <v>4230769.4000000004</v>
      </c>
      <c r="I318" s="96"/>
      <c r="J318" s="13">
        <v>2536335.4522698098</v>
      </c>
      <c r="K318" s="13">
        <v>1177239.6527622901</v>
      </c>
      <c r="L318" s="13">
        <v>327517.373423165</v>
      </c>
    </row>
    <row r="319" spans="2:12" s="1" customFormat="1" ht="10.199999999999999" x14ac:dyDescent="0.15">
      <c r="B319" s="60">
        <v>45231</v>
      </c>
      <c r="C319" s="61">
        <v>54605</v>
      </c>
      <c r="D319" s="13">
        <v>308</v>
      </c>
      <c r="E319" s="62">
        <v>9374</v>
      </c>
      <c r="F319" s="112"/>
      <c r="G319" s="112"/>
      <c r="H319" s="96">
        <v>4078391.73</v>
      </c>
      <c r="I319" s="96"/>
      <c r="J319" s="13">
        <v>2440972.2123266002</v>
      </c>
      <c r="K319" s="13">
        <v>1130188.2622231101</v>
      </c>
      <c r="L319" s="13">
        <v>313138.40598846402</v>
      </c>
    </row>
    <row r="320" spans="2:12" s="1" customFormat="1" ht="10.199999999999999" x14ac:dyDescent="0.15">
      <c r="B320" s="60">
        <v>45231</v>
      </c>
      <c r="C320" s="61">
        <v>54636</v>
      </c>
      <c r="D320" s="13">
        <v>309</v>
      </c>
      <c r="E320" s="62">
        <v>9405</v>
      </c>
      <c r="F320" s="112"/>
      <c r="G320" s="112"/>
      <c r="H320" s="96">
        <v>3926037.53</v>
      </c>
      <c r="I320" s="96"/>
      <c r="J320" s="13">
        <v>2345800.7666696799</v>
      </c>
      <c r="K320" s="13">
        <v>1083360.9413258899</v>
      </c>
      <c r="L320" s="13">
        <v>298892.72006179101</v>
      </c>
    </row>
    <row r="321" spans="2:12" s="1" customFormat="1" ht="10.199999999999999" x14ac:dyDescent="0.15">
      <c r="B321" s="60">
        <v>45231</v>
      </c>
      <c r="C321" s="61">
        <v>54667</v>
      </c>
      <c r="D321" s="13">
        <v>310</v>
      </c>
      <c r="E321" s="62">
        <v>9436</v>
      </c>
      <c r="F321" s="112"/>
      <c r="G321" s="112"/>
      <c r="H321" s="96">
        <v>3774253.78</v>
      </c>
      <c r="I321" s="96"/>
      <c r="J321" s="13">
        <v>2251285.39959078</v>
      </c>
      <c r="K321" s="13">
        <v>1037066.7196407201</v>
      </c>
      <c r="L321" s="13">
        <v>284908.54885219701</v>
      </c>
    </row>
    <row r="322" spans="2:12" s="1" customFormat="1" ht="10.199999999999999" x14ac:dyDescent="0.15">
      <c r="B322" s="60">
        <v>45231</v>
      </c>
      <c r="C322" s="61">
        <v>54697</v>
      </c>
      <c r="D322" s="13">
        <v>311</v>
      </c>
      <c r="E322" s="62">
        <v>9466</v>
      </c>
      <c r="F322" s="112"/>
      <c r="G322" s="112"/>
      <c r="H322" s="96">
        <v>3622878.86</v>
      </c>
      <c r="I322" s="96"/>
      <c r="J322" s="13">
        <v>2157445.4771305998</v>
      </c>
      <c r="K322" s="13">
        <v>991392.75126096001</v>
      </c>
      <c r="L322" s="13">
        <v>271244.29072120797</v>
      </c>
    </row>
    <row r="323" spans="2:12" s="1" customFormat="1" ht="10.199999999999999" x14ac:dyDescent="0.15">
      <c r="B323" s="60">
        <v>45231</v>
      </c>
      <c r="C323" s="61">
        <v>54728</v>
      </c>
      <c r="D323" s="13">
        <v>312</v>
      </c>
      <c r="E323" s="62">
        <v>9497</v>
      </c>
      <c r="F323" s="112"/>
      <c r="G323" s="112"/>
      <c r="H323" s="96">
        <v>3471168.91</v>
      </c>
      <c r="I323" s="96"/>
      <c r="J323" s="13">
        <v>2063595.3608578001</v>
      </c>
      <c r="K323" s="13">
        <v>945854.96056976798</v>
      </c>
      <c r="L323" s="13">
        <v>257689.09008058999</v>
      </c>
    </row>
    <row r="324" spans="2:12" s="1" customFormat="1" ht="10.199999999999999" x14ac:dyDescent="0.15">
      <c r="B324" s="60">
        <v>45231</v>
      </c>
      <c r="C324" s="61">
        <v>54758</v>
      </c>
      <c r="D324" s="13">
        <v>313</v>
      </c>
      <c r="E324" s="62">
        <v>9527</v>
      </c>
      <c r="F324" s="112"/>
      <c r="G324" s="112"/>
      <c r="H324" s="96">
        <v>3319123.13</v>
      </c>
      <c r="I324" s="96"/>
      <c r="J324" s="13">
        <v>1969965.9503675301</v>
      </c>
      <c r="K324" s="13">
        <v>900717.27040307096</v>
      </c>
      <c r="L324" s="13">
        <v>244385.85171601799</v>
      </c>
    </row>
    <row r="325" spans="2:12" s="1" customFormat="1" ht="10.199999999999999" x14ac:dyDescent="0.15">
      <c r="B325" s="60">
        <v>45231</v>
      </c>
      <c r="C325" s="61">
        <v>54789</v>
      </c>
      <c r="D325" s="13">
        <v>314</v>
      </c>
      <c r="E325" s="62">
        <v>9558</v>
      </c>
      <c r="F325" s="112"/>
      <c r="G325" s="112"/>
      <c r="H325" s="96">
        <v>3166741.5</v>
      </c>
      <c r="I325" s="96"/>
      <c r="J325" s="13">
        <v>1876336.59329695</v>
      </c>
      <c r="K325" s="13">
        <v>855725.77155637695</v>
      </c>
      <c r="L325" s="13">
        <v>231195.19342829799</v>
      </c>
    </row>
    <row r="326" spans="2:12" s="1" customFormat="1" ht="10.199999999999999" x14ac:dyDescent="0.15">
      <c r="B326" s="60">
        <v>45231</v>
      </c>
      <c r="C326" s="61">
        <v>54820</v>
      </c>
      <c r="D326" s="13">
        <v>315</v>
      </c>
      <c r="E326" s="62">
        <v>9589</v>
      </c>
      <c r="F326" s="112"/>
      <c r="G326" s="112"/>
      <c r="H326" s="96">
        <v>3014955.1</v>
      </c>
      <c r="I326" s="96"/>
      <c r="J326" s="13">
        <v>1783371.25746998</v>
      </c>
      <c r="K326" s="13">
        <v>811259.35691445495</v>
      </c>
      <c r="L326" s="13">
        <v>218253.153585024</v>
      </c>
    </row>
    <row r="327" spans="2:12" s="1" customFormat="1" ht="10.199999999999999" x14ac:dyDescent="0.15">
      <c r="B327" s="60">
        <v>45231</v>
      </c>
      <c r="C327" s="61">
        <v>54848</v>
      </c>
      <c r="D327" s="13">
        <v>316</v>
      </c>
      <c r="E327" s="62">
        <v>9617</v>
      </c>
      <c r="F327" s="112"/>
      <c r="G327" s="112"/>
      <c r="H327" s="96">
        <v>2862832.13</v>
      </c>
      <c r="I327" s="96"/>
      <c r="J327" s="13">
        <v>1690794.86334026</v>
      </c>
      <c r="K327" s="13">
        <v>767379.14453128597</v>
      </c>
      <c r="L327" s="13">
        <v>205658.096554244</v>
      </c>
    </row>
    <row r="328" spans="2:12" s="1" customFormat="1" ht="10.199999999999999" x14ac:dyDescent="0.15">
      <c r="B328" s="60">
        <v>45231</v>
      </c>
      <c r="C328" s="61">
        <v>54879</v>
      </c>
      <c r="D328" s="13">
        <v>317</v>
      </c>
      <c r="E328" s="62">
        <v>9648</v>
      </c>
      <c r="F328" s="112"/>
      <c r="G328" s="112"/>
      <c r="H328" s="96">
        <v>2710640.48</v>
      </c>
      <c r="I328" s="96"/>
      <c r="J328" s="13">
        <v>1598194.8827832099</v>
      </c>
      <c r="K328" s="13">
        <v>723507.27246035798</v>
      </c>
      <c r="L328" s="13">
        <v>193079.13317137901</v>
      </c>
    </row>
    <row r="329" spans="2:12" s="1" customFormat="1" ht="10.199999999999999" x14ac:dyDescent="0.15">
      <c r="B329" s="60">
        <v>45231</v>
      </c>
      <c r="C329" s="61">
        <v>54909</v>
      </c>
      <c r="D329" s="13">
        <v>318</v>
      </c>
      <c r="E329" s="62">
        <v>9678</v>
      </c>
      <c r="F329" s="112"/>
      <c r="G329" s="112"/>
      <c r="H329" s="96">
        <v>2558720.17</v>
      </c>
      <c r="I329" s="96"/>
      <c r="J329" s="13">
        <v>1506146.3341381401</v>
      </c>
      <c r="K329" s="13">
        <v>680158.45557964197</v>
      </c>
      <c r="L329" s="13">
        <v>180766.78102359199</v>
      </c>
    </row>
    <row r="330" spans="2:12" s="1" customFormat="1" ht="10.199999999999999" x14ac:dyDescent="0.15">
      <c r="B330" s="60">
        <v>45231</v>
      </c>
      <c r="C330" s="61">
        <v>54940</v>
      </c>
      <c r="D330" s="13">
        <v>319</v>
      </c>
      <c r="E330" s="62">
        <v>9709</v>
      </c>
      <c r="F330" s="112"/>
      <c r="G330" s="112"/>
      <c r="H330" s="96">
        <v>2408397.1800000002</v>
      </c>
      <c r="I330" s="96"/>
      <c r="J330" s="13">
        <v>1415256.8498231</v>
      </c>
      <c r="K330" s="13">
        <v>637488.40621785901</v>
      </c>
      <c r="L330" s="13">
        <v>168708.682294603</v>
      </c>
    </row>
    <row r="331" spans="2:12" s="1" customFormat="1" ht="10.199999999999999" x14ac:dyDescent="0.15">
      <c r="B331" s="60">
        <v>45231</v>
      </c>
      <c r="C331" s="61">
        <v>54970</v>
      </c>
      <c r="D331" s="13">
        <v>320</v>
      </c>
      <c r="E331" s="62">
        <v>9739</v>
      </c>
      <c r="F331" s="112"/>
      <c r="G331" s="112"/>
      <c r="H331" s="96">
        <v>2257929.41</v>
      </c>
      <c r="I331" s="96"/>
      <c r="J331" s="13">
        <v>1324658.94438063</v>
      </c>
      <c r="K331" s="13">
        <v>595210.89052033203</v>
      </c>
      <c r="L331" s="13">
        <v>156874.40617260599</v>
      </c>
    </row>
    <row r="332" spans="2:12" s="1" customFormat="1" ht="10.199999999999999" x14ac:dyDescent="0.15">
      <c r="B332" s="60">
        <v>45231</v>
      </c>
      <c r="C332" s="61">
        <v>55001</v>
      </c>
      <c r="D332" s="13">
        <v>321</v>
      </c>
      <c r="E332" s="62">
        <v>9770</v>
      </c>
      <c r="F332" s="112"/>
      <c r="G332" s="112"/>
      <c r="H332" s="96">
        <v>2108580.13</v>
      </c>
      <c r="I332" s="96"/>
      <c r="J332" s="13">
        <v>1234942.1237433199</v>
      </c>
      <c r="K332" s="13">
        <v>553487.08311043202</v>
      </c>
      <c r="L332" s="13">
        <v>145259.764473296</v>
      </c>
    </row>
    <row r="333" spans="2:12" s="1" customFormat="1" ht="10.199999999999999" x14ac:dyDescent="0.15">
      <c r="B333" s="60">
        <v>45231</v>
      </c>
      <c r="C333" s="61">
        <v>55032</v>
      </c>
      <c r="D333" s="13">
        <v>322</v>
      </c>
      <c r="E333" s="62">
        <v>9801</v>
      </c>
      <c r="F333" s="112"/>
      <c r="G333" s="112"/>
      <c r="H333" s="96">
        <v>1959160.29</v>
      </c>
      <c r="I333" s="96"/>
      <c r="J333" s="13">
        <v>1145484.57011817</v>
      </c>
      <c r="K333" s="13">
        <v>512087.55541556497</v>
      </c>
      <c r="L333" s="13">
        <v>133825.44217838399</v>
      </c>
    </row>
    <row r="334" spans="2:12" s="1" customFormat="1" ht="10.199999999999999" x14ac:dyDescent="0.15">
      <c r="B334" s="60">
        <v>45231</v>
      </c>
      <c r="C334" s="61">
        <v>55062</v>
      </c>
      <c r="D334" s="13">
        <v>323</v>
      </c>
      <c r="E334" s="62">
        <v>9831</v>
      </c>
      <c r="F334" s="112"/>
      <c r="G334" s="112"/>
      <c r="H334" s="96">
        <v>1810554.1</v>
      </c>
      <c r="I334" s="96"/>
      <c r="J334" s="13">
        <v>1056859.70687129</v>
      </c>
      <c r="K334" s="13">
        <v>471305.04242463602</v>
      </c>
      <c r="L334" s="13">
        <v>122662.73244644199</v>
      </c>
    </row>
    <row r="335" spans="2:12" s="1" customFormat="1" ht="10.199999999999999" x14ac:dyDescent="0.15">
      <c r="B335" s="60">
        <v>45231</v>
      </c>
      <c r="C335" s="61">
        <v>55093</v>
      </c>
      <c r="D335" s="13">
        <v>324</v>
      </c>
      <c r="E335" s="62">
        <v>9862</v>
      </c>
      <c r="F335" s="112"/>
      <c r="G335" s="112"/>
      <c r="H335" s="96">
        <v>1664080.77</v>
      </c>
      <c r="I335" s="96"/>
      <c r="J335" s="13">
        <v>969712.54799273994</v>
      </c>
      <c r="K335" s="13">
        <v>431342.10549127299</v>
      </c>
      <c r="L335" s="13">
        <v>111786.41334363</v>
      </c>
    </row>
    <row r="336" spans="2:12" s="1" customFormat="1" ht="10.199999999999999" x14ac:dyDescent="0.15">
      <c r="B336" s="60">
        <v>45231</v>
      </c>
      <c r="C336" s="61">
        <v>55123</v>
      </c>
      <c r="D336" s="13">
        <v>325</v>
      </c>
      <c r="E336" s="62">
        <v>9892</v>
      </c>
      <c r="F336" s="112"/>
      <c r="G336" s="112"/>
      <c r="H336" s="96">
        <v>1519289.64</v>
      </c>
      <c r="I336" s="96"/>
      <c r="J336" s="13">
        <v>883884.97242956399</v>
      </c>
      <c r="K336" s="13">
        <v>392197.08010532701</v>
      </c>
      <c r="L336" s="13">
        <v>101224.95856495701</v>
      </c>
    </row>
    <row r="337" spans="2:12" s="1" customFormat="1" ht="10.199999999999999" x14ac:dyDescent="0.15">
      <c r="B337" s="60">
        <v>45231</v>
      </c>
      <c r="C337" s="61">
        <v>55154</v>
      </c>
      <c r="D337" s="13">
        <v>326</v>
      </c>
      <c r="E337" s="62">
        <v>9923</v>
      </c>
      <c r="F337" s="112"/>
      <c r="G337" s="112"/>
      <c r="H337" s="96">
        <v>1374954.39</v>
      </c>
      <c r="I337" s="96"/>
      <c r="J337" s="13">
        <v>798557.59549524903</v>
      </c>
      <c r="K337" s="13">
        <v>353434.502667072</v>
      </c>
      <c r="L337" s="13">
        <v>90834.0785136372</v>
      </c>
    </row>
    <row r="338" spans="2:12" s="1" customFormat="1" ht="10.199999999999999" x14ac:dyDescent="0.15">
      <c r="B338" s="60">
        <v>45231</v>
      </c>
      <c r="C338" s="61">
        <v>55185</v>
      </c>
      <c r="D338" s="13">
        <v>327</v>
      </c>
      <c r="E338" s="62">
        <v>9954</v>
      </c>
      <c r="F338" s="112"/>
      <c r="G338" s="112"/>
      <c r="H338" s="96">
        <v>1232764.82</v>
      </c>
      <c r="I338" s="96"/>
      <c r="J338" s="13">
        <v>714761.19149479095</v>
      </c>
      <c r="K338" s="13">
        <v>315542.42272875202</v>
      </c>
      <c r="L338" s="13">
        <v>80752.178333794494</v>
      </c>
    </row>
    <row r="339" spans="2:12" s="1" customFormat="1" ht="10.199999999999999" x14ac:dyDescent="0.15">
      <c r="B339" s="60">
        <v>45231</v>
      </c>
      <c r="C339" s="61">
        <v>55213</v>
      </c>
      <c r="D339" s="13">
        <v>328</v>
      </c>
      <c r="E339" s="62">
        <v>9982</v>
      </c>
      <c r="F339" s="112"/>
      <c r="G339" s="112"/>
      <c r="H339" s="96">
        <v>1093159.6000000001</v>
      </c>
      <c r="I339" s="96"/>
      <c r="J339" s="13">
        <v>632846.56619558402</v>
      </c>
      <c r="K339" s="13">
        <v>278738.100220313</v>
      </c>
      <c r="L339" s="13">
        <v>71060.431073659303</v>
      </c>
    </row>
    <row r="340" spans="2:12" s="1" customFormat="1" ht="10.199999999999999" x14ac:dyDescent="0.15">
      <c r="B340" s="60">
        <v>45231</v>
      </c>
      <c r="C340" s="61">
        <v>55244</v>
      </c>
      <c r="D340" s="13">
        <v>329</v>
      </c>
      <c r="E340" s="62">
        <v>10013</v>
      </c>
      <c r="F340" s="112"/>
      <c r="G340" s="112"/>
      <c r="H340" s="96">
        <v>960382.32</v>
      </c>
      <c r="I340" s="96"/>
      <c r="J340" s="13">
        <v>555036.81498860102</v>
      </c>
      <c r="K340" s="13">
        <v>243844.96412062901</v>
      </c>
      <c r="L340" s="13">
        <v>61901.605412714198</v>
      </c>
    </row>
    <row r="341" spans="2:12" s="1" customFormat="1" ht="10.199999999999999" x14ac:dyDescent="0.15">
      <c r="B341" s="60">
        <v>45231</v>
      </c>
      <c r="C341" s="61">
        <v>55274</v>
      </c>
      <c r="D341" s="13">
        <v>330</v>
      </c>
      <c r="E341" s="62">
        <v>10043</v>
      </c>
      <c r="F341" s="112"/>
      <c r="G341" s="112"/>
      <c r="H341" s="96">
        <v>832508.84</v>
      </c>
      <c r="I341" s="96"/>
      <c r="J341" s="13">
        <v>480344.74970236002</v>
      </c>
      <c r="K341" s="13">
        <v>210511.01053475199</v>
      </c>
      <c r="L341" s="13">
        <v>53220.508662398097</v>
      </c>
    </row>
    <row r="342" spans="2:12" s="1" customFormat="1" ht="10.199999999999999" x14ac:dyDescent="0.15">
      <c r="B342" s="60">
        <v>45231</v>
      </c>
      <c r="C342" s="61">
        <v>55305</v>
      </c>
      <c r="D342" s="13">
        <v>331</v>
      </c>
      <c r="E342" s="62">
        <v>10074</v>
      </c>
      <c r="F342" s="112"/>
      <c r="G342" s="112"/>
      <c r="H342" s="96">
        <v>716716.19</v>
      </c>
      <c r="I342" s="96"/>
      <c r="J342" s="13">
        <v>412832.79351098801</v>
      </c>
      <c r="K342" s="13">
        <v>180463.779689747</v>
      </c>
      <c r="L342" s="13">
        <v>45430.851181373102</v>
      </c>
    </row>
    <row r="343" spans="2:12" s="1" customFormat="1" ht="10.199999999999999" x14ac:dyDescent="0.15">
      <c r="B343" s="60">
        <v>45231</v>
      </c>
      <c r="C343" s="61">
        <v>55335</v>
      </c>
      <c r="D343" s="13">
        <v>332</v>
      </c>
      <c r="E343" s="62">
        <v>10104</v>
      </c>
      <c r="F343" s="112"/>
      <c r="G343" s="112"/>
      <c r="H343" s="96">
        <v>611695.82999999996</v>
      </c>
      <c r="I343" s="96"/>
      <c r="J343" s="13">
        <v>351762.10673275799</v>
      </c>
      <c r="K343" s="13">
        <v>153389.16445694299</v>
      </c>
      <c r="L343" s="13">
        <v>38456.662407901698</v>
      </c>
    </row>
    <row r="344" spans="2:12" s="1" customFormat="1" ht="10.199999999999999" x14ac:dyDescent="0.15">
      <c r="B344" s="60">
        <v>45231</v>
      </c>
      <c r="C344" s="61">
        <v>55366</v>
      </c>
      <c r="D344" s="13">
        <v>333</v>
      </c>
      <c r="E344" s="62">
        <v>10135</v>
      </c>
      <c r="F344" s="112"/>
      <c r="G344" s="112"/>
      <c r="H344" s="96">
        <v>510977.1</v>
      </c>
      <c r="I344" s="96"/>
      <c r="J344" s="13">
        <v>293344.36497371399</v>
      </c>
      <c r="K344" s="13">
        <v>127590.24489295</v>
      </c>
      <c r="L344" s="13">
        <v>31853.048189484201</v>
      </c>
    </row>
    <row r="345" spans="2:12" s="1" customFormat="1" ht="10.199999999999999" x14ac:dyDescent="0.15">
      <c r="B345" s="60">
        <v>45231</v>
      </c>
      <c r="C345" s="61">
        <v>55397</v>
      </c>
      <c r="D345" s="13">
        <v>334</v>
      </c>
      <c r="E345" s="62">
        <v>10166</v>
      </c>
      <c r="F345" s="112"/>
      <c r="G345" s="112"/>
      <c r="H345" s="96">
        <v>420597.61</v>
      </c>
      <c r="I345" s="96"/>
      <c r="J345" s="13">
        <v>241049.30985817101</v>
      </c>
      <c r="K345" s="13">
        <v>104577.84934702099</v>
      </c>
      <c r="L345" s="13">
        <v>25997.3962364361</v>
      </c>
    </row>
    <row r="346" spans="2:12" s="1" customFormat="1" ht="10.199999999999999" x14ac:dyDescent="0.15">
      <c r="B346" s="60">
        <v>45231</v>
      </c>
      <c r="C346" s="61">
        <v>55427</v>
      </c>
      <c r="D346" s="13">
        <v>335</v>
      </c>
      <c r="E346" s="62">
        <v>10196</v>
      </c>
      <c r="F346" s="112"/>
      <c r="G346" s="112"/>
      <c r="H346" s="96">
        <v>341110.91</v>
      </c>
      <c r="I346" s="96"/>
      <c r="J346" s="13">
        <v>195173.68513029101</v>
      </c>
      <c r="K346" s="13">
        <v>84466.567007556703</v>
      </c>
      <c r="L346" s="13">
        <v>20911.783503492901</v>
      </c>
    </row>
    <row r="347" spans="2:12" s="1" customFormat="1" ht="10.199999999999999" x14ac:dyDescent="0.15">
      <c r="B347" s="60">
        <v>45231</v>
      </c>
      <c r="C347" s="61">
        <v>55458</v>
      </c>
      <c r="D347" s="13">
        <v>336</v>
      </c>
      <c r="E347" s="62">
        <v>10227</v>
      </c>
      <c r="F347" s="112"/>
      <c r="G347" s="112"/>
      <c r="H347" s="96">
        <v>273147.25</v>
      </c>
      <c r="I347" s="96"/>
      <c r="J347" s="13">
        <v>156021.79273913201</v>
      </c>
      <c r="K347" s="13">
        <v>67350.827782601307</v>
      </c>
      <c r="L347" s="13">
        <v>16603.734799478101</v>
      </c>
    </row>
    <row r="348" spans="2:12" s="1" customFormat="1" ht="10.199999999999999" x14ac:dyDescent="0.15">
      <c r="B348" s="60">
        <v>45231</v>
      </c>
      <c r="C348" s="61">
        <v>55488</v>
      </c>
      <c r="D348" s="13">
        <v>337</v>
      </c>
      <c r="E348" s="62">
        <v>10257</v>
      </c>
      <c r="F348" s="112"/>
      <c r="G348" s="112"/>
      <c r="H348" s="96">
        <v>218985.9</v>
      </c>
      <c r="I348" s="96"/>
      <c r="J348" s="13">
        <v>124879.49798365</v>
      </c>
      <c r="K348" s="13">
        <v>53774.7729734737</v>
      </c>
      <c r="L348" s="13">
        <v>13202.540829542701</v>
      </c>
    </row>
    <row r="349" spans="2:12" s="1" customFormat="1" ht="10.199999999999999" x14ac:dyDescent="0.15">
      <c r="B349" s="60">
        <v>45231</v>
      </c>
      <c r="C349" s="61">
        <v>55519</v>
      </c>
      <c r="D349" s="13">
        <v>338</v>
      </c>
      <c r="E349" s="62">
        <v>10288</v>
      </c>
      <c r="F349" s="112"/>
      <c r="G349" s="112"/>
      <c r="H349" s="96">
        <v>175060.58</v>
      </c>
      <c r="I349" s="96"/>
      <c r="J349" s="13">
        <v>99661.204962304095</v>
      </c>
      <c r="K349" s="13">
        <v>42806.297748329896</v>
      </c>
      <c r="L349" s="13">
        <v>10465.096111197099</v>
      </c>
    </row>
    <row r="350" spans="2:12" s="1" customFormat="1" ht="10.199999999999999" x14ac:dyDescent="0.15">
      <c r="B350" s="60">
        <v>45231</v>
      </c>
      <c r="C350" s="61">
        <v>55550</v>
      </c>
      <c r="D350" s="13">
        <v>339</v>
      </c>
      <c r="E350" s="62">
        <v>10319</v>
      </c>
      <c r="F350" s="112"/>
      <c r="G350" s="112"/>
      <c r="H350" s="96">
        <v>140919.29</v>
      </c>
      <c r="I350" s="96"/>
      <c r="J350" s="13">
        <v>80088.654251380402</v>
      </c>
      <c r="K350" s="13">
        <v>34312.046619178698</v>
      </c>
      <c r="L350" s="13">
        <v>8352.9291194963807</v>
      </c>
    </row>
    <row r="351" spans="2:12" s="1" customFormat="1" ht="10.199999999999999" x14ac:dyDescent="0.15">
      <c r="B351" s="60">
        <v>45231</v>
      </c>
      <c r="C351" s="61">
        <v>55579</v>
      </c>
      <c r="D351" s="13">
        <v>340</v>
      </c>
      <c r="E351" s="62">
        <v>10348</v>
      </c>
      <c r="F351" s="112"/>
      <c r="G351" s="112"/>
      <c r="H351" s="96">
        <v>112734.46</v>
      </c>
      <c r="I351" s="96"/>
      <c r="J351" s="13">
        <v>63968.708173186402</v>
      </c>
      <c r="K351" s="13">
        <v>27340.6382844773</v>
      </c>
      <c r="L351" s="13">
        <v>6629.4327496775704</v>
      </c>
    </row>
    <row r="352" spans="2:12" s="1" customFormat="1" ht="10.199999999999999" x14ac:dyDescent="0.15">
      <c r="B352" s="60">
        <v>45231</v>
      </c>
      <c r="C352" s="61">
        <v>55610</v>
      </c>
      <c r="D352" s="13">
        <v>341</v>
      </c>
      <c r="E352" s="62">
        <v>10379</v>
      </c>
      <c r="F352" s="112"/>
      <c r="G352" s="112"/>
      <c r="H352" s="96">
        <v>87811.83</v>
      </c>
      <c r="I352" s="96"/>
      <c r="J352" s="13">
        <v>49742.3957565405</v>
      </c>
      <c r="K352" s="13">
        <v>21206.151522918601</v>
      </c>
      <c r="L352" s="13">
        <v>5120.1914487535096</v>
      </c>
    </row>
    <row r="353" spans="2:12" s="1" customFormat="1" ht="10.199999999999999" x14ac:dyDescent="0.15">
      <c r="B353" s="60">
        <v>45231</v>
      </c>
      <c r="C353" s="61">
        <v>55640</v>
      </c>
      <c r="D353" s="13">
        <v>342</v>
      </c>
      <c r="E353" s="62">
        <v>10409</v>
      </c>
      <c r="F353" s="112"/>
      <c r="G353" s="112"/>
      <c r="H353" s="96">
        <v>65465.38</v>
      </c>
      <c r="I353" s="96"/>
      <c r="J353" s="13">
        <v>37023.027023273797</v>
      </c>
      <c r="K353" s="13">
        <v>15744.789295459501</v>
      </c>
      <c r="L353" s="13">
        <v>3785.9709412165598</v>
      </c>
    </row>
    <row r="354" spans="2:12" s="1" customFormat="1" ht="10.199999999999999" x14ac:dyDescent="0.15">
      <c r="B354" s="60">
        <v>45231</v>
      </c>
      <c r="C354" s="61">
        <v>55671</v>
      </c>
      <c r="D354" s="13">
        <v>343</v>
      </c>
      <c r="E354" s="62">
        <v>10440</v>
      </c>
      <c r="F354" s="112"/>
      <c r="G354" s="112"/>
      <c r="H354" s="96">
        <v>47597.79</v>
      </c>
      <c r="I354" s="96"/>
      <c r="J354" s="13">
        <v>26872.6068590258</v>
      </c>
      <c r="K354" s="13">
        <v>11399.0542477573</v>
      </c>
      <c r="L354" s="13">
        <v>2729.3916791677302</v>
      </c>
    </row>
    <row r="355" spans="2:12" s="1" customFormat="1" ht="10.199999999999999" x14ac:dyDescent="0.15">
      <c r="B355" s="60">
        <v>45231</v>
      </c>
      <c r="C355" s="61">
        <v>55701</v>
      </c>
      <c r="D355" s="13">
        <v>344</v>
      </c>
      <c r="E355" s="62">
        <v>10470</v>
      </c>
      <c r="F355" s="112"/>
      <c r="G355" s="112"/>
      <c r="H355" s="96">
        <v>36023.46</v>
      </c>
      <c r="I355" s="96"/>
      <c r="J355" s="13">
        <v>20304.625987007399</v>
      </c>
      <c r="K355" s="13">
        <v>8591.7925698153504</v>
      </c>
      <c r="L355" s="13">
        <v>2048.7874709534199</v>
      </c>
    </row>
    <row r="356" spans="2:12" s="1" customFormat="1" ht="10.199999999999999" x14ac:dyDescent="0.15">
      <c r="B356" s="60">
        <v>45231</v>
      </c>
      <c r="C356" s="61">
        <v>55732</v>
      </c>
      <c r="D356" s="13">
        <v>345</v>
      </c>
      <c r="E356" s="62">
        <v>10501</v>
      </c>
      <c r="F356" s="112"/>
      <c r="G356" s="112"/>
      <c r="H356" s="96">
        <v>29266.19</v>
      </c>
      <c r="I356" s="96"/>
      <c r="J356" s="13">
        <v>16467.911983596499</v>
      </c>
      <c r="K356" s="13">
        <v>6950.5859679821697</v>
      </c>
      <c r="L356" s="13">
        <v>1650.40741070638</v>
      </c>
    </row>
    <row r="357" spans="2:12" s="1" customFormat="1" ht="10.199999999999999" x14ac:dyDescent="0.15">
      <c r="B357" s="60">
        <v>45231</v>
      </c>
      <c r="C357" s="61">
        <v>55763</v>
      </c>
      <c r="D357" s="13">
        <v>346</v>
      </c>
      <c r="E357" s="62">
        <v>10532</v>
      </c>
      <c r="F357" s="112"/>
      <c r="G357" s="112"/>
      <c r="H357" s="96">
        <v>25396.67</v>
      </c>
      <c r="I357" s="96"/>
      <c r="J357" s="13">
        <v>14266.318129982699</v>
      </c>
      <c r="K357" s="13">
        <v>6006.0491138740599</v>
      </c>
      <c r="L357" s="13">
        <v>1420.0879577202099</v>
      </c>
    </row>
    <row r="358" spans="2:12" s="1" customFormat="1" ht="10.199999999999999" x14ac:dyDescent="0.15">
      <c r="B358" s="60">
        <v>45231</v>
      </c>
      <c r="C358" s="61">
        <v>55793</v>
      </c>
      <c r="D358" s="13">
        <v>347</v>
      </c>
      <c r="E358" s="62">
        <v>10562</v>
      </c>
      <c r="F358" s="112"/>
      <c r="G358" s="112"/>
      <c r="H358" s="96">
        <v>21977.32</v>
      </c>
      <c r="I358" s="96"/>
      <c r="J358" s="13">
        <v>12325.269397244299</v>
      </c>
      <c r="K358" s="13">
        <v>5176.1060156328604</v>
      </c>
      <c r="L358" s="13">
        <v>1218.8369498577699</v>
      </c>
    </row>
    <row r="359" spans="2:12" s="1" customFormat="1" ht="10.199999999999999" x14ac:dyDescent="0.15">
      <c r="B359" s="60">
        <v>45231</v>
      </c>
      <c r="C359" s="61">
        <v>55824</v>
      </c>
      <c r="D359" s="13">
        <v>348</v>
      </c>
      <c r="E359" s="62">
        <v>10593</v>
      </c>
      <c r="F359" s="112"/>
      <c r="G359" s="112"/>
      <c r="H359" s="96">
        <v>19281.060000000001</v>
      </c>
      <c r="I359" s="96"/>
      <c r="J359" s="13">
        <v>10794.8192279784</v>
      </c>
      <c r="K359" s="13">
        <v>4521.8505977903196</v>
      </c>
      <c r="L359" s="13">
        <v>1060.2670805416301</v>
      </c>
    </row>
    <row r="360" spans="2:12" s="1" customFormat="1" ht="10.199999999999999" x14ac:dyDescent="0.15">
      <c r="B360" s="60">
        <v>45231</v>
      </c>
      <c r="C360" s="61">
        <v>55854</v>
      </c>
      <c r="D360" s="13">
        <v>349</v>
      </c>
      <c r="E360" s="62">
        <v>10623</v>
      </c>
      <c r="F360" s="112"/>
      <c r="G360" s="112"/>
      <c r="H360" s="96">
        <v>16576.169999999998</v>
      </c>
      <c r="I360" s="96"/>
      <c r="J360" s="13">
        <v>9265.2089987922809</v>
      </c>
      <c r="K360" s="13">
        <v>3871.5584720546999</v>
      </c>
      <c r="L360" s="13">
        <v>904.067744413583</v>
      </c>
    </row>
    <row r="361" spans="2:12" s="1" customFormat="1" ht="10.199999999999999" x14ac:dyDescent="0.15">
      <c r="B361" s="60">
        <v>45231</v>
      </c>
      <c r="C361" s="61">
        <v>55885</v>
      </c>
      <c r="D361" s="13">
        <v>350</v>
      </c>
      <c r="E361" s="62">
        <v>10654</v>
      </c>
      <c r="F361" s="112"/>
      <c r="G361" s="112"/>
      <c r="H361" s="96">
        <v>13862.62</v>
      </c>
      <c r="I361" s="96"/>
      <c r="J361" s="13">
        <v>7735.3349841756099</v>
      </c>
      <c r="K361" s="13">
        <v>3224.0652394308399</v>
      </c>
      <c r="L361" s="13">
        <v>749.67942652826503</v>
      </c>
    </row>
    <row r="362" spans="2:12" s="1" customFormat="1" ht="10.199999999999999" x14ac:dyDescent="0.15">
      <c r="B362" s="60">
        <v>45231</v>
      </c>
      <c r="C362" s="61">
        <v>55916</v>
      </c>
      <c r="D362" s="13">
        <v>351</v>
      </c>
      <c r="E362" s="62">
        <v>10685</v>
      </c>
      <c r="F362" s="112"/>
      <c r="G362" s="112"/>
      <c r="H362" s="96">
        <v>11140.39</v>
      </c>
      <c r="I362" s="96"/>
      <c r="J362" s="13">
        <v>6205.7886549157001</v>
      </c>
      <c r="K362" s="13">
        <v>2579.9766140274301</v>
      </c>
      <c r="L362" s="13">
        <v>597.37103417968501</v>
      </c>
    </row>
    <row r="363" spans="2:12" s="1" customFormat="1" ht="10.199999999999999" x14ac:dyDescent="0.15">
      <c r="B363" s="60">
        <v>45231</v>
      </c>
      <c r="C363" s="61">
        <v>55944</v>
      </c>
      <c r="D363" s="13">
        <v>352</v>
      </c>
      <c r="E363" s="62">
        <v>10713</v>
      </c>
      <c r="F363" s="112"/>
      <c r="G363" s="112"/>
      <c r="H363" s="96">
        <v>8409.4500000000007</v>
      </c>
      <c r="I363" s="96"/>
      <c r="J363" s="13">
        <v>4677.3331263763102</v>
      </c>
      <c r="K363" s="13">
        <v>1940.07360238661</v>
      </c>
      <c r="L363" s="13">
        <v>447.488221620724</v>
      </c>
    </row>
    <row r="364" spans="2:12" s="1" customFormat="1" ht="10.199999999999999" x14ac:dyDescent="0.15">
      <c r="B364" s="60">
        <v>45231</v>
      </c>
      <c r="C364" s="61">
        <v>55975</v>
      </c>
      <c r="D364" s="13">
        <v>353</v>
      </c>
      <c r="E364" s="62">
        <v>10744</v>
      </c>
      <c r="F364" s="112"/>
      <c r="G364" s="112"/>
      <c r="H364" s="96">
        <v>5669.77</v>
      </c>
      <c r="I364" s="96"/>
      <c r="J364" s="13">
        <v>3148.1754656835101</v>
      </c>
      <c r="K364" s="13">
        <v>1302.48559040092</v>
      </c>
      <c r="L364" s="13">
        <v>299.15271529471403</v>
      </c>
    </row>
    <row r="365" spans="2:12" s="1" customFormat="1" ht="10.199999999999999" x14ac:dyDescent="0.15">
      <c r="B365" s="60">
        <v>45231</v>
      </c>
      <c r="C365" s="61">
        <v>56005</v>
      </c>
      <c r="D365" s="13">
        <v>354</v>
      </c>
      <c r="E365" s="62">
        <v>10774</v>
      </c>
      <c r="F365" s="112"/>
      <c r="G365" s="112"/>
      <c r="H365" s="96">
        <v>2921.32</v>
      </c>
      <c r="I365" s="96"/>
      <c r="J365" s="13">
        <v>1619.4188150273301</v>
      </c>
      <c r="K365" s="13">
        <v>668.34845023367495</v>
      </c>
      <c r="L365" s="13">
        <v>152.87590837558699</v>
      </c>
    </row>
    <row r="366" spans="2:12" s="1" customFormat="1" ht="10.199999999999999" x14ac:dyDescent="0.15">
      <c r="B366" s="60">
        <v>45231</v>
      </c>
      <c r="C366" s="61">
        <v>56036</v>
      </c>
      <c r="D366" s="13">
        <v>355</v>
      </c>
      <c r="E366" s="62">
        <v>10805</v>
      </c>
      <c r="F366" s="112"/>
      <c r="G366" s="112"/>
      <c r="H366" s="96">
        <v>1463.7</v>
      </c>
      <c r="I366" s="96"/>
      <c r="J366" s="13">
        <v>810.01843066681602</v>
      </c>
      <c r="K366" s="13">
        <v>333.45156352108103</v>
      </c>
      <c r="L366" s="13">
        <v>75.949598603140103</v>
      </c>
    </row>
    <row r="367" spans="2:12" s="1" customFormat="1" ht="10.199999999999999" x14ac:dyDescent="0.15">
      <c r="B367" s="60">
        <v>45231</v>
      </c>
      <c r="C367" s="61">
        <v>56066</v>
      </c>
      <c r="D367" s="13">
        <v>356</v>
      </c>
      <c r="E367" s="62">
        <v>10835</v>
      </c>
      <c r="F367" s="112"/>
      <c r="G367" s="112"/>
      <c r="H367" s="96">
        <v>0</v>
      </c>
      <c r="I367" s="96"/>
      <c r="J367" s="13">
        <v>0</v>
      </c>
      <c r="K367" s="13">
        <v>0</v>
      </c>
      <c r="L367" s="13">
        <v>0</v>
      </c>
    </row>
    <row r="368" spans="2:12" s="1" customFormat="1" ht="10.199999999999999" x14ac:dyDescent="0.15">
      <c r="B368" s="60">
        <v>45231</v>
      </c>
      <c r="C368" s="61">
        <v>56097</v>
      </c>
      <c r="D368" s="13">
        <v>357</v>
      </c>
      <c r="E368" s="62">
        <v>10866</v>
      </c>
      <c r="F368" s="112"/>
      <c r="G368" s="112"/>
      <c r="H368" s="96"/>
      <c r="I368" s="96"/>
      <c r="J368" s="13">
        <v>0</v>
      </c>
      <c r="K368" s="13">
        <v>0</v>
      </c>
      <c r="L368" s="13">
        <v>0</v>
      </c>
    </row>
    <row r="369" spans="2:12" s="1" customFormat="1" ht="9.6" x14ac:dyDescent="0.15">
      <c r="B369" s="63"/>
      <c r="C369" s="64"/>
      <c r="D369" s="65"/>
      <c r="E369" s="66"/>
      <c r="F369" s="114"/>
      <c r="G369" s="114"/>
      <c r="H369" s="117">
        <v>342732007744.11603</v>
      </c>
      <c r="I369" s="117"/>
      <c r="J369" s="67">
        <v>304746168295.86603</v>
      </c>
      <c r="K369" s="67">
        <v>259439424625.621</v>
      </c>
      <c r="L369" s="67">
        <v>205419803824.33301</v>
      </c>
    </row>
    <row r="370" spans="2:12" s="1" customFormat="1" ht="7.8" x14ac:dyDescent="0.15"/>
  </sheetData>
  <mergeCells count="726">
    <mergeCell ref="H369:I369"/>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55:I55"/>
    <mergeCell ref="H56:I56"/>
    <mergeCell ref="H57:I57"/>
    <mergeCell ref="H58:I58"/>
    <mergeCell ref="H59:I59"/>
    <mergeCell ref="H360:I360"/>
    <mergeCell ref="H361:I361"/>
    <mergeCell ref="H362:I362"/>
    <mergeCell ref="H363:I363"/>
    <mergeCell ref="H364:I364"/>
    <mergeCell ref="H365:I365"/>
    <mergeCell ref="H366:I366"/>
    <mergeCell ref="H367:I367"/>
    <mergeCell ref="H368:I368"/>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60:I60"/>
    <mergeCell ref="H61:I61"/>
    <mergeCell ref="H62:I62"/>
    <mergeCell ref="H63:I63"/>
    <mergeCell ref="H64:I64"/>
    <mergeCell ref="H65:I65"/>
    <mergeCell ref="H66:I66"/>
    <mergeCell ref="H67:I67"/>
    <mergeCell ref="H68:I68"/>
    <mergeCell ref="H69:I69"/>
    <mergeCell ref="H70:I70"/>
    <mergeCell ref="H71:I71"/>
    <mergeCell ref="H72:I72"/>
    <mergeCell ref="H73:I73"/>
    <mergeCell ref="H335:I335"/>
    <mergeCell ref="H336:I336"/>
    <mergeCell ref="H337:I337"/>
    <mergeCell ref="H338:I338"/>
    <mergeCell ref="H339:I339"/>
    <mergeCell ref="H34:I34"/>
    <mergeCell ref="H340:I340"/>
    <mergeCell ref="H341:I341"/>
    <mergeCell ref="H342:I342"/>
    <mergeCell ref="H74:I74"/>
    <mergeCell ref="H75:I75"/>
    <mergeCell ref="H76:I76"/>
    <mergeCell ref="H77:I77"/>
    <mergeCell ref="H78:I78"/>
    <mergeCell ref="H79:I79"/>
    <mergeCell ref="H80:I80"/>
    <mergeCell ref="H81:I81"/>
    <mergeCell ref="H82:I82"/>
    <mergeCell ref="H83:I83"/>
    <mergeCell ref="H84:I84"/>
    <mergeCell ref="H85:I85"/>
    <mergeCell ref="H86:I86"/>
    <mergeCell ref="H87:I87"/>
    <mergeCell ref="H88:I88"/>
    <mergeCell ref="H327:I327"/>
    <mergeCell ref="H328:I328"/>
    <mergeCell ref="H329:I329"/>
    <mergeCell ref="H33:I33"/>
    <mergeCell ref="H330:I330"/>
    <mergeCell ref="H331:I331"/>
    <mergeCell ref="H332:I332"/>
    <mergeCell ref="H333:I333"/>
    <mergeCell ref="H334:I334"/>
    <mergeCell ref="H89:I89"/>
    <mergeCell ref="H90:I90"/>
    <mergeCell ref="H91:I91"/>
    <mergeCell ref="H92:I92"/>
    <mergeCell ref="H93:I93"/>
    <mergeCell ref="H94:I94"/>
    <mergeCell ref="H95:I95"/>
    <mergeCell ref="H96:I96"/>
    <mergeCell ref="H97:I97"/>
    <mergeCell ref="H98:I98"/>
    <mergeCell ref="H99:I99"/>
    <mergeCell ref="H319:I319"/>
    <mergeCell ref="H32:I32"/>
    <mergeCell ref="H320:I320"/>
    <mergeCell ref="H321:I321"/>
    <mergeCell ref="H322:I322"/>
    <mergeCell ref="H323:I323"/>
    <mergeCell ref="H324:I324"/>
    <mergeCell ref="H325:I325"/>
    <mergeCell ref="H326:I326"/>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L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61:G361"/>
    <mergeCell ref="F362:G362"/>
    <mergeCell ref="F363:G363"/>
    <mergeCell ref="F364:G364"/>
    <mergeCell ref="F365:G365"/>
    <mergeCell ref="F366:G366"/>
    <mergeCell ref="F367:G367"/>
    <mergeCell ref="F368:G368"/>
    <mergeCell ref="F369:G369"/>
    <mergeCell ref="F353:G353"/>
    <mergeCell ref="F354:G354"/>
    <mergeCell ref="F355:G355"/>
    <mergeCell ref="F356:G356"/>
    <mergeCell ref="F357:G357"/>
    <mergeCell ref="F358:G358"/>
    <mergeCell ref="F359:G359"/>
    <mergeCell ref="F36:G36"/>
    <mergeCell ref="F360:G360"/>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345:G345"/>
    <mergeCell ref="F346:G346"/>
    <mergeCell ref="F347:G347"/>
    <mergeCell ref="F348:G348"/>
    <mergeCell ref="F349:G349"/>
    <mergeCell ref="F35:G35"/>
    <mergeCell ref="F350:G350"/>
    <mergeCell ref="F351:G351"/>
    <mergeCell ref="F352:G352"/>
    <mergeCell ref="F52:G52"/>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337:G337"/>
    <mergeCell ref="F338:G338"/>
    <mergeCell ref="F339:G339"/>
    <mergeCell ref="F34:G34"/>
    <mergeCell ref="F340:G340"/>
    <mergeCell ref="F341:G341"/>
    <mergeCell ref="F342:G342"/>
    <mergeCell ref="F343:G343"/>
    <mergeCell ref="F344:G344"/>
    <mergeCell ref="F67:G67"/>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329:G329"/>
    <mergeCell ref="F33:G33"/>
    <mergeCell ref="F330:G330"/>
    <mergeCell ref="F331:G331"/>
    <mergeCell ref="F332:G332"/>
    <mergeCell ref="F333:G333"/>
    <mergeCell ref="F334:G334"/>
    <mergeCell ref="F335:G335"/>
    <mergeCell ref="F336:G336"/>
    <mergeCell ref="F82:G82"/>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97:G97"/>
    <mergeCell ref="F98:G98"/>
    <mergeCell ref="F99:G99"/>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
  <sheetViews>
    <sheetView view="pageBreakPreview" zoomScale="60" zoomScaleNormal="100" workbookViewId="0">
      <selection activeCell="G4" sqref="G4"/>
    </sheetView>
  </sheetViews>
  <sheetFormatPr defaultRowHeight="14.4" x14ac:dyDescent="0.25"/>
  <cols>
    <col min="1" max="1" width="143.77734375" customWidth="1"/>
    <col min="2" max="2" width="18.88671875" customWidth="1"/>
  </cols>
  <sheetData>
    <row r="1" s="1" customFormat="1" ht="335.25" customHeight="1" x14ac:dyDescent="0.15"/>
    <row r="2" s="1" customFormat="1" ht="53.7" customHeight="1" x14ac:dyDescent="0.15"/>
    <row r="3" s="1" customFormat="1" ht="22.95" customHeight="1" x14ac:dyDescent="0.15"/>
  </sheetData>
  <pageMargins left="0.7" right="0.7" top="0.75" bottom="0.75" header="0.3" footer="0.3"/>
  <pageSetup paperSize="9" scale="82"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04189-0358-49DF-BB9E-364872418B89}">
  <sheetPr>
    <tabColor rgb="FF002060"/>
  </sheetPr>
  <dimension ref="A1:J112"/>
  <sheetViews>
    <sheetView view="pageBreakPreview" zoomScale="60" zoomScaleNormal="55" workbookViewId="0">
      <selection activeCell="C85" sqref="C85:C86"/>
    </sheetView>
  </sheetViews>
  <sheetFormatPr defaultRowHeight="14.4" x14ac:dyDescent="0.3"/>
  <cols>
    <col min="1" max="1" width="13.33203125" style="160" customWidth="1"/>
    <col min="2" max="2" width="60.5546875" style="160" bestFit="1" customWidth="1"/>
    <col min="3" max="3" width="44.88671875" style="160" customWidth="1"/>
    <col min="4" max="7" width="41" style="160" customWidth="1"/>
    <col min="8" max="8" width="7.33203125" style="160" customWidth="1"/>
    <col min="9" max="9" width="92" style="160" customWidth="1"/>
    <col min="10" max="10" width="47.6640625" style="160" customWidth="1"/>
    <col min="11" max="16384" width="8.88671875" style="155"/>
  </cols>
  <sheetData>
    <row r="1" spans="1:10" x14ac:dyDescent="0.3">
      <c r="A1" s="271" t="s">
        <v>2008</v>
      </c>
      <c r="B1" s="271"/>
    </row>
    <row r="2" spans="1:10" ht="31.2" x14ac:dyDescent="0.3">
      <c r="A2" s="152" t="s">
        <v>2009</v>
      </c>
      <c r="B2" s="152"/>
      <c r="C2" s="153"/>
      <c r="D2" s="153"/>
      <c r="E2" s="153"/>
      <c r="F2" s="154" t="s">
        <v>1388</v>
      </c>
      <c r="G2" s="201"/>
      <c r="H2" s="153"/>
      <c r="I2" s="152"/>
      <c r="J2" s="153"/>
    </row>
    <row r="3" spans="1:10" ht="15" thickBot="1" x14ac:dyDescent="0.35">
      <c r="A3" s="153"/>
      <c r="B3" s="156"/>
      <c r="C3" s="156"/>
      <c r="D3" s="153"/>
      <c r="E3" s="153"/>
      <c r="F3" s="153"/>
      <c r="G3" s="153"/>
      <c r="H3" s="153"/>
    </row>
    <row r="4" spans="1:10" ht="18.600000000000001" thickBot="1" x14ac:dyDescent="0.35">
      <c r="A4" s="157"/>
      <c r="B4" s="158" t="s">
        <v>2</v>
      </c>
      <c r="C4" s="159" t="s">
        <v>3</v>
      </c>
      <c r="D4" s="157"/>
      <c r="E4" s="157"/>
      <c r="F4" s="153"/>
      <c r="G4" s="153"/>
      <c r="H4" s="153"/>
      <c r="I4" s="168" t="s">
        <v>2010</v>
      </c>
      <c r="J4" s="263" t="s">
        <v>1988</v>
      </c>
    </row>
    <row r="5" spans="1:10" ht="15" thickBot="1" x14ac:dyDescent="0.35">
      <c r="H5" s="153"/>
      <c r="I5" s="272" t="s">
        <v>1990</v>
      </c>
      <c r="J5" s="160" t="s">
        <v>52</v>
      </c>
    </row>
    <row r="6" spans="1:10" ht="18" x14ac:dyDescent="0.3">
      <c r="A6" s="161"/>
      <c r="B6" s="162" t="s">
        <v>2011</v>
      </c>
      <c r="C6" s="161"/>
      <c r="E6" s="163"/>
      <c r="F6" s="163"/>
      <c r="G6" s="163"/>
      <c r="H6" s="153"/>
      <c r="I6" s="272" t="s">
        <v>1992</v>
      </c>
      <c r="J6" s="160" t="s">
        <v>1993</v>
      </c>
    </row>
    <row r="7" spans="1:10" x14ac:dyDescent="0.3">
      <c r="B7" s="164" t="s">
        <v>2012</v>
      </c>
      <c r="H7" s="153"/>
      <c r="I7" s="272" t="s">
        <v>1995</v>
      </c>
      <c r="J7" s="160" t="s">
        <v>1996</v>
      </c>
    </row>
    <row r="8" spans="1:10" x14ac:dyDescent="0.3">
      <c r="B8" s="164" t="s">
        <v>764</v>
      </c>
      <c r="H8" s="153"/>
      <c r="I8" s="272" t="s">
        <v>2013</v>
      </c>
      <c r="J8" s="160" t="s">
        <v>2014</v>
      </c>
    </row>
    <row r="9" spans="1:10" ht="15" thickBot="1" x14ac:dyDescent="0.35">
      <c r="B9" s="166" t="s">
        <v>765</v>
      </c>
      <c r="H9" s="153"/>
    </row>
    <row r="10" spans="1:10" x14ac:dyDescent="0.3">
      <c r="B10" s="167"/>
      <c r="H10" s="153"/>
      <c r="I10" s="273" t="s">
        <v>2015</v>
      </c>
    </row>
    <row r="11" spans="1:10" x14ac:dyDescent="0.3">
      <c r="B11" s="167"/>
      <c r="H11" s="153"/>
      <c r="I11" s="273" t="s">
        <v>2016</v>
      </c>
    </row>
    <row r="12" spans="1:10" ht="36" x14ac:dyDescent="0.3">
      <c r="A12" s="168" t="s">
        <v>7</v>
      </c>
      <c r="B12" s="168" t="s">
        <v>763</v>
      </c>
      <c r="C12" s="169"/>
      <c r="D12" s="169"/>
      <c r="E12" s="169"/>
      <c r="F12" s="169"/>
      <c r="G12" s="169"/>
      <c r="H12" s="153"/>
    </row>
    <row r="13" spans="1:10" x14ac:dyDescent="0.3">
      <c r="A13" s="178"/>
      <c r="B13" s="179" t="s">
        <v>766</v>
      </c>
      <c r="C13" s="178" t="s">
        <v>767</v>
      </c>
      <c r="D13" s="178" t="s">
        <v>768</v>
      </c>
      <c r="E13" s="180"/>
      <c r="F13" s="181"/>
      <c r="G13" s="181"/>
      <c r="H13" s="153"/>
    </row>
    <row r="14" spans="1:10" x14ac:dyDescent="0.3">
      <c r="A14" s="160" t="s">
        <v>769</v>
      </c>
      <c r="B14" s="175" t="s">
        <v>770</v>
      </c>
      <c r="C14" s="274"/>
      <c r="D14" s="274"/>
      <c r="E14" s="163"/>
      <c r="F14" s="163"/>
      <c r="G14" s="163"/>
      <c r="H14" s="153"/>
    </row>
    <row r="15" spans="1:10" x14ac:dyDescent="0.3">
      <c r="A15" s="160" t="s">
        <v>771</v>
      </c>
      <c r="B15" s="175" t="s">
        <v>772</v>
      </c>
      <c r="C15" s="160" t="s">
        <v>773</v>
      </c>
      <c r="D15" s="160" t="s">
        <v>774</v>
      </c>
      <c r="E15" s="163"/>
      <c r="F15" s="163"/>
      <c r="G15" s="163"/>
      <c r="H15" s="153"/>
    </row>
    <row r="16" spans="1:10" x14ac:dyDescent="0.3">
      <c r="A16" s="160" t="s">
        <v>775</v>
      </c>
      <c r="B16" s="175" t="s">
        <v>776</v>
      </c>
      <c r="E16" s="163"/>
      <c r="F16" s="163"/>
      <c r="G16" s="163"/>
      <c r="H16" s="153"/>
    </row>
    <row r="17" spans="1:8" x14ac:dyDescent="0.3">
      <c r="A17" s="160" t="s">
        <v>777</v>
      </c>
      <c r="B17" s="175" t="s">
        <v>778</v>
      </c>
      <c r="E17" s="163"/>
      <c r="F17" s="163"/>
      <c r="G17" s="163"/>
      <c r="H17" s="153"/>
    </row>
    <row r="18" spans="1:8" x14ac:dyDescent="0.3">
      <c r="A18" s="160" t="s">
        <v>779</v>
      </c>
      <c r="B18" s="175" t="s">
        <v>780</v>
      </c>
      <c r="E18" s="163"/>
      <c r="F18" s="163"/>
      <c r="G18" s="163"/>
      <c r="H18" s="153"/>
    </row>
    <row r="19" spans="1:8" x14ac:dyDescent="0.3">
      <c r="A19" s="160" t="s">
        <v>781</v>
      </c>
      <c r="B19" s="175" t="s">
        <v>782</v>
      </c>
      <c r="E19" s="163"/>
      <c r="F19" s="163"/>
      <c r="G19" s="163"/>
      <c r="H19" s="153"/>
    </row>
    <row r="20" spans="1:8" x14ac:dyDescent="0.3">
      <c r="A20" s="160" t="s">
        <v>783</v>
      </c>
      <c r="B20" s="175" t="s">
        <v>784</v>
      </c>
      <c r="E20" s="163"/>
      <c r="F20" s="163"/>
      <c r="G20" s="163"/>
      <c r="H20" s="153"/>
    </row>
    <row r="21" spans="1:8" x14ac:dyDescent="0.3">
      <c r="A21" s="160" t="s">
        <v>785</v>
      </c>
      <c r="B21" s="175" t="s">
        <v>786</v>
      </c>
      <c r="E21" s="163"/>
      <c r="F21" s="163"/>
      <c r="G21" s="163"/>
      <c r="H21" s="153"/>
    </row>
    <row r="22" spans="1:8" x14ac:dyDescent="0.3">
      <c r="A22" s="160" t="s">
        <v>787</v>
      </c>
      <c r="B22" s="175" t="s">
        <v>788</v>
      </c>
      <c r="E22" s="163"/>
      <c r="F22" s="163"/>
      <c r="G22" s="163"/>
      <c r="H22" s="153"/>
    </row>
    <row r="23" spans="1:8" x14ac:dyDescent="0.3">
      <c r="A23" s="160" t="s">
        <v>789</v>
      </c>
      <c r="B23" s="175" t="s">
        <v>790</v>
      </c>
      <c r="C23" s="160" t="s">
        <v>791</v>
      </c>
      <c r="E23" s="163"/>
      <c r="F23" s="163"/>
      <c r="G23" s="163"/>
      <c r="H23" s="153"/>
    </row>
    <row r="24" spans="1:8" x14ac:dyDescent="0.3">
      <c r="A24" s="160" t="s">
        <v>792</v>
      </c>
      <c r="B24" s="175" t="s">
        <v>793</v>
      </c>
      <c r="C24" s="160" t="s">
        <v>794</v>
      </c>
      <c r="E24" s="163"/>
      <c r="F24" s="163"/>
      <c r="G24" s="163"/>
      <c r="H24" s="153"/>
    </row>
    <row r="25" spans="1:8" x14ac:dyDescent="0.3">
      <c r="A25" s="160" t="s">
        <v>795</v>
      </c>
      <c r="B25" s="173" t="s">
        <v>2017</v>
      </c>
      <c r="E25" s="163"/>
      <c r="F25" s="163"/>
      <c r="G25" s="163"/>
      <c r="H25" s="153"/>
    </row>
    <row r="26" spans="1:8" x14ac:dyDescent="0.3">
      <c r="A26" s="160" t="s">
        <v>796</v>
      </c>
      <c r="B26" s="275"/>
      <c r="C26" s="220"/>
      <c r="D26" s="220"/>
      <c r="E26" s="163"/>
      <c r="F26" s="163"/>
      <c r="G26" s="163"/>
      <c r="H26" s="153"/>
    </row>
    <row r="27" spans="1:8" x14ac:dyDescent="0.3">
      <c r="A27" s="160" t="s">
        <v>797</v>
      </c>
      <c r="B27" s="275"/>
      <c r="C27" s="220"/>
      <c r="D27" s="220"/>
      <c r="E27" s="163"/>
      <c r="F27" s="163"/>
      <c r="G27" s="163"/>
      <c r="H27" s="153"/>
    </row>
    <row r="28" spans="1:8" x14ac:dyDescent="0.3">
      <c r="A28" s="160" t="s">
        <v>798</v>
      </c>
      <c r="B28" s="275"/>
      <c r="C28" s="220"/>
      <c r="D28" s="220"/>
      <c r="E28" s="163"/>
      <c r="F28" s="163"/>
      <c r="G28" s="163"/>
      <c r="H28" s="153"/>
    </row>
    <row r="29" spans="1:8" x14ac:dyDescent="0.3">
      <c r="A29" s="160" t="s">
        <v>799</v>
      </c>
      <c r="B29" s="275"/>
      <c r="C29" s="220"/>
      <c r="D29" s="220"/>
      <c r="E29" s="163"/>
      <c r="F29" s="163"/>
      <c r="G29" s="163"/>
      <c r="H29" s="153"/>
    </row>
    <row r="30" spans="1:8" x14ac:dyDescent="0.3">
      <c r="A30" s="160" t="s">
        <v>800</v>
      </c>
      <c r="B30" s="275"/>
      <c r="C30" s="220"/>
      <c r="D30" s="220"/>
      <c r="E30" s="163"/>
      <c r="F30" s="163"/>
      <c r="G30" s="163"/>
      <c r="H30" s="153"/>
    </row>
    <row r="31" spans="1:8" x14ac:dyDescent="0.3">
      <c r="A31" s="160" t="s">
        <v>801</v>
      </c>
      <c r="B31" s="275"/>
      <c r="C31" s="220"/>
      <c r="D31" s="220"/>
      <c r="E31" s="163"/>
      <c r="F31" s="163"/>
      <c r="G31" s="163"/>
      <c r="H31" s="153"/>
    </row>
    <row r="32" spans="1:8" x14ac:dyDescent="0.3">
      <c r="A32" s="160" t="s">
        <v>802</v>
      </c>
      <c r="B32" s="275"/>
      <c r="C32" s="220"/>
      <c r="D32" s="220"/>
      <c r="E32" s="163"/>
      <c r="F32" s="163"/>
      <c r="G32" s="163"/>
      <c r="H32" s="153"/>
    </row>
    <row r="33" spans="1:8" ht="18" x14ac:dyDescent="0.3">
      <c r="A33" s="169"/>
      <c r="B33" s="168" t="s">
        <v>764</v>
      </c>
      <c r="C33" s="169"/>
      <c r="D33" s="169"/>
      <c r="E33" s="169"/>
      <c r="F33" s="169"/>
      <c r="G33" s="169"/>
      <c r="H33" s="153"/>
    </row>
    <row r="34" spans="1:8" x14ac:dyDescent="0.3">
      <c r="A34" s="178"/>
      <c r="B34" s="179" t="s">
        <v>803</v>
      </c>
      <c r="C34" s="178" t="s">
        <v>804</v>
      </c>
      <c r="D34" s="178" t="s">
        <v>768</v>
      </c>
      <c r="E34" s="178" t="s">
        <v>805</v>
      </c>
      <c r="F34" s="181"/>
      <c r="G34" s="181"/>
      <c r="H34" s="153"/>
    </row>
    <row r="35" spans="1:8" x14ac:dyDescent="0.3">
      <c r="A35" s="160" t="s">
        <v>806</v>
      </c>
      <c r="B35" s="274" t="s">
        <v>2018</v>
      </c>
      <c r="C35" s="274"/>
      <c r="D35" s="274"/>
      <c r="E35" s="274"/>
      <c r="F35" s="276"/>
      <c r="G35" s="276"/>
      <c r="H35" s="153"/>
    </row>
    <row r="36" spans="1:8" x14ac:dyDescent="0.3">
      <c r="A36" s="160" t="s">
        <v>807</v>
      </c>
      <c r="B36" s="175" t="s">
        <v>2019</v>
      </c>
      <c r="H36" s="153"/>
    </row>
    <row r="37" spans="1:8" x14ac:dyDescent="0.3">
      <c r="A37" s="160" t="s">
        <v>808</v>
      </c>
      <c r="B37" s="175" t="s">
        <v>2020</v>
      </c>
      <c r="H37" s="153"/>
    </row>
    <row r="38" spans="1:8" x14ac:dyDescent="0.3">
      <c r="A38" s="160" t="s">
        <v>809</v>
      </c>
      <c r="B38" s="175" t="s">
        <v>2021</v>
      </c>
      <c r="H38" s="153"/>
    </row>
    <row r="39" spans="1:8" x14ac:dyDescent="0.3">
      <c r="A39" s="160" t="s">
        <v>810</v>
      </c>
      <c r="B39" s="175" t="s">
        <v>2022</v>
      </c>
      <c r="H39" s="153"/>
    </row>
    <row r="40" spans="1:8" x14ac:dyDescent="0.3">
      <c r="A40" s="160" t="s">
        <v>811</v>
      </c>
      <c r="B40" s="175" t="s">
        <v>2023</v>
      </c>
      <c r="H40" s="153"/>
    </row>
    <row r="41" spans="1:8" x14ac:dyDescent="0.3">
      <c r="A41" s="160" t="s">
        <v>812</v>
      </c>
      <c r="B41" s="175" t="s">
        <v>2024</v>
      </c>
      <c r="H41" s="153"/>
    </row>
    <row r="42" spans="1:8" x14ac:dyDescent="0.3">
      <c r="A42" s="160" t="s">
        <v>813</v>
      </c>
      <c r="B42" s="175" t="s">
        <v>2025</v>
      </c>
      <c r="H42" s="153"/>
    </row>
    <row r="43" spans="1:8" x14ac:dyDescent="0.3">
      <c r="A43" s="160" t="s">
        <v>814</v>
      </c>
      <c r="B43" s="175" t="s">
        <v>2026</v>
      </c>
      <c r="H43" s="153"/>
    </row>
    <row r="44" spans="1:8" x14ac:dyDescent="0.3">
      <c r="A44" s="160" t="s">
        <v>815</v>
      </c>
      <c r="B44" s="175" t="s">
        <v>2027</v>
      </c>
      <c r="H44" s="153"/>
    </row>
    <row r="45" spans="1:8" x14ac:dyDescent="0.3">
      <c r="A45" s="160" t="s">
        <v>816</v>
      </c>
      <c r="B45" s="175" t="s">
        <v>2028</v>
      </c>
      <c r="H45" s="153"/>
    </row>
    <row r="46" spans="1:8" x14ac:dyDescent="0.3">
      <c r="A46" s="160" t="s">
        <v>817</v>
      </c>
      <c r="B46" s="175" t="s">
        <v>2029</v>
      </c>
      <c r="H46" s="153"/>
    </row>
    <row r="47" spans="1:8" x14ac:dyDescent="0.3">
      <c r="A47" s="160" t="s">
        <v>818</v>
      </c>
      <c r="B47" s="175" t="s">
        <v>2030</v>
      </c>
      <c r="H47" s="153"/>
    </row>
    <row r="48" spans="1:8" x14ac:dyDescent="0.3">
      <c r="A48" s="160" t="s">
        <v>819</v>
      </c>
      <c r="B48" s="175" t="s">
        <v>2031</v>
      </c>
      <c r="H48" s="153"/>
    </row>
    <row r="49" spans="1:8" x14ac:dyDescent="0.3">
      <c r="A49" s="160" t="s">
        <v>820</v>
      </c>
      <c r="B49" s="175" t="s">
        <v>2032</v>
      </c>
      <c r="H49" s="153"/>
    </row>
    <row r="50" spans="1:8" x14ac:dyDescent="0.3">
      <c r="A50" s="160" t="s">
        <v>821</v>
      </c>
      <c r="B50" s="175" t="s">
        <v>2033</v>
      </c>
      <c r="H50" s="153"/>
    </row>
    <row r="51" spans="1:8" x14ac:dyDescent="0.3">
      <c r="A51" s="160" t="s">
        <v>822</v>
      </c>
      <c r="B51" s="175" t="s">
        <v>2034</v>
      </c>
      <c r="H51" s="153"/>
    </row>
    <row r="52" spans="1:8" x14ac:dyDescent="0.3">
      <c r="A52" s="160" t="s">
        <v>823</v>
      </c>
      <c r="B52" s="175" t="s">
        <v>2035</v>
      </c>
      <c r="H52" s="153"/>
    </row>
    <row r="53" spans="1:8" x14ac:dyDescent="0.3">
      <c r="A53" s="160" t="s">
        <v>824</v>
      </c>
      <c r="B53" s="175" t="s">
        <v>2036</v>
      </c>
      <c r="H53" s="153"/>
    </row>
    <row r="54" spans="1:8" x14ac:dyDescent="0.3">
      <c r="A54" s="160" t="s">
        <v>825</v>
      </c>
      <c r="B54" s="175" t="s">
        <v>2037</v>
      </c>
      <c r="H54" s="153"/>
    </row>
    <row r="55" spans="1:8" x14ac:dyDescent="0.3">
      <c r="A55" s="160" t="s">
        <v>826</v>
      </c>
      <c r="B55" s="175" t="s">
        <v>2038</v>
      </c>
      <c r="H55" s="153"/>
    </row>
    <row r="56" spans="1:8" x14ac:dyDescent="0.3">
      <c r="A56" s="160" t="s">
        <v>827</v>
      </c>
      <c r="B56" s="175" t="s">
        <v>2039</v>
      </c>
      <c r="H56" s="153"/>
    </row>
    <row r="57" spans="1:8" x14ac:dyDescent="0.3">
      <c r="A57" s="160" t="s">
        <v>828</v>
      </c>
      <c r="B57" s="175" t="s">
        <v>2040</v>
      </c>
      <c r="H57" s="153"/>
    </row>
    <row r="58" spans="1:8" x14ac:dyDescent="0.3">
      <c r="A58" s="160" t="s">
        <v>829</v>
      </c>
      <c r="B58" s="175" t="s">
        <v>2041</v>
      </c>
      <c r="H58" s="153"/>
    </row>
    <row r="59" spans="1:8" x14ac:dyDescent="0.3">
      <c r="A59" s="160" t="s">
        <v>830</v>
      </c>
      <c r="B59" s="175" t="s">
        <v>2042</v>
      </c>
      <c r="H59" s="153"/>
    </row>
    <row r="60" spans="1:8" x14ac:dyDescent="0.3">
      <c r="A60" s="160" t="s">
        <v>831</v>
      </c>
      <c r="B60" s="175"/>
      <c r="E60" s="175"/>
      <c r="F60" s="175"/>
      <c r="G60" s="175"/>
      <c r="H60" s="153"/>
    </row>
    <row r="61" spans="1:8" x14ac:dyDescent="0.3">
      <c r="A61" s="160" t="s">
        <v>832</v>
      </c>
      <c r="B61" s="175"/>
      <c r="E61" s="175"/>
      <c r="F61" s="175"/>
      <c r="G61" s="175"/>
      <c r="H61" s="153"/>
    </row>
    <row r="62" spans="1:8" x14ac:dyDescent="0.3">
      <c r="A62" s="160" t="s">
        <v>833</v>
      </c>
      <c r="B62" s="175"/>
      <c r="E62" s="175"/>
      <c r="F62" s="175"/>
      <c r="G62" s="175"/>
      <c r="H62" s="153"/>
    </row>
    <row r="63" spans="1:8" x14ac:dyDescent="0.3">
      <c r="A63" s="160" t="s">
        <v>834</v>
      </c>
      <c r="B63" s="175"/>
      <c r="E63" s="175"/>
      <c r="F63" s="175"/>
      <c r="G63" s="175"/>
      <c r="H63" s="153"/>
    </row>
    <row r="64" spans="1:8" x14ac:dyDescent="0.3">
      <c r="A64" s="160" t="s">
        <v>835</v>
      </c>
      <c r="B64" s="175"/>
      <c r="E64" s="175"/>
      <c r="F64" s="175"/>
      <c r="G64" s="175"/>
      <c r="H64" s="153"/>
    </row>
    <row r="65" spans="1:10" x14ac:dyDescent="0.3">
      <c r="A65" s="160" t="s">
        <v>836</v>
      </c>
      <c r="B65" s="175"/>
      <c r="E65" s="175"/>
      <c r="F65" s="175"/>
      <c r="G65" s="175"/>
      <c r="H65" s="153"/>
    </row>
    <row r="66" spans="1:10" x14ac:dyDescent="0.3">
      <c r="A66" s="160" t="s">
        <v>837</v>
      </c>
      <c r="B66" s="175"/>
      <c r="E66" s="175"/>
      <c r="F66" s="175"/>
      <c r="G66" s="175"/>
      <c r="H66" s="153"/>
    </row>
    <row r="67" spans="1:10" x14ac:dyDescent="0.3">
      <c r="A67" s="160" t="s">
        <v>838</v>
      </c>
      <c r="B67" s="175"/>
      <c r="E67" s="175"/>
      <c r="F67" s="175"/>
      <c r="G67" s="175"/>
      <c r="H67" s="153"/>
    </row>
    <row r="68" spans="1:10" x14ac:dyDescent="0.3">
      <c r="A68" s="160" t="s">
        <v>839</v>
      </c>
      <c r="B68" s="175"/>
      <c r="E68" s="175"/>
      <c r="F68" s="175"/>
      <c r="G68" s="175"/>
      <c r="H68" s="153"/>
    </row>
    <row r="69" spans="1:10" x14ac:dyDescent="0.3">
      <c r="A69" s="160" t="s">
        <v>840</v>
      </c>
      <c r="B69" s="175"/>
      <c r="E69" s="175"/>
      <c r="F69" s="175"/>
      <c r="G69" s="175"/>
      <c r="H69" s="153"/>
    </row>
    <row r="70" spans="1:10" x14ac:dyDescent="0.3">
      <c r="A70" s="160" t="s">
        <v>841</v>
      </c>
      <c r="B70" s="175"/>
      <c r="E70" s="175"/>
      <c r="F70" s="175"/>
      <c r="G70" s="175"/>
      <c r="H70" s="153"/>
    </row>
    <row r="71" spans="1:10" x14ac:dyDescent="0.3">
      <c r="A71" s="160" t="s">
        <v>842</v>
      </c>
      <c r="B71" s="175"/>
      <c r="E71" s="175"/>
      <c r="F71" s="175"/>
      <c r="G71" s="175"/>
      <c r="H71" s="153"/>
    </row>
    <row r="72" spans="1:10" x14ac:dyDescent="0.3">
      <c r="A72" s="160" t="s">
        <v>843</v>
      </c>
      <c r="B72" s="175"/>
      <c r="E72" s="175"/>
      <c r="F72" s="175"/>
      <c r="G72" s="175"/>
      <c r="H72" s="153"/>
    </row>
    <row r="73" spans="1:10" ht="18" x14ac:dyDescent="0.3">
      <c r="A73" s="169"/>
      <c r="B73" s="168" t="s">
        <v>765</v>
      </c>
      <c r="C73" s="169"/>
      <c r="D73" s="169"/>
      <c r="E73" s="169"/>
      <c r="F73" s="169"/>
      <c r="G73" s="169"/>
      <c r="H73" s="153"/>
    </row>
    <row r="74" spans="1:10" x14ac:dyDescent="0.3">
      <c r="A74" s="178"/>
      <c r="B74" s="179" t="s">
        <v>844</v>
      </c>
      <c r="C74" s="178" t="s">
        <v>845</v>
      </c>
      <c r="D74" s="178"/>
      <c r="E74" s="181"/>
      <c r="F74" s="181"/>
      <c r="G74" s="181"/>
      <c r="H74" s="185"/>
      <c r="I74" s="185"/>
      <c r="J74" s="185"/>
    </row>
    <row r="75" spans="1:10" x14ac:dyDescent="0.3">
      <c r="A75" s="160" t="s">
        <v>846</v>
      </c>
      <c r="B75" s="160" t="s">
        <v>847</v>
      </c>
      <c r="C75" s="227">
        <v>52.476801057443602</v>
      </c>
      <c r="H75" s="153"/>
    </row>
    <row r="76" spans="1:10" x14ac:dyDescent="0.3">
      <c r="A76" s="160" t="s">
        <v>848</v>
      </c>
      <c r="B76" s="160" t="s">
        <v>2043</v>
      </c>
      <c r="C76" s="227">
        <v>179.20213401637699</v>
      </c>
      <c r="H76" s="153"/>
    </row>
    <row r="77" spans="1:10" x14ac:dyDescent="0.3">
      <c r="A77" s="160" t="s">
        <v>849</v>
      </c>
      <c r="H77" s="153"/>
    </row>
    <row r="78" spans="1:10" x14ac:dyDescent="0.3">
      <c r="A78" s="160" t="s">
        <v>850</v>
      </c>
      <c r="H78" s="153"/>
    </row>
    <row r="79" spans="1:10" x14ac:dyDescent="0.3">
      <c r="A79" s="160" t="s">
        <v>851</v>
      </c>
      <c r="H79" s="153"/>
    </row>
    <row r="80" spans="1:10" x14ac:dyDescent="0.3">
      <c r="A80" s="160" t="s">
        <v>852</v>
      </c>
      <c r="H80" s="153"/>
    </row>
    <row r="81" spans="1:8" x14ac:dyDescent="0.3">
      <c r="A81" s="178"/>
      <c r="B81" s="179" t="s">
        <v>853</v>
      </c>
      <c r="C81" s="178" t="s">
        <v>441</v>
      </c>
      <c r="D81" s="178" t="s">
        <v>442</v>
      </c>
      <c r="E81" s="181" t="s">
        <v>854</v>
      </c>
      <c r="F81" s="181" t="s">
        <v>855</v>
      </c>
      <c r="G81" s="181" t="s">
        <v>856</v>
      </c>
      <c r="H81" s="153"/>
    </row>
    <row r="82" spans="1:8" x14ac:dyDescent="0.3">
      <c r="A82" s="160" t="s">
        <v>857</v>
      </c>
      <c r="B82" s="160" t="s">
        <v>2044</v>
      </c>
      <c r="C82" s="277">
        <v>9.9641647451989795E-4</v>
      </c>
      <c r="G82" s="277">
        <v>9.9641647451989795E-4</v>
      </c>
      <c r="H82" s="153"/>
    </row>
    <row r="83" spans="1:8" x14ac:dyDescent="0.3">
      <c r="A83" s="160" t="s">
        <v>858</v>
      </c>
      <c r="B83" s="160" t="s">
        <v>859</v>
      </c>
      <c r="C83" s="277">
        <v>3.9129164846639402E-4</v>
      </c>
      <c r="G83" s="277">
        <v>3.9129164846639402E-4</v>
      </c>
      <c r="H83" s="153"/>
    </row>
    <row r="84" spans="1:8" x14ac:dyDescent="0.3">
      <c r="A84" s="160" t="s">
        <v>860</v>
      </c>
      <c r="B84" s="160" t="s">
        <v>861</v>
      </c>
      <c r="C84" s="277">
        <v>0</v>
      </c>
      <c r="G84" s="277">
        <v>0</v>
      </c>
      <c r="H84" s="153"/>
    </row>
    <row r="85" spans="1:8" x14ac:dyDescent="0.3">
      <c r="A85" s="160" t="s">
        <v>862</v>
      </c>
      <c r="B85" s="160" t="s">
        <v>863</v>
      </c>
      <c r="C85" s="277">
        <v>1.3928487842445E-4</v>
      </c>
      <c r="G85" s="277">
        <v>1.3928487842445E-4</v>
      </c>
      <c r="H85" s="153"/>
    </row>
    <row r="86" spans="1:8" x14ac:dyDescent="0.3">
      <c r="A86" s="160" t="s">
        <v>864</v>
      </c>
      <c r="B86" s="160" t="s">
        <v>865</v>
      </c>
      <c r="C86" s="277">
        <v>0</v>
      </c>
      <c r="G86" s="277">
        <v>0</v>
      </c>
      <c r="H86" s="153"/>
    </row>
    <row r="87" spans="1:8" x14ac:dyDescent="0.3">
      <c r="A87" s="160" t="s">
        <v>866</v>
      </c>
      <c r="H87" s="153"/>
    </row>
    <row r="88" spans="1:8" x14ac:dyDescent="0.3">
      <c r="A88" s="160" t="s">
        <v>867</v>
      </c>
      <c r="H88" s="153"/>
    </row>
    <row r="89" spans="1:8" x14ac:dyDescent="0.3">
      <c r="A89" s="160" t="s">
        <v>868</v>
      </c>
      <c r="H89" s="153"/>
    </row>
    <row r="90" spans="1:8" x14ac:dyDescent="0.3">
      <c r="A90" s="160" t="s">
        <v>869</v>
      </c>
      <c r="H90" s="153"/>
    </row>
    <row r="91" spans="1:8" x14ac:dyDescent="0.3">
      <c r="H91" s="153"/>
    </row>
    <row r="92" spans="1:8" x14ac:dyDescent="0.3">
      <c r="H92" s="153"/>
    </row>
    <row r="93" spans="1:8" x14ac:dyDescent="0.3">
      <c r="H93" s="153"/>
    </row>
    <row r="94" spans="1:8" x14ac:dyDescent="0.3">
      <c r="H94" s="153"/>
    </row>
    <row r="95" spans="1:8" x14ac:dyDescent="0.3">
      <c r="H95" s="153"/>
    </row>
    <row r="96" spans="1:8" x14ac:dyDescent="0.3">
      <c r="H96" s="153"/>
    </row>
    <row r="97" spans="8:8" x14ac:dyDescent="0.3">
      <c r="H97" s="153"/>
    </row>
    <row r="98" spans="8:8" x14ac:dyDescent="0.3">
      <c r="H98" s="153"/>
    </row>
    <row r="99" spans="8:8" x14ac:dyDescent="0.3">
      <c r="H99" s="153"/>
    </row>
    <row r="100" spans="8:8" x14ac:dyDescent="0.3">
      <c r="H100" s="153"/>
    </row>
    <row r="101" spans="8:8" x14ac:dyDescent="0.3">
      <c r="H101" s="153"/>
    </row>
    <row r="102" spans="8:8" x14ac:dyDescent="0.3">
      <c r="H102" s="153"/>
    </row>
    <row r="103" spans="8:8" x14ac:dyDescent="0.3">
      <c r="H103" s="153"/>
    </row>
    <row r="104" spans="8:8" x14ac:dyDescent="0.3">
      <c r="H104" s="153"/>
    </row>
    <row r="105" spans="8:8" x14ac:dyDescent="0.3">
      <c r="H105" s="153"/>
    </row>
    <row r="106" spans="8:8" x14ac:dyDescent="0.3">
      <c r="H106" s="153"/>
    </row>
    <row r="107" spans="8:8" x14ac:dyDescent="0.3">
      <c r="H107" s="153"/>
    </row>
    <row r="108" spans="8:8" x14ac:dyDescent="0.3">
      <c r="H108" s="153"/>
    </row>
    <row r="109" spans="8:8" x14ac:dyDescent="0.3">
      <c r="H109" s="153"/>
    </row>
    <row r="110" spans="8:8" x14ac:dyDescent="0.3">
      <c r="H110" s="153"/>
    </row>
    <row r="111" spans="8:8" x14ac:dyDescent="0.3">
      <c r="H111" s="153"/>
    </row>
    <row r="112" spans="8:8" x14ac:dyDescent="0.3">
      <c r="H112" s="153"/>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05B256C3-C4A1-4893-A123-5A54C844C17C}"/>
    <hyperlink ref="B7" location="'E. Optional ECB-ECAIs data'!B12" display="1. Additional information on the programme" xr:uid="{7E0EF939-82DB-4A7E-BBF2-CF1ED2E8A69D}"/>
    <hyperlink ref="B9" location="'E. Optional ECB-ECAIs data'!B73" display="3.  Additional information on the asset distribution" xr:uid="{3598845A-A14B-43C1-A928-8F71C8D6AC4F}"/>
  </hyperlinks>
  <pageMargins left="0.7" right="0.7" top="0.75" bottom="0.75" header="0.3" footer="0.3"/>
  <pageSetup paperSize="9" scale="20"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23FD9-E3F9-4318-AF67-0121EABF0BD2}">
  <sheetPr>
    <tabColor rgb="FF847A75"/>
  </sheetPr>
  <dimension ref="B1:J43"/>
  <sheetViews>
    <sheetView topLeftCell="A6" zoomScale="80" zoomScaleNormal="80" workbookViewId="0">
      <selection activeCell="D9" sqref="D9"/>
    </sheetView>
  </sheetViews>
  <sheetFormatPr defaultColWidth="9.109375" defaultRowHeight="14.4" x14ac:dyDescent="0.3"/>
  <cols>
    <col min="1" max="1" width="9.109375" style="119"/>
    <col min="2" max="10" width="12.44140625" style="119" customWidth="1"/>
    <col min="11" max="16384" width="9.109375" style="119"/>
  </cols>
  <sheetData>
    <row r="1" spans="2:10" ht="15" thickBot="1" x14ac:dyDescent="0.35"/>
    <row r="2" spans="2:10" x14ac:dyDescent="0.3">
      <c r="B2" s="131"/>
      <c r="C2" s="132"/>
      <c r="D2" s="132"/>
      <c r="E2" s="132"/>
      <c r="F2" s="132"/>
      <c r="G2" s="132"/>
      <c r="H2" s="132"/>
      <c r="I2" s="132"/>
      <c r="J2" s="133"/>
    </row>
    <row r="3" spans="2:10" x14ac:dyDescent="0.3">
      <c r="B3" s="134"/>
      <c r="C3" s="135"/>
      <c r="D3" s="135"/>
      <c r="E3" s="135"/>
      <c r="F3" s="135"/>
      <c r="G3" s="135"/>
      <c r="H3" s="135"/>
      <c r="I3" s="135"/>
      <c r="J3" s="136"/>
    </row>
    <row r="4" spans="2:10" x14ac:dyDescent="0.3">
      <c r="B4" s="134"/>
      <c r="C4" s="135"/>
      <c r="D4" s="135"/>
      <c r="E4" s="135"/>
      <c r="F4" s="135"/>
      <c r="G4" s="135"/>
      <c r="H4" s="135"/>
      <c r="I4" s="135"/>
      <c r="J4" s="136"/>
    </row>
    <row r="5" spans="2:10" ht="31.2" x14ac:dyDescent="0.35">
      <c r="B5" s="134"/>
      <c r="C5" s="135"/>
      <c r="D5" s="135"/>
      <c r="E5" s="137"/>
      <c r="F5" s="138" t="s">
        <v>1373</v>
      </c>
      <c r="G5" s="135"/>
      <c r="H5" s="135"/>
      <c r="I5" s="135"/>
      <c r="J5" s="136"/>
    </row>
    <row r="6" spans="2:10" ht="41.25" customHeight="1" x14ac:dyDescent="0.3">
      <c r="B6" s="134"/>
      <c r="C6" s="135"/>
      <c r="D6" s="139" t="s">
        <v>1374</v>
      </c>
      <c r="E6" s="139"/>
      <c r="F6" s="139"/>
      <c r="G6" s="139"/>
      <c r="H6" s="139"/>
      <c r="I6" s="135"/>
      <c r="J6" s="136"/>
    </row>
    <row r="7" spans="2:10" ht="25.8" x14ac:dyDescent="0.3">
      <c r="B7" s="134"/>
      <c r="C7" s="135"/>
      <c r="D7" s="135"/>
      <c r="E7" s="135"/>
      <c r="F7" s="140" t="s">
        <v>10</v>
      </c>
      <c r="G7" s="135"/>
      <c r="H7" s="135"/>
      <c r="I7" s="135"/>
      <c r="J7" s="136"/>
    </row>
    <row r="8" spans="2:10" ht="25.8" x14ac:dyDescent="0.3">
      <c r="B8" s="134"/>
      <c r="C8" s="135"/>
      <c r="D8" s="135"/>
      <c r="E8" s="135"/>
      <c r="F8" s="140" t="s">
        <v>773</v>
      </c>
      <c r="G8" s="135"/>
      <c r="H8" s="135"/>
      <c r="I8" s="135"/>
      <c r="J8" s="136"/>
    </row>
    <row r="9" spans="2:10" ht="21" x14ac:dyDescent="0.3">
      <c r="B9" s="134"/>
      <c r="C9" s="135"/>
      <c r="D9" s="135"/>
      <c r="E9" s="135"/>
      <c r="F9" s="141" t="s">
        <v>2045</v>
      </c>
      <c r="G9" s="135"/>
      <c r="H9" s="135"/>
      <c r="I9" s="135"/>
      <c r="J9" s="136"/>
    </row>
    <row r="10" spans="2:10" ht="21" x14ac:dyDescent="0.3">
      <c r="B10" s="134"/>
      <c r="C10" s="135"/>
      <c r="D10" s="135"/>
      <c r="E10" s="135"/>
      <c r="F10" s="141" t="s">
        <v>2046</v>
      </c>
      <c r="G10" s="135"/>
      <c r="H10" s="135"/>
      <c r="I10" s="135"/>
      <c r="J10" s="136"/>
    </row>
    <row r="11" spans="2:10" ht="21" x14ac:dyDescent="0.3">
      <c r="B11" s="134"/>
      <c r="C11" s="135"/>
      <c r="D11" s="135"/>
      <c r="E11" s="135"/>
      <c r="F11" s="141"/>
      <c r="G11" s="135"/>
      <c r="H11" s="135"/>
      <c r="I11" s="135"/>
      <c r="J11" s="136"/>
    </row>
    <row r="12" spans="2:10" x14ac:dyDescent="0.3">
      <c r="B12" s="134"/>
      <c r="C12" s="135"/>
      <c r="D12" s="135"/>
      <c r="E12" s="135"/>
      <c r="F12" s="135"/>
      <c r="G12" s="135"/>
      <c r="H12" s="135"/>
      <c r="I12" s="135"/>
      <c r="J12" s="136"/>
    </row>
    <row r="13" spans="2:10" x14ac:dyDescent="0.3">
      <c r="B13" s="134"/>
      <c r="C13" s="135"/>
      <c r="D13" s="135"/>
      <c r="E13" s="135"/>
      <c r="F13" s="135"/>
      <c r="G13" s="135"/>
      <c r="H13" s="135"/>
      <c r="I13" s="135"/>
      <c r="J13" s="136"/>
    </row>
    <row r="14" spans="2:10" x14ac:dyDescent="0.3">
      <c r="B14" s="134"/>
      <c r="C14" s="135"/>
      <c r="D14" s="135"/>
      <c r="E14" s="135"/>
      <c r="F14" s="135"/>
      <c r="G14" s="135"/>
      <c r="H14" s="135"/>
      <c r="I14" s="135"/>
      <c r="J14" s="136"/>
    </row>
    <row r="15" spans="2:10" x14ac:dyDescent="0.3">
      <c r="B15" s="134"/>
      <c r="C15" s="135"/>
      <c r="D15" s="135"/>
      <c r="E15" s="135"/>
      <c r="F15" s="135"/>
      <c r="G15" s="135"/>
      <c r="H15" s="135"/>
      <c r="I15" s="135"/>
      <c r="J15" s="136"/>
    </row>
    <row r="16" spans="2:10" x14ac:dyDescent="0.3">
      <c r="B16" s="134"/>
      <c r="C16" s="135"/>
      <c r="D16" s="135"/>
      <c r="E16" s="135"/>
      <c r="F16" s="135"/>
      <c r="G16" s="135"/>
      <c r="H16" s="135"/>
      <c r="I16" s="135"/>
      <c r="J16" s="136"/>
    </row>
    <row r="17" spans="2:10" x14ac:dyDescent="0.3">
      <c r="B17" s="134"/>
      <c r="C17" s="135"/>
      <c r="D17" s="135"/>
      <c r="E17" s="135"/>
      <c r="F17" s="135"/>
      <c r="G17" s="135"/>
      <c r="H17" s="135"/>
      <c r="I17" s="135"/>
      <c r="J17" s="136"/>
    </row>
    <row r="18" spans="2:10" x14ac:dyDescent="0.3">
      <c r="B18" s="134"/>
      <c r="C18" s="135"/>
      <c r="D18" s="135"/>
      <c r="E18" s="135"/>
      <c r="F18" s="135"/>
      <c r="G18" s="135"/>
      <c r="H18" s="135"/>
      <c r="I18" s="135"/>
      <c r="J18" s="136"/>
    </row>
    <row r="19" spans="2:10" x14ac:dyDescent="0.3">
      <c r="B19" s="134"/>
      <c r="C19" s="135"/>
      <c r="D19" s="135"/>
      <c r="E19" s="135"/>
      <c r="F19" s="135"/>
      <c r="G19" s="135"/>
      <c r="H19" s="135"/>
      <c r="I19" s="135"/>
      <c r="J19" s="136"/>
    </row>
    <row r="20" spans="2:10" x14ac:dyDescent="0.3">
      <c r="B20" s="134"/>
      <c r="C20" s="135"/>
      <c r="D20" s="135"/>
      <c r="E20" s="135"/>
      <c r="F20" s="135"/>
      <c r="G20" s="135"/>
      <c r="H20" s="135"/>
      <c r="I20" s="135"/>
      <c r="J20" s="136"/>
    </row>
    <row r="21" spans="2:10" x14ac:dyDescent="0.3">
      <c r="B21" s="134"/>
      <c r="C21" s="135"/>
      <c r="D21" s="135"/>
      <c r="E21" s="135"/>
      <c r="F21" s="135"/>
      <c r="G21" s="135"/>
      <c r="H21" s="135"/>
      <c r="I21" s="135"/>
      <c r="J21" s="136"/>
    </row>
    <row r="22" spans="2:10" x14ac:dyDescent="0.3">
      <c r="B22" s="134"/>
      <c r="C22" s="135"/>
      <c r="D22" s="135"/>
      <c r="E22" s="135"/>
      <c r="F22" s="142" t="s">
        <v>1375</v>
      </c>
      <c r="G22" s="135"/>
      <c r="H22" s="135"/>
      <c r="I22" s="135"/>
      <c r="J22" s="136"/>
    </row>
    <row r="23" spans="2:10" x14ac:dyDescent="0.3">
      <c r="B23" s="134"/>
      <c r="C23" s="135"/>
      <c r="D23" s="135"/>
      <c r="E23" s="135"/>
      <c r="F23" s="143"/>
      <c r="G23" s="135"/>
      <c r="H23" s="135"/>
      <c r="I23" s="135"/>
      <c r="J23" s="136"/>
    </row>
    <row r="24" spans="2:10" x14ac:dyDescent="0.3">
      <c r="B24" s="134"/>
      <c r="C24" s="135"/>
      <c r="D24" s="144" t="s">
        <v>1376</v>
      </c>
      <c r="E24" s="145" t="s">
        <v>1377</v>
      </c>
      <c r="F24" s="145"/>
      <c r="G24" s="145"/>
      <c r="H24" s="145"/>
      <c r="I24" s="135"/>
      <c r="J24" s="136"/>
    </row>
    <row r="25" spans="2:10" x14ac:dyDescent="0.3">
      <c r="B25" s="134"/>
      <c r="C25" s="135"/>
      <c r="D25" s="135"/>
      <c r="H25" s="135"/>
      <c r="I25" s="135"/>
      <c r="J25" s="136"/>
    </row>
    <row r="26" spans="2:10" x14ac:dyDescent="0.3">
      <c r="B26" s="134"/>
      <c r="C26" s="135"/>
      <c r="D26" s="144" t="s">
        <v>1378</v>
      </c>
      <c r="E26" s="145"/>
      <c r="F26" s="145"/>
      <c r="G26" s="145"/>
      <c r="H26" s="145"/>
      <c r="I26" s="135"/>
      <c r="J26" s="136"/>
    </row>
    <row r="27" spans="2:10" x14ac:dyDescent="0.3">
      <c r="B27" s="134"/>
      <c r="C27" s="135"/>
      <c r="D27" s="146"/>
      <c r="E27" s="146"/>
      <c r="F27" s="146"/>
      <c r="G27" s="146"/>
      <c r="H27" s="146"/>
      <c r="I27" s="135"/>
      <c r="J27" s="136"/>
    </row>
    <row r="28" spans="2:10" x14ac:dyDescent="0.3">
      <c r="B28" s="134"/>
      <c r="C28" s="135"/>
      <c r="D28" s="144" t="s">
        <v>1379</v>
      </c>
      <c r="E28" s="145" t="s">
        <v>1377</v>
      </c>
      <c r="F28" s="145"/>
      <c r="G28" s="145"/>
      <c r="H28" s="145"/>
      <c r="I28" s="135"/>
      <c r="J28" s="136"/>
    </row>
    <row r="29" spans="2:10" x14ac:dyDescent="0.3">
      <c r="B29" s="134"/>
      <c r="C29" s="135"/>
      <c r="D29" s="146"/>
      <c r="E29" s="146"/>
      <c r="F29" s="146"/>
      <c r="G29" s="146"/>
      <c r="H29" s="146"/>
      <c r="I29" s="135"/>
      <c r="J29" s="136"/>
    </row>
    <row r="30" spans="2:10" x14ac:dyDescent="0.3">
      <c r="B30" s="134"/>
      <c r="C30" s="135"/>
      <c r="D30" s="144" t="s">
        <v>1380</v>
      </c>
      <c r="E30" s="145" t="s">
        <v>1377</v>
      </c>
      <c r="F30" s="145"/>
      <c r="G30" s="145"/>
      <c r="H30" s="145"/>
      <c r="I30" s="135"/>
      <c r="J30" s="136"/>
    </row>
    <row r="31" spans="2:10" x14ac:dyDescent="0.3">
      <c r="B31" s="134"/>
      <c r="C31" s="135"/>
      <c r="D31" s="146"/>
      <c r="E31" s="146"/>
      <c r="F31" s="146"/>
      <c r="G31" s="146"/>
      <c r="H31" s="146"/>
      <c r="I31" s="135"/>
      <c r="J31" s="136"/>
    </row>
    <row r="32" spans="2:10" x14ac:dyDescent="0.3">
      <c r="B32" s="134"/>
      <c r="C32" s="135"/>
      <c r="D32" s="144" t="s">
        <v>1381</v>
      </c>
      <c r="E32" s="145" t="s">
        <v>1377</v>
      </c>
      <c r="F32" s="145"/>
      <c r="G32" s="145"/>
      <c r="H32" s="145"/>
      <c r="I32" s="135"/>
      <c r="J32" s="136"/>
    </row>
    <row r="33" spans="2:10" x14ac:dyDescent="0.3">
      <c r="B33" s="134"/>
      <c r="C33" s="135"/>
      <c r="I33" s="135"/>
      <c r="J33" s="136"/>
    </row>
    <row r="34" spans="2:10" x14ac:dyDescent="0.3">
      <c r="B34" s="134"/>
      <c r="C34" s="135"/>
      <c r="D34" s="144" t="s">
        <v>1382</v>
      </c>
      <c r="E34" s="145" t="s">
        <v>1377</v>
      </c>
      <c r="F34" s="145"/>
      <c r="G34" s="145"/>
      <c r="H34" s="145"/>
      <c r="I34" s="135"/>
      <c r="J34" s="136"/>
    </row>
    <row r="35" spans="2:10" x14ac:dyDescent="0.3">
      <c r="B35" s="134"/>
      <c r="C35" s="135"/>
      <c r="D35" s="135"/>
      <c r="E35" s="135"/>
      <c r="F35" s="135"/>
      <c r="G35" s="135"/>
      <c r="H35" s="135"/>
      <c r="I35" s="135"/>
      <c r="J35" s="136"/>
    </row>
    <row r="36" spans="2:10" x14ac:dyDescent="0.3">
      <c r="B36" s="134"/>
      <c r="C36" s="135"/>
      <c r="D36" s="147" t="s">
        <v>1383</v>
      </c>
      <c r="E36" s="148"/>
      <c r="F36" s="148"/>
      <c r="G36" s="148"/>
      <c r="H36" s="148"/>
      <c r="I36" s="135"/>
      <c r="J36" s="136"/>
    </row>
    <row r="37" spans="2:10" x14ac:dyDescent="0.3">
      <c r="B37" s="134"/>
      <c r="C37" s="135"/>
      <c r="D37" s="135"/>
      <c r="E37" s="135"/>
      <c r="F37" s="143"/>
      <c r="G37" s="135"/>
      <c r="H37" s="135"/>
      <c r="I37" s="135"/>
      <c r="J37" s="136"/>
    </row>
    <row r="38" spans="2:10" x14ac:dyDescent="0.3">
      <c r="B38" s="134"/>
      <c r="C38" s="135"/>
      <c r="D38" s="147" t="s">
        <v>1384</v>
      </c>
      <c r="E38" s="148"/>
      <c r="F38" s="148"/>
      <c r="G38" s="148"/>
      <c r="H38" s="148"/>
      <c r="I38" s="135"/>
      <c r="J38" s="136"/>
    </row>
    <row r="39" spans="2:10" x14ac:dyDescent="0.3">
      <c r="B39" s="134"/>
      <c r="C39" s="135"/>
      <c r="I39" s="135"/>
      <c r="J39" s="136"/>
    </row>
    <row r="40" spans="2:10" x14ac:dyDescent="0.3">
      <c r="B40" s="134"/>
      <c r="C40" s="135"/>
      <c r="D40" s="147" t="s">
        <v>1385</v>
      </c>
      <c r="E40" s="148" t="s">
        <v>1377</v>
      </c>
      <c r="F40" s="148"/>
      <c r="G40" s="148"/>
      <c r="H40" s="148"/>
      <c r="I40" s="135"/>
      <c r="J40" s="136"/>
    </row>
    <row r="41" spans="2:10" x14ac:dyDescent="0.3">
      <c r="B41" s="134"/>
      <c r="C41" s="135"/>
      <c r="D41" s="135"/>
      <c r="E41" s="146"/>
      <c r="F41" s="146"/>
      <c r="G41" s="146"/>
      <c r="H41" s="146"/>
      <c r="I41" s="135"/>
      <c r="J41" s="136"/>
    </row>
    <row r="42" spans="2:10" x14ac:dyDescent="0.3">
      <c r="B42" s="134"/>
      <c r="C42" s="135"/>
      <c r="D42" s="147" t="s">
        <v>1386</v>
      </c>
      <c r="E42" s="148"/>
      <c r="F42" s="148"/>
      <c r="G42" s="148"/>
      <c r="H42" s="148"/>
      <c r="I42" s="135"/>
      <c r="J42" s="136"/>
    </row>
    <row r="43" spans="2:10" ht="15" thickBot="1" x14ac:dyDescent="0.35">
      <c r="B43" s="149"/>
      <c r="C43" s="150"/>
      <c r="D43" s="150"/>
      <c r="E43" s="150"/>
      <c r="F43" s="150"/>
      <c r="G43" s="150"/>
      <c r="H43" s="150"/>
      <c r="I43" s="150"/>
      <c r="J43" s="151"/>
    </row>
  </sheetData>
  <mergeCells count="11">
    <mergeCell ref="D34:H34"/>
    <mergeCell ref="D36:H36"/>
    <mergeCell ref="D38:H38"/>
    <mergeCell ref="D40:H40"/>
    <mergeCell ref="D42:H42"/>
    <mergeCell ref="D6:H6"/>
    <mergeCell ref="D24:H24"/>
    <mergeCell ref="D26:H26"/>
    <mergeCell ref="D28:H28"/>
    <mergeCell ref="D30:H30"/>
    <mergeCell ref="D32:H32"/>
  </mergeCells>
  <hyperlinks>
    <hyperlink ref="D24:H24" location="'A. HTT General'!A1" display="Tab A: HTT General" xr:uid="{7C260CB6-7F42-4D5E-8BB9-88D2932283E4}"/>
    <hyperlink ref="D26:H26" location="'B1. HTT Mortgage Assets'!A1" display="Worksheet B1: HTT Mortgage Assets" xr:uid="{0E8ABF02-2DD8-47D2-957A-041EB6AA329E}"/>
    <hyperlink ref="D28:H28" location="'B2. HTT Public Sector Assets'!A1" display="Worksheet C: HTT Public Sector Assets" xr:uid="{5D471491-5E34-432F-86A3-280CC6E23C97}"/>
    <hyperlink ref="D32:H32" location="'C. HTT Harmonised Glossary'!A1" display="Worksheet C: HTT Harmonised Glossary" xr:uid="{21DF004D-69EE-46DA-8BAD-6FF84DFBA4FF}"/>
    <hyperlink ref="D30:H30" location="'B3. HTT Shipping Assets'!A1" display="Worksheet B3: HTT Shipping Assets" xr:uid="{8C4BEE5E-215C-4834-A2D2-1F56E0F97D30}"/>
    <hyperlink ref="D34:H34" location="Disclaimer!A1" display="Disclaimer" xr:uid="{0B950B58-2701-4986-B9BC-781AE4E01CF4}"/>
    <hyperlink ref="D40:H40" location="'F1. Sustainable M data'!A1" display="Worksheet F1: Sustainable M data" xr:uid="{7E0E8FF7-8B08-4887-A797-7DD6318AB40D}"/>
    <hyperlink ref="D42:H42" location="'G1. Crisis M Payment Holidays'!A1" display="Worksheet G1. Crisis M Payment Holidays" xr:uid="{BD76E757-EAB8-4AF4-8CCB-737CAA89B47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9FA66-8C12-45A8-95EA-83233F2AF939}">
  <sheetPr>
    <tabColor theme="9" tint="-0.249977111117893"/>
  </sheetPr>
  <dimension ref="A1:G413"/>
  <sheetViews>
    <sheetView topLeftCell="A309" zoomScale="70" zoomScaleNormal="70" workbookViewId="0">
      <selection activeCell="C379" sqref="C379"/>
    </sheetView>
  </sheetViews>
  <sheetFormatPr defaultRowHeight="14.4" x14ac:dyDescent="0.3"/>
  <cols>
    <col min="1" max="1" width="13.33203125" style="160" customWidth="1"/>
    <col min="2" max="2" width="60.6640625" style="160" customWidth="1"/>
    <col min="3" max="3" width="40.6640625" style="160" customWidth="1"/>
    <col min="4" max="4" width="35.109375" style="160" bestFit="1" customWidth="1"/>
    <col min="5" max="5" width="6.6640625" style="160" customWidth="1"/>
    <col min="6" max="6" width="41.6640625" style="160" customWidth="1"/>
    <col min="7" max="7" width="41.6640625" style="153" customWidth="1"/>
    <col min="8" max="16384" width="8.88671875" style="155"/>
  </cols>
  <sheetData>
    <row r="1" spans="1:7" ht="31.2" x14ac:dyDescent="0.3">
      <c r="A1" s="152" t="s">
        <v>1387</v>
      </c>
      <c r="B1" s="152"/>
      <c r="C1" s="153"/>
      <c r="D1" s="153"/>
      <c r="E1" s="153"/>
      <c r="F1" s="154" t="s">
        <v>1388</v>
      </c>
    </row>
    <row r="2" spans="1:7" thickBot="1" x14ac:dyDescent="0.35">
      <c r="A2" s="153"/>
      <c r="B2" s="156"/>
      <c r="C2" s="156"/>
      <c r="D2" s="153"/>
      <c r="E2" s="153"/>
      <c r="F2" s="153"/>
    </row>
    <row r="3" spans="1:7" ht="18.600000000000001" thickBot="1" x14ac:dyDescent="0.35">
      <c r="A3" s="157"/>
      <c r="B3" s="158" t="s">
        <v>2</v>
      </c>
      <c r="C3" s="159" t="s">
        <v>3</v>
      </c>
      <c r="D3" s="157"/>
      <c r="E3" s="157"/>
      <c r="F3" s="153"/>
      <c r="G3" s="157"/>
    </row>
    <row r="4" spans="1:7" ht="15" thickBot="1" x14ac:dyDescent="0.35"/>
    <row r="5" spans="1:7" ht="18" x14ac:dyDescent="0.3">
      <c r="A5" s="161"/>
      <c r="B5" s="162" t="s">
        <v>4</v>
      </c>
      <c r="C5" s="161"/>
      <c r="E5" s="163"/>
      <c r="F5" s="163"/>
    </row>
    <row r="6" spans="1:7" x14ac:dyDescent="0.3">
      <c r="B6" s="164" t="s">
        <v>5</v>
      </c>
      <c r="C6" s="163"/>
      <c r="D6" s="163"/>
    </row>
    <row r="7" spans="1:7" x14ac:dyDescent="0.3">
      <c r="B7" s="165" t="s">
        <v>1389</v>
      </c>
      <c r="C7" s="163"/>
      <c r="D7" s="163"/>
    </row>
    <row r="8" spans="1:7" x14ac:dyDescent="0.3">
      <c r="B8" s="165" t="s">
        <v>6</v>
      </c>
      <c r="C8" s="163"/>
      <c r="D8" s="163"/>
      <c r="F8" s="160" t="s">
        <v>1390</v>
      </c>
    </row>
    <row r="9" spans="1:7" x14ac:dyDescent="0.3">
      <c r="B9" s="164" t="s">
        <v>1391</v>
      </c>
    </row>
    <row r="10" spans="1:7" x14ac:dyDescent="0.3">
      <c r="B10" s="164" t="s">
        <v>338</v>
      </c>
    </row>
    <row r="11" spans="1:7" ht="15" thickBot="1" x14ac:dyDescent="0.35">
      <c r="B11" s="166" t="s">
        <v>349</v>
      </c>
    </row>
    <row r="12" spans="1:7" x14ac:dyDescent="0.3">
      <c r="B12" s="167"/>
    </row>
    <row r="13" spans="1:7" ht="36" x14ac:dyDescent="0.3">
      <c r="A13" s="168" t="s">
        <v>7</v>
      </c>
      <c r="B13" s="168" t="s">
        <v>5</v>
      </c>
      <c r="C13" s="169"/>
      <c r="D13" s="169"/>
      <c r="E13" s="169"/>
      <c r="F13" s="169"/>
      <c r="G13" s="170"/>
    </row>
    <row r="14" spans="1:7" x14ac:dyDescent="0.3">
      <c r="A14" s="160" t="s">
        <v>8</v>
      </c>
      <c r="B14" s="171" t="s">
        <v>9</v>
      </c>
      <c r="C14" s="160" t="s">
        <v>10</v>
      </c>
      <c r="E14" s="163"/>
      <c r="F14" s="163"/>
    </row>
    <row r="15" spans="1:7" x14ac:dyDescent="0.3">
      <c r="A15" s="160" t="s">
        <v>11</v>
      </c>
      <c r="B15" s="171" t="s">
        <v>12</v>
      </c>
      <c r="C15" s="160" t="s">
        <v>13</v>
      </c>
      <c r="E15" s="163"/>
      <c r="F15" s="163"/>
    </row>
    <row r="16" spans="1:7" ht="28.8" x14ac:dyDescent="0.3">
      <c r="A16" s="160" t="s">
        <v>14</v>
      </c>
      <c r="B16" s="171" t="s">
        <v>15</v>
      </c>
      <c r="C16" s="160" t="s">
        <v>16</v>
      </c>
      <c r="E16" s="163"/>
      <c r="F16" s="163"/>
    </row>
    <row r="17" spans="1:7" x14ac:dyDescent="0.3">
      <c r="A17" s="160" t="s">
        <v>17</v>
      </c>
      <c r="B17" s="171" t="s">
        <v>18</v>
      </c>
      <c r="C17" s="172">
        <v>45260</v>
      </c>
      <c r="E17" s="163"/>
      <c r="F17" s="163"/>
    </row>
    <row r="18" spans="1:7" x14ac:dyDescent="0.3">
      <c r="A18" s="160" t="s">
        <v>19</v>
      </c>
      <c r="B18" s="173" t="s">
        <v>1392</v>
      </c>
      <c r="E18" s="163"/>
      <c r="F18" s="163"/>
    </row>
    <row r="19" spans="1:7" x14ac:dyDescent="0.3">
      <c r="A19" s="160" t="s">
        <v>20</v>
      </c>
      <c r="B19" s="173" t="s">
        <v>1393</v>
      </c>
      <c r="E19" s="163"/>
      <c r="F19" s="163"/>
    </row>
    <row r="20" spans="1:7" x14ac:dyDescent="0.3">
      <c r="A20" s="160" t="s">
        <v>21</v>
      </c>
      <c r="B20" s="173"/>
      <c r="E20" s="163"/>
      <c r="F20" s="163"/>
    </row>
    <row r="21" spans="1:7" x14ac:dyDescent="0.3">
      <c r="A21" s="160" t="s">
        <v>22</v>
      </c>
      <c r="B21" s="173"/>
      <c r="E21" s="163"/>
      <c r="F21" s="163"/>
    </row>
    <row r="22" spans="1:7" x14ac:dyDescent="0.3">
      <c r="A22" s="160" t="s">
        <v>23</v>
      </c>
      <c r="B22" s="173"/>
      <c r="E22" s="163"/>
      <c r="F22" s="163"/>
    </row>
    <row r="23" spans="1:7" x14ac:dyDescent="0.3">
      <c r="A23" s="160" t="s">
        <v>24</v>
      </c>
      <c r="B23" s="173"/>
      <c r="E23" s="163"/>
      <c r="F23" s="163"/>
    </row>
    <row r="24" spans="1:7" x14ac:dyDescent="0.3">
      <c r="A24" s="160" t="s">
        <v>25</v>
      </c>
      <c r="B24" s="173"/>
      <c r="E24" s="163"/>
      <c r="F24" s="163"/>
    </row>
    <row r="25" spans="1:7" x14ac:dyDescent="0.3">
      <c r="A25" s="160" t="s">
        <v>26</v>
      </c>
      <c r="B25" s="173"/>
      <c r="E25" s="163"/>
      <c r="F25" s="163"/>
    </row>
    <row r="26" spans="1:7" ht="18" x14ac:dyDescent="0.3">
      <c r="A26" s="169"/>
      <c r="B26" s="168" t="s">
        <v>1389</v>
      </c>
      <c r="C26" s="169"/>
      <c r="D26" s="169"/>
      <c r="E26" s="169"/>
      <c r="F26" s="169"/>
      <c r="G26" s="170"/>
    </row>
    <row r="27" spans="1:7" x14ac:dyDescent="0.3">
      <c r="A27" s="160" t="s">
        <v>27</v>
      </c>
      <c r="B27" s="174" t="s">
        <v>1394</v>
      </c>
      <c r="C27" s="160" t="s">
        <v>28</v>
      </c>
      <c r="D27" s="175"/>
      <c r="E27" s="175"/>
      <c r="F27" s="175"/>
    </row>
    <row r="28" spans="1:7" x14ac:dyDescent="0.3">
      <c r="A28" s="160" t="s">
        <v>29</v>
      </c>
      <c r="B28" s="176" t="s">
        <v>1395</v>
      </c>
      <c r="C28" s="160" t="s">
        <v>28</v>
      </c>
      <c r="D28" s="175"/>
      <c r="E28" s="175"/>
      <c r="F28" s="175"/>
    </row>
    <row r="29" spans="1:7" x14ac:dyDescent="0.3">
      <c r="A29" s="160" t="s">
        <v>30</v>
      </c>
      <c r="B29" s="174" t="s">
        <v>31</v>
      </c>
      <c r="C29" s="160" t="s">
        <v>28</v>
      </c>
      <c r="E29" s="175"/>
      <c r="F29" s="175"/>
    </row>
    <row r="30" spans="1:7" x14ac:dyDescent="0.3">
      <c r="A30" s="160" t="s">
        <v>32</v>
      </c>
      <c r="B30" s="174" t="s">
        <v>33</v>
      </c>
      <c r="C30" s="160" t="s">
        <v>28</v>
      </c>
      <c r="E30" s="175"/>
      <c r="F30" s="175"/>
    </row>
    <row r="31" spans="1:7" x14ac:dyDescent="0.3">
      <c r="A31" s="160" t="s">
        <v>34</v>
      </c>
      <c r="B31" s="174"/>
      <c r="E31" s="175"/>
      <c r="F31" s="175"/>
    </row>
    <row r="32" spans="1:7" x14ac:dyDescent="0.3">
      <c r="A32" s="160" t="s">
        <v>35</v>
      </c>
      <c r="B32" s="174"/>
      <c r="E32" s="175"/>
      <c r="F32" s="175"/>
    </row>
    <row r="33" spans="1:7" x14ac:dyDescent="0.3">
      <c r="A33" s="160" t="s">
        <v>36</v>
      </c>
      <c r="B33" s="174"/>
      <c r="E33" s="175"/>
      <c r="F33" s="175"/>
    </row>
    <row r="34" spans="1:7" x14ac:dyDescent="0.3">
      <c r="A34" s="160" t="s">
        <v>37</v>
      </c>
      <c r="B34" s="174"/>
      <c r="E34" s="175"/>
      <c r="F34" s="175"/>
    </row>
    <row r="35" spans="1:7" x14ac:dyDescent="0.3">
      <c r="A35" s="160" t="s">
        <v>1396</v>
      </c>
      <c r="B35" s="177"/>
      <c r="E35" s="175"/>
      <c r="F35" s="175"/>
    </row>
    <row r="36" spans="1:7" ht="18" x14ac:dyDescent="0.3">
      <c r="A36" s="168"/>
      <c r="B36" s="168" t="s">
        <v>6</v>
      </c>
      <c r="C36" s="168"/>
      <c r="D36" s="169"/>
      <c r="E36" s="169"/>
      <c r="F36" s="169"/>
      <c r="G36" s="170"/>
    </row>
    <row r="37" spans="1:7" x14ac:dyDescent="0.3">
      <c r="A37" s="178"/>
      <c r="B37" s="179" t="s">
        <v>38</v>
      </c>
      <c r="C37" s="178" t="s">
        <v>57</v>
      </c>
      <c r="D37" s="180"/>
      <c r="E37" s="180"/>
      <c r="F37" s="180"/>
      <c r="G37" s="181"/>
    </row>
    <row r="38" spans="1:7" x14ac:dyDescent="0.3">
      <c r="A38" s="160" t="s">
        <v>39</v>
      </c>
      <c r="B38" s="175" t="s">
        <v>1397</v>
      </c>
      <c r="C38" s="182">
        <f>C58</f>
        <v>3779.1841283100202</v>
      </c>
      <c r="F38" s="175"/>
    </row>
    <row r="39" spans="1:7" x14ac:dyDescent="0.3">
      <c r="A39" s="160" t="s">
        <v>40</v>
      </c>
      <c r="B39" s="175" t="s">
        <v>41</v>
      </c>
      <c r="C39" s="182">
        <v>2750</v>
      </c>
      <c r="F39" s="175"/>
    </row>
    <row r="40" spans="1:7" x14ac:dyDescent="0.3">
      <c r="A40" s="160" t="s">
        <v>42</v>
      </c>
      <c r="B40" s="183" t="s">
        <v>43</v>
      </c>
      <c r="C40" s="182">
        <v>3372.1630882347399</v>
      </c>
      <c r="F40" s="175"/>
    </row>
    <row r="41" spans="1:7" x14ac:dyDescent="0.3">
      <c r="A41" s="160" t="s">
        <v>44</v>
      </c>
      <c r="B41" s="183" t="s">
        <v>45</v>
      </c>
      <c r="C41" s="182">
        <v>2711.9804374999999</v>
      </c>
      <c r="F41" s="175"/>
    </row>
    <row r="42" spans="1:7" x14ac:dyDescent="0.3">
      <c r="A42" s="160" t="s">
        <v>46</v>
      </c>
      <c r="B42" s="183"/>
      <c r="C42" s="184"/>
      <c r="F42" s="175"/>
    </row>
    <row r="43" spans="1:7" x14ac:dyDescent="0.3">
      <c r="A43" s="185" t="s">
        <v>1398</v>
      </c>
      <c r="B43" s="175"/>
      <c r="F43" s="175"/>
    </row>
    <row r="44" spans="1:7" x14ac:dyDescent="0.3">
      <c r="A44" s="178"/>
      <c r="B44" s="178" t="s">
        <v>1399</v>
      </c>
      <c r="C44" s="178" t="s">
        <v>1400</v>
      </c>
      <c r="D44" s="178" t="s">
        <v>47</v>
      </c>
      <c r="E44" s="178"/>
      <c r="F44" s="178" t="s">
        <v>48</v>
      </c>
      <c r="G44" s="178" t="s">
        <v>49</v>
      </c>
    </row>
    <row r="45" spans="1:7" x14ac:dyDescent="0.3">
      <c r="A45" s="160" t="s">
        <v>50</v>
      </c>
      <c r="B45" s="175" t="s">
        <v>51</v>
      </c>
      <c r="C45" s="186">
        <v>0.05</v>
      </c>
      <c r="D45" s="186">
        <f>IF(OR(C38="[For completion]",C39="[For completion]"),"Please complete G.3.1.1 and G.3.1.2",(C38/C39-1-MAX(C45,F45)))</f>
        <v>0.32424877393091639</v>
      </c>
      <c r="E45" s="186"/>
      <c r="F45" s="186">
        <v>0.05</v>
      </c>
      <c r="G45" s="160" t="s">
        <v>52</v>
      </c>
    </row>
    <row r="46" spans="1:7" x14ac:dyDescent="0.3">
      <c r="A46" s="160" t="s">
        <v>53</v>
      </c>
      <c r="B46" s="173" t="s">
        <v>1401</v>
      </c>
      <c r="C46" s="186"/>
      <c r="D46" s="186">
        <v>0.198053591855891</v>
      </c>
      <c r="E46" s="186"/>
      <c r="F46" s="186"/>
      <c r="G46" s="187"/>
    </row>
    <row r="47" spans="1:7" x14ac:dyDescent="0.3">
      <c r="A47" s="160" t="s">
        <v>54</v>
      </c>
      <c r="B47" s="173" t="s">
        <v>1402</v>
      </c>
      <c r="C47" s="186"/>
      <c r="D47" s="186">
        <v>0.24343193689970799</v>
      </c>
      <c r="E47" s="186"/>
      <c r="F47" s="186"/>
      <c r="G47" s="187"/>
    </row>
    <row r="48" spans="1:7" x14ac:dyDescent="0.3">
      <c r="A48" s="160" t="s">
        <v>55</v>
      </c>
      <c r="B48" s="173"/>
      <c r="C48" s="187"/>
      <c r="D48" s="187"/>
      <c r="E48" s="187"/>
      <c r="F48" s="187"/>
      <c r="G48" s="187"/>
    </row>
    <row r="49" spans="1:7" x14ac:dyDescent="0.3">
      <c r="A49" s="160" t="s">
        <v>56</v>
      </c>
      <c r="B49" s="173"/>
      <c r="C49" s="187"/>
      <c r="D49" s="187"/>
      <c r="E49" s="187"/>
      <c r="F49" s="187"/>
      <c r="G49" s="187"/>
    </row>
    <row r="50" spans="1:7" x14ac:dyDescent="0.3">
      <c r="A50" s="160" t="s">
        <v>1403</v>
      </c>
      <c r="B50" s="173"/>
      <c r="C50" s="187"/>
      <c r="D50" s="187"/>
      <c r="E50" s="187"/>
      <c r="F50" s="187"/>
      <c r="G50" s="187"/>
    </row>
    <row r="51" spans="1:7" x14ac:dyDescent="0.3">
      <c r="A51" s="160" t="s">
        <v>1404</v>
      </c>
      <c r="B51" s="173"/>
      <c r="C51" s="187"/>
      <c r="D51" s="187"/>
      <c r="E51" s="187"/>
      <c r="F51" s="187"/>
      <c r="G51" s="187"/>
    </row>
    <row r="52" spans="1:7" x14ac:dyDescent="0.3">
      <c r="A52" s="178"/>
      <c r="B52" s="179" t="s">
        <v>1405</v>
      </c>
      <c r="C52" s="178" t="s">
        <v>57</v>
      </c>
      <c r="D52" s="178"/>
      <c r="E52" s="180"/>
      <c r="F52" s="181" t="s">
        <v>288</v>
      </c>
      <c r="G52" s="181"/>
    </row>
    <row r="53" spans="1:7" x14ac:dyDescent="0.3">
      <c r="A53" s="160" t="s">
        <v>58</v>
      </c>
      <c r="B53" s="175" t="s">
        <v>59</v>
      </c>
      <c r="C53" s="182">
        <v>3608.6894405600201</v>
      </c>
      <c r="E53" s="188"/>
      <c r="F53" s="186">
        <v>0.95488584785461605</v>
      </c>
      <c r="G53" s="189"/>
    </row>
    <row r="54" spans="1:7" x14ac:dyDescent="0.3">
      <c r="A54" s="160" t="s">
        <v>60</v>
      </c>
      <c r="B54" s="175" t="s">
        <v>61</v>
      </c>
      <c r="C54" s="182" t="s">
        <v>62</v>
      </c>
      <c r="E54" s="188"/>
      <c r="F54" s="186" t="s">
        <v>62</v>
      </c>
      <c r="G54" s="189"/>
    </row>
    <row r="55" spans="1:7" x14ac:dyDescent="0.3">
      <c r="A55" s="160" t="s">
        <v>63</v>
      </c>
      <c r="B55" s="175" t="s">
        <v>64</v>
      </c>
      <c r="C55" s="182" t="s">
        <v>62</v>
      </c>
      <c r="E55" s="188"/>
      <c r="F55" s="186" t="s">
        <v>62</v>
      </c>
      <c r="G55" s="189"/>
    </row>
    <row r="56" spans="1:7" x14ac:dyDescent="0.3">
      <c r="A56" s="160" t="s">
        <v>65</v>
      </c>
      <c r="B56" s="175" t="s">
        <v>66</v>
      </c>
      <c r="C56" s="182">
        <v>20</v>
      </c>
      <c r="E56" s="188"/>
      <c r="F56" s="186">
        <v>5.2921475432168496E-3</v>
      </c>
      <c r="G56" s="189"/>
    </row>
    <row r="57" spans="1:7" x14ac:dyDescent="0.3">
      <c r="A57" s="160" t="s">
        <v>67</v>
      </c>
      <c r="B57" s="160" t="s">
        <v>68</v>
      </c>
      <c r="C57" s="182">
        <v>150.49468775</v>
      </c>
      <c r="E57" s="188"/>
      <c r="F57" s="186">
        <v>3.9822004602167498E-2</v>
      </c>
      <c r="G57" s="189"/>
    </row>
    <row r="58" spans="1:7" x14ac:dyDescent="0.3">
      <c r="A58" s="160" t="s">
        <v>69</v>
      </c>
      <c r="B58" s="190" t="s">
        <v>70</v>
      </c>
      <c r="C58" s="191">
        <f>SUM(C53:C57)</f>
        <v>3779.1841283100202</v>
      </c>
      <c r="D58" s="188"/>
      <c r="E58" s="188"/>
      <c r="F58" s="192">
        <f>SUM(F53:F57)</f>
        <v>1.0000000000000004</v>
      </c>
      <c r="G58" s="189"/>
    </row>
    <row r="59" spans="1:7" x14ac:dyDescent="0.3">
      <c r="A59" s="160" t="s">
        <v>71</v>
      </c>
      <c r="B59" s="193" t="s">
        <v>175</v>
      </c>
      <c r="C59" s="184"/>
      <c r="E59" s="188"/>
      <c r="F59" s="194" t="str">
        <f t="shared" ref="F59:F64" si="0">IF($D$58=0,"",IF(C59="[for completion]","",C59/$D$58))</f>
        <v/>
      </c>
      <c r="G59" s="189"/>
    </row>
    <row r="60" spans="1:7" x14ac:dyDescent="0.3">
      <c r="A60" s="160" t="s">
        <v>72</v>
      </c>
      <c r="B60" s="193" t="s">
        <v>175</v>
      </c>
      <c r="C60" s="184"/>
      <c r="E60" s="188"/>
      <c r="F60" s="194" t="str">
        <f t="shared" si="0"/>
        <v/>
      </c>
      <c r="G60" s="189"/>
    </row>
    <row r="61" spans="1:7" x14ac:dyDescent="0.3">
      <c r="A61" s="160" t="s">
        <v>73</v>
      </c>
      <c r="B61" s="193" t="s">
        <v>175</v>
      </c>
      <c r="C61" s="184"/>
      <c r="E61" s="188"/>
      <c r="F61" s="194" t="str">
        <f t="shared" si="0"/>
        <v/>
      </c>
      <c r="G61" s="189"/>
    </row>
    <row r="62" spans="1:7" x14ac:dyDescent="0.3">
      <c r="A62" s="160" t="s">
        <v>74</v>
      </c>
      <c r="B62" s="193" t="s">
        <v>175</v>
      </c>
      <c r="C62" s="184"/>
      <c r="E62" s="188"/>
      <c r="F62" s="194" t="str">
        <f t="shared" si="0"/>
        <v/>
      </c>
      <c r="G62" s="189"/>
    </row>
    <row r="63" spans="1:7" x14ac:dyDescent="0.3">
      <c r="A63" s="160" t="s">
        <v>75</v>
      </c>
      <c r="B63" s="193" t="s">
        <v>175</v>
      </c>
      <c r="C63" s="184"/>
      <c r="E63" s="188"/>
      <c r="F63" s="194" t="str">
        <f t="shared" si="0"/>
        <v/>
      </c>
      <c r="G63" s="189"/>
    </row>
    <row r="64" spans="1:7" x14ac:dyDescent="0.3">
      <c r="A64" s="160" t="s">
        <v>76</v>
      </c>
      <c r="B64" s="193" t="s">
        <v>175</v>
      </c>
      <c r="C64" s="195"/>
      <c r="D64" s="185"/>
      <c r="E64" s="185"/>
      <c r="F64" s="194" t="str">
        <f t="shared" si="0"/>
        <v/>
      </c>
      <c r="G64" s="196"/>
    </row>
    <row r="65" spans="1:7" x14ac:dyDescent="0.3">
      <c r="A65" s="178"/>
      <c r="B65" s="179" t="s">
        <v>77</v>
      </c>
      <c r="C65" s="197" t="s">
        <v>1406</v>
      </c>
      <c r="D65" s="197" t="s">
        <v>1407</v>
      </c>
      <c r="E65" s="180"/>
      <c r="F65" s="181" t="s">
        <v>78</v>
      </c>
      <c r="G65" s="198" t="s">
        <v>79</v>
      </c>
    </row>
    <row r="66" spans="1:7" x14ac:dyDescent="0.3">
      <c r="A66" s="160" t="s">
        <v>80</v>
      </c>
      <c r="B66" s="175" t="s">
        <v>1408</v>
      </c>
      <c r="C66" s="182">
        <v>7.8308367441549001</v>
      </c>
      <c r="D66" s="199" t="s">
        <v>52</v>
      </c>
      <c r="E66" s="171"/>
      <c r="F66" s="200"/>
      <c r="G66" s="201"/>
    </row>
    <row r="67" spans="1:7" x14ac:dyDescent="0.3">
      <c r="B67" s="175"/>
      <c r="C67" s="182"/>
      <c r="E67" s="171"/>
      <c r="F67" s="200"/>
      <c r="G67" s="201"/>
    </row>
    <row r="68" spans="1:7" x14ac:dyDescent="0.3">
      <c r="B68" s="175" t="s">
        <v>82</v>
      </c>
      <c r="C68" s="182"/>
      <c r="D68" s="171"/>
      <c r="E68" s="171"/>
      <c r="F68" s="201"/>
      <c r="G68" s="201"/>
    </row>
    <row r="69" spans="1:7" x14ac:dyDescent="0.3">
      <c r="B69" s="175" t="s">
        <v>83</v>
      </c>
      <c r="C69" s="182"/>
      <c r="E69" s="171"/>
      <c r="F69" s="201"/>
      <c r="G69" s="201"/>
    </row>
    <row r="70" spans="1:7" x14ac:dyDescent="0.3">
      <c r="A70" s="160" t="s">
        <v>84</v>
      </c>
      <c r="B70" s="202" t="s">
        <v>111</v>
      </c>
      <c r="C70" s="182">
        <v>71.824875300000201</v>
      </c>
      <c r="D70" s="199" t="s">
        <v>52</v>
      </c>
      <c r="E70" s="202"/>
      <c r="F70" s="203">
        <v>1.9903312956975901E-2</v>
      </c>
      <c r="G70" s="194" t="str">
        <f>IF($E$77=0,"",IF(D70="[Mark as ND1 if not relevant]","",D70/$E$77))</f>
        <v/>
      </c>
    </row>
    <row r="71" spans="1:7" x14ac:dyDescent="0.3">
      <c r="A71" s="160" t="s">
        <v>85</v>
      </c>
      <c r="B71" s="202" t="s">
        <v>113</v>
      </c>
      <c r="C71" s="182">
        <v>129.96854210999999</v>
      </c>
      <c r="D71" s="199" t="s">
        <v>52</v>
      </c>
      <c r="E71" s="202"/>
      <c r="F71" s="203">
        <v>3.6015441131955997E-2</v>
      </c>
      <c r="G71" s="194" t="str">
        <f t="shared" ref="G71:G76" si="1">IF($E$77=0,"",IF(D71="[Mark as ND1 if not relevant]","",D71/$E$77))</f>
        <v/>
      </c>
    </row>
    <row r="72" spans="1:7" x14ac:dyDescent="0.3">
      <c r="A72" s="160" t="s">
        <v>86</v>
      </c>
      <c r="B72" s="202" t="s">
        <v>115</v>
      </c>
      <c r="C72" s="182">
        <v>169.61041610000001</v>
      </c>
      <c r="D72" s="199" t="s">
        <v>52</v>
      </c>
      <c r="E72" s="202"/>
      <c r="F72" s="203">
        <v>4.7000557652220498E-2</v>
      </c>
      <c r="G72" s="194" t="str">
        <f t="shared" si="1"/>
        <v/>
      </c>
    </row>
    <row r="73" spans="1:7" x14ac:dyDescent="0.3">
      <c r="A73" s="160" t="s">
        <v>87</v>
      </c>
      <c r="B73" s="202" t="s">
        <v>117</v>
      </c>
      <c r="C73" s="182">
        <v>213.64229852000099</v>
      </c>
      <c r="D73" s="199" t="s">
        <v>52</v>
      </c>
      <c r="E73" s="202"/>
      <c r="F73" s="203">
        <v>5.9202184626573701E-2</v>
      </c>
      <c r="G73" s="194" t="str">
        <f t="shared" si="1"/>
        <v/>
      </c>
    </row>
    <row r="74" spans="1:7" x14ac:dyDescent="0.3">
      <c r="A74" s="160" t="s">
        <v>88</v>
      </c>
      <c r="B74" s="202" t="s">
        <v>119</v>
      </c>
      <c r="C74" s="182">
        <v>219.06678027000001</v>
      </c>
      <c r="D74" s="199" t="s">
        <v>52</v>
      </c>
      <c r="E74" s="202"/>
      <c r="F74" s="203">
        <v>6.0705356855536102E-2</v>
      </c>
      <c r="G74" s="194" t="str">
        <f t="shared" si="1"/>
        <v/>
      </c>
    </row>
    <row r="75" spans="1:7" x14ac:dyDescent="0.3">
      <c r="A75" s="160" t="s">
        <v>89</v>
      </c>
      <c r="B75" s="202" t="s">
        <v>121</v>
      </c>
      <c r="C75" s="182">
        <v>1772.9113284500099</v>
      </c>
      <c r="D75" s="199" t="s">
        <v>52</v>
      </c>
      <c r="E75" s="202"/>
      <c r="F75" s="203">
        <v>0.49128952702975898</v>
      </c>
      <c r="G75" s="194" t="str">
        <f t="shared" si="1"/>
        <v/>
      </c>
    </row>
    <row r="76" spans="1:7" x14ac:dyDescent="0.3">
      <c r="A76" s="160" t="s">
        <v>90</v>
      </c>
      <c r="B76" s="202" t="s">
        <v>123</v>
      </c>
      <c r="C76" s="182">
        <v>1031.6651998100001</v>
      </c>
      <c r="D76" s="199" t="s">
        <v>52</v>
      </c>
      <c r="E76" s="202"/>
      <c r="F76" s="203">
        <v>0.28588361974697901</v>
      </c>
      <c r="G76" s="194" t="str">
        <f t="shared" si="1"/>
        <v/>
      </c>
    </row>
    <row r="77" spans="1:7" x14ac:dyDescent="0.3">
      <c r="A77" s="160" t="s">
        <v>91</v>
      </c>
      <c r="B77" s="204" t="s">
        <v>70</v>
      </c>
      <c r="C77" s="191">
        <f>SUM(C70:C76)</f>
        <v>3608.689440560011</v>
      </c>
      <c r="D77" s="191">
        <f>SUM(D70:D76)</f>
        <v>0</v>
      </c>
      <c r="E77" s="175"/>
      <c r="F77" s="192">
        <f>SUM(F70:F76)</f>
        <v>1.0000000000000002</v>
      </c>
      <c r="G77" s="192">
        <f>SUM(G70:G76)</f>
        <v>0</v>
      </c>
    </row>
    <row r="78" spans="1:7" x14ac:dyDescent="0.3">
      <c r="A78" s="160" t="s">
        <v>92</v>
      </c>
      <c r="B78" s="205" t="s">
        <v>93</v>
      </c>
      <c r="C78" s="182">
        <v>1.65106168</v>
      </c>
      <c r="D78" s="191"/>
      <c r="E78" s="175"/>
      <c r="F78" s="194" t="str">
        <f>IF($D$77=0,"",IF(C78="[for completion]","",C78/$D$77))</f>
        <v/>
      </c>
      <c r="G78" s="194" t="str">
        <f t="shared" ref="G78:G87" si="2">IF($E$77=0,"",IF(D78="[for completion]","",D78/$E$77))</f>
        <v/>
      </c>
    </row>
    <row r="79" spans="1:7" x14ac:dyDescent="0.3">
      <c r="A79" s="160" t="s">
        <v>94</v>
      </c>
      <c r="B79" s="205" t="s">
        <v>95</v>
      </c>
      <c r="C79" s="182">
        <v>20.595775740000001</v>
      </c>
      <c r="D79" s="191"/>
      <c r="E79" s="175"/>
      <c r="F79" s="194" t="str">
        <f t="shared" ref="F79:F87" si="3">IF($D$77=0,"",IF(C79="[for completion]","",C79/$D$77))</f>
        <v/>
      </c>
      <c r="G79" s="194" t="str">
        <f t="shared" si="2"/>
        <v/>
      </c>
    </row>
    <row r="80" spans="1:7" x14ac:dyDescent="0.3">
      <c r="A80" s="160" t="s">
        <v>96</v>
      </c>
      <c r="B80" s="205" t="s">
        <v>1409</v>
      </c>
      <c r="C80" s="182">
        <v>49.578037879999997</v>
      </c>
      <c r="D80" s="191"/>
      <c r="E80" s="175"/>
      <c r="F80" s="194" t="str">
        <f t="shared" si="3"/>
        <v/>
      </c>
      <c r="G80" s="194" t="str">
        <f t="shared" si="2"/>
        <v/>
      </c>
    </row>
    <row r="81" spans="1:7" x14ac:dyDescent="0.3">
      <c r="A81" s="160" t="s">
        <v>97</v>
      </c>
      <c r="B81" s="205" t="s">
        <v>98</v>
      </c>
      <c r="C81" s="182">
        <v>65.990052999999904</v>
      </c>
      <c r="D81" s="191"/>
      <c r="E81" s="175"/>
      <c r="F81" s="194" t="str">
        <f t="shared" si="3"/>
        <v/>
      </c>
      <c r="G81" s="194" t="str">
        <f t="shared" si="2"/>
        <v/>
      </c>
    </row>
    <row r="82" spans="1:7" x14ac:dyDescent="0.3">
      <c r="A82" s="160" t="s">
        <v>99</v>
      </c>
      <c r="B82" s="205" t="s">
        <v>1410</v>
      </c>
      <c r="C82" s="182">
        <v>63.978489110000098</v>
      </c>
      <c r="D82" s="191"/>
      <c r="E82" s="175"/>
      <c r="F82" s="194" t="str">
        <f t="shared" si="3"/>
        <v/>
      </c>
      <c r="G82" s="194" t="str">
        <f t="shared" si="2"/>
        <v/>
      </c>
    </row>
    <row r="83" spans="1:7" hidden="1" x14ac:dyDescent="0.3">
      <c r="A83" s="160" t="s">
        <v>100</v>
      </c>
      <c r="B83" s="205"/>
      <c r="C83" s="188"/>
      <c r="D83" s="188"/>
      <c r="E83" s="175"/>
      <c r="F83" s="189"/>
      <c r="G83" s="189"/>
    </row>
    <row r="84" spans="1:7" hidden="1" x14ac:dyDescent="0.3">
      <c r="A84" s="160" t="s">
        <v>101</v>
      </c>
      <c r="B84" s="205"/>
      <c r="C84" s="188"/>
      <c r="D84" s="188"/>
      <c r="E84" s="175"/>
      <c r="F84" s="189"/>
      <c r="G84" s="189"/>
    </row>
    <row r="85" spans="1:7" hidden="1" x14ac:dyDescent="0.3">
      <c r="A85" s="160" t="s">
        <v>102</v>
      </c>
      <c r="B85" s="205"/>
      <c r="C85" s="188"/>
      <c r="D85" s="188"/>
      <c r="E85" s="175"/>
      <c r="F85" s="189"/>
      <c r="G85" s="189"/>
    </row>
    <row r="86" spans="1:7" hidden="1" x14ac:dyDescent="0.3">
      <c r="A86" s="160" t="s">
        <v>103</v>
      </c>
      <c r="B86" s="204"/>
      <c r="C86" s="188"/>
      <c r="D86" s="188"/>
      <c r="E86" s="175"/>
      <c r="F86" s="189" t="str">
        <f t="shared" si="3"/>
        <v/>
      </c>
      <c r="G86" s="189" t="str">
        <f t="shared" si="2"/>
        <v/>
      </c>
    </row>
    <row r="87" spans="1:7" hidden="1" x14ac:dyDescent="0.3">
      <c r="A87" s="160" t="s">
        <v>1411</v>
      </c>
      <c r="B87" s="205"/>
      <c r="C87" s="188"/>
      <c r="D87" s="188"/>
      <c r="E87" s="175"/>
      <c r="F87" s="189" t="str">
        <f t="shared" si="3"/>
        <v/>
      </c>
      <c r="G87" s="189" t="str">
        <f t="shared" si="2"/>
        <v/>
      </c>
    </row>
    <row r="88" spans="1:7" x14ac:dyDescent="0.3">
      <c r="A88" s="178"/>
      <c r="B88" s="179" t="s">
        <v>104</v>
      </c>
      <c r="C88" s="197" t="s">
        <v>1412</v>
      </c>
      <c r="D88" s="197" t="s">
        <v>105</v>
      </c>
      <c r="E88" s="180"/>
      <c r="F88" s="181" t="s">
        <v>1413</v>
      </c>
      <c r="G88" s="178" t="s">
        <v>106</v>
      </c>
    </row>
    <row r="89" spans="1:7" x14ac:dyDescent="0.3">
      <c r="A89" s="160" t="s">
        <v>107</v>
      </c>
      <c r="B89" s="175" t="s">
        <v>81</v>
      </c>
      <c r="C89" s="182">
        <v>3.44956413449564</v>
      </c>
      <c r="D89" s="182">
        <v>4.44956413449564</v>
      </c>
      <c r="E89" s="171"/>
      <c r="F89" s="206"/>
      <c r="G89" s="207"/>
    </row>
    <row r="90" spans="1:7" x14ac:dyDescent="0.3">
      <c r="B90" s="175"/>
      <c r="C90" s="199"/>
      <c r="D90" s="199"/>
      <c r="E90" s="171"/>
      <c r="F90" s="206"/>
      <c r="G90" s="207"/>
    </row>
    <row r="91" spans="1:7" x14ac:dyDescent="0.3">
      <c r="B91" s="175" t="s">
        <v>108</v>
      </c>
      <c r="C91" s="208"/>
      <c r="D91" s="208"/>
      <c r="E91" s="171"/>
      <c r="F91" s="207"/>
      <c r="G91" s="207"/>
    </row>
    <row r="92" spans="1:7" x14ac:dyDescent="0.3">
      <c r="A92" s="160" t="s">
        <v>109</v>
      </c>
      <c r="B92" s="175" t="s">
        <v>83</v>
      </c>
      <c r="C92" s="199"/>
      <c r="D92" s="199"/>
      <c r="E92" s="171"/>
      <c r="F92" s="207"/>
      <c r="G92" s="207"/>
    </row>
    <row r="93" spans="1:7" x14ac:dyDescent="0.3">
      <c r="A93" s="160" t="s">
        <v>110</v>
      </c>
      <c r="B93" s="202" t="s">
        <v>111</v>
      </c>
      <c r="C93" s="182">
        <v>500</v>
      </c>
      <c r="D93" s="182">
        <v>0</v>
      </c>
      <c r="E93" s="202"/>
      <c r="F93" s="194">
        <f>IF($D$100=0,"",IF(C93="[for completion]","",IF(C93="","",C93/$D$100)))</f>
        <v>0.18181818181818182</v>
      </c>
      <c r="G93" s="192">
        <v>0</v>
      </c>
    </row>
    <row r="94" spans="1:7" x14ac:dyDescent="0.3">
      <c r="A94" s="160" t="s">
        <v>112</v>
      </c>
      <c r="B94" s="202" t="s">
        <v>113</v>
      </c>
      <c r="C94" s="182">
        <v>500</v>
      </c>
      <c r="D94" s="182">
        <v>500</v>
      </c>
      <c r="E94" s="202"/>
      <c r="F94" s="194">
        <f t="shared" ref="F94:F99" si="4">IF($D$100=0,"",IF(C94="[for completion]","",IF(C94="","",C94/$D$100)))</f>
        <v>0.18181818181818182</v>
      </c>
      <c r="G94" s="192">
        <v>0.18181818181818199</v>
      </c>
    </row>
    <row r="95" spans="1:7" x14ac:dyDescent="0.3">
      <c r="A95" s="160" t="s">
        <v>114</v>
      </c>
      <c r="B95" s="202" t="s">
        <v>115</v>
      </c>
      <c r="C95" s="182">
        <v>0</v>
      </c>
      <c r="D95" s="182">
        <v>500</v>
      </c>
      <c r="E95" s="202"/>
      <c r="F95" s="194">
        <f t="shared" si="4"/>
        <v>0</v>
      </c>
      <c r="G95" s="192">
        <v>0.18181818181818199</v>
      </c>
    </row>
    <row r="96" spans="1:7" x14ac:dyDescent="0.3">
      <c r="A96" s="160" t="s">
        <v>116</v>
      </c>
      <c r="B96" s="202" t="s">
        <v>117</v>
      </c>
      <c r="C96" s="182">
        <v>0</v>
      </c>
      <c r="D96" s="182">
        <v>0</v>
      </c>
      <c r="E96" s="202"/>
      <c r="F96" s="194">
        <f t="shared" si="4"/>
        <v>0</v>
      </c>
      <c r="G96" s="192">
        <v>0</v>
      </c>
    </row>
    <row r="97" spans="1:7" x14ac:dyDescent="0.3">
      <c r="A97" s="160" t="s">
        <v>118</v>
      </c>
      <c r="B97" s="202" t="s">
        <v>119</v>
      </c>
      <c r="C97" s="182">
        <v>1750</v>
      </c>
      <c r="D97" s="182">
        <v>0</v>
      </c>
      <c r="E97" s="202"/>
      <c r="F97" s="194">
        <f t="shared" si="4"/>
        <v>0.63636363636363635</v>
      </c>
      <c r="G97" s="192">
        <v>0</v>
      </c>
    </row>
    <row r="98" spans="1:7" x14ac:dyDescent="0.3">
      <c r="A98" s="160" t="s">
        <v>120</v>
      </c>
      <c r="B98" s="202" t="s">
        <v>121</v>
      </c>
      <c r="C98" s="182">
        <v>0</v>
      </c>
      <c r="D98" s="182">
        <v>1750</v>
      </c>
      <c r="E98" s="202"/>
      <c r="F98" s="194">
        <f t="shared" si="4"/>
        <v>0</v>
      </c>
      <c r="G98" s="192">
        <v>0.63636363636363602</v>
      </c>
    </row>
    <row r="99" spans="1:7" x14ac:dyDescent="0.3">
      <c r="A99" s="160" t="s">
        <v>122</v>
      </c>
      <c r="B99" s="202" t="s">
        <v>123</v>
      </c>
      <c r="C99" s="182">
        <v>0</v>
      </c>
      <c r="D99" s="182">
        <v>0</v>
      </c>
      <c r="E99" s="202"/>
      <c r="F99" s="194">
        <f t="shared" si="4"/>
        <v>0</v>
      </c>
      <c r="G99" s="192">
        <v>0</v>
      </c>
    </row>
    <row r="100" spans="1:7" x14ac:dyDescent="0.3">
      <c r="A100" s="160" t="s">
        <v>124</v>
      </c>
      <c r="B100" s="204" t="s">
        <v>70</v>
      </c>
      <c r="C100" s="191">
        <f>SUM(C93:C99)</f>
        <v>2750</v>
      </c>
      <c r="D100" s="191">
        <f>SUM(D93:D99)</f>
        <v>2750</v>
      </c>
      <c r="E100" s="175"/>
      <c r="F100" s="192">
        <f>SUM(F93:F99)</f>
        <v>1</v>
      </c>
      <c r="G100" s="192">
        <f>SUM(G93:G99)</f>
        <v>1</v>
      </c>
    </row>
    <row r="101" spans="1:7" x14ac:dyDescent="0.3">
      <c r="A101" s="160" t="s">
        <v>125</v>
      </c>
      <c r="B101" s="205" t="s">
        <v>93</v>
      </c>
      <c r="C101" s="182">
        <v>0</v>
      </c>
      <c r="D101" s="191"/>
      <c r="E101" s="175"/>
      <c r="F101" s="194">
        <f>IF($D$100=0,"",IF(C101="[for completion]","",C101/$D$100))</f>
        <v>0</v>
      </c>
      <c r="G101" s="194" t="str">
        <f>IF($E$100=0,"",IF(D101="[for completion]","",D101/$E$100))</f>
        <v/>
      </c>
    </row>
    <row r="102" spans="1:7" x14ac:dyDescent="0.3">
      <c r="A102" s="160" t="s">
        <v>126</v>
      </c>
      <c r="B102" s="205" t="s">
        <v>95</v>
      </c>
      <c r="C102" s="182">
        <v>0</v>
      </c>
      <c r="D102" s="191"/>
      <c r="E102" s="175"/>
      <c r="F102" s="194">
        <f>IF($D$100=0,"",IF(C102="[for completion]","",C102/$D$100))</f>
        <v>0</v>
      </c>
      <c r="G102" s="194" t="str">
        <f>IF($E$100=0,"",IF(D102="[for completion]","",D102/$E$100))</f>
        <v/>
      </c>
    </row>
    <row r="103" spans="1:7" x14ac:dyDescent="0.3">
      <c r="A103" s="160" t="s">
        <v>127</v>
      </c>
      <c r="B103" s="205" t="s">
        <v>1409</v>
      </c>
      <c r="C103" s="182">
        <v>500</v>
      </c>
      <c r="D103" s="191"/>
      <c r="E103" s="175"/>
      <c r="F103" s="194">
        <f>IF($D$100=0,"",IF(C103="[for completion]","",C103/$D$100))</f>
        <v>0.18181818181818182</v>
      </c>
      <c r="G103" s="194" t="str">
        <f>IF($E$100=0,"",IF(D103="[for completion]","",D103/$E$100))</f>
        <v/>
      </c>
    </row>
    <row r="104" spans="1:7" x14ac:dyDescent="0.3">
      <c r="A104" s="160" t="s">
        <v>128</v>
      </c>
      <c r="B104" s="205" t="s">
        <v>98</v>
      </c>
      <c r="C104" s="182">
        <v>0</v>
      </c>
      <c r="D104" s="191"/>
      <c r="E104" s="175"/>
      <c r="F104" s="194">
        <f>IF($D$100=0,"",IF(C104="[for completion]","",C104/$D$100))</f>
        <v>0</v>
      </c>
      <c r="G104" s="194" t="str">
        <f>IF($E$100=0,"",IF(D104="[for completion]","",D104/$E$100))</f>
        <v/>
      </c>
    </row>
    <row r="105" spans="1:7" x14ac:dyDescent="0.3">
      <c r="A105" s="160" t="s">
        <v>129</v>
      </c>
      <c r="B105" s="205" t="s">
        <v>1410</v>
      </c>
      <c r="C105" s="182">
        <v>500</v>
      </c>
      <c r="D105" s="191"/>
      <c r="E105" s="175"/>
      <c r="F105" s="194">
        <f>IF($D$100=0,"",IF(C105="[for completion]","",C105/$D$100))</f>
        <v>0.18181818181818182</v>
      </c>
      <c r="G105" s="194" t="str">
        <f>IF($E$100=0,"",IF(D105="[for completion]","",D105/$E$100))</f>
        <v/>
      </c>
    </row>
    <row r="106" spans="1:7" x14ac:dyDescent="0.3">
      <c r="A106" s="160" t="s">
        <v>130</v>
      </c>
      <c r="B106" s="205"/>
      <c r="C106" s="188"/>
      <c r="D106" s="188"/>
      <c r="E106" s="175"/>
      <c r="F106" s="189"/>
      <c r="G106" s="189"/>
    </row>
    <row r="107" spans="1:7" x14ac:dyDescent="0.3">
      <c r="A107" s="160" t="s">
        <v>131</v>
      </c>
      <c r="B107" s="205"/>
      <c r="C107" s="188"/>
      <c r="D107" s="188"/>
      <c r="E107" s="175"/>
      <c r="F107" s="189"/>
      <c r="G107" s="189"/>
    </row>
    <row r="108" spans="1:7" x14ac:dyDescent="0.3">
      <c r="A108" s="160" t="s">
        <v>132</v>
      </c>
      <c r="B108" s="204"/>
      <c r="C108" s="188"/>
      <c r="D108" s="188"/>
      <c r="E108" s="175"/>
      <c r="F108" s="189"/>
      <c r="G108" s="189"/>
    </row>
    <row r="109" spans="1:7" x14ac:dyDescent="0.3">
      <c r="A109" s="160" t="s">
        <v>133</v>
      </c>
      <c r="B109" s="205"/>
      <c r="C109" s="188"/>
      <c r="D109" s="188"/>
      <c r="E109" s="175"/>
      <c r="F109" s="189"/>
      <c r="G109" s="189"/>
    </row>
    <row r="110" spans="1:7" x14ac:dyDescent="0.3">
      <c r="A110" s="160" t="s">
        <v>134</v>
      </c>
      <c r="B110" s="205"/>
      <c r="C110" s="188"/>
      <c r="D110" s="188"/>
      <c r="E110" s="175"/>
      <c r="F110" s="189"/>
      <c r="G110" s="189"/>
    </row>
    <row r="111" spans="1:7" x14ac:dyDescent="0.3">
      <c r="A111" s="178"/>
      <c r="B111" s="209" t="s">
        <v>1414</v>
      </c>
      <c r="C111" s="181" t="s">
        <v>135</v>
      </c>
      <c r="D111" s="181" t="s">
        <v>136</v>
      </c>
      <c r="E111" s="180"/>
      <c r="F111" s="181" t="s">
        <v>137</v>
      </c>
      <c r="G111" s="181" t="s">
        <v>138</v>
      </c>
    </row>
    <row r="112" spans="1:7" x14ac:dyDescent="0.3">
      <c r="A112" s="160" t="s">
        <v>139</v>
      </c>
      <c r="B112" s="175" t="s">
        <v>3</v>
      </c>
      <c r="C112" s="182">
        <f>C58</f>
        <v>3779.1841283100202</v>
      </c>
      <c r="D112" s="184"/>
      <c r="E112" s="189"/>
      <c r="F112" s="186">
        <v>1</v>
      </c>
      <c r="G112" s="194" t="str">
        <f t="shared" ref="G112:G129" si="5">IF($E$130=0,"",IF(D112="[for completion]","",IF(D112="","",D112/$E$130)))</f>
        <v/>
      </c>
    </row>
    <row r="113" spans="1:7" x14ac:dyDescent="0.3">
      <c r="A113" s="160" t="s">
        <v>140</v>
      </c>
      <c r="B113" s="175" t="s">
        <v>141</v>
      </c>
      <c r="C113" s="182"/>
      <c r="D113" s="184"/>
      <c r="E113" s="189"/>
      <c r="F113" s="194"/>
      <c r="G113" s="194" t="str">
        <f t="shared" si="5"/>
        <v/>
      </c>
    </row>
    <row r="114" spans="1:7" x14ac:dyDescent="0.3">
      <c r="A114" s="160" t="s">
        <v>142</v>
      </c>
      <c r="B114" s="175" t="s">
        <v>143</v>
      </c>
      <c r="C114" s="182"/>
      <c r="D114" s="184"/>
      <c r="E114" s="189"/>
      <c r="F114" s="194"/>
      <c r="G114" s="194" t="str">
        <f t="shared" si="5"/>
        <v/>
      </c>
    </row>
    <row r="115" spans="1:7" x14ac:dyDescent="0.3">
      <c r="A115" s="160" t="s">
        <v>144</v>
      </c>
      <c r="B115" s="175" t="s">
        <v>145</v>
      </c>
      <c r="C115" s="182"/>
      <c r="D115" s="184"/>
      <c r="E115" s="189"/>
      <c r="F115" s="194"/>
      <c r="G115" s="194" t="str">
        <f t="shared" si="5"/>
        <v/>
      </c>
    </row>
    <row r="116" spans="1:7" x14ac:dyDescent="0.3">
      <c r="A116" s="160" t="s">
        <v>146</v>
      </c>
      <c r="B116" s="175" t="s">
        <v>147</v>
      </c>
      <c r="C116" s="182"/>
      <c r="D116" s="184"/>
      <c r="E116" s="189"/>
      <c r="F116" s="194"/>
      <c r="G116" s="194" t="str">
        <f t="shared" si="5"/>
        <v/>
      </c>
    </row>
    <row r="117" spans="1:7" x14ac:dyDescent="0.3">
      <c r="A117" s="160" t="s">
        <v>148</v>
      </c>
      <c r="B117" s="175" t="s">
        <v>149</v>
      </c>
      <c r="C117" s="182"/>
      <c r="D117" s="184"/>
      <c r="E117" s="175"/>
      <c r="F117" s="194"/>
      <c r="G117" s="194" t="str">
        <f t="shared" si="5"/>
        <v/>
      </c>
    </row>
    <row r="118" spans="1:7" x14ac:dyDescent="0.3">
      <c r="A118" s="160" t="s">
        <v>150</v>
      </c>
      <c r="B118" s="175" t="s">
        <v>151</v>
      </c>
      <c r="C118" s="182"/>
      <c r="D118" s="184"/>
      <c r="E118" s="175"/>
      <c r="F118" s="194"/>
      <c r="G118" s="194" t="str">
        <f t="shared" si="5"/>
        <v/>
      </c>
    </row>
    <row r="119" spans="1:7" x14ac:dyDescent="0.3">
      <c r="A119" s="160" t="s">
        <v>152</v>
      </c>
      <c r="B119" s="175" t="s">
        <v>153</v>
      </c>
      <c r="C119" s="182"/>
      <c r="D119" s="184"/>
      <c r="E119" s="175"/>
      <c r="F119" s="194"/>
      <c r="G119" s="194" t="str">
        <f t="shared" si="5"/>
        <v/>
      </c>
    </row>
    <row r="120" spans="1:7" x14ac:dyDescent="0.3">
      <c r="A120" s="160" t="s">
        <v>154</v>
      </c>
      <c r="B120" s="175" t="s">
        <v>155</v>
      </c>
      <c r="C120" s="182"/>
      <c r="D120" s="184"/>
      <c r="E120" s="175"/>
      <c r="F120" s="194"/>
      <c r="G120" s="194" t="str">
        <f t="shared" si="5"/>
        <v/>
      </c>
    </row>
    <row r="121" spans="1:7" x14ac:dyDescent="0.3">
      <c r="A121" s="160" t="s">
        <v>156</v>
      </c>
      <c r="B121" s="175" t="s">
        <v>157</v>
      </c>
      <c r="C121" s="182"/>
      <c r="D121" s="184"/>
      <c r="F121" s="194"/>
      <c r="G121" s="194" t="str">
        <f t="shared" si="5"/>
        <v/>
      </c>
    </row>
    <row r="122" spans="1:7" x14ac:dyDescent="0.3">
      <c r="A122" s="160" t="s">
        <v>158</v>
      </c>
      <c r="B122" s="175" t="s">
        <v>159</v>
      </c>
      <c r="C122" s="182"/>
      <c r="D122" s="184"/>
      <c r="E122" s="175"/>
      <c r="F122" s="194"/>
      <c r="G122" s="194" t="str">
        <f t="shared" si="5"/>
        <v/>
      </c>
    </row>
    <row r="123" spans="1:7" x14ac:dyDescent="0.3">
      <c r="A123" s="160" t="s">
        <v>160</v>
      </c>
      <c r="B123" s="175" t="s">
        <v>161</v>
      </c>
      <c r="C123" s="182"/>
      <c r="D123" s="184"/>
      <c r="E123" s="175"/>
      <c r="F123" s="194"/>
      <c r="G123" s="194" t="str">
        <f t="shared" si="5"/>
        <v/>
      </c>
    </row>
    <row r="124" spans="1:7" x14ac:dyDescent="0.3">
      <c r="A124" s="160" t="s">
        <v>162</v>
      </c>
      <c r="B124" s="175" t="s">
        <v>163</v>
      </c>
      <c r="C124" s="182"/>
      <c r="D124" s="184"/>
      <c r="E124" s="175"/>
      <c r="F124" s="194"/>
      <c r="G124" s="194" t="str">
        <f t="shared" si="5"/>
        <v/>
      </c>
    </row>
    <row r="125" spans="1:7" x14ac:dyDescent="0.3">
      <c r="A125" s="160" t="s">
        <v>164</v>
      </c>
      <c r="B125" s="175" t="s">
        <v>165</v>
      </c>
      <c r="C125" s="182"/>
      <c r="D125" s="184"/>
      <c r="E125" s="175"/>
      <c r="F125" s="194"/>
      <c r="G125" s="194" t="str">
        <f t="shared" si="5"/>
        <v/>
      </c>
    </row>
    <row r="126" spans="1:7" x14ac:dyDescent="0.3">
      <c r="A126" s="160" t="s">
        <v>166</v>
      </c>
      <c r="B126" s="175" t="s">
        <v>167</v>
      </c>
      <c r="C126" s="182"/>
      <c r="D126" s="184"/>
      <c r="E126" s="175"/>
      <c r="F126" s="194"/>
      <c r="G126" s="194" t="str">
        <f t="shared" si="5"/>
        <v/>
      </c>
    </row>
    <row r="127" spans="1:7" x14ac:dyDescent="0.3">
      <c r="A127" s="160" t="s">
        <v>168</v>
      </c>
      <c r="B127" s="175" t="s">
        <v>169</v>
      </c>
      <c r="C127" s="182"/>
      <c r="D127" s="184"/>
      <c r="E127" s="175"/>
      <c r="F127" s="194"/>
      <c r="G127" s="194" t="str">
        <f t="shared" si="5"/>
        <v/>
      </c>
    </row>
    <row r="128" spans="1:7" x14ac:dyDescent="0.3">
      <c r="A128" s="160" t="s">
        <v>170</v>
      </c>
      <c r="B128" s="175" t="s">
        <v>171</v>
      </c>
      <c r="C128" s="182"/>
      <c r="D128" s="184"/>
      <c r="E128" s="175"/>
      <c r="F128" s="194"/>
      <c r="G128" s="194" t="str">
        <f t="shared" si="5"/>
        <v/>
      </c>
    </row>
    <row r="129" spans="1:7" x14ac:dyDescent="0.3">
      <c r="A129" s="160" t="s">
        <v>172</v>
      </c>
      <c r="B129" s="175" t="s">
        <v>68</v>
      </c>
      <c r="C129" s="182"/>
      <c r="D129" s="184"/>
      <c r="E129" s="175"/>
      <c r="F129" s="194"/>
      <c r="G129" s="194" t="str">
        <f t="shared" si="5"/>
        <v/>
      </c>
    </row>
    <row r="130" spans="1:7" x14ac:dyDescent="0.3">
      <c r="A130" s="160" t="s">
        <v>173</v>
      </c>
      <c r="B130" s="204" t="s">
        <v>70</v>
      </c>
      <c r="C130" s="184">
        <f>SUM(C112:C129)</f>
        <v>3779.1841283100202</v>
      </c>
      <c r="D130" s="184">
        <f>SUM(D112:D129)</f>
        <v>0</v>
      </c>
      <c r="E130" s="175"/>
      <c r="F130" s="186">
        <f>SUM(F112:F129)</f>
        <v>1</v>
      </c>
      <c r="G130" s="186"/>
    </row>
    <row r="131" spans="1:7" hidden="1" x14ac:dyDescent="0.3">
      <c r="A131" s="160" t="s">
        <v>174</v>
      </c>
      <c r="B131" s="193" t="s">
        <v>175</v>
      </c>
      <c r="C131" s="184"/>
      <c r="D131" s="184"/>
      <c r="E131" s="175"/>
      <c r="F131" s="194" t="str">
        <f t="shared" ref="F131:F136" si="6">IF($D$130=0,"",IF(C131="[for completion]","",C131/$D$130))</f>
        <v/>
      </c>
      <c r="G131" s="194" t="str">
        <f t="shared" ref="G131:G136" si="7">IF($E$130=0,"",IF(D131="[for completion]","",D131/$E$130))</f>
        <v/>
      </c>
    </row>
    <row r="132" spans="1:7" hidden="1" x14ac:dyDescent="0.3">
      <c r="A132" s="160" t="s">
        <v>176</v>
      </c>
      <c r="B132" s="193" t="s">
        <v>175</v>
      </c>
      <c r="C132" s="184"/>
      <c r="D132" s="184"/>
      <c r="E132" s="175"/>
      <c r="F132" s="194" t="str">
        <f t="shared" si="6"/>
        <v/>
      </c>
      <c r="G132" s="194" t="str">
        <f t="shared" si="7"/>
        <v/>
      </c>
    </row>
    <row r="133" spans="1:7" hidden="1" x14ac:dyDescent="0.3">
      <c r="A133" s="160" t="s">
        <v>177</v>
      </c>
      <c r="B133" s="193" t="s">
        <v>175</v>
      </c>
      <c r="C133" s="184"/>
      <c r="D133" s="184"/>
      <c r="E133" s="175"/>
      <c r="F133" s="194" t="str">
        <f t="shared" si="6"/>
        <v/>
      </c>
      <c r="G133" s="194" t="str">
        <f t="shared" si="7"/>
        <v/>
      </c>
    </row>
    <row r="134" spans="1:7" hidden="1" x14ac:dyDescent="0.3">
      <c r="A134" s="160" t="s">
        <v>178</v>
      </c>
      <c r="B134" s="193" t="s">
        <v>175</v>
      </c>
      <c r="C134" s="184"/>
      <c r="D134" s="184"/>
      <c r="E134" s="175"/>
      <c r="F134" s="194" t="str">
        <f t="shared" si="6"/>
        <v/>
      </c>
      <c r="G134" s="194" t="str">
        <f t="shared" si="7"/>
        <v/>
      </c>
    </row>
    <row r="135" spans="1:7" hidden="1" x14ac:dyDescent="0.3">
      <c r="A135" s="160" t="s">
        <v>179</v>
      </c>
      <c r="B135" s="193" t="s">
        <v>175</v>
      </c>
      <c r="C135" s="184"/>
      <c r="D135" s="184"/>
      <c r="E135" s="175"/>
      <c r="F135" s="194" t="str">
        <f t="shared" si="6"/>
        <v/>
      </c>
      <c r="G135" s="194" t="str">
        <f t="shared" si="7"/>
        <v/>
      </c>
    </row>
    <row r="136" spans="1:7" hidden="1" x14ac:dyDescent="0.3">
      <c r="A136" s="160" t="s">
        <v>180</v>
      </c>
      <c r="B136" s="193" t="s">
        <v>175</v>
      </c>
      <c r="C136" s="184"/>
      <c r="D136" s="184"/>
      <c r="E136" s="175"/>
      <c r="F136" s="194" t="str">
        <f t="shared" si="6"/>
        <v/>
      </c>
      <c r="G136" s="194" t="str">
        <f t="shared" si="7"/>
        <v/>
      </c>
    </row>
    <row r="137" spans="1:7" x14ac:dyDescent="0.3">
      <c r="A137" s="178"/>
      <c r="B137" s="179" t="s">
        <v>181</v>
      </c>
      <c r="C137" s="181" t="s">
        <v>135</v>
      </c>
      <c r="D137" s="181" t="s">
        <v>136</v>
      </c>
      <c r="E137" s="180"/>
      <c r="F137" s="181" t="s">
        <v>137</v>
      </c>
      <c r="G137" s="181" t="s">
        <v>138</v>
      </c>
    </row>
    <row r="138" spans="1:7" x14ac:dyDescent="0.3">
      <c r="A138" s="160" t="s">
        <v>182</v>
      </c>
      <c r="B138" s="175" t="s">
        <v>3</v>
      </c>
      <c r="C138" s="182">
        <v>2750</v>
      </c>
      <c r="D138" s="182"/>
      <c r="E138" s="189"/>
      <c r="F138" s="186">
        <v>1</v>
      </c>
      <c r="G138" s="194" t="str">
        <f t="shared" ref="G138:G155" si="8">IF($E$156=0,"",IF(D138="[for completion]","",IF(D138="","",D138/$E$156)))</f>
        <v/>
      </c>
    </row>
    <row r="139" spans="1:7" x14ac:dyDescent="0.3">
      <c r="A139" s="160" t="s">
        <v>183</v>
      </c>
      <c r="B139" s="175" t="s">
        <v>141</v>
      </c>
      <c r="C139" s="184"/>
      <c r="D139" s="184"/>
      <c r="E139" s="189"/>
      <c r="F139" s="194"/>
      <c r="G139" s="194" t="str">
        <f t="shared" si="8"/>
        <v/>
      </c>
    </row>
    <row r="140" spans="1:7" x14ac:dyDescent="0.3">
      <c r="A140" s="160" t="s">
        <v>184</v>
      </c>
      <c r="B140" s="175" t="s">
        <v>143</v>
      </c>
      <c r="C140" s="184"/>
      <c r="D140" s="184"/>
      <c r="E140" s="189"/>
      <c r="F140" s="194" t="str">
        <f t="shared" ref="F140:F155" si="9">IF($D$156=0,"",IF(C140="[for completion]","",IF(C140="","",C140/$D$156)))</f>
        <v/>
      </c>
      <c r="G140" s="194" t="str">
        <f t="shared" si="8"/>
        <v/>
      </c>
    </row>
    <row r="141" spans="1:7" x14ac:dyDescent="0.3">
      <c r="A141" s="160" t="s">
        <v>185</v>
      </c>
      <c r="B141" s="175" t="s">
        <v>145</v>
      </c>
      <c r="C141" s="184"/>
      <c r="D141" s="184"/>
      <c r="E141" s="189"/>
      <c r="F141" s="194" t="str">
        <f t="shared" si="9"/>
        <v/>
      </c>
      <c r="G141" s="194" t="str">
        <f t="shared" si="8"/>
        <v/>
      </c>
    </row>
    <row r="142" spans="1:7" x14ac:dyDescent="0.3">
      <c r="A142" s="160" t="s">
        <v>186</v>
      </c>
      <c r="B142" s="175" t="s">
        <v>147</v>
      </c>
      <c r="C142" s="184"/>
      <c r="D142" s="184"/>
      <c r="E142" s="189"/>
      <c r="F142" s="194" t="str">
        <f t="shared" si="9"/>
        <v/>
      </c>
      <c r="G142" s="194" t="str">
        <f t="shared" si="8"/>
        <v/>
      </c>
    </row>
    <row r="143" spans="1:7" x14ac:dyDescent="0.3">
      <c r="A143" s="160" t="s">
        <v>187</v>
      </c>
      <c r="B143" s="175" t="s">
        <v>149</v>
      </c>
      <c r="C143" s="184"/>
      <c r="D143" s="184"/>
      <c r="E143" s="175"/>
      <c r="F143" s="194" t="str">
        <f t="shared" si="9"/>
        <v/>
      </c>
      <c r="G143" s="194" t="str">
        <f t="shared" si="8"/>
        <v/>
      </c>
    </row>
    <row r="144" spans="1:7" x14ac:dyDescent="0.3">
      <c r="A144" s="160" t="s">
        <v>188</v>
      </c>
      <c r="B144" s="175" t="s">
        <v>151</v>
      </c>
      <c r="C144" s="184"/>
      <c r="D144" s="184"/>
      <c r="E144" s="175"/>
      <c r="F144" s="194" t="str">
        <f t="shared" si="9"/>
        <v/>
      </c>
      <c r="G144" s="194" t="str">
        <f t="shared" si="8"/>
        <v/>
      </c>
    </row>
    <row r="145" spans="1:7" x14ac:dyDescent="0.3">
      <c r="A145" s="160" t="s">
        <v>189</v>
      </c>
      <c r="B145" s="175" t="s">
        <v>153</v>
      </c>
      <c r="C145" s="184"/>
      <c r="D145" s="184"/>
      <c r="E145" s="175"/>
      <c r="F145" s="194" t="str">
        <f t="shared" si="9"/>
        <v/>
      </c>
      <c r="G145" s="194" t="str">
        <f t="shared" si="8"/>
        <v/>
      </c>
    </row>
    <row r="146" spans="1:7" x14ac:dyDescent="0.3">
      <c r="A146" s="160" t="s">
        <v>190</v>
      </c>
      <c r="B146" s="175" t="s">
        <v>155</v>
      </c>
      <c r="C146" s="184"/>
      <c r="D146" s="184"/>
      <c r="E146" s="175"/>
      <c r="F146" s="194" t="str">
        <f t="shared" si="9"/>
        <v/>
      </c>
      <c r="G146" s="194" t="str">
        <f t="shared" si="8"/>
        <v/>
      </c>
    </row>
    <row r="147" spans="1:7" x14ac:dyDescent="0.3">
      <c r="A147" s="160" t="s">
        <v>191</v>
      </c>
      <c r="B147" s="175" t="s">
        <v>157</v>
      </c>
      <c r="C147" s="184"/>
      <c r="D147" s="184"/>
      <c r="F147" s="194" t="str">
        <f t="shared" si="9"/>
        <v/>
      </c>
      <c r="G147" s="194" t="str">
        <f t="shared" si="8"/>
        <v/>
      </c>
    </row>
    <row r="148" spans="1:7" x14ac:dyDescent="0.3">
      <c r="A148" s="160" t="s">
        <v>192</v>
      </c>
      <c r="B148" s="175" t="s">
        <v>159</v>
      </c>
      <c r="C148" s="184"/>
      <c r="D148" s="184"/>
      <c r="E148" s="175"/>
      <c r="F148" s="194" t="str">
        <f t="shared" si="9"/>
        <v/>
      </c>
      <c r="G148" s="194" t="str">
        <f t="shared" si="8"/>
        <v/>
      </c>
    </row>
    <row r="149" spans="1:7" x14ac:dyDescent="0.3">
      <c r="A149" s="160" t="s">
        <v>193</v>
      </c>
      <c r="B149" s="175" t="s">
        <v>161</v>
      </c>
      <c r="C149" s="184"/>
      <c r="D149" s="184"/>
      <c r="E149" s="175"/>
      <c r="F149" s="194" t="str">
        <f t="shared" si="9"/>
        <v/>
      </c>
      <c r="G149" s="194" t="str">
        <f t="shared" si="8"/>
        <v/>
      </c>
    </row>
    <row r="150" spans="1:7" x14ac:dyDescent="0.3">
      <c r="A150" s="160" t="s">
        <v>194</v>
      </c>
      <c r="B150" s="175" t="s">
        <v>163</v>
      </c>
      <c r="C150" s="184"/>
      <c r="D150" s="184"/>
      <c r="E150" s="175"/>
      <c r="F150" s="194" t="str">
        <f t="shared" si="9"/>
        <v/>
      </c>
      <c r="G150" s="194" t="str">
        <f t="shared" si="8"/>
        <v/>
      </c>
    </row>
    <row r="151" spans="1:7" x14ac:dyDescent="0.3">
      <c r="A151" s="160" t="s">
        <v>195</v>
      </c>
      <c r="B151" s="175" t="s">
        <v>165</v>
      </c>
      <c r="C151" s="184"/>
      <c r="D151" s="184"/>
      <c r="E151" s="175"/>
      <c r="F151" s="194" t="str">
        <f t="shared" si="9"/>
        <v/>
      </c>
      <c r="G151" s="194" t="str">
        <f t="shared" si="8"/>
        <v/>
      </c>
    </row>
    <row r="152" spans="1:7" x14ac:dyDescent="0.3">
      <c r="A152" s="160" t="s">
        <v>196</v>
      </c>
      <c r="B152" s="175" t="s">
        <v>167</v>
      </c>
      <c r="C152" s="184"/>
      <c r="D152" s="184"/>
      <c r="E152" s="175"/>
      <c r="F152" s="194" t="str">
        <f t="shared" si="9"/>
        <v/>
      </c>
      <c r="G152" s="194" t="str">
        <f t="shared" si="8"/>
        <v/>
      </c>
    </row>
    <row r="153" spans="1:7" x14ac:dyDescent="0.3">
      <c r="A153" s="160" t="s">
        <v>197</v>
      </c>
      <c r="B153" s="175" t="s">
        <v>169</v>
      </c>
      <c r="C153" s="184"/>
      <c r="D153" s="184"/>
      <c r="E153" s="175"/>
      <c r="F153" s="194" t="str">
        <f t="shared" si="9"/>
        <v/>
      </c>
      <c r="G153" s="194" t="str">
        <f t="shared" si="8"/>
        <v/>
      </c>
    </row>
    <row r="154" spans="1:7" x14ac:dyDescent="0.3">
      <c r="A154" s="160" t="s">
        <v>198</v>
      </c>
      <c r="B154" s="175" t="s">
        <v>171</v>
      </c>
      <c r="C154" s="184"/>
      <c r="D154" s="184"/>
      <c r="E154" s="175"/>
      <c r="F154" s="194" t="str">
        <f t="shared" si="9"/>
        <v/>
      </c>
      <c r="G154" s="194" t="str">
        <f t="shared" si="8"/>
        <v/>
      </c>
    </row>
    <row r="155" spans="1:7" x14ac:dyDescent="0.3">
      <c r="A155" s="160" t="s">
        <v>199</v>
      </c>
      <c r="B155" s="175" t="s">
        <v>68</v>
      </c>
      <c r="C155" s="184"/>
      <c r="D155" s="184"/>
      <c r="E155" s="175"/>
      <c r="F155" s="194" t="str">
        <f t="shared" si="9"/>
        <v/>
      </c>
      <c r="G155" s="194" t="str">
        <f t="shared" si="8"/>
        <v/>
      </c>
    </row>
    <row r="156" spans="1:7" x14ac:dyDescent="0.3">
      <c r="A156" s="160" t="s">
        <v>200</v>
      </c>
      <c r="B156" s="204" t="s">
        <v>70</v>
      </c>
      <c r="C156" s="184">
        <f>SUM(C138:C155)</f>
        <v>2750</v>
      </c>
      <c r="D156" s="184"/>
      <c r="E156" s="175"/>
      <c r="F156" s="186">
        <f>SUM(F138:F155)</f>
        <v>1</v>
      </c>
      <c r="G156" s="186"/>
    </row>
    <row r="157" spans="1:7" hidden="1" x14ac:dyDescent="0.3">
      <c r="A157" s="160" t="s">
        <v>201</v>
      </c>
      <c r="B157" s="193" t="s">
        <v>175</v>
      </c>
      <c r="C157" s="184"/>
      <c r="D157" s="184"/>
      <c r="E157" s="175"/>
      <c r="F157" s="194" t="str">
        <f t="shared" ref="F157:F162" si="10">IF($D$156=0,"",IF(C157="[for completion]","",IF(C157="","",C157/$D$156)))</f>
        <v/>
      </c>
      <c r="G157" s="194" t="str">
        <f t="shared" ref="G157:G162" si="11">IF($E$156=0,"",IF(D157="[for completion]","",IF(D157="","",D157/$E$156)))</f>
        <v/>
      </c>
    </row>
    <row r="158" spans="1:7" hidden="1" x14ac:dyDescent="0.3">
      <c r="A158" s="160" t="s">
        <v>202</v>
      </c>
      <c r="B158" s="193" t="s">
        <v>175</v>
      </c>
      <c r="C158" s="184"/>
      <c r="D158" s="184"/>
      <c r="E158" s="175"/>
      <c r="F158" s="194" t="str">
        <f t="shared" si="10"/>
        <v/>
      </c>
      <c r="G158" s="194" t="str">
        <f t="shared" si="11"/>
        <v/>
      </c>
    </row>
    <row r="159" spans="1:7" hidden="1" x14ac:dyDescent="0.3">
      <c r="A159" s="160" t="s">
        <v>203</v>
      </c>
      <c r="B159" s="193" t="s">
        <v>175</v>
      </c>
      <c r="C159" s="184"/>
      <c r="D159" s="184"/>
      <c r="E159" s="175"/>
      <c r="F159" s="194" t="str">
        <f t="shared" si="10"/>
        <v/>
      </c>
      <c r="G159" s="194" t="str">
        <f t="shared" si="11"/>
        <v/>
      </c>
    </row>
    <row r="160" spans="1:7" hidden="1" x14ac:dyDescent="0.3">
      <c r="A160" s="160" t="s">
        <v>204</v>
      </c>
      <c r="B160" s="193" t="s">
        <v>175</v>
      </c>
      <c r="C160" s="184"/>
      <c r="D160" s="184"/>
      <c r="E160" s="175"/>
      <c r="F160" s="194" t="str">
        <f t="shared" si="10"/>
        <v/>
      </c>
      <c r="G160" s="194" t="str">
        <f t="shared" si="11"/>
        <v/>
      </c>
    </row>
    <row r="161" spans="1:7" hidden="1" x14ac:dyDescent="0.3">
      <c r="A161" s="160" t="s">
        <v>205</v>
      </c>
      <c r="B161" s="193" t="s">
        <v>175</v>
      </c>
      <c r="C161" s="184"/>
      <c r="D161" s="184"/>
      <c r="E161" s="175"/>
      <c r="F161" s="194" t="str">
        <f t="shared" si="10"/>
        <v/>
      </c>
      <c r="G161" s="194" t="str">
        <f t="shared" si="11"/>
        <v/>
      </c>
    </row>
    <row r="162" spans="1:7" hidden="1" x14ac:dyDescent="0.3">
      <c r="A162" s="160" t="s">
        <v>206</v>
      </c>
      <c r="B162" s="193" t="s">
        <v>175</v>
      </c>
      <c r="C162" s="184"/>
      <c r="D162" s="184"/>
      <c r="E162" s="175"/>
      <c r="F162" s="194" t="str">
        <f t="shared" si="10"/>
        <v/>
      </c>
      <c r="G162" s="194" t="str">
        <f t="shared" si="11"/>
        <v/>
      </c>
    </row>
    <row r="163" spans="1:7" x14ac:dyDescent="0.3">
      <c r="A163" s="178"/>
      <c r="B163" s="179" t="s">
        <v>207</v>
      </c>
      <c r="C163" s="197" t="s">
        <v>135</v>
      </c>
      <c r="D163" s="197" t="s">
        <v>136</v>
      </c>
      <c r="E163" s="180"/>
      <c r="F163" s="197" t="s">
        <v>137</v>
      </c>
      <c r="G163" s="197" t="s">
        <v>138</v>
      </c>
    </row>
    <row r="164" spans="1:7" x14ac:dyDescent="0.3">
      <c r="A164" s="160" t="s">
        <v>208</v>
      </c>
      <c r="B164" s="153" t="s">
        <v>209</v>
      </c>
      <c r="C164" s="182">
        <v>2750</v>
      </c>
      <c r="D164" s="184"/>
      <c r="E164" s="210"/>
      <c r="F164" s="186">
        <v>1</v>
      </c>
      <c r="G164" s="194" t="str">
        <f>IF($E$167=0,"",IF(D164="[for completion]","",IF(D164="","",D164/$E$167)))</f>
        <v/>
      </c>
    </row>
    <row r="165" spans="1:7" x14ac:dyDescent="0.3">
      <c r="A165" s="160" t="s">
        <v>210</v>
      </c>
      <c r="B165" s="153" t="s">
        <v>211</v>
      </c>
      <c r="C165" s="182">
        <v>0</v>
      </c>
      <c r="D165" s="184"/>
      <c r="E165" s="210"/>
      <c r="F165" s="194" t="str">
        <f>IF($D$167=0,"",IF(C165="[for completion]","",IF(C165="","",C165/$D$167)))</f>
        <v/>
      </c>
      <c r="G165" s="194" t="str">
        <f>IF($E$167=0,"",IF(D165="[for completion]","",IF(D165="","",D165/$E$167)))</f>
        <v/>
      </c>
    </row>
    <row r="166" spans="1:7" x14ac:dyDescent="0.3">
      <c r="A166" s="160" t="s">
        <v>212</v>
      </c>
      <c r="B166" s="153" t="s">
        <v>68</v>
      </c>
      <c r="C166" s="182">
        <v>0</v>
      </c>
      <c r="D166" s="184"/>
      <c r="E166" s="210"/>
      <c r="F166" s="194" t="str">
        <f>IF($D$167=0,"",IF(C166="[for completion]","",IF(C166="","",C166/$D$167)))</f>
        <v/>
      </c>
      <c r="G166" s="194" t="str">
        <f>IF($E$167=0,"",IF(D166="[for completion]","",IF(D166="","",D166/$E$167)))</f>
        <v/>
      </c>
    </row>
    <row r="167" spans="1:7" x14ac:dyDescent="0.3">
      <c r="A167" s="160" t="s">
        <v>213</v>
      </c>
      <c r="B167" s="211" t="s">
        <v>70</v>
      </c>
      <c r="C167" s="212">
        <f>SUM(C164:C166)</f>
        <v>2750</v>
      </c>
      <c r="D167" s="212"/>
      <c r="E167" s="210"/>
      <c r="F167" s="213">
        <f>SUM(F164:F166)</f>
        <v>1</v>
      </c>
      <c r="G167" s="213"/>
    </row>
    <row r="168" spans="1:7" x14ac:dyDescent="0.3">
      <c r="A168" s="160" t="s">
        <v>214</v>
      </c>
      <c r="B168" s="211"/>
      <c r="C168" s="212"/>
      <c r="D168" s="212"/>
      <c r="E168" s="210"/>
      <c r="F168" s="210"/>
      <c r="G168" s="202"/>
    </row>
    <row r="169" spans="1:7" x14ac:dyDescent="0.3">
      <c r="A169" s="160" t="s">
        <v>215</v>
      </c>
      <c r="B169" s="211"/>
      <c r="C169" s="212"/>
      <c r="D169" s="212"/>
      <c r="E169" s="210"/>
      <c r="F169" s="210"/>
      <c r="G169" s="202"/>
    </row>
    <row r="170" spans="1:7" x14ac:dyDescent="0.3">
      <c r="A170" s="160" t="s">
        <v>216</v>
      </c>
      <c r="B170" s="211"/>
      <c r="C170" s="212"/>
      <c r="D170" s="212"/>
      <c r="E170" s="210"/>
      <c r="F170" s="210"/>
      <c r="G170" s="202"/>
    </row>
    <row r="171" spans="1:7" x14ac:dyDescent="0.3">
      <c r="A171" s="160" t="s">
        <v>217</v>
      </c>
      <c r="B171" s="211"/>
      <c r="C171" s="212"/>
      <c r="D171" s="212"/>
      <c r="E171" s="210"/>
      <c r="F171" s="210"/>
      <c r="G171" s="202"/>
    </row>
    <row r="172" spans="1:7" x14ac:dyDescent="0.3">
      <c r="A172" s="160" t="s">
        <v>218</v>
      </c>
      <c r="B172" s="211"/>
      <c r="C172" s="212"/>
      <c r="D172" s="212"/>
      <c r="E172" s="210"/>
      <c r="F172" s="210"/>
      <c r="G172" s="202"/>
    </row>
    <row r="173" spans="1:7" x14ac:dyDescent="0.3">
      <c r="A173" s="178"/>
      <c r="B173" s="179" t="s">
        <v>219</v>
      </c>
      <c r="C173" s="178" t="s">
        <v>57</v>
      </c>
      <c r="D173" s="178"/>
      <c r="E173" s="180"/>
      <c r="F173" s="181" t="s">
        <v>220</v>
      </c>
      <c r="G173" s="181"/>
    </row>
    <row r="174" spans="1:7" x14ac:dyDescent="0.3">
      <c r="A174" s="160" t="s">
        <v>221</v>
      </c>
      <c r="B174" s="175" t="s">
        <v>222</v>
      </c>
      <c r="C174" s="182">
        <v>0</v>
      </c>
      <c r="D174" s="171"/>
      <c r="E174" s="163"/>
      <c r="F174" s="186">
        <v>0</v>
      </c>
      <c r="G174" s="189"/>
    </row>
    <row r="175" spans="1:7" x14ac:dyDescent="0.3">
      <c r="A175" s="160" t="s">
        <v>223</v>
      </c>
      <c r="B175" s="175" t="s">
        <v>224</v>
      </c>
      <c r="C175" s="182">
        <v>20</v>
      </c>
      <c r="E175" s="196"/>
      <c r="F175" s="186">
        <v>0.117305707667129</v>
      </c>
      <c r="G175" s="189"/>
    </row>
    <row r="176" spans="1:7" x14ac:dyDescent="0.3">
      <c r="A176" s="160" t="s">
        <v>225</v>
      </c>
      <c r="B176" s="175" t="s">
        <v>226</v>
      </c>
      <c r="C176" s="182">
        <v>0</v>
      </c>
      <c r="E176" s="196"/>
      <c r="F176" s="186">
        <v>0</v>
      </c>
      <c r="G176" s="189"/>
    </row>
    <row r="177" spans="1:7" x14ac:dyDescent="0.3">
      <c r="A177" s="160" t="s">
        <v>227</v>
      </c>
      <c r="B177" s="175" t="s">
        <v>228</v>
      </c>
      <c r="C177" s="182">
        <v>150.49468775</v>
      </c>
      <c r="E177" s="196"/>
      <c r="F177" s="186">
        <v>0.882694292332871</v>
      </c>
      <c r="G177" s="189"/>
    </row>
    <row r="178" spans="1:7" x14ac:dyDescent="0.3">
      <c r="A178" s="160" t="s">
        <v>229</v>
      </c>
      <c r="B178" s="175" t="s">
        <v>68</v>
      </c>
      <c r="C178" s="182">
        <v>0</v>
      </c>
      <c r="E178" s="196"/>
      <c r="F178" s="186">
        <v>0</v>
      </c>
      <c r="G178" s="189"/>
    </row>
    <row r="179" spans="1:7" x14ac:dyDescent="0.3">
      <c r="A179" s="160" t="s">
        <v>230</v>
      </c>
      <c r="B179" s="204" t="s">
        <v>70</v>
      </c>
      <c r="C179" s="214">
        <f>SUM(C174:C178)</f>
        <v>170.49468775</v>
      </c>
      <c r="E179" s="196"/>
      <c r="F179" s="192">
        <f>SUM(F174:F178)</f>
        <v>1</v>
      </c>
      <c r="G179" s="189"/>
    </row>
    <row r="180" spans="1:7" x14ac:dyDescent="0.3">
      <c r="A180" s="160" t="s">
        <v>231</v>
      </c>
      <c r="B180" s="215" t="s">
        <v>232</v>
      </c>
      <c r="C180" s="184"/>
      <c r="E180" s="196"/>
      <c r="F180" s="194" t="str">
        <f t="shared" ref="F180:F187" si="12">IF($D$179=0,"",IF(C180="[for completion]","",C180/$D$179))</f>
        <v/>
      </c>
      <c r="G180" s="189"/>
    </row>
    <row r="181" spans="1:7" ht="28.8" x14ac:dyDescent="0.3">
      <c r="A181" s="160" t="s">
        <v>233</v>
      </c>
      <c r="B181" s="215" t="s">
        <v>234</v>
      </c>
      <c r="C181" s="216"/>
      <c r="D181" s="215"/>
      <c r="E181" s="215"/>
      <c r="F181" s="194" t="str">
        <f t="shared" si="12"/>
        <v/>
      </c>
      <c r="G181" s="215"/>
    </row>
    <row r="182" spans="1:7" ht="28.8" x14ac:dyDescent="0.3">
      <c r="A182" s="160" t="s">
        <v>235</v>
      </c>
      <c r="B182" s="215" t="s">
        <v>236</v>
      </c>
      <c r="C182" s="184"/>
      <c r="E182" s="196"/>
      <c r="F182" s="194" t="str">
        <f t="shared" si="12"/>
        <v/>
      </c>
      <c r="G182" s="189"/>
    </row>
    <row r="183" spans="1:7" x14ac:dyDescent="0.3">
      <c r="A183" s="160" t="s">
        <v>237</v>
      </c>
      <c r="B183" s="215" t="s">
        <v>238</v>
      </c>
      <c r="C183" s="184"/>
      <c r="E183" s="196"/>
      <c r="F183" s="194" t="str">
        <f t="shared" si="12"/>
        <v/>
      </c>
      <c r="G183" s="189"/>
    </row>
    <row r="184" spans="1:7" x14ac:dyDescent="0.3">
      <c r="A184" s="160" t="s">
        <v>239</v>
      </c>
      <c r="B184" s="215" t="s">
        <v>240</v>
      </c>
      <c r="C184" s="216"/>
      <c r="D184" s="215"/>
      <c r="E184" s="215"/>
      <c r="F184" s="194" t="str">
        <f t="shared" si="12"/>
        <v/>
      </c>
      <c r="G184" s="215"/>
    </row>
    <row r="185" spans="1:7" x14ac:dyDescent="0.3">
      <c r="A185" s="160" t="s">
        <v>241</v>
      </c>
      <c r="B185" s="215" t="s">
        <v>242</v>
      </c>
      <c r="C185" s="184"/>
      <c r="E185" s="196"/>
      <c r="F185" s="194" t="str">
        <f t="shared" si="12"/>
        <v/>
      </c>
      <c r="G185" s="189"/>
    </row>
    <row r="186" spans="1:7" x14ac:dyDescent="0.3">
      <c r="A186" s="160" t="s">
        <v>243</v>
      </c>
      <c r="B186" s="215" t="s">
        <v>244</v>
      </c>
      <c r="C186" s="184"/>
      <c r="E186" s="196"/>
      <c r="F186" s="194" t="str">
        <f t="shared" si="12"/>
        <v/>
      </c>
      <c r="G186" s="189"/>
    </row>
    <row r="187" spans="1:7" x14ac:dyDescent="0.3">
      <c r="A187" s="160" t="s">
        <v>245</v>
      </c>
      <c r="B187" s="215" t="s">
        <v>246</v>
      </c>
      <c r="C187" s="184"/>
      <c r="E187" s="196"/>
      <c r="F187" s="194" t="str">
        <f t="shared" si="12"/>
        <v/>
      </c>
      <c r="G187" s="189"/>
    </row>
    <row r="188" spans="1:7" x14ac:dyDescent="0.3">
      <c r="A188" s="160" t="s">
        <v>247</v>
      </c>
      <c r="B188" s="215"/>
      <c r="E188" s="196"/>
      <c r="F188" s="189"/>
      <c r="G188" s="189"/>
    </row>
    <row r="189" spans="1:7" x14ac:dyDescent="0.3">
      <c r="A189" s="160" t="s">
        <v>248</v>
      </c>
      <c r="B189" s="215"/>
      <c r="E189" s="196"/>
      <c r="F189" s="189"/>
      <c r="G189" s="189"/>
    </row>
    <row r="190" spans="1:7" x14ac:dyDescent="0.3">
      <c r="A190" s="160" t="s">
        <v>249</v>
      </c>
      <c r="B190" s="215"/>
      <c r="E190" s="196"/>
      <c r="F190" s="189"/>
      <c r="G190" s="189"/>
    </row>
    <row r="191" spans="1:7" x14ac:dyDescent="0.3">
      <c r="A191" s="160" t="s">
        <v>250</v>
      </c>
      <c r="B191" s="193"/>
      <c r="E191" s="196"/>
      <c r="F191" s="189"/>
      <c r="G191" s="189"/>
    </row>
    <row r="192" spans="1:7" x14ac:dyDescent="0.3">
      <c r="A192" s="178"/>
      <c r="B192" s="179" t="s">
        <v>251</v>
      </c>
      <c r="C192" s="178" t="s">
        <v>57</v>
      </c>
      <c r="D192" s="178"/>
      <c r="E192" s="180"/>
      <c r="F192" s="181" t="s">
        <v>220</v>
      </c>
      <c r="G192" s="181"/>
    </row>
    <row r="193" spans="1:7" x14ac:dyDescent="0.3">
      <c r="A193" s="160" t="s">
        <v>252</v>
      </c>
      <c r="B193" s="175" t="s">
        <v>253</v>
      </c>
      <c r="C193" s="182">
        <v>20</v>
      </c>
      <c r="E193" s="188"/>
      <c r="F193" s="203">
        <v>1</v>
      </c>
      <c r="G193" s="189"/>
    </row>
    <row r="194" spans="1:7" x14ac:dyDescent="0.3">
      <c r="A194" s="160" t="s">
        <v>254</v>
      </c>
      <c r="B194" s="175" t="s">
        <v>255</v>
      </c>
      <c r="C194" s="182">
        <v>0</v>
      </c>
      <c r="E194" s="196"/>
      <c r="F194" s="203">
        <v>0</v>
      </c>
      <c r="G194" s="196"/>
    </row>
    <row r="195" spans="1:7" x14ac:dyDescent="0.3">
      <c r="A195" s="160" t="s">
        <v>256</v>
      </c>
      <c r="B195" s="175" t="s">
        <v>257</v>
      </c>
      <c r="C195" s="182">
        <v>0</v>
      </c>
      <c r="E195" s="196"/>
      <c r="F195" s="203">
        <v>0</v>
      </c>
      <c r="G195" s="196"/>
    </row>
    <row r="196" spans="1:7" x14ac:dyDescent="0.3">
      <c r="A196" s="160" t="s">
        <v>258</v>
      </c>
      <c r="B196" s="175" t="s">
        <v>259</v>
      </c>
      <c r="C196" s="182">
        <v>0</v>
      </c>
      <c r="E196" s="196"/>
      <c r="F196" s="203">
        <v>0</v>
      </c>
      <c r="G196" s="196"/>
    </row>
    <row r="197" spans="1:7" x14ac:dyDescent="0.3">
      <c r="A197" s="160" t="s">
        <v>260</v>
      </c>
      <c r="B197" s="175" t="s">
        <v>261</v>
      </c>
      <c r="C197" s="182">
        <v>0</v>
      </c>
      <c r="E197" s="196"/>
      <c r="F197" s="203">
        <v>0</v>
      </c>
      <c r="G197" s="196"/>
    </row>
    <row r="198" spans="1:7" x14ac:dyDescent="0.3">
      <c r="A198" s="160" t="s">
        <v>262</v>
      </c>
      <c r="B198" s="175" t="s">
        <v>263</v>
      </c>
      <c r="C198" s="182">
        <v>0</v>
      </c>
      <c r="E198" s="196"/>
      <c r="F198" s="203">
        <v>0</v>
      </c>
      <c r="G198" s="196"/>
    </row>
    <row r="199" spans="1:7" x14ac:dyDescent="0.3">
      <c r="A199" s="160" t="s">
        <v>264</v>
      </c>
      <c r="B199" s="175" t="s">
        <v>265</v>
      </c>
      <c r="C199" s="182">
        <v>0</v>
      </c>
      <c r="E199" s="196"/>
      <c r="F199" s="203">
        <v>0</v>
      </c>
      <c r="G199" s="196"/>
    </row>
    <row r="200" spans="1:7" x14ac:dyDescent="0.3">
      <c r="A200" s="160" t="s">
        <v>266</v>
      </c>
      <c r="B200" s="175" t="s">
        <v>267</v>
      </c>
      <c r="C200" s="182">
        <v>0</v>
      </c>
      <c r="E200" s="196"/>
      <c r="F200" s="203">
        <v>0</v>
      </c>
      <c r="G200" s="196"/>
    </row>
    <row r="201" spans="1:7" x14ac:dyDescent="0.3">
      <c r="A201" s="160" t="s">
        <v>268</v>
      </c>
      <c r="B201" s="175" t="s">
        <v>269</v>
      </c>
      <c r="C201" s="182">
        <v>0</v>
      </c>
      <c r="E201" s="196"/>
      <c r="F201" s="203">
        <v>0</v>
      </c>
      <c r="G201" s="196"/>
    </row>
    <row r="202" spans="1:7" x14ac:dyDescent="0.3">
      <c r="A202" s="160" t="s">
        <v>270</v>
      </c>
      <c r="B202" s="175" t="s">
        <v>271</v>
      </c>
      <c r="C202" s="182">
        <v>0</v>
      </c>
      <c r="E202" s="196"/>
      <c r="F202" s="203">
        <v>0</v>
      </c>
      <c r="G202" s="196"/>
    </row>
    <row r="203" spans="1:7" x14ac:dyDescent="0.3">
      <c r="A203" s="160" t="s">
        <v>272</v>
      </c>
      <c r="B203" s="175" t="s">
        <v>273</v>
      </c>
      <c r="C203" s="182">
        <v>0</v>
      </c>
      <c r="E203" s="196"/>
      <c r="F203" s="203">
        <v>0</v>
      </c>
      <c r="G203" s="196"/>
    </row>
    <row r="204" spans="1:7" x14ac:dyDescent="0.3">
      <c r="A204" s="160" t="s">
        <v>274</v>
      </c>
      <c r="B204" s="175" t="s">
        <v>275</v>
      </c>
      <c r="C204" s="182">
        <v>0</v>
      </c>
      <c r="E204" s="196"/>
      <c r="F204" s="203">
        <v>0</v>
      </c>
      <c r="G204" s="196"/>
    </row>
    <row r="205" spans="1:7" x14ac:dyDescent="0.3">
      <c r="A205" s="160" t="s">
        <v>276</v>
      </c>
      <c r="B205" s="175" t="s">
        <v>277</v>
      </c>
      <c r="C205" s="182">
        <v>0</v>
      </c>
      <c r="E205" s="196"/>
      <c r="F205" s="203">
        <v>0</v>
      </c>
      <c r="G205" s="196"/>
    </row>
    <row r="206" spans="1:7" x14ac:dyDescent="0.3">
      <c r="A206" s="160" t="s">
        <v>278</v>
      </c>
      <c r="B206" s="175" t="s">
        <v>68</v>
      </c>
      <c r="C206" s="182">
        <v>0</v>
      </c>
      <c r="E206" s="196"/>
      <c r="F206" s="203">
        <v>0</v>
      </c>
      <c r="G206" s="196"/>
    </row>
    <row r="207" spans="1:7" x14ac:dyDescent="0.3">
      <c r="A207" s="160" t="s">
        <v>279</v>
      </c>
      <c r="B207" s="190" t="s">
        <v>280</v>
      </c>
      <c r="C207" s="214">
        <v>20</v>
      </c>
      <c r="E207" s="196"/>
      <c r="F207" s="203">
        <v>1</v>
      </c>
      <c r="G207" s="196"/>
    </row>
    <row r="208" spans="1:7" x14ac:dyDescent="0.3">
      <c r="A208" s="160" t="s">
        <v>281</v>
      </c>
      <c r="B208" s="204" t="s">
        <v>70</v>
      </c>
      <c r="C208" s="214">
        <f>SUM(C193:C206)</f>
        <v>20</v>
      </c>
      <c r="D208" s="175"/>
      <c r="E208" s="196"/>
      <c r="F208" s="203">
        <f>SUM(F193:F206)</f>
        <v>1</v>
      </c>
      <c r="G208" s="196"/>
    </row>
    <row r="209" spans="1:7" x14ac:dyDescent="0.3">
      <c r="A209" s="160" t="s">
        <v>282</v>
      </c>
      <c r="B209" s="193" t="s">
        <v>175</v>
      </c>
      <c r="C209" s="184"/>
      <c r="E209" s="196"/>
      <c r="F209" s="194" t="str">
        <f>IF($D$208=0,"",IF(C209="[for completion]","",C209/$D$208))</f>
        <v/>
      </c>
      <c r="G209" s="196"/>
    </row>
    <row r="210" spans="1:7" x14ac:dyDescent="0.3">
      <c r="A210" s="160" t="s">
        <v>1415</v>
      </c>
      <c r="B210" s="193" t="s">
        <v>175</v>
      </c>
      <c r="C210" s="184"/>
      <c r="E210" s="196"/>
      <c r="F210" s="194" t="str">
        <f t="shared" ref="F210:F215" si="13">IF($D$208=0,"",IF(C210="[for completion]","",C210/$D$208))</f>
        <v/>
      </c>
      <c r="G210" s="196"/>
    </row>
    <row r="211" spans="1:7" x14ac:dyDescent="0.3">
      <c r="A211" s="160" t="s">
        <v>283</v>
      </c>
      <c r="B211" s="193" t="s">
        <v>175</v>
      </c>
      <c r="C211" s="184"/>
      <c r="E211" s="196"/>
      <c r="F211" s="194" t="str">
        <f t="shared" si="13"/>
        <v/>
      </c>
      <c r="G211" s="196"/>
    </row>
    <row r="212" spans="1:7" x14ac:dyDescent="0.3">
      <c r="A212" s="160" t="s">
        <v>284</v>
      </c>
      <c r="B212" s="193" t="s">
        <v>175</v>
      </c>
      <c r="C212" s="184"/>
      <c r="E212" s="196"/>
      <c r="F212" s="194" t="str">
        <f t="shared" si="13"/>
        <v/>
      </c>
      <c r="G212" s="196"/>
    </row>
    <row r="213" spans="1:7" x14ac:dyDescent="0.3">
      <c r="A213" s="160" t="s">
        <v>285</v>
      </c>
      <c r="B213" s="193" t="s">
        <v>175</v>
      </c>
      <c r="C213" s="184"/>
      <c r="E213" s="196"/>
      <c r="F213" s="194" t="str">
        <f t="shared" si="13"/>
        <v/>
      </c>
      <c r="G213" s="196"/>
    </row>
    <row r="214" spans="1:7" x14ac:dyDescent="0.3">
      <c r="A214" s="160" t="s">
        <v>286</v>
      </c>
      <c r="B214" s="193" t="s">
        <v>175</v>
      </c>
      <c r="C214" s="184"/>
      <c r="E214" s="196"/>
      <c r="F214" s="194" t="str">
        <f t="shared" si="13"/>
        <v/>
      </c>
      <c r="G214" s="196"/>
    </row>
    <row r="215" spans="1:7" x14ac:dyDescent="0.3">
      <c r="A215" s="160" t="s">
        <v>287</v>
      </c>
      <c r="B215" s="193" t="s">
        <v>175</v>
      </c>
      <c r="C215" s="184"/>
      <c r="E215" s="196"/>
      <c r="F215" s="194" t="str">
        <f t="shared" si="13"/>
        <v/>
      </c>
      <c r="G215" s="196"/>
    </row>
    <row r="216" spans="1:7" x14ac:dyDescent="0.3">
      <c r="A216" s="178"/>
      <c r="B216" s="179" t="s">
        <v>1416</v>
      </c>
      <c r="C216" s="178" t="s">
        <v>57</v>
      </c>
      <c r="D216" s="178"/>
      <c r="E216" s="180"/>
      <c r="F216" s="181" t="s">
        <v>288</v>
      </c>
      <c r="G216" s="181" t="s">
        <v>289</v>
      </c>
    </row>
    <row r="217" spans="1:7" x14ac:dyDescent="0.3">
      <c r="A217" s="160" t="s">
        <v>290</v>
      </c>
      <c r="B217" s="202" t="s">
        <v>291</v>
      </c>
      <c r="C217" s="214">
        <v>20</v>
      </c>
      <c r="E217" s="210"/>
      <c r="F217" s="217">
        <v>5.5421782143980497E-3</v>
      </c>
      <c r="G217" s="217">
        <v>7.2727272727272701E-3</v>
      </c>
    </row>
    <row r="218" spans="1:7" x14ac:dyDescent="0.3">
      <c r="A218" s="160" t="s">
        <v>292</v>
      </c>
      <c r="B218" s="202" t="s">
        <v>293</v>
      </c>
      <c r="C218" s="214">
        <v>0</v>
      </c>
      <c r="E218" s="210"/>
      <c r="F218" s="189" t="str">
        <f>IF($D$38=0,"",IF(C218="[for completion]","",IF(C218="","",C218/$D$38)))</f>
        <v/>
      </c>
      <c r="G218" s="189" t="str">
        <f>IF($D$39=0,"",IF(C218="[for completion]","",IF(C218="","",C218/$D$39)))</f>
        <v/>
      </c>
    </row>
    <row r="219" spans="1:7" x14ac:dyDescent="0.3">
      <c r="A219" s="160" t="s">
        <v>294</v>
      </c>
      <c r="B219" s="202" t="s">
        <v>68</v>
      </c>
      <c r="C219" s="214">
        <v>0</v>
      </c>
      <c r="E219" s="210"/>
      <c r="F219" s="189" t="str">
        <f>IF($D$38=0,"",IF(C219="[for completion]","",IF(C219="","",C219/$D$38)))</f>
        <v/>
      </c>
      <c r="G219" s="189" t="str">
        <f>IF($D$39=0,"",IF(C219="[for completion]","",IF(C219="","",C219/$D$39)))</f>
        <v/>
      </c>
    </row>
    <row r="220" spans="1:7" x14ac:dyDescent="0.3">
      <c r="A220" s="160" t="s">
        <v>295</v>
      </c>
      <c r="B220" s="204" t="s">
        <v>70</v>
      </c>
      <c r="C220" s="182">
        <f>SUM(C217:C219)</f>
        <v>20</v>
      </c>
      <c r="E220" s="210"/>
      <c r="F220" s="217">
        <f>SUM(F217:F219)</f>
        <v>5.5421782143980497E-3</v>
      </c>
      <c r="G220" s="217">
        <f>SUM(G217:G219)</f>
        <v>7.2727272727272701E-3</v>
      </c>
    </row>
    <row r="221" spans="1:7" x14ac:dyDescent="0.3">
      <c r="A221" s="160" t="s">
        <v>296</v>
      </c>
      <c r="B221" s="193" t="s">
        <v>175</v>
      </c>
      <c r="C221" s="184"/>
      <c r="E221" s="210"/>
      <c r="F221" s="194" t="str">
        <f t="shared" ref="F221:F227" si="14">IF($D$38=0,"",IF(C221="[for completion]","",IF(C221="","",C221/$D$38)))</f>
        <v/>
      </c>
      <c r="G221" s="194" t="str">
        <f t="shared" ref="G221:G227" si="15">IF($D$39=0,"",IF(C221="[for completion]","",IF(C221="","",C221/$D$39)))</f>
        <v/>
      </c>
    </row>
    <row r="222" spans="1:7" x14ac:dyDescent="0.3">
      <c r="A222" s="160" t="s">
        <v>297</v>
      </c>
      <c r="B222" s="193" t="s">
        <v>175</v>
      </c>
      <c r="C222" s="184"/>
      <c r="E222" s="210"/>
      <c r="F222" s="194" t="str">
        <f t="shared" si="14"/>
        <v/>
      </c>
      <c r="G222" s="194" t="str">
        <f t="shared" si="15"/>
        <v/>
      </c>
    </row>
    <row r="223" spans="1:7" x14ac:dyDescent="0.3">
      <c r="A223" s="160" t="s">
        <v>298</v>
      </c>
      <c r="B223" s="193" t="s">
        <v>175</v>
      </c>
      <c r="C223" s="184"/>
      <c r="E223" s="210"/>
      <c r="F223" s="194" t="str">
        <f t="shared" si="14"/>
        <v/>
      </c>
      <c r="G223" s="194" t="str">
        <f t="shared" si="15"/>
        <v/>
      </c>
    </row>
    <row r="224" spans="1:7" x14ac:dyDescent="0.3">
      <c r="A224" s="160" t="s">
        <v>299</v>
      </c>
      <c r="B224" s="193" t="s">
        <v>175</v>
      </c>
      <c r="C224" s="184"/>
      <c r="E224" s="210"/>
      <c r="F224" s="194" t="str">
        <f t="shared" si="14"/>
        <v/>
      </c>
      <c r="G224" s="194" t="str">
        <f t="shared" si="15"/>
        <v/>
      </c>
    </row>
    <row r="225" spans="1:7" x14ac:dyDescent="0.3">
      <c r="A225" s="160" t="s">
        <v>300</v>
      </c>
      <c r="B225" s="193" t="s">
        <v>175</v>
      </c>
      <c r="C225" s="184"/>
      <c r="E225" s="210"/>
      <c r="F225" s="194" t="str">
        <f t="shared" si="14"/>
        <v/>
      </c>
      <c r="G225" s="194" t="str">
        <f t="shared" si="15"/>
        <v/>
      </c>
    </row>
    <row r="226" spans="1:7" x14ac:dyDescent="0.3">
      <c r="A226" s="160" t="s">
        <v>301</v>
      </c>
      <c r="B226" s="193" t="s">
        <v>175</v>
      </c>
      <c r="C226" s="184"/>
      <c r="E226" s="175"/>
      <c r="F226" s="194" t="str">
        <f t="shared" si="14"/>
        <v/>
      </c>
      <c r="G226" s="194" t="str">
        <f t="shared" si="15"/>
        <v/>
      </c>
    </row>
    <row r="227" spans="1:7" x14ac:dyDescent="0.3">
      <c r="A227" s="160" t="s">
        <v>302</v>
      </c>
      <c r="B227" s="193" t="s">
        <v>175</v>
      </c>
      <c r="C227" s="184"/>
      <c r="E227" s="210"/>
      <c r="F227" s="194" t="str">
        <f t="shared" si="14"/>
        <v/>
      </c>
      <c r="G227" s="194" t="str">
        <f t="shared" si="15"/>
        <v/>
      </c>
    </row>
    <row r="228" spans="1:7" x14ac:dyDescent="0.3">
      <c r="A228" s="178"/>
      <c r="B228" s="179" t="s">
        <v>1417</v>
      </c>
      <c r="C228" s="178"/>
      <c r="D228" s="178"/>
      <c r="E228" s="180"/>
      <c r="F228" s="181"/>
      <c r="G228" s="181"/>
    </row>
    <row r="229" spans="1:7" x14ac:dyDescent="0.3">
      <c r="A229" s="160" t="s">
        <v>303</v>
      </c>
      <c r="B229" s="175" t="s">
        <v>1418</v>
      </c>
      <c r="C229" s="218" t="s">
        <v>304</v>
      </c>
    </row>
    <row r="230" spans="1:7" x14ac:dyDescent="0.3">
      <c r="A230" s="178"/>
      <c r="B230" s="179" t="s">
        <v>305</v>
      </c>
      <c r="C230" s="178"/>
      <c r="D230" s="178"/>
      <c r="E230" s="180"/>
      <c r="F230" s="181"/>
      <c r="G230" s="181"/>
    </row>
    <row r="231" spans="1:7" x14ac:dyDescent="0.3">
      <c r="A231" s="160" t="s">
        <v>306</v>
      </c>
      <c r="B231" s="160" t="s">
        <v>307</v>
      </c>
      <c r="C231" s="184"/>
      <c r="E231" s="175"/>
    </row>
    <row r="232" spans="1:7" x14ac:dyDescent="0.3">
      <c r="A232" s="160" t="s">
        <v>308</v>
      </c>
      <c r="B232" s="219" t="s">
        <v>309</v>
      </c>
      <c r="C232" s="184"/>
      <c r="E232" s="175"/>
    </row>
    <row r="233" spans="1:7" x14ac:dyDescent="0.3">
      <c r="A233" s="160" t="s">
        <v>310</v>
      </c>
      <c r="B233" s="219" t="s">
        <v>311</v>
      </c>
      <c r="C233" s="184"/>
      <c r="E233" s="175"/>
    </row>
    <row r="234" spans="1:7" x14ac:dyDescent="0.3">
      <c r="A234" s="160" t="s">
        <v>312</v>
      </c>
      <c r="B234" s="173" t="s">
        <v>313</v>
      </c>
      <c r="C234" s="191"/>
      <c r="D234" s="175"/>
      <c r="E234" s="175"/>
    </row>
    <row r="235" spans="1:7" x14ac:dyDescent="0.3">
      <c r="A235" s="160" t="s">
        <v>314</v>
      </c>
      <c r="B235" s="173" t="s">
        <v>315</v>
      </c>
      <c r="C235" s="191"/>
      <c r="D235" s="175"/>
      <c r="E235" s="175"/>
    </row>
    <row r="236" spans="1:7" x14ac:dyDescent="0.3">
      <c r="A236" s="160" t="s">
        <v>316</v>
      </c>
      <c r="B236" s="173" t="s">
        <v>317</v>
      </c>
      <c r="C236" s="175"/>
      <c r="D236" s="175"/>
      <c r="E236" s="175"/>
    </row>
    <row r="237" spans="1:7" x14ac:dyDescent="0.3">
      <c r="A237" s="160" t="s">
        <v>318</v>
      </c>
      <c r="C237" s="175"/>
      <c r="D237" s="175"/>
      <c r="E237" s="175"/>
    </row>
    <row r="238" spans="1:7" x14ac:dyDescent="0.3">
      <c r="A238" s="160" t="s">
        <v>319</v>
      </c>
      <c r="C238" s="175"/>
      <c r="D238" s="175"/>
      <c r="E238" s="175"/>
    </row>
    <row r="239" spans="1:7" x14ac:dyDescent="0.3">
      <c r="A239" s="178"/>
      <c r="B239" s="179" t="s">
        <v>1419</v>
      </c>
      <c r="C239" s="178"/>
      <c r="D239" s="178"/>
      <c r="E239" s="180"/>
      <c r="F239" s="181"/>
      <c r="G239" s="181"/>
    </row>
    <row r="240" spans="1:7" x14ac:dyDescent="0.3">
      <c r="A240" s="160" t="s">
        <v>1420</v>
      </c>
      <c r="B240" s="160" t="s">
        <v>1421</v>
      </c>
      <c r="D240" s="155"/>
      <c r="E240" s="155"/>
      <c r="F240" s="155"/>
      <c r="G240" s="155"/>
    </row>
    <row r="241" spans="1:7" ht="28.8" x14ac:dyDescent="0.3">
      <c r="A241" s="160" t="s">
        <v>1422</v>
      </c>
      <c r="B241" s="160" t="s">
        <v>1423</v>
      </c>
      <c r="C241" s="220"/>
      <c r="D241" s="155"/>
      <c r="E241" s="155"/>
      <c r="F241" s="155"/>
      <c r="G241" s="155"/>
    </row>
    <row r="242" spans="1:7" x14ac:dyDescent="0.3">
      <c r="A242" s="160" t="s">
        <v>1424</v>
      </c>
      <c r="B242" s="160" t="s">
        <v>1425</v>
      </c>
      <c r="C242" s="220"/>
      <c r="D242" s="155"/>
      <c r="E242" s="155"/>
      <c r="F242" s="155"/>
      <c r="G242" s="155"/>
    </row>
    <row r="243" spans="1:7" x14ac:dyDescent="0.3">
      <c r="A243" s="160" t="s">
        <v>1426</v>
      </c>
      <c r="B243" s="160" t="s">
        <v>1427</v>
      </c>
      <c r="D243" s="155"/>
      <c r="E243" s="155"/>
      <c r="F243" s="155"/>
      <c r="G243" s="155"/>
    </row>
    <row r="244" spans="1:7" hidden="1" x14ac:dyDescent="0.3">
      <c r="A244" s="160" t="s">
        <v>1428</v>
      </c>
      <c r="D244" s="155"/>
      <c r="E244" s="155"/>
      <c r="F244" s="155"/>
      <c r="G244" s="155"/>
    </row>
    <row r="245" spans="1:7" hidden="1" x14ac:dyDescent="0.3">
      <c r="A245" s="160" t="s">
        <v>1429</v>
      </c>
      <c r="D245" s="155"/>
      <c r="E245" s="155"/>
      <c r="F245" s="155"/>
      <c r="G245" s="155"/>
    </row>
    <row r="246" spans="1:7" hidden="1" x14ac:dyDescent="0.3">
      <c r="A246" s="160" t="s">
        <v>1430</v>
      </c>
      <c r="D246" s="155"/>
      <c r="E246" s="155"/>
      <c r="F246" s="155"/>
      <c r="G246" s="155"/>
    </row>
    <row r="247" spans="1:7" hidden="1" x14ac:dyDescent="0.3">
      <c r="A247" s="160" t="s">
        <v>1431</v>
      </c>
      <c r="D247" s="155"/>
      <c r="E247" s="155"/>
      <c r="F247" s="155"/>
      <c r="G247" s="155"/>
    </row>
    <row r="248" spans="1:7" hidden="1" x14ac:dyDescent="0.3">
      <c r="A248" s="160" t="s">
        <v>1432</v>
      </c>
      <c r="D248" s="155"/>
      <c r="E248" s="155"/>
      <c r="F248" s="155"/>
      <c r="G248" s="155"/>
    </row>
    <row r="249" spans="1:7" hidden="1" x14ac:dyDescent="0.3">
      <c r="A249" s="160" t="s">
        <v>1433</v>
      </c>
      <c r="D249" s="155"/>
      <c r="E249" s="155"/>
      <c r="F249" s="155"/>
      <c r="G249" s="155"/>
    </row>
    <row r="250" spans="1:7" hidden="1" x14ac:dyDescent="0.3">
      <c r="A250" s="160" t="s">
        <v>1434</v>
      </c>
      <c r="D250" s="155"/>
      <c r="E250" s="155"/>
      <c r="F250" s="155"/>
      <c r="G250" s="155"/>
    </row>
    <row r="251" spans="1:7" hidden="1" x14ac:dyDescent="0.3">
      <c r="A251" s="160" t="s">
        <v>1435</v>
      </c>
      <c r="D251" s="155"/>
      <c r="E251" s="155"/>
      <c r="F251" s="155"/>
      <c r="G251" s="155"/>
    </row>
    <row r="252" spans="1:7" hidden="1" x14ac:dyDescent="0.3">
      <c r="A252" s="160" t="s">
        <v>1436</v>
      </c>
      <c r="D252" s="155"/>
      <c r="E252" s="155"/>
      <c r="F252" s="155"/>
      <c r="G252" s="155"/>
    </row>
    <row r="253" spans="1:7" hidden="1" x14ac:dyDescent="0.3">
      <c r="A253" s="160" t="s">
        <v>1437</v>
      </c>
      <c r="D253" s="155"/>
      <c r="E253" s="155"/>
      <c r="F253" s="155"/>
      <c r="G253" s="155"/>
    </row>
    <row r="254" spans="1:7" hidden="1" x14ac:dyDescent="0.3">
      <c r="A254" s="160" t="s">
        <v>1438</v>
      </c>
      <c r="D254" s="155"/>
      <c r="E254" s="155"/>
      <c r="F254" s="155"/>
      <c r="G254" s="155"/>
    </row>
    <row r="255" spans="1:7" hidden="1" x14ac:dyDescent="0.3">
      <c r="A255" s="160" t="s">
        <v>1439</v>
      </c>
      <c r="D255" s="155"/>
      <c r="E255" s="155"/>
      <c r="F255" s="155"/>
      <c r="G255" s="155"/>
    </row>
    <row r="256" spans="1:7" hidden="1" x14ac:dyDescent="0.3">
      <c r="A256" s="160" t="s">
        <v>1440</v>
      </c>
      <c r="D256" s="155"/>
      <c r="E256" s="155"/>
      <c r="F256" s="155"/>
      <c r="G256" s="155"/>
    </row>
    <row r="257" spans="1:7" hidden="1" x14ac:dyDescent="0.3">
      <c r="A257" s="160" t="s">
        <v>1441</v>
      </c>
      <c r="D257" s="155"/>
      <c r="E257" s="155"/>
      <c r="F257" s="155"/>
      <c r="G257" s="155"/>
    </row>
    <row r="258" spans="1:7" hidden="1" x14ac:dyDescent="0.3">
      <c r="A258" s="160" t="s">
        <v>1442</v>
      </c>
      <c r="D258" s="155"/>
      <c r="E258" s="155"/>
      <c r="F258" s="155"/>
      <c r="G258" s="155"/>
    </row>
    <row r="259" spans="1:7" hidden="1" x14ac:dyDescent="0.3">
      <c r="A259" s="160" t="s">
        <v>1443</v>
      </c>
      <c r="D259" s="155"/>
      <c r="E259" s="155"/>
      <c r="F259" s="155"/>
      <c r="G259" s="155"/>
    </row>
    <row r="260" spans="1:7" hidden="1" x14ac:dyDescent="0.3">
      <c r="A260" s="160" t="s">
        <v>1444</v>
      </c>
      <c r="D260" s="155"/>
      <c r="E260" s="155"/>
      <c r="F260" s="155"/>
      <c r="G260" s="155"/>
    </row>
    <row r="261" spans="1:7" hidden="1" x14ac:dyDescent="0.3">
      <c r="A261" s="160" t="s">
        <v>1445</v>
      </c>
      <c r="D261" s="155"/>
      <c r="E261" s="155"/>
      <c r="F261" s="155"/>
      <c r="G261" s="155"/>
    </row>
    <row r="262" spans="1:7" hidden="1" x14ac:dyDescent="0.3">
      <c r="A262" s="160" t="s">
        <v>1446</v>
      </c>
      <c r="D262" s="155"/>
      <c r="E262" s="155"/>
      <c r="F262" s="155"/>
      <c r="G262" s="155"/>
    </row>
    <row r="263" spans="1:7" hidden="1" x14ac:dyDescent="0.3">
      <c r="A263" s="160" t="s">
        <v>1447</v>
      </c>
      <c r="D263" s="155"/>
      <c r="E263" s="155"/>
      <c r="F263" s="155"/>
      <c r="G263" s="155"/>
    </row>
    <row r="264" spans="1:7" hidden="1" x14ac:dyDescent="0.3">
      <c r="A264" s="160" t="s">
        <v>1448</v>
      </c>
      <c r="D264" s="155"/>
      <c r="E264" s="155"/>
      <c r="F264" s="155"/>
      <c r="G264" s="155"/>
    </row>
    <row r="265" spans="1:7" hidden="1" x14ac:dyDescent="0.3">
      <c r="A265" s="160" t="s">
        <v>1449</v>
      </c>
      <c r="D265" s="155"/>
      <c r="E265" s="155"/>
      <c r="F265" s="155"/>
      <c r="G265" s="155"/>
    </row>
    <row r="266" spans="1:7" hidden="1" x14ac:dyDescent="0.3">
      <c r="A266" s="160" t="s">
        <v>1450</v>
      </c>
      <c r="D266" s="155"/>
      <c r="E266" s="155"/>
      <c r="F266" s="155"/>
      <c r="G266" s="155"/>
    </row>
    <row r="267" spans="1:7" hidden="1" x14ac:dyDescent="0.3">
      <c r="A267" s="160" t="s">
        <v>1451</v>
      </c>
      <c r="D267" s="155"/>
      <c r="E267" s="155"/>
      <c r="F267" s="155"/>
      <c r="G267" s="155"/>
    </row>
    <row r="268" spans="1:7" hidden="1" x14ac:dyDescent="0.3">
      <c r="A268" s="160" t="s">
        <v>1452</v>
      </c>
      <c r="D268" s="155"/>
      <c r="E268" s="155"/>
      <c r="F268" s="155"/>
      <c r="G268" s="155"/>
    </row>
    <row r="269" spans="1:7" hidden="1" x14ac:dyDescent="0.3">
      <c r="A269" s="160" t="s">
        <v>1453</v>
      </c>
      <c r="D269" s="155"/>
      <c r="E269" s="155"/>
      <c r="F269" s="155"/>
      <c r="G269" s="155"/>
    </row>
    <row r="270" spans="1:7" hidden="1" x14ac:dyDescent="0.3">
      <c r="A270" s="160" t="s">
        <v>1454</v>
      </c>
      <c r="D270" s="155"/>
      <c r="E270" s="155"/>
      <c r="F270" s="155"/>
      <c r="G270" s="155"/>
    </row>
    <row r="271" spans="1:7" hidden="1" x14ac:dyDescent="0.3">
      <c r="A271" s="160" t="s">
        <v>1455</v>
      </c>
      <c r="D271" s="155"/>
      <c r="E271" s="155"/>
      <c r="F271" s="155"/>
      <c r="G271" s="155"/>
    </row>
    <row r="272" spans="1:7" hidden="1" x14ac:dyDescent="0.3">
      <c r="A272" s="160" t="s">
        <v>1456</v>
      </c>
      <c r="D272" s="155"/>
      <c r="E272" s="155"/>
      <c r="F272" s="155"/>
      <c r="G272" s="155"/>
    </row>
    <row r="273" spans="1:7" hidden="1" x14ac:dyDescent="0.3">
      <c r="A273" s="160" t="s">
        <v>1457</v>
      </c>
      <c r="D273" s="155"/>
      <c r="E273" s="155"/>
      <c r="F273" s="155"/>
      <c r="G273" s="155"/>
    </row>
    <row r="274" spans="1:7" hidden="1" x14ac:dyDescent="0.3">
      <c r="A274" s="160" t="s">
        <v>1458</v>
      </c>
      <c r="D274" s="155"/>
      <c r="E274" s="155"/>
      <c r="F274" s="155"/>
      <c r="G274" s="155"/>
    </row>
    <row r="275" spans="1:7" hidden="1" x14ac:dyDescent="0.3">
      <c r="A275" s="160" t="s">
        <v>1459</v>
      </c>
      <c r="D275" s="155"/>
      <c r="E275" s="155"/>
      <c r="F275" s="155"/>
      <c r="G275" s="155"/>
    </row>
    <row r="276" spans="1:7" hidden="1" x14ac:dyDescent="0.3">
      <c r="A276" s="160" t="s">
        <v>1460</v>
      </c>
      <c r="D276" s="155"/>
      <c r="E276" s="155"/>
      <c r="F276" s="155"/>
      <c r="G276" s="155"/>
    </row>
    <row r="277" spans="1:7" hidden="1" x14ac:dyDescent="0.3">
      <c r="A277" s="160" t="s">
        <v>1461</v>
      </c>
      <c r="D277" s="155"/>
      <c r="E277" s="155"/>
      <c r="F277" s="155"/>
      <c r="G277" s="155"/>
    </row>
    <row r="278" spans="1:7" hidden="1" x14ac:dyDescent="0.3">
      <c r="A278" s="160" t="s">
        <v>1462</v>
      </c>
      <c r="D278" s="155"/>
      <c r="E278" s="155"/>
      <c r="F278" s="155"/>
      <c r="G278" s="155"/>
    </row>
    <row r="279" spans="1:7" hidden="1" x14ac:dyDescent="0.3">
      <c r="A279" s="160" t="s">
        <v>1463</v>
      </c>
      <c r="D279" s="155"/>
      <c r="E279" s="155"/>
      <c r="F279" s="155"/>
      <c r="G279" s="155"/>
    </row>
    <row r="280" spans="1:7" hidden="1" x14ac:dyDescent="0.3">
      <c r="A280" s="160" t="s">
        <v>1464</v>
      </c>
      <c r="D280" s="155"/>
      <c r="E280" s="155"/>
      <c r="F280" s="155"/>
      <c r="G280" s="155"/>
    </row>
    <row r="281" spans="1:7" hidden="1" x14ac:dyDescent="0.3">
      <c r="A281" s="160" t="s">
        <v>1465</v>
      </c>
      <c r="D281" s="155"/>
      <c r="E281" s="155"/>
      <c r="F281" s="155"/>
      <c r="G281" s="155"/>
    </row>
    <row r="282" spans="1:7" hidden="1" x14ac:dyDescent="0.3">
      <c r="A282" s="160" t="s">
        <v>1466</v>
      </c>
      <c r="D282" s="155"/>
      <c r="E282" s="155"/>
      <c r="F282" s="155"/>
      <c r="G282" s="155"/>
    </row>
    <row r="283" spans="1:7" hidden="1" x14ac:dyDescent="0.3">
      <c r="A283" s="160" t="s">
        <v>1467</v>
      </c>
      <c r="D283" s="155"/>
      <c r="E283" s="155"/>
      <c r="F283" s="155"/>
      <c r="G283" s="155"/>
    </row>
    <row r="284" spans="1:7" hidden="1" x14ac:dyDescent="0.3">
      <c r="A284" s="160" t="s">
        <v>1468</v>
      </c>
      <c r="D284" s="155"/>
      <c r="E284" s="155"/>
      <c r="F284" s="155"/>
      <c r="G284" s="155"/>
    </row>
    <row r="285" spans="1:7" ht="18" x14ac:dyDescent="0.3">
      <c r="A285" s="168"/>
      <c r="B285" s="168" t="s">
        <v>1469</v>
      </c>
      <c r="C285" s="168" t="s">
        <v>320</v>
      </c>
      <c r="D285" s="168" t="s">
        <v>320</v>
      </c>
      <c r="E285" s="168"/>
      <c r="F285" s="169"/>
      <c r="G285" s="170"/>
    </row>
    <row r="286" spans="1:7" ht="13.8" x14ac:dyDescent="0.3">
      <c r="A286" s="221" t="s">
        <v>1470</v>
      </c>
      <c r="B286" s="222"/>
      <c r="C286" s="222"/>
      <c r="D286" s="222"/>
      <c r="E286" s="222"/>
      <c r="F286" s="223"/>
      <c r="G286" s="222"/>
    </row>
    <row r="287" spans="1:7" ht="13.8" x14ac:dyDescent="0.3">
      <c r="A287" s="221" t="s">
        <v>1471</v>
      </c>
      <c r="B287" s="222"/>
      <c r="C287" s="222"/>
      <c r="D287" s="222"/>
      <c r="E287" s="222"/>
      <c r="F287" s="223"/>
      <c r="G287" s="222"/>
    </row>
    <row r="288" spans="1:7" x14ac:dyDescent="0.3">
      <c r="A288" s="160" t="s">
        <v>321</v>
      </c>
      <c r="B288" s="173" t="s">
        <v>1472</v>
      </c>
      <c r="C288" s="224">
        <f>ROW(B38)</f>
        <v>38</v>
      </c>
      <c r="D288" s="187"/>
      <c r="E288" s="187"/>
      <c r="F288" s="187"/>
      <c r="G288" s="187"/>
    </row>
    <row r="289" spans="1:7" x14ac:dyDescent="0.3">
      <c r="A289" s="160" t="s">
        <v>322</v>
      </c>
      <c r="B289" s="173" t="s">
        <v>1473</v>
      </c>
      <c r="C289" s="224">
        <f>ROW(B39)</f>
        <v>39</v>
      </c>
      <c r="E289" s="187"/>
      <c r="F289" s="187"/>
    </row>
    <row r="290" spans="1:7" ht="28.8" x14ac:dyDescent="0.3">
      <c r="A290" s="160" t="s">
        <v>323</v>
      </c>
      <c r="B290" s="173" t="s">
        <v>1474</v>
      </c>
      <c r="C290" s="220" t="s">
        <v>1475</v>
      </c>
      <c r="G290" s="225"/>
    </row>
    <row r="291" spans="1:7" x14ac:dyDescent="0.3">
      <c r="A291" s="160" t="s">
        <v>325</v>
      </c>
      <c r="B291" s="173" t="s">
        <v>1476</v>
      </c>
      <c r="C291" s="224" t="s">
        <v>324</v>
      </c>
      <c r="D291" s="224" t="s">
        <v>1477</v>
      </c>
      <c r="E291" s="225"/>
      <c r="F291" s="187"/>
    </row>
    <row r="292" spans="1:7" x14ac:dyDescent="0.3">
      <c r="A292" s="160" t="s">
        <v>326</v>
      </c>
      <c r="B292" s="173" t="s">
        <v>1478</v>
      </c>
      <c r="C292" s="224">
        <f>ROW(B52)</f>
        <v>52</v>
      </c>
      <c r="G292" s="225"/>
    </row>
    <row r="293" spans="1:7" x14ac:dyDescent="0.3">
      <c r="A293" s="160" t="s">
        <v>327</v>
      </c>
      <c r="B293" s="173" t="s">
        <v>1479</v>
      </c>
      <c r="C293" s="226" t="s">
        <v>1480</v>
      </c>
      <c r="D293" s="224" t="s">
        <v>1481</v>
      </c>
      <c r="E293" s="225"/>
      <c r="F293" s="224" t="s">
        <v>1477</v>
      </c>
      <c r="G293" s="224" t="s">
        <v>1477</v>
      </c>
    </row>
    <row r="294" spans="1:7" x14ac:dyDescent="0.3">
      <c r="A294" s="160" t="s">
        <v>328</v>
      </c>
      <c r="B294" s="173" t="s">
        <v>1482</v>
      </c>
      <c r="C294" s="226" t="s">
        <v>1483</v>
      </c>
    </row>
    <row r="295" spans="1:7" x14ac:dyDescent="0.3">
      <c r="A295" s="160" t="s">
        <v>329</v>
      </c>
      <c r="B295" s="173" t="s">
        <v>1484</v>
      </c>
      <c r="C295" s="224" t="s">
        <v>1485</v>
      </c>
      <c r="D295" s="224" t="s">
        <v>1477</v>
      </c>
      <c r="F295" s="224" t="s">
        <v>1477</v>
      </c>
    </row>
    <row r="296" spans="1:7" x14ac:dyDescent="0.3">
      <c r="A296" s="160" t="s">
        <v>330</v>
      </c>
      <c r="B296" s="173" t="s">
        <v>1486</v>
      </c>
      <c r="C296" s="224">
        <f>ROW(B111)</f>
        <v>111</v>
      </c>
      <c r="F296" s="225"/>
    </row>
    <row r="297" spans="1:7" x14ac:dyDescent="0.3">
      <c r="A297" s="160" t="s">
        <v>331</v>
      </c>
      <c r="B297" s="173" t="s">
        <v>1487</v>
      </c>
      <c r="C297" s="224">
        <f>ROW(B163)</f>
        <v>163</v>
      </c>
      <c r="E297" s="225"/>
      <c r="F297" s="225"/>
    </row>
    <row r="298" spans="1:7" x14ac:dyDescent="0.3">
      <c r="A298" s="160" t="s">
        <v>332</v>
      </c>
      <c r="B298" s="173" t="s">
        <v>1488</v>
      </c>
      <c r="C298" s="224">
        <f>ROW(B137)</f>
        <v>137</v>
      </c>
      <c r="E298" s="225"/>
      <c r="F298" s="225"/>
    </row>
    <row r="299" spans="1:7" x14ac:dyDescent="0.3">
      <c r="A299" s="160" t="s">
        <v>333</v>
      </c>
      <c r="B299" s="173" t="s">
        <v>1489</v>
      </c>
      <c r="C299" s="220"/>
      <c r="E299" s="225"/>
    </row>
    <row r="300" spans="1:7" x14ac:dyDescent="0.3">
      <c r="A300" s="160" t="s">
        <v>334</v>
      </c>
      <c r="B300" s="173" t="s">
        <v>1490</v>
      </c>
      <c r="C300" s="224" t="s">
        <v>1491</v>
      </c>
      <c r="D300" s="224" t="s">
        <v>1492</v>
      </c>
      <c r="E300" s="225"/>
    </row>
    <row r="301" spans="1:7" x14ac:dyDescent="0.3">
      <c r="A301" s="160" t="s">
        <v>1493</v>
      </c>
      <c r="B301" s="173" t="s">
        <v>1494</v>
      </c>
      <c r="C301" s="224" t="s">
        <v>1495</v>
      </c>
    </row>
    <row r="302" spans="1:7" x14ac:dyDescent="0.3">
      <c r="A302" s="160" t="s">
        <v>1496</v>
      </c>
      <c r="B302" s="173" t="s">
        <v>1497</v>
      </c>
      <c r="C302" s="224" t="s">
        <v>1498</v>
      </c>
    </row>
    <row r="303" spans="1:7" x14ac:dyDescent="0.3">
      <c r="A303" s="160" t="s">
        <v>1499</v>
      </c>
      <c r="B303" s="173" t="s">
        <v>1500</v>
      </c>
      <c r="C303" s="224">
        <f>ROW(B65)</f>
        <v>65</v>
      </c>
    </row>
    <row r="304" spans="1:7" x14ac:dyDescent="0.3">
      <c r="A304" s="160" t="s">
        <v>1501</v>
      </c>
      <c r="B304" s="173" t="s">
        <v>1502</v>
      </c>
      <c r="C304" s="224">
        <f>ROW(B88)</f>
        <v>88</v>
      </c>
    </row>
    <row r="305" spans="1:7" x14ac:dyDescent="0.3">
      <c r="A305" s="160" t="s">
        <v>1503</v>
      </c>
      <c r="B305" s="173" t="s">
        <v>1504</v>
      </c>
      <c r="C305" s="224" t="s">
        <v>1505</v>
      </c>
      <c r="E305" s="225"/>
    </row>
    <row r="306" spans="1:7" x14ac:dyDescent="0.3">
      <c r="A306" s="160" t="s">
        <v>1506</v>
      </c>
      <c r="B306" s="173" t="s">
        <v>1507</v>
      </c>
      <c r="C306" s="224">
        <v>44</v>
      </c>
      <c r="E306" s="225"/>
    </row>
    <row r="307" spans="1:7" x14ac:dyDescent="0.3">
      <c r="A307" s="160" t="s">
        <v>1508</v>
      </c>
      <c r="B307" s="173" t="s">
        <v>1509</v>
      </c>
      <c r="C307" s="224" t="s">
        <v>1510</v>
      </c>
      <c r="D307" s="224" t="s">
        <v>1477</v>
      </c>
      <c r="E307" s="225"/>
      <c r="F307" s="224" t="s">
        <v>1477</v>
      </c>
    </row>
    <row r="308" spans="1:7" x14ac:dyDescent="0.3">
      <c r="A308" s="160" t="s">
        <v>335</v>
      </c>
      <c r="B308" s="173"/>
      <c r="E308" s="225"/>
    </row>
    <row r="309" spans="1:7" x14ac:dyDescent="0.3">
      <c r="A309" s="160" t="s">
        <v>336</v>
      </c>
      <c r="E309" s="225"/>
    </row>
    <row r="310" spans="1:7" x14ac:dyDescent="0.3">
      <c r="A310" s="160" t="s">
        <v>337</v>
      </c>
    </row>
    <row r="311" spans="1:7" ht="36" x14ac:dyDescent="0.3">
      <c r="A311" s="169"/>
      <c r="B311" s="168" t="s">
        <v>338</v>
      </c>
      <c r="C311" s="169"/>
      <c r="D311" s="169"/>
      <c r="E311" s="169"/>
      <c r="F311" s="169"/>
      <c r="G311" s="170"/>
    </row>
    <row r="312" spans="1:7" x14ac:dyDescent="0.3">
      <c r="A312" s="160" t="s">
        <v>339</v>
      </c>
      <c r="B312" s="183" t="s">
        <v>340</v>
      </c>
      <c r="C312" s="227">
        <v>150.49468775</v>
      </c>
    </row>
    <row r="313" spans="1:7" x14ac:dyDescent="0.3">
      <c r="A313" s="160" t="s">
        <v>341</v>
      </c>
      <c r="B313" s="183" t="s">
        <v>342</v>
      </c>
    </row>
    <row r="314" spans="1:7" x14ac:dyDescent="0.3">
      <c r="A314" s="160" t="s">
        <v>343</v>
      </c>
      <c r="B314" s="183" t="s">
        <v>344</v>
      </c>
    </row>
    <row r="315" spans="1:7" x14ac:dyDescent="0.3">
      <c r="A315" s="160" t="s">
        <v>345</v>
      </c>
      <c r="B315" s="183"/>
      <c r="C315" s="224"/>
    </row>
    <row r="316" spans="1:7" x14ac:dyDescent="0.3">
      <c r="A316" s="160" t="s">
        <v>346</v>
      </c>
      <c r="B316" s="183"/>
      <c r="C316" s="224"/>
    </row>
    <row r="317" spans="1:7" x14ac:dyDescent="0.3">
      <c r="A317" s="160" t="s">
        <v>347</v>
      </c>
      <c r="B317" s="183"/>
      <c r="C317" s="224"/>
    </row>
    <row r="318" spans="1:7" x14ac:dyDescent="0.3">
      <c r="A318" s="160" t="s">
        <v>348</v>
      </c>
      <c r="B318" s="183"/>
      <c r="C318" s="224"/>
    </row>
    <row r="319" spans="1:7" ht="18" x14ac:dyDescent="0.3">
      <c r="A319" s="169"/>
      <c r="B319" s="168" t="s">
        <v>349</v>
      </c>
      <c r="C319" s="169"/>
      <c r="D319" s="169"/>
      <c r="E319" s="169"/>
      <c r="F319" s="169"/>
      <c r="G319" s="170"/>
    </row>
    <row r="320" spans="1:7" x14ac:dyDescent="0.3">
      <c r="A320" s="178"/>
      <c r="B320" s="179" t="s">
        <v>350</v>
      </c>
      <c r="C320" s="178"/>
      <c r="D320" s="178"/>
      <c r="E320" s="180"/>
      <c r="F320" s="181"/>
      <c r="G320" s="181"/>
    </row>
    <row r="321" spans="1:3" x14ac:dyDescent="0.3">
      <c r="A321" s="160" t="s">
        <v>351</v>
      </c>
      <c r="B321" s="173" t="s">
        <v>1511</v>
      </c>
      <c r="C321" s="173"/>
    </row>
    <row r="322" spans="1:3" x14ac:dyDescent="0.3">
      <c r="A322" s="160" t="s">
        <v>352</v>
      </c>
      <c r="B322" s="173" t="s">
        <v>1512</v>
      </c>
      <c r="C322" s="173"/>
    </row>
    <row r="323" spans="1:3" x14ac:dyDescent="0.3">
      <c r="A323" s="160" t="s">
        <v>353</v>
      </c>
      <c r="B323" s="173" t="s">
        <v>354</v>
      </c>
      <c r="C323" s="173"/>
    </row>
    <row r="324" spans="1:3" x14ac:dyDescent="0.3">
      <c r="A324" s="160" t="s">
        <v>355</v>
      </c>
      <c r="B324" s="173" t="s">
        <v>356</v>
      </c>
    </row>
    <row r="325" spans="1:3" x14ac:dyDescent="0.3">
      <c r="A325" s="160" t="s">
        <v>357</v>
      </c>
      <c r="B325" s="173" t="s">
        <v>358</v>
      </c>
    </row>
    <row r="326" spans="1:3" x14ac:dyDescent="0.3">
      <c r="A326" s="160" t="s">
        <v>359</v>
      </c>
      <c r="B326" s="173" t="s">
        <v>772</v>
      </c>
    </row>
    <row r="327" spans="1:3" x14ac:dyDescent="0.3">
      <c r="A327" s="160" t="s">
        <v>360</v>
      </c>
      <c r="B327" s="173" t="s">
        <v>361</v>
      </c>
    </row>
    <row r="328" spans="1:3" x14ac:dyDescent="0.3">
      <c r="A328" s="160" t="s">
        <v>362</v>
      </c>
      <c r="B328" s="173" t="s">
        <v>363</v>
      </c>
    </row>
    <row r="329" spans="1:3" x14ac:dyDescent="0.3">
      <c r="A329" s="160" t="s">
        <v>364</v>
      </c>
      <c r="B329" s="173" t="s">
        <v>1513</v>
      </c>
    </row>
    <row r="330" spans="1:3" hidden="1" x14ac:dyDescent="0.3">
      <c r="A330" s="160" t="s">
        <v>365</v>
      </c>
      <c r="B330" s="193" t="s">
        <v>366</v>
      </c>
    </row>
    <row r="331" spans="1:3" hidden="1" x14ac:dyDescent="0.3">
      <c r="A331" s="160" t="s">
        <v>367</v>
      </c>
      <c r="B331" s="193" t="s">
        <v>366</v>
      </c>
    </row>
    <row r="332" spans="1:3" hidden="1" x14ac:dyDescent="0.3">
      <c r="A332" s="160" t="s">
        <v>368</v>
      </c>
      <c r="B332" s="193" t="s">
        <v>366</v>
      </c>
    </row>
    <row r="333" spans="1:3" hidden="1" x14ac:dyDescent="0.3">
      <c r="A333" s="160" t="s">
        <v>369</v>
      </c>
      <c r="B333" s="193" t="s">
        <v>366</v>
      </c>
    </row>
    <row r="334" spans="1:3" hidden="1" x14ac:dyDescent="0.3">
      <c r="A334" s="160" t="s">
        <v>370</v>
      </c>
      <c r="B334" s="193" t="s">
        <v>366</v>
      </c>
    </row>
    <row r="335" spans="1:3" hidden="1" x14ac:dyDescent="0.3">
      <c r="A335" s="160" t="s">
        <v>371</v>
      </c>
      <c r="B335" s="193" t="s">
        <v>366</v>
      </c>
    </row>
    <row r="336" spans="1:3" hidden="1" x14ac:dyDescent="0.3">
      <c r="A336" s="160" t="s">
        <v>372</v>
      </c>
      <c r="B336" s="193" t="s">
        <v>366</v>
      </c>
    </row>
    <row r="337" spans="1:2" hidden="1" x14ac:dyDescent="0.3">
      <c r="A337" s="160" t="s">
        <v>373</v>
      </c>
      <c r="B337" s="193" t="s">
        <v>366</v>
      </c>
    </row>
    <row r="338" spans="1:2" hidden="1" x14ac:dyDescent="0.3">
      <c r="A338" s="160" t="s">
        <v>374</v>
      </c>
      <c r="B338" s="193" t="s">
        <v>366</v>
      </c>
    </row>
    <row r="339" spans="1:2" hidden="1" x14ac:dyDescent="0.3">
      <c r="A339" s="160" t="s">
        <v>375</v>
      </c>
      <c r="B339" s="193" t="s">
        <v>366</v>
      </c>
    </row>
    <row r="340" spans="1:2" hidden="1" x14ac:dyDescent="0.3">
      <c r="A340" s="160" t="s">
        <v>376</v>
      </c>
      <c r="B340" s="193" t="s">
        <v>366</v>
      </c>
    </row>
    <row r="341" spans="1:2" hidden="1" x14ac:dyDescent="0.3">
      <c r="A341" s="160" t="s">
        <v>377</v>
      </c>
      <c r="B341" s="193" t="s">
        <v>366</v>
      </c>
    </row>
    <row r="342" spans="1:2" hidden="1" x14ac:dyDescent="0.3">
      <c r="A342" s="160" t="s">
        <v>378</v>
      </c>
      <c r="B342" s="193" t="s">
        <v>366</v>
      </c>
    </row>
    <row r="343" spans="1:2" hidden="1" x14ac:dyDescent="0.3">
      <c r="A343" s="160" t="s">
        <v>379</v>
      </c>
      <c r="B343" s="193" t="s">
        <v>366</v>
      </c>
    </row>
    <row r="344" spans="1:2" hidden="1" x14ac:dyDescent="0.3">
      <c r="A344" s="160" t="s">
        <v>380</v>
      </c>
      <c r="B344" s="193" t="s">
        <v>366</v>
      </c>
    </row>
    <row r="345" spans="1:2" hidden="1" x14ac:dyDescent="0.3">
      <c r="A345" s="160" t="s">
        <v>381</v>
      </c>
      <c r="B345" s="193" t="s">
        <v>366</v>
      </c>
    </row>
    <row r="346" spans="1:2" hidden="1" x14ac:dyDescent="0.3">
      <c r="A346" s="160" t="s">
        <v>382</v>
      </c>
      <c r="B346" s="193" t="s">
        <v>366</v>
      </c>
    </row>
    <row r="347" spans="1:2" hidden="1" x14ac:dyDescent="0.3">
      <c r="A347" s="160" t="s">
        <v>383</v>
      </c>
      <c r="B347" s="193" t="s">
        <v>366</v>
      </c>
    </row>
    <row r="348" spans="1:2" hidden="1" x14ac:dyDescent="0.3">
      <c r="A348" s="160" t="s">
        <v>384</v>
      </c>
      <c r="B348" s="193" t="s">
        <v>366</v>
      </c>
    </row>
    <row r="349" spans="1:2" hidden="1" x14ac:dyDescent="0.3">
      <c r="A349" s="160" t="s">
        <v>385</v>
      </c>
      <c r="B349" s="193" t="s">
        <v>366</v>
      </c>
    </row>
    <row r="350" spans="1:2" hidden="1" x14ac:dyDescent="0.3">
      <c r="A350" s="160" t="s">
        <v>386</v>
      </c>
      <c r="B350" s="193" t="s">
        <v>366</v>
      </c>
    </row>
    <row r="351" spans="1:2" hidden="1" x14ac:dyDescent="0.3">
      <c r="A351" s="160" t="s">
        <v>387</v>
      </c>
      <c r="B351" s="193" t="s">
        <v>366</v>
      </c>
    </row>
    <row r="352" spans="1:2" hidden="1" x14ac:dyDescent="0.3">
      <c r="A352" s="160" t="s">
        <v>388</v>
      </c>
      <c r="B352" s="193" t="s">
        <v>366</v>
      </c>
    </row>
    <row r="353" spans="1:2" hidden="1" x14ac:dyDescent="0.3">
      <c r="A353" s="160" t="s">
        <v>389</v>
      </c>
      <c r="B353" s="193" t="s">
        <v>366</v>
      </c>
    </row>
    <row r="354" spans="1:2" hidden="1" x14ac:dyDescent="0.3">
      <c r="A354" s="160" t="s">
        <v>390</v>
      </c>
      <c r="B354" s="193" t="s">
        <v>366</v>
      </c>
    </row>
    <row r="355" spans="1:2" hidden="1" x14ac:dyDescent="0.3">
      <c r="A355" s="160" t="s">
        <v>391</v>
      </c>
      <c r="B355" s="193" t="s">
        <v>366</v>
      </c>
    </row>
    <row r="356" spans="1:2" hidden="1" x14ac:dyDescent="0.3">
      <c r="A356" s="160" t="s">
        <v>392</v>
      </c>
      <c r="B356" s="193" t="s">
        <v>366</v>
      </c>
    </row>
    <row r="357" spans="1:2" hidden="1" x14ac:dyDescent="0.3">
      <c r="A357" s="160" t="s">
        <v>393</v>
      </c>
      <c r="B357" s="193" t="s">
        <v>366</v>
      </c>
    </row>
    <row r="358" spans="1:2" hidden="1" x14ac:dyDescent="0.3">
      <c r="A358" s="160" t="s">
        <v>394</v>
      </c>
      <c r="B358" s="193" t="s">
        <v>366</v>
      </c>
    </row>
    <row r="359" spans="1:2" hidden="1" x14ac:dyDescent="0.3">
      <c r="A359" s="160" t="s">
        <v>395</v>
      </c>
      <c r="B359" s="193" t="s">
        <v>366</v>
      </c>
    </row>
    <row r="360" spans="1:2" hidden="1" x14ac:dyDescent="0.3">
      <c r="A360" s="160" t="s">
        <v>396</v>
      </c>
      <c r="B360" s="193" t="s">
        <v>366</v>
      </c>
    </row>
    <row r="361" spans="1:2" hidden="1" x14ac:dyDescent="0.3">
      <c r="A361" s="160" t="s">
        <v>397</v>
      </c>
      <c r="B361" s="193" t="s">
        <v>366</v>
      </c>
    </row>
    <row r="362" spans="1:2" hidden="1" x14ac:dyDescent="0.3">
      <c r="A362" s="160" t="s">
        <v>398</v>
      </c>
      <c r="B362" s="193" t="s">
        <v>366</v>
      </c>
    </row>
    <row r="363" spans="1:2" hidden="1" x14ac:dyDescent="0.3">
      <c r="A363" s="160" t="s">
        <v>399</v>
      </c>
      <c r="B363" s="193" t="s">
        <v>366</v>
      </c>
    </row>
    <row r="364" spans="1:2" hidden="1" x14ac:dyDescent="0.3">
      <c r="A364" s="160" t="s">
        <v>400</v>
      </c>
      <c r="B364" s="193" t="s">
        <v>366</v>
      </c>
    </row>
    <row r="365" spans="1:2" hidden="1" x14ac:dyDescent="0.3">
      <c r="A365" s="160" t="s">
        <v>401</v>
      </c>
      <c r="B365" s="193" t="s">
        <v>366</v>
      </c>
    </row>
    <row r="369" spans="1:7" ht="13.8" x14ac:dyDescent="0.3">
      <c r="A369" s="185"/>
      <c r="B369" s="185"/>
      <c r="C369" s="185"/>
      <c r="D369" s="185"/>
      <c r="E369" s="185"/>
      <c r="F369" s="185"/>
      <c r="G369" s="185"/>
    </row>
    <row r="370" spans="1:7" ht="13.8" x14ac:dyDescent="0.3">
      <c r="A370" s="185"/>
      <c r="B370" s="185"/>
      <c r="C370" s="185"/>
      <c r="D370" s="185"/>
      <c r="E370" s="185"/>
      <c r="F370" s="185"/>
      <c r="G370" s="185"/>
    </row>
    <row r="371" spans="1:7" ht="13.8" x14ac:dyDescent="0.3">
      <c r="A371" s="185"/>
      <c r="B371" s="185"/>
      <c r="C371" s="185"/>
      <c r="D371" s="185"/>
      <c r="E371" s="185"/>
      <c r="F371" s="185"/>
      <c r="G371" s="185"/>
    </row>
    <row r="372" spans="1:7" ht="13.8" x14ac:dyDescent="0.3">
      <c r="A372" s="185"/>
      <c r="B372" s="185"/>
      <c r="C372" s="185"/>
      <c r="D372" s="185"/>
      <c r="E372" s="185"/>
      <c r="F372" s="185"/>
      <c r="G372" s="185"/>
    </row>
    <row r="373" spans="1:7" ht="13.8" x14ac:dyDescent="0.3">
      <c r="A373" s="185"/>
      <c r="B373" s="185"/>
      <c r="C373" s="185"/>
      <c r="D373" s="185"/>
      <c r="E373" s="185"/>
      <c r="F373" s="185"/>
      <c r="G373" s="185"/>
    </row>
    <row r="374" spans="1:7" ht="13.8" x14ac:dyDescent="0.3">
      <c r="A374" s="185"/>
      <c r="B374" s="185"/>
      <c r="C374" s="185"/>
      <c r="D374" s="185"/>
      <c r="E374" s="185"/>
      <c r="F374" s="185"/>
      <c r="G374" s="185"/>
    </row>
    <row r="375" spans="1:7" ht="13.8" x14ac:dyDescent="0.3">
      <c r="A375" s="185"/>
      <c r="B375" s="185"/>
      <c r="C375" s="185"/>
      <c r="D375" s="185"/>
      <c r="E375" s="185"/>
      <c r="F375" s="185"/>
      <c r="G375" s="185"/>
    </row>
    <row r="376" spans="1:7" ht="13.8" x14ac:dyDescent="0.3">
      <c r="A376" s="185"/>
      <c r="B376" s="185"/>
      <c r="C376" s="185"/>
      <c r="D376" s="185"/>
      <c r="E376" s="185"/>
      <c r="F376" s="185"/>
      <c r="G376" s="185"/>
    </row>
    <row r="377" spans="1:7" ht="13.8" x14ac:dyDescent="0.3">
      <c r="A377" s="185"/>
      <c r="B377" s="185"/>
      <c r="C377" s="185"/>
      <c r="D377" s="185"/>
      <c r="E377" s="185"/>
      <c r="F377" s="185"/>
      <c r="G377" s="185"/>
    </row>
    <row r="378" spans="1:7" ht="13.8" x14ac:dyDescent="0.3">
      <c r="A378" s="185"/>
      <c r="B378" s="185"/>
      <c r="C378" s="185"/>
      <c r="D378" s="185"/>
      <c r="E378" s="185"/>
      <c r="F378" s="185"/>
      <c r="G378" s="185"/>
    </row>
    <row r="379" spans="1:7" ht="13.8" x14ac:dyDescent="0.3">
      <c r="A379" s="185"/>
      <c r="B379" s="185"/>
      <c r="C379" s="185"/>
      <c r="D379" s="185"/>
      <c r="E379" s="185"/>
      <c r="F379" s="185"/>
      <c r="G379" s="185"/>
    </row>
    <row r="380" spans="1:7" ht="13.8" x14ac:dyDescent="0.3">
      <c r="A380" s="185"/>
      <c r="B380" s="185"/>
      <c r="C380" s="185"/>
      <c r="D380" s="185"/>
      <c r="E380" s="185"/>
      <c r="F380" s="185"/>
      <c r="G380" s="185"/>
    </row>
    <row r="381" spans="1:7" ht="13.8" x14ac:dyDescent="0.3">
      <c r="A381" s="185"/>
      <c r="B381" s="185"/>
      <c r="C381" s="185"/>
      <c r="D381" s="185"/>
      <c r="E381" s="185"/>
      <c r="F381" s="185"/>
      <c r="G381" s="185"/>
    </row>
    <row r="382" spans="1:7" ht="13.8" x14ac:dyDescent="0.3">
      <c r="A382" s="185"/>
      <c r="B382" s="185"/>
      <c r="C382" s="185"/>
      <c r="D382" s="185"/>
      <c r="E382" s="185"/>
      <c r="F382" s="185"/>
      <c r="G382" s="185"/>
    </row>
    <row r="383" spans="1:7" ht="13.8" x14ac:dyDescent="0.3">
      <c r="A383" s="185"/>
      <c r="B383" s="185"/>
      <c r="C383" s="185"/>
      <c r="D383" s="185"/>
      <c r="E383" s="185"/>
      <c r="F383" s="185"/>
      <c r="G383" s="185"/>
    </row>
    <row r="384" spans="1:7" ht="13.8" x14ac:dyDescent="0.3">
      <c r="A384" s="185"/>
      <c r="B384" s="185"/>
      <c r="C384" s="185"/>
      <c r="D384" s="185"/>
      <c r="E384" s="185"/>
      <c r="F384" s="185"/>
      <c r="G384" s="185"/>
    </row>
    <row r="385" spans="1:7" ht="13.8" x14ac:dyDescent="0.3">
      <c r="A385" s="185"/>
      <c r="B385" s="185"/>
      <c r="C385" s="185"/>
      <c r="D385" s="185"/>
      <c r="E385" s="185"/>
      <c r="F385" s="185"/>
      <c r="G385" s="185"/>
    </row>
    <row r="386" spans="1:7" ht="13.8" x14ac:dyDescent="0.3">
      <c r="A386" s="185"/>
      <c r="B386" s="185"/>
      <c r="C386" s="185"/>
      <c r="D386" s="185"/>
      <c r="E386" s="185"/>
      <c r="F386" s="185"/>
      <c r="G386" s="185"/>
    </row>
    <row r="387" spans="1:7" ht="13.8" x14ac:dyDescent="0.3">
      <c r="A387" s="185"/>
      <c r="B387" s="185"/>
      <c r="C387" s="185"/>
      <c r="D387" s="185"/>
      <c r="E387" s="185"/>
      <c r="F387" s="185"/>
      <c r="G387" s="185"/>
    </row>
    <row r="388" spans="1:7" ht="13.8" x14ac:dyDescent="0.3">
      <c r="A388" s="185"/>
      <c r="B388" s="185"/>
      <c r="C388" s="185"/>
      <c r="D388" s="185"/>
      <c r="E388" s="185"/>
      <c r="F388" s="185"/>
      <c r="G388" s="185"/>
    </row>
    <row r="389" spans="1:7" ht="13.8" x14ac:dyDescent="0.3">
      <c r="A389" s="185"/>
      <c r="B389" s="185"/>
      <c r="C389" s="185"/>
      <c r="D389" s="185"/>
      <c r="E389" s="185"/>
      <c r="F389" s="185"/>
      <c r="G389" s="185"/>
    </row>
    <row r="390" spans="1:7" ht="13.8" x14ac:dyDescent="0.3">
      <c r="A390" s="185"/>
      <c r="B390" s="185"/>
      <c r="C390" s="185"/>
      <c r="D390" s="185"/>
      <c r="E390" s="185"/>
      <c r="F390" s="185"/>
      <c r="G390" s="185"/>
    </row>
    <row r="391" spans="1:7" ht="13.8" x14ac:dyDescent="0.3">
      <c r="A391" s="185"/>
      <c r="B391" s="185"/>
      <c r="C391" s="185"/>
      <c r="D391" s="185"/>
      <c r="E391" s="185"/>
      <c r="F391" s="185"/>
      <c r="G391" s="185"/>
    </row>
    <row r="392" spans="1:7" ht="13.8" x14ac:dyDescent="0.3">
      <c r="A392" s="185"/>
      <c r="B392" s="185"/>
      <c r="C392" s="185"/>
      <c r="D392" s="185"/>
      <c r="E392" s="185"/>
      <c r="F392" s="185"/>
      <c r="G392" s="185"/>
    </row>
    <row r="393" spans="1:7" ht="13.8" x14ac:dyDescent="0.3">
      <c r="A393" s="185"/>
      <c r="B393" s="185"/>
      <c r="C393" s="185"/>
      <c r="D393" s="185"/>
      <c r="E393" s="185"/>
      <c r="F393" s="185"/>
      <c r="G393" s="185"/>
    </row>
    <row r="394" spans="1:7" ht="13.8" x14ac:dyDescent="0.3">
      <c r="A394" s="185"/>
      <c r="B394" s="185"/>
      <c r="C394" s="185"/>
      <c r="D394" s="185"/>
      <c r="E394" s="185"/>
      <c r="F394" s="185"/>
      <c r="G394" s="185"/>
    </row>
    <row r="395" spans="1:7" ht="13.8" x14ac:dyDescent="0.3">
      <c r="A395" s="185"/>
      <c r="B395" s="185"/>
      <c r="C395" s="185"/>
      <c r="D395" s="185"/>
      <c r="E395" s="185"/>
      <c r="F395" s="185"/>
      <c r="G395" s="185"/>
    </row>
    <row r="396" spans="1:7" ht="13.8" x14ac:dyDescent="0.3">
      <c r="A396" s="185"/>
      <c r="B396" s="185"/>
      <c r="C396" s="185"/>
      <c r="D396" s="185"/>
      <c r="E396" s="185"/>
      <c r="F396" s="185"/>
      <c r="G396" s="185"/>
    </row>
    <row r="397" spans="1:7" ht="13.8" x14ac:dyDescent="0.3">
      <c r="A397" s="185"/>
      <c r="B397" s="185"/>
      <c r="C397" s="185"/>
      <c r="D397" s="185"/>
      <c r="E397" s="185"/>
      <c r="F397" s="185"/>
      <c r="G397" s="185"/>
    </row>
    <row r="398" spans="1:7" ht="13.8" x14ac:dyDescent="0.3">
      <c r="A398" s="185"/>
      <c r="B398" s="185"/>
      <c r="C398" s="185"/>
      <c r="D398" s="185"/>
      <c r="E398" s="185"/>
      <c r="F398" s="185"/>
      <c r="G398" s="185"/>
    </row>
    <row r="399" spans="1:7" ht="13.8" x14ac:dyDescent="0.3">
      <c r="A399" s="185"/>
      <c r="B399" s="185"/>
      <c r="C399" s="185"/>
      <c r="D399" s="185"/>
      <c r="E399" s="185"/>
      <c r="F399" s="185"/>
      <c r="G399" s="185"/>
    </row>
    <row r="400" spans="1:7" ht="13.8" x14ac:dyDescent="0.3">
      <c r="A400" s="185"/>
      <c r="B400" s="185"/>
      <c r="C400" s="185"/>
      <c r="D400" s="185"/>
      <c r="E400" s="185"/>
      <c r="F400" s="185"/>
      <c r="G400" s="185"/>
    </row>
    <row r="401" spans="1:7" ht="13.8" x14ac:dyDescent="0.3">
      <c r="A401" s="185"/>
      <c r="B401" s="185"/>
      <c r="C401" s="185"/>
      <c r="D401" s="185"/>
      <c r="E401" s="185"/>
      <c r="F401" s="185"/>
      <c r="G401" s="185"/>
    </row>
    <row r="402" spans="1:7" ht="13.8" x14ac:dyDescent="0.3">
      <c r="A402" s="185"/>
      <c r="B402" s="185"/>
      <c r="C402" s="185"/>
      <c r="D402" s="185"/>
      <c r="E402" s="185"/>
      <c r="F402" s="185"/>
      <c r="G402" s="185"/>
    </row>
    <row r="403" spans="1:7" ht="13.8" x14ac:dyDescent="0.3">
      <c r="A403" s="185"/>
      <c r="B403" s="185"/>
      <c r="C403" s="185"/>
      <c r="D403" s="185"/>
      <c r="E403" s="185"/>
      <c r="F403" s="185"/>
      <c r="G403" s="185"/>
    </row>
    <row r="404" spans="1:7" ht="13.8" x14ac:dyDescent="0.3">
      <c r="A404" s="185"/>
      <c r="B404" s="185"/>
      <c r="C404" s="185"/>
      <c r="D404" s="185"/>
      <c r="E404" s="185"/>
      <c r="F404" s="185"/>
      <c r="G404" s="185"/>
    </row>
    <row r="405" spans="1:7" ht="13.8" x14ac:dyDescent="0.3">
      <c r="A405" s="185"/>
      <c r="B405" s="185"/>
      <c r="C405" s="185"/>
      <c r="D405" s="185"/>
      <c r="E405" s="185"/>
      <c r="F405" s="185"/>
      <c r="G405" s="185"/>
    </row>
    <row r="406" spans="1:7" ht="13.8" x14ac:dyDescent="0.3">
      <c r="A406" s="185"/>
      <c r="B406" s="185"/>
      <c r="C406" s="185"/>
      <c r="D406" s="185"/>
      <c r="E406" s="185"/>
      <c r="F406" s="185"/>
      <c r="G406" s="185"/>
    </row>
    <row r="407" spans="1:7" ht="13.8" x14ac:dyDescent="0.3">
      <c r="A407" s="185"/>
      <c r="B407" s="185"/>
      <c r="C407" s="185"/>
      <c r="D407" s="185"/>
      <c r="E407" s="185"/>
      <c r="F407" s="185"/>
      <c r="G407" s="185"/>
    </row>
    <row r="408" spans="1:7" ht="13.8" x14ac:dyDescent="0.3">
      <c r="A408" s="185"/>
      <c r="B408" s="185"/>
      <c r="C408" s="185"/>
      <c r="D408" s="185"/>
      <c r="E408" s="185"/>
      <c r="F408" s="185"/>
      <c r="G408" s="185"/>
    </row>
    <row r="409" spans="1:7" ht="13.8" x14ac:dyDescent="0.3">
      <c r="A409" s="185"/>
      <c r="B409" s="185"/>
      <c r="C409" s="185"/>
      <c r="D409" s="185"/>
      <c r="E409" s="185"/>
      <c r="F409" s="185"/>
      <c r="G409" s="185"/>
    </row>
    <row r="410" spans="1:7" ht="13.8" x14ac:dyDescent="0.3">
      <c r="A410" s="185"/>
      <c r="B410" s="185"/>
      <c r="C410" s="185"/>
      <c r="D410" s="185"/>
      <c r="E410" s="185"/>
      <c r="F410" s="185"/>
      <c r="G410" s="185"/>
    </row>
    <row r="411" spans="1:7" ht="13.8" x14ac:dyDescent="0.3">
      <c r="A411" s="185"/>
      <c r="B411" s="185"/>
      <c r="C411" s="185"/>
      <c r="D411" s="185"/>
      <c r="E411" s="185"/>
      <c r="F411" s="185"/>
      <c r="G411" s="185"/>
    </row>
    <row r="412" spans="1:7" ht="13.8" x14ac:dyDescent="0.3">
      <c r="A412" s="185"/>
      <c r="B412" s="185"/>
      <c r="C412" s="185"/>
      <c r="D412" s="185"/>
      <c r="E412" s="185"/>
      <c r="F412" s="185"/>
      <c r="G412" s="185"/>
    </row>
    <row r="413" spans="1:7" ht="13.8" x14ac:dyDescent="0.3">
      <c r="A413" s="185"/>
      <c r="B413" s="185"/>
      <c r="C413" s="185"/>
      <c r="D413" s="185"/>
      <c r="E413" s="185"/>
      <c r="F413" s="185"/>
      <c r="G413" s="185"/>
    </row>
  </sheetData>
  <protectedRanges>
    <protectedRange sqref="B315:D318 F313:G318 D313:D314" name="Range12"/>
    <protectedRange sqref="B209:C215 F209:G215 B221:C227 C231:C238 B234:B238 B243:C284 C240:C241" name="Range10"/>
    <protectedRange sqref="B168:D172 F168:G172 D164:D166" name="Range8"/>
    <protectedRange sqref="B106:D110 F101:G110 F157:G162 F131:G136 B131:D136 C147:D147 D112:D129 B101:B105 D101:D105" name="Range6"/>
    <protectedRange sqref="B18:B25" name="Basic Facts 2"/>
    <protectedRange sqref="C18:C25" name="Basic facts"/>
    <protectedRange sqref="B31:C35 C28" name="Regulatory Sumary"/>
    <protectedRange sqref="C3 B18:C25 C42:C43 B48:D51 F46:G51 B59:D64 F59:G64 D66 B83:D87 F78:G87 B40:B43 B31:C35 C28 B46:C47 G45 D53:D57 G53:G57 D70:D76 F66:G69 G70:G76 B78:B82 D78:D82" name="HTT General"/>
    <protectedRange sqref="C139:D146 B157:D162 C148:D155" name="Range7"/>
    <protectedRange sqref="B180:D191 F180:G191" name="Range9"/>
    <protectedRange sqref="B321:G365 C312:C314" name="Range11"/>
    <protectedRange sqref="B48:G51 G45 B46:C47 E46:G47" name="Range13"/>
    <protectedRange sqref="C14:C17 C27 C29:C30 C38:C41 C45 F45 D46:D47 C66:C76 C93:D99 C89:D89 G93:G99 C112:C129 F112 C138:D138 F138 C164:C166 F164 C193:C207 F193:F207 C217:C219 F217:G217 C229 F70:F76 C78:C82 C101:C105 C174:C178 F174:F178 C53:C57 F53:F57" name="Basic facts_1"/>
    <protectedRange sqref="C14:C17 C27 C29:C30 C38:C41 C45 F45 D46:D47 C66:C76 C93:D99 C89:D89 G93:G99 C112:C129 F112 C138:D138 F138 C164:C166 F164 C193:C207 F193:F207 C217:C219 F217:G217 C229 F70:F76 C78:C82 C101:C105 C174:C178 F174:F178 C53:C57 F53:F57" name="HTT General_1"/>
  </protectedRanges>
  <dataValidations count="1">
    <dataValidation type="list" allowBlank="1" showInputMessage="1" showErrorMessage="1" sqref="C299" xr:uid="{6A146BAA-D736-4099-B508-79E324B02A70}">
      <formula1>J299:J302</formula1>
    </dataValidation>
  </dataValidations>
  <hyperlinks>
    <hyperlink ref="B6" location="'A. HTT General'!B13" display="1. Basic Facts" xr:uid="{D8F653F1-556F-410F-A4AC-7139C24B2045}"/>
    <hyperlink ref="B7" location="'A. HTT General'!B26" display="2. Regulatory Summary" xr:uid="{8A14E5C3-51E9-417C-8589-D15E7219E01C}"/>
    <hyperlink ref="B8" location="'A. HTT General'!B36" display="3. General Cover Pool / Covered Bond Information" xr:uid="{6A01E560-6BCA-48FA-8525-6C79B47F28CF}"/>
    <hyperlink ref="B9" location="'A. HTT General'!B285" display="4. References to Capital Requirements Regulation (CRR) 129(7)" xr:uid="{8103A124-0A5C-4ABC-A1A4-4C3A1ECCDB57}"/>
    <hyperlink ref="B11" location="'A. HTT General'!B319" display="6. Other relevant information" xr:uid="{C7AC1ACA-336E-40B1-85B7-D6A27653C8AD}"/>
    <hyperlink ref="C289" location="'A. HTT General'!A39" display="'A. HTT General'!A39" xr:uid="{CA8487BC-86B5-41F1-8052-198C68F3C5B9}"/>
    <hyperlink ref="C291" location="'B1. HTT Mortgage Assets'!B43" display="'B1. HTT Mortgage Assets'!B43" xr:uid="{BE8BD32F-282C-415C-9820-11438DD35918}"/>
    <hyperlink ref="D291" location="'B2. HTT Public Sector Assets'!B48" display="'B2. HTT Public Sector Assets'!B48" xr:uid="{08D45A0D-6FC2-4A5A-BF94-FC0DC296FF9F}"/>
    <hyperlink ref="C292" location="'A. HTT General'!A52" display="'A. HTT General'!A52" xr:uid="{ACC58B4C-510F-4FCA-8902-44E029416B1B}"/>
    <hyperlink ref="C297" location="'A. HTT General'!B163" display="'A. HTT General'!B163" xr:uid="{7B3E3903-EDCF-4007-851E-8510F093A607}"/>
    <hyperlink ref="C298" location="'A. HTT General'!B137" display="'A. HTT General'!B137" xr:uid="{E1E49FA7-5020-4895-8EEB-02833D5D08BF}"/>
    <hyperlink ref="C302" location="'C. HTT Harmonised Glossary'!B18" display="'C. HTT Harmonised Glossary'!B18" xr:uid="{C2D045B3-2C5D-493B-A33F-17160EB60B0D}"/>
    <hyperlink ref="C303" location="'A. HTT General'!B65" display="'A. HTT General'!B65" xr:uid="{EBCEA4B7-2633-43C3-8741-DDB3A51846C6}"/>
    <hyperlink ref="C304" location="'A. HTT General'!B88" display="'A. HTT General'!B88" xr:uid="{2BBE9301-F08B-4B41-90E9-B7765F5DC705}"/>
    <hyperlink ref="C307" location="'B1. HTT Mortgage Assets'!B179" display="'B1. HTT Mortgage Assets'!B179" xr:uid="{44CFCAF7-4149-41E9-993F-5935BC1BC4C3}"/>
    <hyperlink ref="D307" location="'B2. HTT Public Sector Assets'!B166" display="'B2. HTT Public Sector Assets'!B166" xr:uid="{47DDBEBE-34C5-4D69-9E8B-2AD8F0BB12F4}"/>
    <hyperlink ref="B27" r:id="rId1" display="Basel Compliance (Y/N)" xr:uid="{15FD0E50-959C-4122-9D25-3DE1134EBC27}"/>
    <hyperlink ref="B29" r:id="rId2" xr:uid="{C5B56889-134A-46C8-84D2-044A0E08613E}"/>
    <hyperlink ref="B30" r:id="rId3" xr:uid="{C7D9DC49-C5C3-476E-A2A1-496DAAF81A31}"/>
    <hyperlink ref="B10" location="'A. HTT General'!B311" display="5. References to Capital Requirements Regulation (CRR) 129(1)" xr:uid="{2BD9C953-4AD3-4784-87E1-1FC24A039F19}"/>
    <hyperlink ref="D293" location="'B1. HTT Mortgage Assets'!B424" display="'B1. HTT Mortgage Assets'!B424" xr:uid="{EF84777C-BF6E-4B2C-A322-F8FBEBA6E0FE}"/>
    <hyperlink ref="C293" location="'B1. HTT Mortgage Assets'!B186" display="'B1. HTT Mortgage Assets'!B186" xr:uid="{6B6AC466-F637-499C-9256-0EB5FED777CD}"/>
    <hyperlink ref="C288" location="'A. HTT General'!A38" display="'A. HTT General'!A38" xr:uid="{16B913F8-0061-413A-8D7C-7400F06EFF2E}"/>
    <hyperlink ref="C296" location="'A. HTT General'!B111" display="'A. HTT General'!B111" xr:uid="{91F0FDCC-E7CF-4C6F-BF3B-694A60F31DFC}"/>
    <hyperlink ref="D295" location="'B2. HTT Public Sector Assets'!B129" display="'B2. HTT Public Sector Assets'!B129" xr:uid="{429A0A8E-21DA-473A-AEA0-6357B8635036}"/>
    <hyperlink ref="C295" location="'B1. HTT Mortgage Assets'!B149" display="'B1. HTT Mortgage Assets'!B149" xr:uid="{41315EBE-1719-4895-9CEF-971604E308FB}"/>
    <hyperlink ref="C294" location="'C. HTT Harmonised Glossary'!B20" display="link to Glossary HG.1.15" xr:uid="{005BEE07-D770-4726-953C-F5AB01DA0527}"/>
    <hyperlink ref="C306" location="'A. HTT General'!B44" display="'A. HTT General'!B44" xr:uid="{4A2C1A34-91F8-483A-A7F4-72E3EFDCC1F8}"/>
    <hyperlink ref="C300" location="'B1. HTT Mortgage Assets'!B215" display="215 LTV residential mortgage" xr:uid="{C739D723-A00A-4A75-A5E5-1E260A7EDB57}"/>
    <hyperlink ref="D300" location="'B1. HTT Mortgage Assets'!B453" display="441 LTV Commercial Mortgage" xr:uid="{554CD8F4-BB77-41BA-AF65-22F61920C64E}"/>
    <hyperlink ref="C301" location="'A. HTT General'!B230" display="230 Derivatives and Swaps" xr:uid="{988819EB-3D94-4648-9CC1-148A26BB80A4}"/>
    <hyperlink ref="B28" r:id="rId4" display="CBD Compliance (Y/N)" xr:uid="{9BDCBFD9-9405-4668-B1AB-3344B642D92A}"/>
    <hyperlink ref="F293" location="'B2. HTT Public Sector Assets'!A18" display="'B2. HTT Public Sector Assets'!A18" xr:uid="{31C00CAA-EB2C-4E1B-A45A-AFF2651FCB47}"/>
    <hyperlink ref="G293" location="'B3. HTT Shipping Assets'!B116" display="'B3. HTT Shipping Assets'!B116" xr:uid="{BFFD4B3D-568C-4323-8367-82A1F07934D8}"/>
    <hyperlink ref="F295" location="'B3. HTT Shipping Assets'!B80" display="'B3. HTT Shipping Assets'!B80" xr:uid="{09064F26-3989-454F-BB6D-EC9DA8177BCD}"/>
    <hyperlink ref="C305" location="'C. HTT Harmonised Glossary'!B12" display="link to Glossary HG 1.7" xr:uid="{1A4AD4CD-D55A-40FD-9FB7-53446206CD24}"/>
    <hyperlink ref="F307" location="'B3. HTT Shipping Assets'!B110" display="'B3. HTT Shipping Assets'!B110" xr:uid="{6A5B248F-75F5-4F07-8CB9-67D853263736}"/>
    <hyperlink ref="B44" location="'C. HTT Harmonised Glossary'!B6" display="2. Over-collateralisation (OC) " xr:uid="{DAB2579D-E94B-461D-8ACB-2D44B5C81C1E}"/>
  </hyperlinks>
  <pageMargins left="0.7" right="0.7" top="0.75" bottom="0.75" header="0.3" footer="0.3"/>
  <pageSetup paperSize="9" scale="36" orientation="portrait" r:id="rId5"/>
  <headerFooter>
    <oddFooter>&amp;R&amp;1#&amp;"Calibri"&amp;10&amp;K0078D7Classification : Internal</oddFooter>
  </headerFooter>
  <rowBreaks count="1" manualBreakCount="1">
    <brk id="1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13C92-4162-488A-855E-71808C0B3AAE}">
  <sheetPr>
    <tabColor theme="9" tint="-0.249977111117893"/>
  </sheetPr>
  <dimension ref="A1:I622"/>
  <sheetViews>
    <sheetView view="pageBreakPreview" zoomScale="60" zoomScaleNormal="100" workbookViewId="0"/>
  </sheetViews>
  <sheetFormatPr defaultRowHeight="14.4" x14ac:dyDescent="0.3"/>
  <cols>
    <col min="1" max="1" width="13.88671875" style="160" customWidth="1"/>
    <col min="2" max="2" width="60.88671875" style="160" customWidth="1"/>
    <col min="3" max="3" width="41" style="160" customWidth="1"/>
    <col min="4" max="4" width="40.88671875" style="160" customWidth="1"/>
    <col min="5" max="5" width="6.6640625" style="160" customWidth="1"/>
    <col min="6" max="6" width="41.5546875" style="160" customWidth="1"/>
    <col min="7" max="7" width="41.5546875" style="153" customWidth="1"/>
    <col min="8" max="16384" width="8.88671875" style="155"/>
  </cols>
  <sheetData>
    <row r="1" spans="1:7" ht="31.2" x14ac:dyDescent="0.3">
      <c r="A1" s="152" t="s">
        <v>762</v>
      </c>
      <c r="B1" s="152"/>
      <c r="C1" s="153"/>
      <c r="D1" s="153"/>
      <c r="E1" s="153"/>
      <c r="F1" s="154" t="s">
        <v>1388</v>
      </c>
    </row>
    <row r="2" spans="1:7" thickBot="1" x14ac:dyDescent="0.35">
      <c r="A2" s="153"/>
      <c r="B2" s="153"/>
      <c r="C2" s="153"/>
      <c r="D2" s="153"/>
      <c r="E2" s="153"/>
      <c r="F2" s="153"/>
    </row>
    <row r="3" spans="1:7" ht="18.600000000000001" thickBot="1" x14ac:dyDescent="0.35">
      <c r="A3" s="157"/>
      <c r="B3" s="158" t="s">
        <v>2</v>
      </c>
      <c r="C3" s="228" t="s">
        <v>3</v>
      </c>
      <c r="D3" s="157"/>
      <c r="E3" s="157"/>
      <c r="F3" s="153"/>
      <c r="G3" s="157"/>
    </row>
    <row r="4" spans="1:7" ht="15" thickBot="1" x14ac:dyDescent="0.35"/>
    <row r="5" spans="1:7" ht="18" x14ac:dyDescent="0.3">
      <c r="A5" s="161"/>
      <c r="B5" s="162" t="s">
        <v>402</v>
      </c>
      <c r="C5" s="161"/>
      <c r="E5" s="163"/>
      <c r="F5" s="163"/>
    </row>
    <row r="6" spans="1:7" x14ac:dyDescent="0.3">
      <c r="B6" s="229" t="s">
        <v>403</v>
      </c>
    </row>
    <row r="7" spans="1:7" x14ac:dyDescent="0.3">
      <c r="B7" s="230" t="s">
        <v>404</v>
      </c>
    </row>
    <row r="8" spans="1:7" ht="15" thickBot="1" x14ac:dyDescent="0.35">
      <c r="B8" s="231" t="s">
        <v>405</v>
      </c>
    </row>
    <row r="9" spans="1:7" x14ac:dyDescent="0.3">
      <c r="B9" s="232"/>
    </row>
    <row r="10" spans="1:7" ht="36" x14ac:dyDescent="0.3">
      <c r="A10" s="168" t="s">
        <v>7</v>
      </c>
      <c r="B10" s="168" t="s">
        <v>403</v>
      </c>
      <c r="C10" s="169"/>
      <c r="D10" s="169"/>
      <c r="E10" s="169"/>
      <c r="F10" s="169"/>
      <c r="G10" s="170"/>
    </row>
    <row r="11" spans="1:7" x14ac:dyDescent="0.3">
      <c r="A11" s="178"/>
      <c r="B11" s="179" t="s">
        <v>406</v>
      </c>
      <c r="C11" s="178" t="s">
        <v>57</v>
      </c>
      <c r="D11" s="178"/>
      <c r="E11" s="178"/>
      <c r="F11" s="181" t="s">
        <v>407</v>
      </c>
      <c r="G11" s="181"/>
    </row>
    <row r="12" spans="1:7" x14ac:dyDescent="0.3">
      <c r="A12" s="160" t="s">
        <v>408</v>
      </c>
      <c r="B12" s="160" t="s">
        <v>409</v>
      </c>
      <c r="C12" s="182">
        <v>3608.6894405600201</v>
      </c>
      <c r="F12" s="189">
        <f>IF($C$15=0,"",IF(C12="[for completion]","",C12/$C$15))</f>
        <v>1</v>
      </c>
    </row>
    <row r="13" spans="1:7" x14ac:dyDescent="0.3">
      <c r="A13" s="160" t="s">
        <v>410</v>
      </c>
      <c r="B13" s="160" t="s">
        <v>411</v>
      </c>
      <c r="C13" s="182">
        <v>0</v>
      </c>
      <c r="F13" s="189">
        <f>IF($C$15=0,"",IF(C13="[for completion]","",C13/$C$15))</f>
        <v>0</v>
      </c>
    </row>
    <row r="14" spans="1:7" x14ac:dyDescent="0.3">
      <c r="A14" s="160" t="s">
        <v>412</v>
      </c>
      <c r="B14" s="160" t="s">
        <v>68</v>
      </c>
      <c r="C14" s="182">
        <v>0</v>
      </c>
      <c r="F14" s="189">
        <f>IF($C$15=0,"",IF(C14="[for completion]","",C14/$C$15))</f>
        <v>0</v>
      </c>
    </row>
    <row r="15" spans="1:7" x14ac:dyDescent="0.3">
      <c r="A15" s="160" t="s">
        <v>413</v>
      </c>
      <c r="B15" s="233" t="s">
        <v>70</v>
      </c>
      <c r="C15" s="182">
        <v>3608.6894405600201</v>
      </c>
      <c r="F15" s="234">
        <f>SUM(F12:F14)</f>
        <v>1</v>
      </c>
    </row>
    <row r="16" spans="1:7" x14ac:dyDescent="0.3">
      <c r="A16" s="160" t="s">
        <v>414</v>
      </c>
      <c r="B16" s="193" t="s">
        <v>415</v>
      </c>
      <c r="C16" s="184"/>
      <c r="F16" s="194">
        <f t="shared" ref="F16:F26" si="0">IF($C$15=0,"",IF(C16="[for completion]","",C16/$C$15))</f>
        <v>0</v>
      </c>
    </row>
    <row r="17" spans="1:7" x14ac:dyDescent="0.3">
      <c r="A17" s="160" t="s">
        <v>416</v>
      </c>
      <c r="B17" s="193" t="s">
        <v>417</v>
      </c>
      <c r="C17" s="184"/>
      <c r="F17" s="194">
        <f t="shared" si="0"/>
        <v>0</v>
      </c>
    </row>
    <row r="18" spans="1:7" x14ac:dyDescent="0.3">
      <c r="A18" s="160" t="s">
        <v>418</v>
      </c>
      <c r="B18" s="193" t="s">
        <v>175</v>
      </c>
      <c r="C18" s="184"/>
      <c r="F18" s="194">
        <f t="shared" si="0"/>
        <v>0</v>
      </c>
    </row>
    <row r="19" spans="1:7" x14ac:dyDescent="0.3">
      <c r="A19" s="160" t="s">
        <v>419</v>
      </c>
      <c r="B19" s="193" t="s">
        <v>175</v>
      </c>
      <c r="C19" s="184"/>
      <c r="F19" s="194">
        <f t="shared" si="0"/>
        <v>0</v>
      </c>
    </row>
    <row r="20" spans="1:7" x14ac:dyDescent="0.3">
      <c r="A20" s="160" t="s">
        <v>420</v>
      </c>
      <c r="B20" s="193" t="s">
        <v>175</v>
      </c>
      <c r="C20" s="184"/>
      <c r="F20" s="194">
        <f t="shared" si="0"/>
        <v>0</v>
      </c>
    </row>
    <row r="21" spans="1:7" x14ac:dyDescent="0.3">
      <c r="A21" s="160" t="s">
        <v>421</v>
      </c>
      <c r="B21" s="193" t="s">
        <v>175</v>
      </c>
      <c r="C21" s="184"/>
      <c r="F21" s="194">
        <f t="shared" si="0"/>
        <v>0</v>
      </c>
    </row>
    <row r="22" spans="1:7" x14ac:dyDescent="0.3">
      <c r="A22" s="160" t="s">
        <v>422</v>
      </c>
      <c r="B22" s="193" t="s">
        <v>175</v>
      </c>
      <c r="C22" s="184"/>
      <c r="F22" s="194">
        <f t="shared" si="0"/>
        <v>0</v>
      </c>
    </row>
    <row r="23" spans="1:7" x14ac:dyDescent="0.3">
      <c r="A23" s="160" t="s">
        <v>423</v>
      </c>
      <c r="B23" s="193" t="s">
        <v>175</v>
      </c>
      <c r="C23" s="184"/>
      <c r="F23" s="194">
        <f t="shared" si="0"/>
        <v>0</v>
      </c>
    </row>
    <row r="24" spans="1:7" x14ac:dyDescent="0.3">
      <c r="A24" s="160" t="s">
        <v>424</v>
      </c>
      <c r="B24" s="193" t="s">
        <v>175</v>
      </c>
      <c r="C24" s="184"/>
      <c r="F24" s="194">
        <f t="shared" si="0"/>
        <v>0</v>
      </c>
    </row>
    <row r="25" spans="1:7" x14ac:dyDescent="0.3">
      <c r="A25" s="160" t="s">
        <v>425</v>
      </c>
      <c r="B25" s="193" t="s">
        <v>175</v>
      </c>
      <c r="C25" s="184"/>
      <c r="F25" s="194">
        <f t="shared" si="0"/>
        <v>0</v>
      </c>
    </row>
    <row r="26" spans="1:7" x14ac:dyDescent="0.3">
      <c r="A26" s="160" t="s">
        <v>1514</v>
      </c>
      <c r="B26" s="193" t="s">
        <v>175</v>
      </c>
      <c r="C26" s="195"/>
      <c r="D26" s="185"/>
      <c r="E26" s="185"/>
      <c r="F26" s="194">
        <f t="shared" si="0"/>
        <v>0</v>
      </c>
    </row>
    <row r="27" spans="1:7" x14ac:dyDescent="0.3">
      <c r="A27" s="178"/>
      <c r="B27" s="179" t="s">
        <v>426</v>
      </c>
      <c r="C27" s="178" t="s">
        <v>427</v>
      </c>
      <c r="D27" s="178" t="s">
        <v>428</v>
      </c>
      <c r="E27" s="180"/>
      <c r="F27" s="178" t="s">
        <v>429</v>
      </c>
      <c r="G27" s="181"/>
    </row>
    <row r="28" spans="1:7" x14ac:dyDescent="0.3">
      <c r="A28" s="160" t="s">
        <v>430</v>
      </c>
      <c r="B28" s="160" t="s">
        <v>431</v>
      </c>
      <c r="C28" s="235">
        <v>50029</v>
      </c>
      <c r="D28" s="235">
        <v>0</v>
      </c>
      <c r="F28" s="235">
        <f>IF(AND(C28="[For completion]",D28="[For completion]"),"[For completion]",SUM(C28:D28))</f>
        <v>50029</v>
      </c>
    </row>
    <row r="29" spans="1:7" x14ac:dyDescent="0.3">
      <c r="A29" s="160" t="s">
        <v>432</v>
      </c>
      <c r="B29" s="173" t="s">
        <v>1515</v>
      </c>
      <c r="C29" s="235">
        <v>26642</v>
      </c>
      <c r="D29" s="235">
        <v>0</v>
      </c>
      <c r="F29" s="235">
        <f>IF(AND(C29="[For completion]",D29="[For completion]"),"[For completion]",SUM(C29:D29))</f>
        <v>26642</v>
      </c>
    </row>
    <row r="30" spans="1:7" x14ac:dyDescent="0.3">
      <c r="A30" s="160" t="s">
        <v>434</v>
      </c>
      <c r="B30" s="173" t="s">
        <v>435</v>
      </c>
      <c r="C30" s="235">
        <v>0</v>
      </c>
      <c r="D30" s="235">
        <v>0</v>
      </c>
    </row>
    <row r="31" spans="1:7" x14ac:dyDescent="0.3">
      <c r="A31" s="160" t="s">
        <v>436</v>
      </c>
      <c r="B31" s="173"/>
    </row>
    <row r="32" spans="1:7" x14ac:dyDescent="0.3">
      <c r="A32" s="160" t="s">
        <v>437</v>
      </c>
      <c r="B32" s="173"/>
    </row>
    <row r="33" spans="1:7" x14ac:dyDescent="0.3">
      <c r="A33" s="160" t="s">
        <v>438</v>
      </c>
      <c r="B33" s="173"/>
    </row>
    <row r="34" spans="1:7" x14ac:dyDescent="0.3">
      <c r="A34" s="160" t="s">
        <v>439</v>
      </c>
      <c r="B34" s="173"/>
    </row>
    <row r="35" spans="1:7" x14ac:dyDescent="0.3">
      <c r="A35" s="178"/>
      <c r="B35" s="179" t="s">
        <v>440</v>
      </c>
      <c r="C35" s="178" t="s">
        <v>441</v>
      </c>
      <c r="D35" s="178" t="s">
        <v>442</v>
      </c>
      <c r="E35" s="180"/>
      <c r="F35" s="181" t="s">
        <v>407</v>
      </c>
      <c r="G35" s="181"/>
    </row>
    <row r="36" spans="1:7" x14ac:dyDescent="0.3">
      <c r="A36" s="160" t="s">
        <v>443</v>
      </c>
      <c r="B36" s="160" t="s">
        <v>444</v>
      </c>
      <c r="C36" s="236">
        <v>7.3204559564151598E-3</v>
      </c>
      <c r="D36" s="236">
        <v>0</v>
      </c>
      <c r="E36" s="237"/>
      <c r="F36" s="236">
        <v>7.3204559564151598E-3</v>
      </c>
    </row>
    <row r="37" spans="1:7" x14ac:dyDescent="0.3">
      <c r="A37" s="160" t="s">
        <v>445</v>
      </c>
      <c r="C37" s="236"/>
      <c r="D37" s="236"/>
      <c r="E37" s="237"/>
      <c r="F37" s="236"/>
    </row>
    <row r="38" spans="1:7" x14ac:dyDescent="0.3">
      <c r="A38" s="160" t="s">
        <v>446</v>
      </c>
      <c r="C38" s="236"/>
      <c r="D38" s="236"/>
      <c r="E38" s="237"/>
      <c r="F38" s="236"/>
    </row>
    <row r="39" spans="1:7" x14ac:dyDescent="0.3">
      <c r="A39" s="160" t="s">
        <v>447</v>
      </c>
      <c r="C39" s="236"/>
      <c r="D39" s="236"/>
      <c r="E39" s="237"/>
      <c r="F39" s="236"/>
    </row>
    <row r="40" spans="1:7" x14ac:dyDescent="0.3">
      <c r="A40" s="160" t="s">
        <v>448</v>
      </c>
      <c r="C40" s="236"/>
      <c r="D40" s="236"/>
      <c r="E40" s="237"/>
      <c r="F40" s="236"/>
    </row>
    <row r="41" spans="1:7" x14ac:dyDescent="0.3">
      <c r="A41" s="160" t="s">
        <v>449</v>
      </c>
      <c r="C41" s="236"/>
      <c r="D41" s="236"/>
      <c r="E41" s="237"/>
      <c r="F41" s="236"/>
    </row>
    <row r="42" spans="1:7" x14ac:dyDescent="0.3">
      <c r="A42" s="160" t="s">
        <v>450</v>
      </c>
      <c r="C42" s="236"/>
      <c r="D42" s="236"/>
      <c r="E42" s="237"/>
      <c r="F42" s="236"/>
    </row>
    <row r="43" spans="1:7" x14ac:dyDescent="0.3">
      <c r="A43" s="178"/>
      <c r="B43" s="179" t="s">
        <v>451</v>
      </c>
      <c r="C43" s="178" t="s">
        <v>441</v>
      </c>
      <c r="D43" s="178" t="s">
        <v>442</v>
      </c>
      <c r="E43" s="180"/>
      <c r="F43" s="181" t="s">
        <v>407</v>
      </c>
      <c r="G43" s="181"/>
    </row>
    <row r="44" spans="1:7" x14ac:dyDescent="0.3">
      <c r="A44" s="160" t="s">
        <v>452</v>
      </c>
      <c r="B44" s="238" t="s">
        <v>453</v>
      </c>
      <c r="C44" s="239">
        <f>SUM(C45:C71)</f>
        <v>1</v>
      </c>
      <c r="D44" s="240">
        <f>SUM(D45:D71)</f>
        <v>0</v>
      </c>
      <c r="E44" s="236"/>
      <c r="F44" s="239">
        <f>SUM(F45:F71)</f>
        <v>1</v>
      </c>
      <c r="G44" s="160"/>
    </row>
    <row r="45" spans="1:7" x14ac:dyDescent="0.3">
      <c r="A45" s="160" t="s">
        <v>454</v>
      </c>
      <c r="B45" s="160" t="s">
        <v>455</v>
      </c>
      <c r="C45" s="234">
        <v>0</v>
      </c>
      <c r="D45" s="236">
        <v>0</v>
      </c>
      <c r="E45" s="236"/>
      <c r="F45" s="234">
        <v>0</v>
      </c>
      <c r="G45" s="160"/>
    </row>
    <row r="46" spans="1:7" x14ac:dyDescent="0.3">
      <c r="A46" s="160" t="s">
        <v>456</v>
      </c>
      <c r="B46" s="160" t="s">
        <v>10</v>
      </c>
      <c r="C46" s="234">
        <v>1</v>
      </c>
      <c r="D46" s="236">
        <v>0</v>
      </c>
      <c r="E46" s="236"/>
      <c r="F46" s="234">
        <v>1</v>
      </c>
      <c r="G46" s="160"/>
    </row>
    <row r="47" spans="1:7" x14ac:dyDescent="0.3">
      <c r="A47" s="160" t="s">
        <v>457</v>
      </c>
      <c r="B47" s="160" t="s">
        <v>458</v>
      </c>
      <c r="C47" s="234">
        <v>0</v>
      </c>
      <c r="D47" s="236">
        <v>0</v>
      </c>
      <c r="E47" s="236"/>
      <c r="F47" s="234">
        <v>0</v>
      </c>
      <c r="G47" s="160"/>
    </row>
    <row r="48" spans="1:7" x14ac:dyDescent="0.3">
      <c r="A48" s="160" t="s">
        <v>459</v>
      </c>
      <c r="B48" s="160" t="s">
        <v>460</v>
      </c>
      <c r="C48" s="234">
        <v>0</v>
      </c>
      <c r="D48" s="236">
        <v>0</v>
      </c>
      <c r="E48" s="236"/>
      <c r="F48" s="234">
        <v>0</v>
      </c>
      <c r="G48" s="160"/>
    </row>
    <row r="49" spans="1:7" x14ac:dyDescent="0.3">
      <c r="A49" s="160" t="s">
        <v>461</v>
      </c>
      <c r="B49" s="160" t="s">
        <v>462</v>
      </c>
      <c r="C49" s="234">
        <v>0</v>
      </c>
      <c r="D49" s="236">
        <v>0</v>
      </c>
      <c r="E49" s="236"/>
      <c r="F49" s="234">
        <v>0</v>
      </c>
      <c r="G49" s="160"/>
    </row>
    <row r="50" spans="1:7" x14ac:dyDescent="0.3">
      <c r="A50" s="160" t="s">
        <v>463</v>
      </c>
      <c r="B50" s="160" t="s">
        <v>1516</v>
      </c>
      <c r="C50" s="234">
        <v>0</v>
      </c>
      <c r="D50" s="236">
        <v>0</v>
      </c>
      <c r="E50" s="236"/>
      <c r="F50" s="234">
        <v>0</v>
      </c>
      <c r="G50" s="160"/>
    </row>
    <row r="51" spans="1:7" x14ac:dyDescent="0.3">
      <c r="A51" s="160" t="s">
        <v>464</v>
      </c>
      <c r="B51" s="160" t="s">
        <v>465</v>
      </c>
      <c r="C51" s="234">
        <v>0</v>
      </c>
      <c r="D51" s="236">
        <v>0</v>
      </c>
      <c r="E51" s="236"/>
      <c r="F51" s="234">
        <v>0</v>
      </c>
      <c r="G51" s="160"/>
    </row>
    <row r="52" spans="1:7" x14ac:dyDescent="0.3">
      <c r="A52" s="160" t="s">
        <v>466</v>
      </c>
      <c r="B52" s="160" t="s">
        <v>467</v>
      </c>
      <c r="C52" s="234">
        <v>0</v>
      </c>
      <c r="D52" s="236">
        <v>0</v>
      </c>
      <c r="E52" s="236"/>
      <c r="F52" s="234">
        <v>0</v>
      </c>
      <c r="G52" s="160"/>
    </row>
    <row r="53" spans="1:7" x14ac:dyDescent="0.3">
      <c r="A53" s="160" t="s">
        <v>468</v>
      </c>
      <c r="B53" s="160" t="s">
        <v>469</v>
      </c>
      <c r="C53" s="234">
        <v>0</v>
      </c>
      <c r="D53" s="236">
        <v>0</v>
      </c>
      <c r="E53" s="236"/>
      <c r="F53" s="234">
        <v>0</v>
      </c>
      <c r="G53" s="160"/>
    </row>
    <row r="54" spans="1:7" x14ac:dyDescent="0.3">
      <c r="A54" s="160" t="s">
        <v>470</v>
      </c>
      <c r="B54" s="160" t="s">
        <v>471</v>
      </c>
      <c r="C54" s="234">
        <v>0</v>
      </c>
      <c r="D54" s="236">
        <v>0</v>
      </c>
      <c r="E54" s="236"/>
      <c r="F54" s="234">
        <v>0</v>
      </c>
      <c r="G54" s="160"/>
    </row>
    <row r="55" spans="1:7" x14ac:dyDescent="0.3">
      <c r="A55" s="160" t="s">
        <v>472</v>
      </c>
      <c r="B55" s="160" t="s">
        <v>473</v>
      </c>
      <c r="C55" s="234">
        <v>0</v>
      </c>
      <c r="D55" s="236">
        <v>0</v>
      </c>
      <c r="E55" s="236"/>
      <c r="F55" s="234">
        <v>0</v>
      </c>
      <c r="G55" s="160"/>
    </row>
    <row r="56" spans="1:7" x14ac:dyDescent="0.3">
      <c r="A56" s="160" t="s">
        <v>474</v>
      </c>
      <c r="B56" s="160" t="s">
        <v>475</v>
      </c>
      <c r="C56" s="234">
        <v>0</v>
      </c>
      <c r="D56" s="236">
        <v>0</v>
      </c>
      <c r="E56" s="236"/>
      <c r="F56" s="234">
        <v>0</v>
      </c>
      <c r="G56" s="160"/>
    </row>
    <row r="57" spans="1:7" x14ac:dyDescent="0.3">
      <c r="A57" s="160" t="s">
        <v>476</v>
      </c>
      <c r="B57" s="160" t="s">
        <v>477</v>
      </c>
      <c r="C57" s="234">
        <v>0</v>
      </c>
      <c r="D57" s="236">
        <v>0</v>
      </c>
      <c r="E57" s="236"/>
      <c r="F57" s="234">
        <v>0</v>
      </c>
      <c r="G57" s="160"/>
    </row>
    <row r="58" spans="1:7" x14ac:dyDescent="0.3">
      <c r="A58" s="160" t="s">
        <v>478</v>
      </c>
      <c r="B58" s="160" t="s">
        <v>479</v>
      </c>
      <c r="C58" s="234">
        <v>0</v>
      </c>
      <c r="D58" s="236">
        <v>0</v>
      </c>
      <c r="E58" s="236"/>
      <c r="F58" s="234">
        <v>0</v>
      </c>
      <c r="G58" s="160"/>
    </row>
    <row r="59" spans="1:7" x14ac:dyDescent="0.3">
      <c r="A59" s="160" t="s">
        <v>480</v>
      </c>
      <c r="B59" s="160" t="s">
        <v>481</v>
      </c>
      <c r="C59" s="234">
        <v>0</v>
      </c>
      <c r="D59" s="236">
        <v>0</v>
      </c>
      <c r="E59" s="236"/>
      <c r="F59" s="234">
        <v>0</v>
      </c>
      <c r="G59" s="160"/>
    </row>
    <row r="60" spans="1:7" x14ac:dyDescent="0.3">
      <c r="A60" s="160" t="s">
        <v>482</v>
      </c>
      <c r="B60" s="160" t="s">
        <v>483</v>
      </c>
      <c r="C60" s="234">
        <v>0</v>
      </c>
      <c r="D60" s="236">
        <v>0</v>
      </c>
      <c r="E60" s="236"/>
      <c r="F60" s="234">
        <v>0</v>
      </c>
      <c r="G60" s="160"/>
    </row>
    <row r="61" spans="1:7" x14ac:dyDescent="0.3">
      <c r="A61" s="160" t="s">
        <v>484</v>
      </c>
      <c r="B61" s="160" t="s">
        <v>485</v>
      </c>
      <c r="C61" s="234">
        <v>0</v>
      </c>
      <c r="D61" s="236">
        <v>0</v>
      </c>
      <c r="E61" s="236"/>
      <c r="F61" s="234">
        <v>0</v>
      </c>
      <c r="G61" s="160"/>
    </row>
    <row r="62" spans="1:7" x14ac:dyDescent="0.3">
      <c r="A62" s="160" t="s">
        <v>486</v>
      </c>
      <c r="B62" s="160" t="s">
        <v>487</v>
      </c>
      <c r="C62" s="234">
        <v>0</v>
      </c>
      <c r="D62" s="236">
        <v>0</v>
      </c>
      <c r="E62" s="236"/>
      <c r="F62" s="234">
        <v>0</v>
      </c>
      <c r="G62" s="160"/>
    </row>
    <row r="63" spans="1:7" x14ac:dyDescent="0.3">
      <c r="A63" s="160" t="s">
        <v>488</v>
      </c>
      <c r="B63" s="160" t="s">
        <v>489</v>
      </c>
      <c r="C63" s="234">
        <v>0</v>
      </c>
      <c r="D63" s="236">
        <v>0</v>
      </c>
      <c r="E63" s="236"/>
      <c r="F63" s="234">
        <v>0</v>
      </c>
      <c r="G63" s="160"/>
    </row>
    <row r="64" spans="1:7" x14ac:dyDescent="0.3">
      <c r="A64" s="160" t="s">
        <v>490</v>
      </c>
      <c r="B64" s="160" t="s">
        <v>491</v>
      </c>
      <c r="C64" s="234">
        <v>0</v>
      </c>
      <c r="D64" s="236">
        <v>0</v>
      </c>
      <c r="E64" s="236"/>
      <c r="F64" s="234">
        <v>0</v>
      </c>
      <c r="G64" s="160"/>
    </row>
    <row r="65" spans="1:7" x14ac:dyDescent="0.3">
      <c r="A65" s="160" t="s">
        <v>492</v>
      </c>
      <c r="B65" s="160" t="s">
        <v>493</v>
      </c>
      <c r="C65" s="234">
        <v>0</v>
      </c>
      <c r="D65" s="236">
        <v>0</v>
      </c>
      <c r="E65" s="236"/>
      <c r="F65" s="234">
        <v>0</v>
      </c>
      <c r="G65" s="160"/>
    </row>
    <row r="66" spans="1:7" x14ac:dyDescent="0.3">
      <c r="A66" s="160" t="s">
        <v>494</v>
      </c>
      <c r="B66" s="160" t="s">
        <v>495</v>
      </c>
      <c r="C66" s="234">
        <v>0</v>
      </c>
      <c r="D66" s="236">
        <v>0</v>
      </c>
      <c r="E66" s="236"/>
      <c r="F66" s="234">
        <v>0</v>
      </c>
      <c r="G66" s="160"/>
    </row>
    <row r="67" spans="1:7" x14ac:dyDescent="0.3">
      <c r="A67" s="160" t="s">
        <v>496</v>
      </c>
      <c r="B67" s="160" t="s">
        <v>497</v>
      </c>
      <c r="C67" s="234">
        <v>0</v>
      </c>
      <c r="D67" s="236">
        <v>0</v>
      </c>
      <c r="E67" s="236"/>
      <c r="F67" s="234">
        <v>0</v>
      </c>
      <c r="G67" s="160"/>
    </row>
    <row r="68" spans="1:7" x14ac:dyDescent="0.3">
      <c r="A68" s="160" t="s">
        <v>498</v>
      </c>
      <c r="B68" s="160" t="s">
        <v>499</v>
      </c>
      <c r="C68" s="234">
        <v>0</v>
      </c>
      <c r="D68" s="236">
        <v>0</v>
      </c>
      <c r="E68" s="236"/>
      <c r="F68" s="234">
        <v>0</v>
      </c>
      <c r="G68" s="160"/>
    </row>
    <row r="69" spans="1:7" x14ac:dyDescent="0.3">
      <c r="A69" s="160" t="s">
        <v>500</v>
      </c>
      <c r="B69" s="160" t="s">
        <v>501</v>
      </c>
      <c r="C69" s="234">
        <v>0</v>
      </c>
      <c r="D69" s="236">
        <v>0</v>
      </c>
      <c r="E69" s="236"/>
      <c r="F69" s="234">
        <v>0</v>
      </c>
      <c r="G69" s="160"/>
    </row>
    <row r="70" spans="1:7" x14ac:dyDescent="0.3">
      <c r="A70" s="160" t="s">
        <v>502</v>
      </c>
      <c r="B70" s="160" t="s">
        <v>503</v>
      </c>
      <c r="C70" s="234">
        <v>0</v>
      </c>
      <c r="D70" s="236">
        <v>0</v>
      </c>
      <c r="E70" s="236"/>
      <c r="F70" s="234">
        <v>0</v>
      </c>
      <c r="G70" s="160"/>
    </row>
    <row r="71" spans="1:7" x14ac:dyDescent="0.3">
      <c r="A71" s="160" t="s">
        <v>504</v>
      </c>
      <c r="B71" s="160" t="s">
        <v>505</v>
      </c>
      <c r="C71" s="234">
        <v>0</v>
      </c>
      <c r="D71" s="236">
        <v>0</v>
      </c>
      <c r="E71" s="236"/>
      <c r="F71" s="234">
        <v>0</v>
      </c>
      <c r="G71" s="160"/>
    </row>
    <row r="72" spans="1:7" x14ac:dyDescent="0.3">
      <c r="A72" s="160" t="s">
        <v>506</v>
      </c>
      <c r="B72" s="238" t="s">
        <v>259</v>
      </c>
      <c r="C72" s="239">
        <f>SUM(C73:C75)</f>
        <v>0</v>
      </c>
      <c r="D72" s="240">
        <f>SUM(D73:D75)</f>
        <v>0</v>
      </c>
      <c r="E72" s="236"/>
      <c r="F72" s="239">
        <f>SUM(F73:F75)</f>
        <v>0</v>
      </c>
      <c r="G72" s="160"/>
    </row>
    <row r="73" spans="1:7" hidden="1" x14ac:dyDescent="0.3">
      <c r="A73" s="160" t="s">
        <v>507</v>
      </c>
      <c r="B73" s="160" t="s">
        <v>508</v>
      </c>
      <c r="C73" s="236"/>
      <c r="D73" s="236"/>
      <c r="E73" s="236"/>
      <c r="F73" s="236"/>
      <c r="G73" s="160"/>
    </row>
    <row r="74" spans="1:7" hidden="1" x14ac:dyDescent="0.3">
      <c r="A74" s="160" t="s">
        <v>509</v>
      </c>
      <c r="B74" s="160" t="s">
        <v>510</v>
      </c>
      <c r="C74" s="236"/>
      <c r="D74" s="236"/>
      <c r="E74" s="236"/>
      <c r="F74" s="236"/>
      <c r="G74" s="160"/>
    </row>
    <row r="75" spans="1:7" hidden="1" x14ac:dyDescent="0.3">
      <c r="A75" s="160" t="s">
        <v>511</v>
      </c>
      <c r="B75" s="160" t="s">
        <v>512</v>
      </c>
      <c r="C75" s="236"/>
      <c r="D75" s="236"/>
      <c r="E75" s="236"/>
      <c r="F75" s="236"/>
      <c r="G75" s="160"/>
    </row>
    <row r="76" spans="1:7" hidden="1" x14ac:dyDescent="0.3">
      <c r="A76" s="160" t="s">
        <v>513</v>
      </c>
      <c r="B76" s="238" t="s">
        <v>68</v>
      </c>
      <c r="C76" s="239">
        <f>SUM(C77:C87)</f>
        <v>0</v>
      </c>
      <c r="D76" s="239">
        <f>SUM(D77:D87)</f>
        <v>0</v>
      </c>
      <c r="E76" s="234"/>
      <c r="F76" s="239">
        <f>SUM(F77:F87)</f>
        <v>0</v>
      </c>
      <c r="G76" s="160"/>
    </row>
    <row r="77" spans="1:7" hidden="1" x14ac:dyDescent="0.3">
      <c r="A77" s="160" t="s">
        <v>514</v>
      </c>
      <c r="B77" s="175" t="s">
        <v>261</v>
      </c>
      <c r="C77" s="236"/>
      <c r="D77" s="236"/>
      <c r="E77" s="236"/>
      <c r="F77" s="236"/>
      <c r="G77" s="160"/>
    </row>
    <row r="78" spans="1:7" hidden="1" x14ac:dyDescent="0.3">
      <c r="A78" s="160" t="s">
        <v>515</v>
      </c>
      <c r="B78" s="160" t="s">
        <v>516</v>
      </c>
      <c r="C78" s="236"/>
      <c r="D78" s="236"/>
      <c r="E78" s="236"/>
      <c r="F78" s="236"/>
      <c r="G78" s="160"/>
    </row>
    <row r="79" spans="1:7" hidden="1" x14ac:dyDescent="0.3">
      <c r="A79" s="160" t="s">
        <v>517</v>
      </c>
      <c r="B79" s="175" t="s">
        <v>263</v>
      </c>
      <c r="C79" s="236"/>
      <c r="D79" s="236"/>
      <c r="E79" s="236"/>
      <c r="F79" s="236"/>
      <c r="G79" s="160"/>
    </row>
    <row r="80" spans="1:7" hidden="1" x14ac:dyDescent="0.3">
      <c r="A80" s="160" t="s">
        <v>518</v>
      </c>
      <c r="B80" s="175" t="s">
        <v>265</v>
      </c>
      <c r="C80" s="236"/>
      <c r="D80" s="236"/>
      <c r="E80" s="236"/>
      <c r="F80" s="236"/>
      <c r="G80" s="160"/>
    </row>
    <row r="81" spans="1:7" hidden="1" x14ac:dyDescent="0.3">
      <c r="A81" s="160" t="s">
        <v>519</v>
      </c>
      <c r="B81" s="175" t="s">
        <v>267</v>
      </c>
      <c r="C81" s="236"/>
      <c r="D81" s="236"/>
      <c r="E81" s="236"/>
      <c r="F81" s="236"/>
      <c r="G81" s="160"/>
    </row>
    <row r="82" spans="1:7" hidden="1" x14ac:dyDescent="0.3">
      <c r="A82" s="160" t="s">
        <v>520</v>
      </c>
      <c r="B82" s="175" t="s">
        <v>269</v>
      </c>
      <c r="C82" s="236"/>
      <c r="D82" s="236"/>
      <c r="E82" s="236"/>
      <c r="F82" s="236"/>
      <c r="G82" s="160"/>
    </row>
    <row r="83" spans="1:7" hidden="1" x14ac:dyDescent="0.3">
      <c r="A83" s="160" t="s">
        <v>521</v>
      </c>
      <c r="B83" s="175" t="s">
        <v>271</v>
      </c>
      <c r="C83" s="236"/>
      <c r="D83" s="236"/>
      <c r="E83" s="236"/>
      <c r="F83" s="236"/>
      <c r="G83" s="160"/>
    </row>
    <row r="84" spans="1:7" hidden="1" x14ac:dyDescent="0.3">
      <c r="A84" s="160" t="s">
        <v>522</v>
      </c>
      <c r="B84" s="175" t="s">
        <v>273</v>
      </c>
      <c r="C84" s="236"/>
      <c r="D84" s="236"/>
      <c r="E84" s="236"/>
      <c r="F84" s="236"/>
      <c r="G84" s="160"/>
    </row>
    <row r="85" spans="1:7" hidden="1" x14ac:dyDescent="0.3">
      <c r="A85" s="160" t="s">
        <v>523</v>
      </c>
      <c r="B85" s="175" t="s">
        <v>275</v>
      </c>
      <c r="C85" s="236"/>
      <c r="D85" s="236"/>
      <c r="E85" s="236"/>
      <c r="F85" s="236"/>
      <c r="G85" s="160"/>
    </row>
    <row r="86" spans="1:7" hidden="1" x14ac:dyDescent="0.3">
      <c r="A86" s="160" t="s">
        <v>524</v>
      </c>
      <c r="B86" s="175" t="s">
        <v>277</v>
      </c>
      <c r="C86" s="236"/>
      <c r="D86" s="236"/>
      <c r="E86" s="236"/>
      <c r="F86" s="236"/>
      <c r="G86" s="160"/>
    </row>
    <row r="87" spans="1:7" hidden="1" x14ac:dyDescent="0.3">
      <c r="A87" s="160" t="s">
        <v>525</v>
      </c>
      <c r="B87" s="175" t="s">
        <v>68</v>
      </c>
      <c r="C87" s="236"/>
      <c r="D87" s="236"/>
      <c r="E87" s="236"/>
      <c r="F87" s="236"/>
      <c r="G87" s="160"/>
    </row>
    <row r="88" spans="1:7" hidden="1" x14ac:dyDescent="0.3">
      <c r="A88" s="160" t="s">
        <v>526</v>
      </c>
      <c r="B88" s="193" t="s">
        <v>175</v>
      </c>
      <c r="C88" s="236"/>
      <c r="D88" s="236"/>
      <c r="E88" s="236"/>
      <c r="F88" s="236"/>
      <c r="G88" s="160"/>
    </row>
    <row r="89" spans="1:7" hidden="1" x14ac:dyDescent="0.3">
      <c r="A89" s="160" t="s">
        <v>527</v>
      </c>
      <c r="B89" s="193" t="s">
        <v>175</v>
      </c>
      <c r="C89" s="236"/>
      <c r="D89" s="236"/>
      <c r="E89" s="236"/>
      <c r="F89" s="236"/>
      <c r="G89" s="160"/>
    </row>
    <row r="90" spans="1:7" hidden="1" x14ac:dyDescent="0.3">
      <c r="A90" s="160" t="s">
        <v>528</v>
      </c>
      <c r="B90" s="193" t="s">
        <v>175</v>
      </c>
      <c r="C90" s="236"/>
      <c r="D90" s="236"/>
      <c r="E90" s="236"/>
      <c r="F90" s="236"/>
      <c r="G90" s="160"/>
    </row>
    <row r="91" spans="1:7" hidden="1" x14ac:dyDescent="0.3">
      <c r="A91" s="160" t="s">
        <v>529</v>
      </c>
      <c r="B91" s="193" t="s">
        <v>175</v>
      </c>
      <c r="C91" s="236"/>
      <c r="D91" s="236"/>
      <c r="E91" s="236"/>
      <c r="F91" s="236"/>
      <c r="G91" s="160"/>
    </row>
    <row r="92" spans="1:7" hidden="1" x14ac:dyDescent="0.3">
      <c r="A92" s="160" t="s">
        <v>530</v>
      </c>
      <c r="B92" s="193" t="s">
        <v>175</v>
      </c>
      <c r="C92" s="236"/>
      <c r="D92" s="236"/>
      <c r="E92" s="236"/>
      <c r="F92" s="236"/>
      <c r="G92" s="160"/>
    </row>
    <row r="93" spans="1:7" hidden="1" x14ac:dyDescent="0.3">
      <c r="A93" s="160" t="s">
        <v>531</v>
      </c>
      <c r="B93" s="193" t="s">
        <v>175</v>
      </c>
      <c r="C93" s="236"/>
      <c r="D93" s="236"/>
      <c r="E93" s="236"/>
      <c r="F93" s="236"/>
      <c r="G93" s="160"/>
    </row>
    <row r="94" spans="1:7" hidden="1" x14ac:dyDescent="0.3">
      <c r="A94" s="160" t="s">
        <v>532</v>
      </c>
      <c r="B94" s="193" t="s">
        <v>175</v>
      </c>
      <c r="C94" s="236"/>
      <c r="D94" s="236"/>
      <c r="E94" s="236"/>
      <c r="F94" s="236"/>
      <c r="G94" s="160"/>
    </row>
    <row r="95" spans="1:7" hidden="1" x14ac:dyDescent="0.3">
      <c r="A95" s="160" t="s">
        <v>533</v>
      </c>
      <c r="B95" s="193" t="s">
        <v>175</v>
      </c>
      <c r="C95" s="236"/>
      <c r="D95" s="236"/>
      <c r="E95" s="236"/>
      <c r="F95" s="236"/>
      <c r="G95" s="160"/>
    </row>
    <row r="96" spans="1:7" hidden="1" x14ac:dyDescent="0.3">
      <c r="A96" s="160" t="s">
        <v>534</v>
      </c>
      <c r="B96" s="193" t="s">
        <v>175</v>
      </c>
      <c r="C96" s="236"/>
      <c r="D96" s="236"/>
      <c r="E96" s="236"/>
      <c r="F96" s="236"/>
      <c r="G96" s="160"/>
    </row>
    <row r="97" spans="1:7" hidden="1" x14ac:dyDescent="0.3">
      <c r="A97" s="160" t="s">
        <v>535</v>
      </c>
      <c r="B97" s="193" t="s">
        <v>175</v>
      </c>
      <c r="C97" s="236"/>
      <c r="D97" s="236"/>
      <c r="E97" s="236"/>
      <c r="F97" s="236"/>
      <c r="G97" s="160"/>
    </row>
    <row r="98" spans="1:7" x14ac:dyDescent="0.3">
      <c r="A98" s="178"/>
      <c r="B98" s="209" t="s">
        <v>1517</v>
      </c>
      <c r="C98" s="178" t="s">
        <v>441</v>
      </c>
      <c r="D98" s="178" t="s">
        <v>442</v>
      </c>
      <c r="E98" s="180"/>
      <c r="F98" s="181" t="s">
        <v>407</v>
      </c>
      <c r="G98" s="181"/>
    </row>
    <row r="99" spans="1:7" x14ac:dyDescent="0.3">
      <c r="A99" s="160" t="s">
        <v>536</v>
      </c>
      <c r="B99" s="236" t="s">
        <v>537</v>
      </c>
      <c r="C99" s="234">
        <v>0.16641175558648499</v>
      </c>
      <c r="D99" s="234"/>
      <c r="E99" s="234"/>
      <c r="F99" s="234">
        <v>0.16641175558648499</v>
      </c>
      <c r="G99" s="160"/>
    </row>
    <row r="100" spans="1:7" x14ac:dyDescent="0.3">
      <c r="A100" s="160" t="s">
        <v>538</v>
      </c>
      <c r="B100" s="236" t="s">
        <v>539</v>
      </c>
      <c r="C100" s="234">
        <v>0.136458754872401</v>
      </c>
      <c r="D100" s="234"/>
      <c r="E100" s="234"/>
      <c r="F100" s="234">
        <v>0.136458754872401</v>
      </c>
      <c r="G100" s="160"/>
    </row>
    <row r="101" spans="1:7" x14ac:dyDescent="0.3">
      <c r="A101" s="160" t="s">
        <v>540</v>
      </c>
      <c r="B101" s="236" t="s">
        <v>541</v>
      </c>
      <c r="C101" s="234">
        <v>0.14930136780248701</v>
      </c>
      <c r="D101" s="234"/>
      <c r="E101" s="234"/>
      <c r="F101" s="234">
        <v>0.14930136780248701</v>
      </c>
      <c r="G101" s="160"/>
    </row>
    <row r="102" spans="1:7" x14ac:dyDescent="0.3">
      <c r="A102" s="160" t="s">
        <v>542</v>
      </c>
      <c r="B102" s="236" t="s">
        <v>543</v>
      </c>
      <c r="C102" s="234">
        <v>0.10311452620657099</v>
      </c>
      <c r="D102" s="234"/>
      <c r="E102" s="234"/>
      <c r="F102" s="234">
        <v>0.10311452620657099</v>
      </c>
      <c r="G102" s="160"/>
    </row>
    <row r="103" spans="1:7" x14ac:dyDescent="0.3">
      <c r="A103" s="160" t="s">
        <v>544</v>
      </c>
      <c r="B103" s="236" t="s">
        <v>545</v>
      </c>
      <c r="C103" s="234">
        <v>0.106966755357618</v>
      </c>
      <c r="D103" s="234"/>
      <c r="E103" s="234"/>
      <c r="F103" s="234">
        <v>0.106966755357618</v>
      </c>
      <c r="G103" s="160"/>
    </row>
    <row r="104" spans="1:7" x14ac:dyDescent="0.3">
      <c r="A104" s="160" t="s">
        <v>546</v>
      </c>
      <c r="B104" s="236" t="s">
        <v>547</v>
      </c>
      <c r="C104" s="234">
        <v>6.8429173808783106E-2</v>
      </c>
      <c r="D104" s="234"/>
      <c r="E104" s="234"/>
      <c r="F104" s="234">
        <v>6.8429173808783106E-2</v>
      </c>
      <c r="G104" s="160"/>
    </row>
    <row r="105" spans="1:7" x14ac:dyDescent="0.3">
      <c r="A105" s="160" t="s">
        <v>548</v>
      </c>
      <c r="B105" s="236" t="s">
        <v>549</v>
      </c>
      <c r="C105" s="234">
        <v>7.7882426043950903E-2</v>
      </c>
      <c r="D105" s="234"/>
      <c r="E105" s="234"/>
      <c r="F105" s="234">
        <v>7.7882426043950903E-2</v>
      </c>
      <c r="G105" s="160"/>
    </row>
    <row r="106" spans="1:7" x14ac:dyDescent="0.3">
      <c r="A106" s="160" t="s">
        <v>550</v>
      </c>
      <c r="B106" s="236" t="s">
        <v>551</v>
      </c>
      <c r="C106" s="234">
        <v>6.2349010710405002E-2</v>
      </c>
      <c r="D106" s="234"/>
      <c r="E106" s="234"/>
      <c r="F106" s="234">
        <v>6.2349010710405002E-2</v>
      </c>
      <c r="G106" s="160"/>
    </row>
    <row r="107" spans="1:7" x14ac:dyDescent="0.3">
      <c r="A107" s="160" t="s">
        <v>552</v>
      </c>
      <c r="B107" s="236" t="s">
        <v>553</v>
      </c>
      <c r="C107" s="234">
        <v>5.6252321069362801E-2</v>
      </c>
      <c r="D107" s="234"/>
      <c r="E107" s="234"/>
      <c r="F107" s="234">
        <v>5.6252321069362801E-2</v>
      </c>
      <c r="G107" s="160"/>
    </row>
    <row r="108" spans="1:7" x14ac:dyDescent="0.3">
      <c r="A108" s="160" t="s">
        <v>554</v>
      </c>
      <c r="B108" s="236" t="s">
        <v>555</v>
      </c>
      <c r="C108" s="234">
        <v>4.2093448439394499E-2</v>
      </c>
      <c r="D108" s="234"/>
      <c r="E108" s="234"/>
      <c r="F108" s="234">
        <v>4.2093448439394499E-2</v>
      </c>
      <c r="G108" s="160"/>
    </row>
    <row r="109" spans="1:7" x14ac:dyDescent="0.3">
      <c r="A109" s="160" t="s">
        <v>556</v>
      </c>
      <c r="B109" s="236" t="s">
        <v>489</v>
      </c>
      <c r="C109" s="234">
        <v>2.9652665254950399E-2</v>
      </c>
      <c r="D109" s="234"/>
      <c r="E109" s="234"/>
      <c r="F109" s="234">
        <v>2.9652665254950399E-2</v>
      </c>
      <c r="G109" s="160"/>
    </row>
    <row r="110" spans="1:7" x14ac:dyDescent="0.3">
      <c r="A110" s="160" t="s">
        <v>557</v>
      </c>
      <c r="B110" s="236" t="s">
        <v>68</v>
      </c>
      <c r="C110" s="234">
        <v>1.08779484759177E-3</v>
      </c>
      <c r="D110" s="234"/>
      <c r="E110" s="234"/>
      <c r="F110" s="234">
        <v>1.08779484759177E-3</v>
      </c>
      <c r="G110" s="160"/>
    </row>
    <row r="111" spans="1:7" hidden="1" x14ac:dyDescent="0.3">
      <c r="A111" s="160" t="s">
        <v>558</v>
      </c>
      <c r="B111" s="175" t="s">
        <v>559</v>
      </c>
      <c r="C111" s="236"/>
      <c r="D111" s="236"/>
      <c r="E111" s="236"/>
      <c r="F111" s="236"/>
      <c r="G111" s="160"/>
    </row>
    <row r="112" spans="1:7" hidden="1" x14ac:dyDescent="0.3">
      <c r="A112" s="160" t="s">
        <v>560</v>
      </c>
      <c r="B112" s="175" t="s">
        <v>559</v>
      </c>
      <c r="C112" s="236"/>
      <c r="D112" s="236"/>
      <c r="E112" s="236"/>
      <c r="F112" s="236"/>
      <c r="G112" s="160"/>
    </row>
    <row r="113" spans="1:7" hidden="1" x14ac:dyDescent="0.3">
      <c r="A113" s="160" t="s">
        <v>561</v>
      </c>
      <c r="B113" s="175" t="s">
        <v>559</v>
      </c>
      <c r="C113" s="236"/>
      <c r="D113" s="236"/>
      <c r="E113" s="236"/>
      <c r="F113" s="236"/>
      <c r="G113" s="160"/>
    </row>
    <row r="114" spans="1:7" hidden="1" x14ac:dyDescent="0.3">
      <c r="A114" s="160" t="s">
        <v>562</v>
      </c>
      <c r="B114" s="175" t="s">
        <v>559</v>
      </c>
      <c r="C114" s="236"/>
      <c r="D114" s="236"/>
      <c r="E114" s="236"/>
      <c r="F114" s="236"/>
      <c r="G114" s="160"/>
    </row>
    <row r="115" spans="1:7" hidden="1" x14ac:dyDescent="0.3">
      <c r="A115" s="160" t="s">
        <v>563</v>
      </c>
      <c r="B115" s="175" t="s">
        <v>559</v>
      </c>
      <c r="C115" s="236"/>
      <c r="D115" s="236"/>
      <c r="E115" s="236"/>
      <c r="F115" s="236"/>
      <c r="G115" s="160"/>
    </row>
    <row r="116" spans="1:7" hidden="1" x14ac:dyDescent="0.3">
      <c r="A116" s="160" t="s">
        <v>564</v>
      </c>
      <c r="B116" s="175" t="s">
        <v>559</v>
      </c>
      <c r="C116" s="236"/>
      <c r="D116" s="236"/>
      <c r="E116" s="236"/>
      <c r="F116" s="236"/>
      <c r="G116" s="160"/>
    </row>
    <row r="117" spans="1:7" hidden="1" x14ac:dyDescent="0.3">
      <c r="A117" s="160" t="s">
        <v>565</v>
      </c>
      <c r="B117" s="175" t="s">
        <v>559</v>
      </c>
      <c r="C117" s="236"/>
      <c r="D117" s="236"/>
      <c r="E117" s="236"/>
      <c r="F117" s="236"/>
      <c r="G117" s="160"/>
    </row>
    <row r="118" spans="1:7" hidden="1" x14ac:dyDescent="0.3">
      <c r="A118" s="160" t="s">
        <v>566</v>
      </c>
      <c r="B118" s="175" t="s">
        <v>559</v>
      </c>
      <c r="C118" s="236"/>
      <c r="D118" s="236"/>
      <c r="E118" s="236"/>
      <c r="F118" s="236"/>
      <c r="G118" s="160"/>
    </row>
    <row r="119" spans="1:7" hidden="1" x14ac:dyDescent="0.3">
      <c r="A119" s="160" t="s">
        <v>567</v>
      </c>
      <c r="B119" s="175" t="s">
        <v>559</v>
      </c>
      <c r="C119" s="236"/>
      <c r="D119" s="236"/>
      <c r="E119" s="236"/>
      <c r="F119" s="236"/>
      <c r="G119" s="160"/>
    </row>
    <row r="120" spans="1:7" hidden="1" x14ac:dyDescent="0.3">
      <c r="A120" s="160" t="s">
        <v>568</v>
      </c>
      <c r="B120" s="175" t="s">
        <v>559</v>
      </c>
      <c r="C120" s="236"/>
      <c r="D120" s="236"/>
      <c r="E120" s="236"/>
      <c r="F120" s="236"/>
      <c r="G120" s="160"/>
    </row>
    <row r="121" spans="1:7" hidden="1" x14ac:dyDescent="0.3">
      <c r="A121" s="160" t="s">
        <v>569</v>
      </c>
      <c r="B121" s="175" t="s">
        <v>559</v>
      </c>
      <c r="C121" s="236"/>
      <c r="D121" s="236"/>
      <c r="E121" s="236"/>
      <c r="F121" s="236"/>
      <c r="G121" s="160"/>
    </row>
    <row r="122" spans="1:7" hidden="1" x14ac:dyDescent="0.3">
      <c r="A122" s="160" t="s">
        <v>570</v>
      </c>
      <c r="B122" s="175" t="s">
        <v>559</v>
      </c>
      <c r="C122" s="236"/>
      <c r="D122" s="236"/>
      <c r="E122" s="236"/>
      <c r="F122" s="236"/>
      <c r="G122" s="160"/>
    </row>
    <row r="123" spans="1:7" hidden="1" x14ac:dyDescent="0.3">
      <c r="A123" s="160" t="s">
        <v>571</v>
      </c>
      <c r="B123" s="175" t="s">
        <v>559</v>
      </c>
      <c r="C123" s="236"/>
      <c r="D123" s="236"/>
      <c r="E123" s="236"/>
      <c r="F123" s="236"/>
      <c r="G123" s="160"/>
    </row>
    <row r="124" spans="1:7" hidden="1" x14ac:dyDescent="0.3">
      <c r="A124" s="160" t="s">
        <v>572</v>
      </c>
      <c r="B124" s="175" t="s">
        <v>559</v>
      </c>
      <c r="C124" s="236"/>
      <c r="D124" s="236"/>
      <c r="E124" s="236"/>
      <c r="F124" s="236"/>
      <c r="G124" s="160"/>
    </row>
    <row r="125" spans="1:7" hidden="1" x14ac:dyDescent="0.3">
      <c r="A125" s="160" t="s">
        <v>573</v>
      </c>
      <c r="B125" s="175" t="s">
        <v>559</v>
      </c>
      <c r="C125" s="236"/>
      <c r="D125" s="236"/>
      <c r="E125" s="236"/>
      <c r="F125" s="236"/>
      <c r="G125" s="160"/>
    </row>
    <row r="126" spans="1:7" hidden="1" x14ac:dyDescent="0.3">
      <c r="A126" s="160" t="s">
        <v>574</v>
      </c>
      <c r="B126" s="175" t="s">
        <v>559</v>
      </c>
      <c r="C126" s="236"/>
      <c r="D126" s="236"/>
      <c r="E126" s="236"/>
      <c r="F126" s="236"/>
      <c r="G126" s="160"/>
    </row>
    <row r="127" spans="1:7" hidden="1" x14ac:dyDescent="0.3">
      <c r="A127" s="160" t="s">
        <v>575</v>
      </c>
      <c r="B127" s="175" t="s">
        <v>559</v>
      </c>
      <c r="C127" s="236"/>
      <c r="D127" s="236"/>
      <c r="E127" s="236"/>
      <c r="F127" s="236"/>
      <c r="G127" s="160"/>
    </row>
    <row r="128" spans="1:7" hidden="1" x14ac:dyDescent="0.3">
      <c r="A128" s="160" t="s">
        <v>576</v>
      </c>
      <c r="B128" s="175" t="s">
        <v>559</v>
      </c>
      <c r="C128" s="236"/>
      <c r="D128" s="236"/>
      <c r="E128" s="236"/>
      <c r="F128" s="236"/>
      <c r="G128" s="160"/>
    </row>
    <row r="129" spans="1:7" hidden="1" x14ac:dyDescent="0.3">
      <c r="A129" s="160" t="s">
        <v>577</v>
      </c>
      <c r="B129" s="175" t="s">
        <v>559</v>
      </c>
      <c r="C129" s="236"/>
      <c r="D129" s="236"/>
      <c r="E129" s="236"/>
      <c r="F129" s="236"/>
      <c r="G129" s="160"/>
    </row>
    <row r="130" spans="1:7" hidden="1" x14ac:dyDescent="0.3">
      <c r="A130" s="160" t="s">
        <v>1518</v>
      </c>
      <c r="B130" s="175" t="s">
        <v>559</v>
      </c>
      <c r="C130" s="236"/>
      <c r="D130" s="236"/>
      <c r="E130" s="236"/>
      <c r="F130" s="236"/>
      <c r="G130" s="160"/>
    </row>
    <row r="131" spans="1:7" hidden="1" x14ac:dyDescent="0.3">
      <c r="A131" s="160" t="s">
        <v>1519</v>
      </c>
      <c r="B131" s="175" t="s">
        <v>559</v>
      </c>
      <c r="C131" s="236"/>
      <c r="D131" s="236"/>
      <c r="E131" s="236"/>
      <c r="F131" s="236"/>
      <c r="G131" s="160"/>
    </row>
    <row r="132" spans="1:7" hidden="1" x14ac:dyDescent="0.3">
      <c r="A132" s="160" t="s">
        <v>1520</v>
      </c>
      <c r="B132" s="175" t="s">
        <v>559</v>
      </c>
      <c r="C132" s="236"/>
      <c r="D132" s="236"/>
      <c r="E132" s="236"/>
      <c r="F132" s="236"/>
      <c r="G132" s="160"/>
    </row>
    <row r="133" spans="1:7" hidden="1" x14ac:dyDescent="0.3">
      <c r="A133" s="160" t="s">
        <v>1521</v>
      </c>
      <c r="B133" s="175" t="s">
        <v>559</v>
      </c>
      <c r="C133" s="236"/>
      <c r="D133" s="236"/>
      <c r="E133" s="236"/>
      <c r="F133" s="236"/>
      <c r="G133" s="160"/>
    </row>
    <row r="134" spans="1:7" hidden="1" x14ac:dyDescent="0.3">
      <c r="A134" s="160" t="s">
        <v>1522</v>
      </c>
      <c r="B134" s="175" t="s">
        <v>559</v>
      </c>
      <c r="C134" s="236"/>
      <c r="D134" s="236"/>
      <c r="E134" s="236"/>
      <c r="F134" s="236"/>
      <c r="G134" s="160"/>
    </row>
    <row r="135" spans="1:7" hidden="1" x14ac:dyDescent="0.3">
      <c r="A135" s="160" t="s">
        <v>1523</v>
      </c>
      <c r="B135" s="175" t="s">
        <v>559</v>
      </c>
      <c r="C135" s="236"/>
      <c r="D135" s="236"/>
      <c r="E135" s="236"/>
      <c r="F135" s="236"/>
      <c r="G135" s="160"/>
    </row>
    <row r="136" spans="1:7" hidden="1" x14ac:dyDescent="0.3">
      <c r="A136" s="160" t="s">
        <v>1524</v>
      </c>
      <c r="B136" s="175" t="s">
        <v>559</v>
      </c>
      <c r="C136" s="236"/>
      <c r="D136" s="236"/>
      <c r="E136" s="236"/>
      <c r="F136" s="236"/>
      <c r="G136" s="160"/>
    </row>
    <row r="137" spans="1:7" hidden="1" x14ac:dyDescent="0.3">
      <c r="A137" s="160" t="s">
        <v>1525</v>
      </c>
      <c r="B137" s="175" t="s">
        <v>559</v>
      </c>
      <c r="C137" s="236"/>
      <c r="D137" s="236"/>
      <c r="E137" s="236"/>
      <c r="F137" s="236"/>
      <c r="G137" s="160"/>
    </row>
    <row r="138" spans="1:7" hidden="1" x14ac:dyDescent="0.3">
      <c r="A138" s="160" t="s">
        <v>1526</v>
      </c>
      <c r="B138" s="175" t="s">
        <v>559</v>
      </c>
      <c r="C138" s="236"/>
      <c r="D138" s="236"/>
      <c r="E138" s="236"/>
      <c r="F138" s="236"/>
      <c r="G138" s="160"/>
    </row>
    <row r="139" spans="1:7" hidden="1" x14ac:dyDescent="0.3">
      <c r="A139" s="160" t="s">
        <v>1527</v>
      </c>
      <c r="B139" s="175" t="s">
        <v>559</v>
      </c>
      <c r="C139" s="236"/>
      <c r="D139" s="236"/>
      <c r="E139" s="236"/>
      <c r="F139" s="236"/>
      <c r="G139" s="160"/>
    </row>
    <row r="140" spans="1:7" hidden="1" x14ac:dyDescent="0.3">
      <c r="A140" s="160" t="s">
        <v>1528</v>
      </c>
      <c r="B140" s="175" t="s">
        <v>559</v>
      </c>
      <c r="C140" s="236"/>
      <c r="D140" s="236"/>
      <c r="E140" s="236"/>
      <c r="F140" s="236"/>
      <c r="G140" s="160"/>
    </row>
    <row r="141" spans="1:7" hidden="1" x14ac:dyDescent="0.3">
      <c r="A141" s="160" t="s">
        <v>1529</v>
      </c>
      <c r="B141" s="175" t="s">
        <v>559</v>
      </c>
      <c r="C141" s="236"/>
      <c r="D141" s="236"/>
      <c r="E141" s="236"/>
      <c r="F141" s="236"/>
      <c r="G141" s="160"/>
    </row>
    <row r="142" spans="1:7" hidden="1" x14ac:dyDescent="0.3">
      <c r="A142" s="160" t="s">
        <v>1530</v>
      </c>
      <c r="B142" s="175" t="s">
        <v>559</v>
      </c>
      <c r="C142" s="236"/>
      <c r="D142" s="236"/>
      <c r="E142" s="236"/>
      <c r="F142" s="236"/>
      <c r="G142" s="160"/>
    </row>
    <row r="143" spans="1:7" hidden="1" x14ac:dyDescent="0.3">
      <c r="A143" s="160" t="s">
        <v>1531</v>
      </c>
      <c r="B143" s="175" t="s">
        <v>559</v>
      </c>
      <c r="C143" s="236"/>
      <c r="D143" s="236"/>
      <c r="E143" s="236"/>
      <c r="F143" s="236"/>
      <c r="G143" s="160"/>
    </row>
    <row r="144" spans="1:7" hidden="1" x14ac:dyDescent="0.3">
      <c r="A144" s="160" t="s">
        <v>1532</v>
      </c>
      <c r="B144" s="175" t="s">
        <v>559</v>
      </c>
      <c r="C144" s="236"/>
      <c r="D144" s="236"/>
      <c r="E144" s="236"/>
      <c r="F144" s="236"/>
      <c r="G144" s="160"/>
    </row>
    <row r="145" spans="1:7" hidden="1" x14ac:dyDescent="0.3">
      <c r="A145" s="160" t="s">
        <v>1533</v>
      </c>
      <c r="B145" s="175" t="s">
        <v>559</v>
      </c>
      <c r="C145" s="236"/>
      <c r="D145" s="236"/>
      <c r="E145" s="236"/>
      <c r="F145" s="236"/>
      <c r="G145" s="160"/>
    </row>
    <row r="146" spans="1:7" hidden="1" x14ac:dyDescent="0.3">
      <c r="A146" s="160" t="s">
        <v>1534</v>
      </c>
      <c r="B146" s="175" t="s">
        <v>559</v>
      </c>
      <c r="C146" s="236"/>
      <c r="D146" s="236"/>
      <c r="E146" s="236"/>
      <c r="F146" s="236"/>
      <c r="G146" s="160"/>
    </row>
    <row r="147" spans="1:7" hidden="1" x14ac:dyDescent="0.3">
      <c r="A147" s="160" t="s">
        <v>1535</v>
      </c>
      <c r="B147" s="175" t="s">
        <v>559</v>
      </c>
      <c r="C147" s="236"/>
      <c r="D147" s="236"/>
      <c r="E147" s="236"/>
      <c r="F147" s="236"/>
      <c r="G147" s="160"/>
    </row>
    <row r="148" spans="1:7" hidden="1" x14ac:dyDescent="0.3">
      <c r="A148" s="160" t="s">
        <v>1536</v>
      </c>
      <c r="B148" s="175" t="s">
        <v>559</v>
      </c>
      <c r="C148" s="236"/>
      <c r="D148" s="236"/>
      <c r="E148" s="236"/>
      <c r="F148" s="236"/>
      <c r="G148" s="160"/>
    </row>
    <row r="149" spans="1:7" x14ac:dyDescent="0.3">
      <c r="A149" s="178"/>
      <c r="B149" s="179" t="s">
        <v>578</v>
      </c>
      <c r="C149" s="178" t="s">
        <v>441</v>
      </c>
      <c r="D149" s="178" t="s">
        <v>442</v>
      </c>
      <c r="E149" s="180"/>
      <c r="F149" s="181" t="s">
        <v>407</v>
      </c>
      <c r="G149" s="181"/>
    </row>
    <row r="150" spans="1:7" x14ac:dyDescent="0.3">
      <c r="A150" s="160" t="s">
        <v>579</v>
      </c>
      <c r="B150" s="160" t="s">
        <v>580</v>
      </c>
      <c r="C150" s="234">
        <v>0.92018509185836095</v>
      </c>
      <c r="D150" s="234"/>
      <c r="E150" s="241"/>
      <c r="F150" s="234">
        <v>0.92018509185836095</v>
      </c>
    </row>
    <row r="151" spans="1:7" x14ac:dyDescent="0.3">
      <c r="A151" s="160" t="s">
        <v>581</v>
      </c>
      <c r="B151" s="160" t="s">
        <v>582</v>
      </c>
      <c r="C151" s="234">
        <v>0</v>
      </c>
      <c r="D151" s="234"/>
      <c r="E151" s="241"/>
      <c r="F151" s="234">
        <v>0</v>
      </c>
    </row>
    <row r="152" spans="1:7" x14ac:dyDescent="0.3">
      <c r="A152" s="160" t="s">
        <v>583</v>
      </c>
      <c r="B152" s="160" t="s">
        <v>68</v>
      </c>
      <c r="C152" s="234">
        <v>7.9814908141638899E-2</v>
      </c>
      <c r="D152" s="234"/>
      <c r="E152" s="241"/>
      <c r="F152" s="234">
        <v>7.9814908141638899E-2</v>
      </c>
    </row>
    <row r="153" spans="1:7" x14ac:dyDescent="0.3">
      <c r="A153" s="160" t="s">
        <v>584</v>
      </c>
      <c r="C153" s="236"/>
      <c r="D153" s="236"/>
      <c r="E153" s="242"/>
      <c r="F153" s="236"/>
    </row>
    <row r="154" spans="1:7" x14ac:dyDescent="0.3">
      <c r="A154" s="160" t="s">
        <v>585</v>
      </c>
      <c r="C154" s="236"/>
      <c r="D154" s="236"/>
      <c r="E154" s="242"/>
      <c r="F154" s="236"/>
    </row>
    <row r="155" spans="1:7" x14ac:dyDescent="0.3">
      <c r="A155" s="160" t="s">
        <v>586</v>
      </c>
      <c r="C155" s="236"/>
      <c r="D155" s="236"/>
      <c r="E155" s="242"/>
      <c r="F155" s="236"/>
    </row>
    <row r="156" spans="1:7" x14ac:dyDescent="0.3">
      <c r="A156" s="160" t="s">
        <v>587</v>
      </c>
      <c r="C156" s="236"/>
      <c r="D156" s="236"/>
      <c r="E156" s="242"/>
      <c r="F156" s="236"/>
    </row>
    <row r="157" spans="1:7" x14ac:dyDescent="0.3">
      <c r="A157" s="160" t="s">
        <v>588</v>
      </c>
      <c r="C157" s="236"/>
      <c r="D157" s="236"/>
      <c r="E157" s="242"/>
      <c r="F157" s="236"/>
    </row>
    <row r="158" spans="1:7" x14ac:dyDescent="0.3">
      <c r="A158" s="160" t="s">
        <v>589</v>
      </c>
      <c r="C158" s="236"/>
      <c r="D158" s="236"/>
      <c r="E158" s="242"/>
      <c r="F158" s="236"/>
    </row>
    <row r="159" spans="1:7" x14ac:dyDescent="0.3">
      <c r="A159" s="178"/>
      <c r="B159" s="179" t="s">
        <v>590</v>
      </c>
      <c r="C159" s="178" t="s">
        <v>441</v>
      </c>
      <c r="D159" s="178" t="s">
        <v>442</v>
      </c>
      <c r="E159" s="180"/>
      <c r="F159" s="181" t="s">
        <v>407</v>
      </c>
      <c r="G159" s="181"/>
    </row>
    <row r="160" spans="1:7" x14ac:dyDescent="0.3">
      <c r="A160" s="160" t="s">
        <v>591</v>
      </c>
      <c r="B160" s="160" t="s">
        <v>592</v>
      </c>
      <c r="C160" s="234">
        <v>2.84507424124773E-2</v>
      </c>
      <c r="D160" s="234"/>
      <c r="E160" s="241"/>
      <c r="F160" s="234">
        <v>2.84507424124773E-2</v>
      </c>
    </row>
    <row r="161" spans="1:7" x14ac:dyDescent="0.3">
      <c r="A161" s="160" t="s">
        <v>593</v>
      </c>
      <c r="B161" s="160" t="s">
        <v>594</v>
      </c>
      <c r="C161" s="234">
        <v>0.97154925758752297</v>
      </c>
      <c r="D161" s="234"/>
      <c r="E161" s="241"/>
      <c r="F161" s="234">
        <v>0.97154925758752297</v>
      </c>
    </row>
    <row r="162" spans="1:7" x14ac:dyDescent="0.3">
      <c r="A162" s="160" t="s">
        <v>595</v>
      </c>
      <c r="B162" s="160" t="s">
        <v>68</v>
      </c>
      <c r="C162" s="234">
        <v>0</v>
      </c>
      <c r="D162" s="234"/>
      <c r="E162" s="241"/>
      <c r="F162" s="234">
        <v>0</v>
      </c>
    </row>
    <row r="163" spans="1:7" x14ac:dyDescent="0.3">
      <c r="A163" s="160" t="s">
        <v>596</v>
      </c>
      <c r="E163" s="153"/>
    </row>
    <row r="164" spans="1:7" x14ac:dyDescent="0.3">
      <c r="A164" s="160" t="s">
        <v>597</v>
      </c>
      <c r="E164" s="153"/>
    </row>
    <row r="165" spans="1:7" x14ac:dyDescent="0.3">
      <c r="A165" s="160" t="s">
        <v>598</v>
      </c>
      <c r="E165" s="153"/>
    </row>
    <row r="166" spans="1:7" x14ac:dyDescent="0.3">
      <c r="A166" s="160" t="s">
        <v>599</v>
      </c>
      <c r="E166" s="153"/>
    </row>
    <row r="167" spans="1:7" x14ac:dyDescent="0.3">
      <c r="A167" s="160" t="s">
        <v>600</v>
      </c>
      <c r="E167" s="153"/>
    </row>
    <row r="168" spans="1:7" x14ac:dyDescent="0.3">
      <c r="A168" s="160" t="s">
        <v>601</v>
      </c>
      <c r="E168" s="153"/>
    </row>
    <row r="169" spans="1:7" x14ac:dyDescent="0.3">
      <c r="A169" s="178"/>
      <c r="B169" s="179" t="s">
        <v>602</v>
      </c>
      <c r="C169" s="178" t="s">
        <v>441</v>
      </c>
      <c r="D169" s="178" t="s">
        <v>442</v>
      </c>
      <c r="E169" s="180"/>
      <c r="F169" s="181" t="s">
        <v>407</v>
      </c>
      <c r="G169" s="181"/>
    </row>
    <row r="170" spans="1:7" x14ac:dyDescent="0.3">
      <c r="A170" s="160" t="s">
        <v>603</v>
      </c>
      <c r="B170" s="202" t="s">
        <v>604</v>
      </c>
      <c r="C170" s="234">
        <v>4.5589061979373402E-2</v>
      </c>
      <c r="D170" s="234"/>
      <c r="E170" s="241"/>
      <c r="F170" s="234">
        <v>4.5589061979373402E-2</v>
      </c>
    </row>
    <row r="171" spans="1:7" x14ac:dyDescent="0.3">
      <c r="A171" s="160" t="s">
        <v>605</v>
      </c>
      <c r="B171" s="202" t="s">
        <v>1537</v>
      </c>
      <c r="C171" s="234">
        <v>0.14141753953778999</v>
      </c>
      <c r="D171" s="234"/>
      <c r="E171" s="241"/>
      <c r="F171" s="234">
        <v>0.14141753953778999</v>
      </c>
    </row>
    <row r="172" spans="1:7" x14ac:dyDescent="0.3">
      <c r="A172" s="160" t="s">
        <v>606</v>
      </c>
      <c r="B172" s="202" t="s">
        <v>1538</v>
      </c>
      <c r="C172" s="234">
        <v>0.21429457459492399</v>
      </c>
      <c r="D172" s="234"/>
      <c r="E172" s="234"/>
      <c r="F172" s="234">
        <v>0.21429457459492399</v>
      </c>
    </row>
    <row r="173" spans="1:7" x14ac:dyDescent="0.3">
      <c r="A173" s="160" t="s">
        <v>607</v>
      </c>
      <c r="B173" s="202" t="s">
        <v>1539</v>
      </c>
      <c r="C173" s="234">
        <v>0.105441997680175</v>
      </c>
      <c r="D173" s="234"/>
      <c r="E173" s="234"/>
      <c r="F173" s="234">
        <v>0.105441997680175</v>
      </c>
    </row>
    <row r="174" spans="1:7" x14ac:dyDescent="0.3">
      <c r="A174" s="160" t="s">
        <v>608</v>
      </c>
      <c r="B174" s="202" t="s">
        <v>1540</v>
      </c>
      <c r="C174" s="234">
        <v>0.49325682620773698</v>
      </c>
      <c r="D174" s="234"/>
      <c r="E174" s="234"/>
      <c r="F174" s="234">
        <v>0.49325682620773698</v>
      </c>
    </row>
    <row r="175" spans="1:7" x14ac:dyDescent="0.3">
      <c r="A175" s="160" t="s">
        <v>609</v>
      </c>
      <c r="B175" s="173"/>
      <c r="C175" s="236"/>
      <c r="D175" s="236"/>
      <c r="E175" s="236"/>
      <c r="F175" s="236"/>
    </row>
    <row r="176" spans="1:7" x14ac:dyDescent="0.3">
      <c r="A176" s="160" t="s">
        <v>610</v>
      </c>
      <c r="B176" s="173"/>
      <c r="C176" s="236"/>
      <c r="D176" s="236"/>
      <c r="E176" s="236"/>
      <c r="F176" s="236"/>
    </row>
    <row r="177" spans="1:7" x14ac:dyDescent="0.3">
      <c r="A177" s="160" t="s">
        <v>611</v>
      </c>
      <c r="B177" s="202"/>
      <c r="C177" s="236"/>
      <c r="D177" s="236"/>
      <c r="E177" s="236"/>
      <c r="F177" s="236"/>
    </row>
    <row r="178" spans="1:7" x14ac:dyDescent="0.3">
      <c r="A178" s="160" t="s">
        <v>612</v>
      </c>
      <c r="B178" s="202"/>
      <c r="C178" s="236"/>
      <c r="D178" s="236"/>
      <c r="E178" s="236"/>
      <c r="F178" s="236"/>
    </row>
    <row r="179" spans="1:7" x14ac:dyDescent="0.3">
      <c r="A179" s="178"/>
      <c r="B179" s="209" t="s">
        <v>613</v>
      </c>
      <c r="C179" s="178" t="s">
        <v>441</v>
      </c>
      <c r="D179" s="178" t="s">
        <v>442</v>
      </c>
      <c r="E179" s="178"/>
      <c r="F179" s="178" t="s">
        <v>407</v>
      </c>
      <c r="G179" s="181"/>
    </row>
    <row r="180" spans="1:7" x14ac:dyDescent="0.3">
      <c r="A180" s="160" t="s">
        <v>614</v>
      </c>
      <c r="B180" s="160" t="s">
        <v>1541</v>
      </c>
      <c r="C180" s="234">
        <v>1.3928487842445101E-4</v>
      </c>
      <c r="D180" s="243"/>
      <c r="E180" s="242"/>
      <c r="F180" s="234">
        <v>1.3928487842445101E-4</v>
      </c>
    </row>
    <row r="181" spans="1:7" x14ac:dyDescent="0.3">
      <c r="A181" s="160" t="s">
        <v>615</v>
      </c>
      <c r="B181" s="160" t="s">
        <v>616</v>
      </c>
      <c r="C181" s="234">
        <v>0</v>
      </c>
      <c r="D181" s="243"/>
      <c r="E181" s="242"/>
      <c r="F181" s="234">
        <v>0</v>
      </c>
    </row>
    <row r="182" spans="1:7" x14ac:dyDescent="0.3">
      <c r="A182" s="160" t="s">
        <v>617</v>
      </c>
      <c r="B182" s="244"/>
      <c r="C182" s="236"/>
      <c r="D182" s="236"/>
      <c r="E182" s="242"/>
      <c r="F182" s="236"/>
    </row>
    <row r="183" spans="1:7" x14ac:dyDescent="0.3">
      <c r="A183" s="160" t="s">
        <v>618</v>
      </c>
      <c r="B183" s="244"/>
      <c r="C183" s="236"/>
      <c r="D183" s="236"/>
      <c r="E183" s="242"/>
      <c r="F183" s="236"/>
    </row>
    <row r="184" spans="1:7" x14ac:dyDescent="0.3">
      <c r="A184" s="160" t="s">
        <v>619</v>
      </c>
      <c r="B184" s="244"/>
      <c r="C184" s="236"/>
      <c r="D184" s="236"/>
      <c r="E184" s="242"/>
      <c r="F184" s="236"/>
    </row>
    <row r="185" spans="1:7" ht="18" x14ac:dyDescent="0.3">
      <c r="A185" s="245"/>
      <c r="B185" s="246" t="s">
        <v>404</v>
      </c>
      <c r="C185" s="245"/>
      <c r="D185" s="245"/>
      <c r="E185" s="245"/>
      <c r="F185" s="247"/>
      <c r="G185" s="247"/>
    </row>
    <row r="186" spans="1:7" x14ac:dyDescent="0.3">
      <c r="A186" s="178"/>
      <c r="B186" s="179" t="s">
        <v>620</v>
      </c>
      <c r="C186" s="178" t="s">
        <v>621</v>
      </c>
      <c r="D186" s="178" t="s">
        <v>622</v>
      </c>
      <c r="E186" s="180"/>
      <c r="F186" s="178" t="s">
        <v>441</v>
      </c>
      <c r="G186" s="178" t="s">
        <v>623</v>
      </c>
    </row>
    <row r="187" spans="1:7" x14ac:dyDescent="0.3">
      <c r="A187" s="160" t="s">
        <v>624</v>
      </c>
      <c r="B187" s="175" t="s">
        <v>625</v>
      </c>
      <c r="C187" s="182">
        <v>72.131952278878501</v>
      </c>
      <c r="D187" s="182"/>
      <c r="E187" s="248"/>
      <c r="F187" s="249"/>
      <c r="G187" s="249"/>
    </row>
    <row r="188" spans="1:7" x14ac:dyDescent="0.3">
      <c r="A188" s="171"/>
      <c r="B188" s="250"/>
      <c r="C188" s="248"/>
      <c r="D188" s="248"/>
      <c r="E188" s="248"/>
      <c r="F188" s="249"/>
      <c r="G188" s="249"/>
    </row>
    <row r="189" spans="1:7" x14ac:dyDescent="0.3">
      <c r="B189" s="175" t="s">
        <v>626</v>
      </c>
      <c r="C189" s="248"/>
      <c r="D189" s="248"/>
      <c r="E189" s="248"/>
      <c r="F189" s="249"/>
      <c r="G189" s="249"/>
    </row>
    <row r="190" spans="1:7" x14ac:dyDescent="0.3">
      <c r="A190" s="160" t="s">
        <v>627</v>
      </c>
      <c r="B190" s="184" t="s">
        <v>628</v>
      </c>
      <c r="C190" s="182">
        <v>1528.7657948599999</v>
      </c>
      <c r="D190" s="182">
        <v>38060</v>
      </c>
      <c r="E190" s="248"/>
      <c r="F190" s="214">
        <f>IF($C$214=0,"",IF(C190="[for completion]","",IF(C190="","",C190/$C$214)))</f>
        <v>0.4236346241595022</v>
      </c>
      <c r="G190" s="214">
        <f>IF($D$214=0,"",IF(D190="[for completion]","",IF(D190="","",D190/$D$214)))</f>
        <v>0.7607587599192468</v>
      </c>
    </row>
    <row r="191" spans="1:7" x14ac:dyDescent="0.3">
      <c r="A191" s="160" t="s">
        <v>629</v>
      </c>
      <c r="B191" s="184" t="s">
        <v>630</v>
      </c>
      <c r="C191" s="182">
        <v>1262.6179583000001</v>
      </c>
      <c r="D191" s="182">
        <v>9164</v>
      </c>
      <c r="E191" s="248"/>
      <c r="F191" s="214">
        <f t="shared" ref="F191:F213" si="1">IF($C$214=0,"",IF(C191="[for completion]","",IF(C191="","",C191/$C$214)))</f>
        <v>0.34988268707990172</v>
      </c>
      <c r="G191" s="214">
        <f t="shared" ref="G191:G213" si="2">IF($D$214=0,"",IF(D191="[for completion]","",IF(D191="","",D191/$D$214)))</f>
        <v>0.18317375921965259</v>
      </c>
    </row>
    <row r="192" spans="1:7" x14ac:dyDescent="0.3">
      <c r="A192" s="160" t="s">
        <v>631</v>
      </c>
      <c r="B192" s="184" t="s">
        <v>632</v>
      </c>
      <c r="C192" s="182">
        <v>482.59728011999999</v>
      </c>
      <c r="D192" s="182">
        <v>2009</v>
      </c>
      <c r="E192" s="248"/>
      <c r="F192" s="214">
        <f t="shared" si="1"/>
        <v>0.13373200661044141</v>
      </c>
      <c r="G192" s="214">
        <f t="shared" si="2"/>
        <v>4.0156709108716944E-2</v>
      </c>
    </row>
    <row r="193" spans="1:7" x14ac:dyDescent="0.3">
      <c r="A193" s="160" t="s">
        <v>633</v>
      </c>
      <c r="B193" s="184" t="s">
        <v>634</v>
      </c>
      <c r="C193" s="182">
        <v>176.04914087</v>
      </c>
      <c r="D193" s="182">
        <v>517</v>
      </c>
      <c r="E193" s="248"/>
      <c r="F193" s="214">
        <f t="shared" si="1"/>
        <v>4.8784785659660566E-2</v>
      </c>
      <c r="G193" s="214">
        <f t="shared" si="2"/>
        <v>1.0334006276359711E-2</v>
      </c>
    </row>
    <row r="194" spans="1:7" x14ac:dyDescent="0.3">
      <c r="A194" s="160" t="s">
        <v>635</v>
      </c>
      <c r="B194" s="184" t="s">
        <v>636</v>
      </c>
      <c r="C194" s="182">
        <v>158.65926640999999</v>
      </c>
      <c r="D194" s="182">
        <v>279</v>
      </c>
      <c r="E194" s="248"/>
      <c r="F194" s="214">
        <f t="shared" si="1"/>
        <v>4.3965896490494087E-2</v>
      </c>
      <c r="G194" s="214">
        <f t="shared" si="2"/>
        <v>5.5767654760239061E-3</v>
      </c>
    </row>
    <row r="195" spans="1:7" hidden="1" x14ac:dyDescent="0.3">
      <c r="A195" s="160" t="s">
        <v>637</v>
      </c>
      <c r="B195" s="175"/>
      <c r="C195" s="184"/>
      <c r="D195" s="235"/>
      <c r="E195" s="171"/>
      <c r="F195" s="194" t="str">
        <f t="shared" si="1"/>
        <v/>
      </c>
      <c r="G195" s="194" t="str">
        <f t="shared" si="2"/>
        <v/>
      </c>
    </row>
    <row r="196" spans="1:7" hidden="1" x14ac:dyDescent="0.3">
      <c r="A196" s="160" t="s">
        <v>638</v>
      </c>
      <c r="B196" s="175"/>
      <c r="C196" s="184"/>
      <c r="D196" s="235"/>
      <c r="E196" s="171"/>
      <c r="F196" s="194" t="str">
        <f t="shared" si="1"/>
        <v/>
      </c>
      <c r="G196" s="194" t="str">
        <f t="shared" si="2"/>
        <v/>
      </c>
    </row>
    <row r="197" spans="1:7" hidden="1" x14ac:dyDescent="0.3">
      <c r="A197" s="160" t="s">
        <v>639</v>
      </c>
      <c r="B197" s="175"/>
      <c r="C197" s="184"/>
      <c r="D197" s="235"/>
      <c r="E197" s="171"/>
      <c r="F197" s="194" t="str">
        <f t="shared" si="1"/>
        <v/>
      </c>
      <c r="G197" s="194" t="str">
        <f t="shared" si="2"/>
        <v/>
      </c>
    </row>
    <row r="198" spans="1:7" hidden="1" x14ac:dyDescent="0.3">
      <c r="A198" s="160" t="s">
        <v>640</v>
      </c>
      <c r="B198" s="175"/>
      <c r="C198" s="184"/>
      <c r="D198" s="235"/>
      <c r="E198" s="171"/>
      <c r="F198" s="194" t="str">
        <f t="shared" si="1"/>
        <v/>
      </c>
      <c r="G198" s="194" t="str">
        <f t="shared" si="2"/>
        <v/>
      </c>
    </row>
    <row r="199" spans="1:7" hidden="1" x14ac:dyDescent="0.3">
      <c r="A199" s="160" t="s">
        <v>641</v>
      </c>
      <c r="B199" s="175"/>
      <c r="C199" s="184"/>
      <c r="D199" s="235"/>
      <c r="E199" s="175"/>
      <c r="F199" s="194" t="str">
        <f t="shared" si="1"/>
        <v/>
      </c>
      <c r="G199" s="194" t="str">
        <f t="shared" si="2"/>
        <v/>
      </c>
    </row>
    <row r="200" spans="1:7" hidden="1" x14ac:dyDescent="0.3">
      <c r="A200" s="160" t="s">
        <v>642</v>
      </c>
      <c r="B200" s="175"/>
      <c r="C200" s="184"/>
      <c r="D200" s="235"/>
      <c r="E200" s="175"/>
      <c r="F200" s="194" t="str">
        <f t="shared" si="1"/>
        <v/>
      </c>
      <c r="G200" s="194" t="str">
        <f t="shared" si="2"/>
        <v/>
      </c>
    </row>
    <row r="201" spans="1:7" hidden="1" x14ac:dyDescent="0.3">
      <c r="A201" s="160" t="s">
        <v>643</v>
      </c>
      <c r="B201" s="175"/>
      <c r="C201" s="184"/>
      <c r="D201" s="235"/>
      <c r="E201" s="175"/>
      <c r="F201" s="194" t="str">
        <f t="shared" si="1"/>
        <v/>
      </c>
      <c r="G201" s="194" t="str">
        <f t="shared" si="2"/>
        <v/>
      </c>
    </row>
    <row r="202" spans="1:7" hidden="1" x14ac:dyDescent="0.3">
      <c r="A202" s="160" t="s">
        <v>644</v>
      </c>
      <c r="B202" s="175"/>
      <c r="C202" s="184"/>
      <c r="D202" s="235"/>
      <c r="E202" s="175"/>
      <c r="F202" s="194" t="str">
        <f t="shared" si="1"/>
        <v/>
      </c>
      <c r="G202" s="194" t="str">
        <f t="shared" si="2"/>
        <v/>
      </c>
    </row>
    <row r="203" spans="1:7" hidden="1" x14ac:dyDescent="0.3">
      <c r="A203" s="160" t="s">
        <v>645</v>
      </c>
      <c r="B203" s="175"/>
      <c r="C203" s="184"/>
      <c r="D203" s="235"/>
      <c r="E203" s="175"/>
      <c r="F203" s="194" t="str">
        <f t="shared" si="1"/>
        <v/>
      </c>
      <c r="G203" s="194" t="str">
        <f t="shared" si="2"/>
        <v/>
      </c>
    </row>
    <row r="204" spans="1:7" hidden="1" x14ac:dyDescent="0.3">
      <c r="A204" s="160" t="s">
        <v>646</v>
      </c>
      <c r="B204" s="175"/>
      <c r="C204" s="184"/>
      <c r="D204" s="235"/>
      <c r="E204" s="175"/>
      <c r="F204" s="194" t="str">
        <f t="shared" si="1"/>
        <v/>
      </c>
      <c r="G204" s="194" t="str">
        <f t="shared" si="2"/>
        <v/>
      </c>
    </row>
    <row r="205" spans="1:7" hidden="1" x14ac:dyDescent="0.3">
      <c r="A205" s="160" t="s">
        <v>647</v>
      </c>
      <c r="B205" s="175"/>
      <c r="C205" s="184"/>
      <c r="D205" s="235"/>
      <c r="F205" s="194" t="str">
        <f t="shared" si="1"/>
        <v/>
      </c>
      <c r="G205" s="194" t="str">
        <f t="shared" si="2"/>
        <v/>
      </c>
    </row>
    <row r="206" spans="1:7" hidden="1" x14ac:dyDescent="0.3">
      <c r="A206" s="160" t="s">
        <v>648</v>
      </c>
      <c r="B206" s="175"/>
      <c r="C206" s="184"/>
      <c r="D206" s="235"/>
      <c r="E206" s="251"/>
      <c r="F206" s="194" t="str">
        <f t="shared" si="1"/>
        <v/>
      </c>
      <c r="G206" s="194" t="str">
        <f t="shared" si="2"/>
        <v/>
      </c>
    </row>
    <row r="207" spans="1:7" hidden="1" x14ac:dyDescent="0.3">
      <c r="A207" s="160" t="s">
        <v>649</v>
      </c>
      <c r="B207" s="175"/>
      <c r="C207" s="184"/>
      <c r="D207" s="235"/>
      <c r="E207" s="251"/>
      <c r="F207" s="194" t="str">
        <f t="shared" si="1"/>
        <v/>
      </c>
      <c r="G207" s="194" t="str">
        <f t="shared" si="2"/>
        <v/>
      </c>
    </row>
    <row r="208" spans="1:7" hidden="1" x14ac:dyDescent="0.3">
      <c r="A208" s="160" t="s">
        <v>650</v>
      </c>
      <c r="B208" s="175"/>
      <c r="C208" s="184"/>
      <c r="D208" s="235"/>
      <c r="E208" s="251"/>
      <c r="F208" s="194" t="str">
        <f t="shared" si="1"/>
        <v/>
      </c>
      <c r="G208" s="194" t="str">
        <f t="shared" si="2"/>
        <v/>
      </c>
    </row>
    <row r="209" spans="1:7" hidden="1" x14ac:dyDescent="0.3">
      <c r="A209" s="160" t="s">
        <v>651</v>
      </c>
      <c r="B209" s="175"/>
      <c r="C209" s="184"/>
      <c r="D209" s="235"/>
      <c r="E209" s="251"/>
      <c r="F209" s="194" t="str">
        <f t="shared" si="1"/>
        <v/>
      </c>
      <c r="G209" s="194" t="str">
        <f t="shared" si="2"/>
        <v/>
      </c>
    </row>
    <row r="210" spans="1:7" hidden="1" x14ac:dyDescent="0.3">
      <c r="A210" s="160" t="s">
        <v>652</v>
      </c>
      <c r="B210" s="175"/>
      <c r="C210" s="184"/>
      <c r="D210" s="235"/>
      <c r="E210" s="251"/>
      <c r="F210" s="194" t="str">
        <f t="shared" si="1"/>
        <v/>
      </c>
      <c r="G210" s="194" t="str">
        <f t="shared" si="2"/>
        <v/>
      </c>
    </row>
    <row r="211" spans="1:7" hidden="1" x14ac:dyDescent="0.3">
      <c r="A211" s="160" t="s">
        <v>653</v>
      </c>
      <c r="B211" s="175"/>
      <c r="C211" s="184"/>
      <c r="D211" s="235"/>
      <c r="E211" s="251"/>
      <c r="F211" s="194" t="str">
        <f t="shared" si="1"/>
        <v/>
      </c>
      <c r="G211" s="194" t="str">
        <f t="shared" si="2"/>
        <v/>
      </c>
    </row>
    <row r="212" spans="1:7" hidden="1" x14ac:dyDescent="0.3">
      <c r="A212" s="160" t="s">
        <v>654</v>
      </c>
      <c r="B212" s="175"/>
      <c r="C212" s="184"/>
      <c r="D212" s="235"/>
      <c r="E212" s="251"/>
      <c r="F212" s="194" t="str">
        <f t="shared" si="1"/>
        <v/>
      </c>
      <c r="G212" s="194" t="str">
        <f t="shared" si="2"/>
        <v/>
      </c>
    </row>
    <row r="213" spans="1:7" hidden="1" x14ac:dyDescent="0.3">
      <c r="A213" s="160" t="s">
        <v>655</v>
      </c>
      <c r="B213" s="175"/>
      <c r="C213" s="184"/>
      <c r="D213" s="235"/>
      <c r="E213" s="251"/>
      <c r="F213" s="194" t="str">
        <f t="shared" si="1"/>
        <v/>
      </c>
      <c r="G213" s="194" t="str">
        <f t="shared" si="2"/>
        <v/>
      </c>
    </row>
    <row r="214" spans="1:7" x14ac:dyDescent="0.3">
      <c r="A214" s="160" t="s">
        <v>656</v>
      </c>
      <c r="B214" s="190" t="s">
        <v>70</v>
      </c>
      <c r="C214" s="191">
        <f>SUM(C190:C213)</f>
        <v>3608.6894405600001</v>
      </c>
      <c r="D214" s="188">
        <f>SUM(D190:D213)</f>
        <v>50029</v>
      </c>
      <c r="E214" s="251"/>
      <c r="F214" s="252">
        <f>SUM(F190:F213)</f>
        <v>1</v>
      </c>
      <c r="G214" s="252">
        <f>SUM(G190:G213)</f>
        <v>1</v>
      </c>
    </row>
    <row r="215" spans="1:7" x14ac:dyDescent="0.3">
      <c r="A215" s="178"/>
      <c r="B215" s="178" t="s">
        <v>657</v>
      </c>
      <c r="C215" s="178" t="s">
        <v>621</v>
      </c>
      <c r="D215" s="178" t="s">
        <v>622</v>
      </c>
      <c r="E215" s="180"/>
      <c r="F215" s="178" t="s">
        <v>441</v>
      </c>
      <c r="G215" s="178" t="s">
        <v>623</v>
      </c>
    </row>
    <row r="216" spans="1:7" x14ac:dyDescent="0.3">
      <c r="A216" s="160" t="s">
        <v>658</v>
      </c>
      <c r="B216" s="160" t="s">
        <v>659</v>
      </c>
      <c r="C216" s="234">
        <v>0.58528176904276497</v>
      </c>
      <c r="F216" s="237"/>
      <c r="G216" s="237"/>
    </row>
    <row r="217" spans="1:7" x14ac:dyDescent="0.3">
      <c r="F217" s="237"/>
      <c r="G217" s="237"/>
    </row>
    <row r="218" spans="1:7" x14ac:dyDescent="0.3">
      <c r="B218" s="175" t="s">
        <v>660</v>
      </c>
      <c r="F218" s="237"/>
      <c r="G218" s="237"/>
    </row>
    <row r="219" spans="1:7" x14ac:dyDescent="0.3">
      <c r="A219" s="160" t="s">
        <v>661</v>
      </c>
      <c r="B219" s="160" t="s">
        <v>662</v>
      </c>
      <c r="C219" s="214">
        <v>847.65600756000197</v>
      </c>
      <c r="D219" s="188">
        <v>21697</v>
      </c>
      <c r="F219" s="189">
        <f t="shared" ref="F219:F226" si="3">IF($C$227=0,"",IF(C219="[for completion]","",C219/$C$227))</f>
        <v>0.23489303292013455</v>
      </c>
      <c r="G219" s="189">
        <f t="shared" ref="G219:G226" si="4">IF($D$227=0,"",IF(D219="[for completion]","",D219/$D$227))</f>
        <v>0.43368846069279815</v>
      </c>
    </row>
    <row r="220" spans="1:7" x14ac:dyDescent="0.3">
      <c r="A220" s="160" t="s">
        <v>663</v>
      </c>
      <c r="B220" s="160" t="s">
        <v>664</v>
      </c>
      <c r="C220" s="214">
        <v>439.46021033</v>
      </c>
      <c r="D220" s="188">
        <v>5967</v>
      </c>
      <c r="F220" s="189">
        <f t="shared" si="3"/>
        <v>0.12177834018928604</v>
      </c>
      <c r="G220" s="189">
        <f t="shared" si="4"/>
        <v>0.11927082292270483</v>
      </c>
    </row>
    <row r="221" spans="1:7" x14ac:dyDescent="0.3">
      <c r="A221" s="160" t="s">
        <v>665</v>
      </c>
      <c r="B221" s="160" t="s">
        <v>666</v>
      </c>
      <c r="C221" s="214">
        <v>494.68710794999998</v>
      </c>
      <c r="D221" s="188">
        <v>5925</v>
      </c>
      <c r="F221" s="189">
        <f t="shared" si="3"/>
        <v>0.13708220563120388</v>
      </c>
      <c r="G221" s="189">
        <f t="shared" si="4"/>
        <v>0.11843130984029263</v>
      </c>
    </row>
    <row r="222" spans="1:7" x14ac:dyDescent="0.3">
      <c r="A222" s="160" t="s">
        <v>667</v>
      </c>
      <c r="B222" s="160" t="s">
        <v>668</v>
      </c>
      <c r="C222" s="214">
        <v>542.02564118999896</v>
      </c>
      <c r="D222" s="188">
        <v>5720</v>
      </c>
      <c r="F222" s="189">
        <f t="shared" si="3"/>
        <v>0.15020013501241797</v>
      </c>
      <c r="G222" s="189">
        <f t="shared" si="4"/>
        <v>0.11433368646185213</v>
      </c>
    </row>
    <row r="223" spans="1:7" x14ac:dyDescent="0.3">
      <c r="A223" s="160" t="s">
        <v>669</v>
      </c>
      <c r="B223" s="160" t="s">
        <v>670</v>
      </c>
      <c r="C223" s="214">
        <v>623.70690838999894</v>
      </c>
      <c r="D223" s="188">
        <v>5704</v>
      </c>
      <c r="F223" s="189">
        <f t="shared" si="3"/>
        <v>0.17283474199243135</v>
      </c>
      <c r="G223" s="189">
        <f t="shared" si="4"/>
        <v>0.11401387195426653</v>
      </c>
    </row>
    <row r="224" spans="1:7" x14ac:dyDescent="0.3">
      <c r="A224" s="160" t="s">
        <v>671</v>
      </c>
      <c r="B224" s="160" t="s">
        <v>672</v>
      </c>
      <c r="C224" s="214">
        <v>483.90420961000001</v>
      </c>
      <c r="D224" s="188">
        <v>3682</v>
      </c>
      <c r="F224" s="189">
        <f t="shared" si="3"/>
        <v>0.13409416841780303</v>
      </c>
      <c r="G224" s="189">
        <f t="shared" si="4"/>
        <v>7.3597313558136285E-2</v>
      </c>
    </row>
    <row r="225" spans="1:7" x14ac:dyDescent="0.3">
      <c r="A225" s="160" t="s">
        <v>673</v>
      </c>
      <c r="B225" s="160" t="s">
        <v>674</v>
      </c>
      <c r="C225" s="214">
        <v>134.52822548</v>
      </c>
      <c r="D225" s="188">
        <v>934</v>
      </c>
      <c r="F225" s="189">
        <f t="shared" si="3"/>
        <v>3.7278970023844386E-2</v>
      </c>
      <c r="G225" s="189">
        <f t="shared" si="4"/>
        <v>1.8669171880309421E-2</v>
      </c>
    </row>
    <row r="226" spans="1:7" x14ac:dyDescent="0.3">
      <c r="A226" s="160" t="s">
        <v>675</v>
      </c>
      <c r="B226" s="160" t="s">
        <v>676</v>
      </c>
      <c r="C226" s="214">
        <v>42.721130049999999</v>
      </c>
      <c r="D226" s="188">
        <v>400</v>
      </c>
      <c r="F226" s="189">
        <f t="shared" si="3"/>
        <v>1.1838405812878842E-2</v>
      </c>
      <c r="G226" s="189">
        <f t="shared" si="4"/>
        <v>7.9953626896400089E-3</v>
      </c>
    </row>
    <row r="227" spans="1:7" x14ac:dyDescent="0.3">
      <c r="A227" s="160" t="s">
        <v>677</v>
      </c>
      <c r="B227" s="190" t="s">
        <v>70</v>
      </c>
      <c r="C227" s="182">
        <f>SUM(C219:C226)</f>
        <v>3608.6894405599996</v>
      </c>
      <c r="D227" s="235">
        <f>SUM(D219:D226)</f>
        <v>50029</v>
      </c>
      <c r="F227" s="234">
        <f>SUM(F219:F226)</f>
        <v>1</v>
      </c>
      <c r="G227" s="234">
        <f>SUM(G219:G226)</f>
        <v>0.99999999999999989</v>
      </c>
    </row>
    <row r="228" spans="1:7" x14ac:dyDescent="0.3">
      <c r="A228" s="160" t="s">
        <v>678</v>
      </c>
      <c r="B228" s="193" t="s">
        <v>679</v>
      </c>
      <c r="C228" s="214">
        <v>15.71777151</v>
      </c>
      <c r="D228" s="235"/>
      <c r="F228" s="194"/>
      <c r="G228" s="194"/>
    </row>
    <row r="229" spans="1:7" x14ac:dyDescent="0.3">
      <c r="A229" s="160" t="s">
        <v>680</v>
      </c>
      <c r="B229" s="193" t="s">
        <v>681</v>
      </c>
      <c r="C229" s="214">
        <v>3.3342098899999999</v>
      </c>
      <c r="D229" s="235"/>
      <c r="F229" s="194"/>
      <c r="G229" s="194"/>
    </row>
    <row r="230" spans="1:7" x14ac:dyDescent="0.3">
      <c r="A230" s="160" t="s">
        <v>682</v>
      </c>
      <c r="B230" s="193" t="s">
        <v>683</v>
      </c>
      <c r="C230" s="214">
        <v>3.1971203099999999</v>
      </c>
      <c r="D230" s="235"/>
      <c r="F230" s="194"/>
      <c r="G230" s="194"/>
    </row>
    <row r="231" spans="1:7" x14ac:dyDescent="0.3">
      <c r="A231" s="160" t="s">
        <v>684</v>
      </c>
      <c r="B231" s="193" t="s">
        <v>685</v>
      </c>
      <c r="C231" s="214">
        <v>4.4333868799999996</v>
      </c>
      <c r="D231" s="235"/>
      <c r="F231" s="194"/>
      <c r="G231" s="194"/>
    </row>
    <row r="232" spans="1:7" x14ac:dyDescent="0.3">
      <c r="A232" s="160" t="s">
        <v>686</v>
      </c>
      <c r="B232" s="193" t="s">
        <v>687</v>
      </c>
      <c r="C232" s="214">
        <v>1.83417721</v>
      </c>
      <c r="D232" s="235"/>
      <c r="F232" s="194"/>
      <c r="G232" s="194"/>
    </row>
    <row r="233" spans="1:7" x14ac:dyDescent="0.3">
      <c r="A233" s="160" t="s">
        <v>688</v>
      </c>
      <c r="B233" s="193" t="s">
        <v>689</v>
      </c>
      <c r="C233" s="214">
        <v>14.204464249999999</v>
      </c>
      <c r="D233" s="235"/>
      <c r="F233" s="194"/>
      <c r="G233" s="194"/>
    </row>
    <row r="234" spans="1:7" hidden="1" x14ac:dyDescent="0.3">
      <c r="A234" s="160" t="s">
        <v>690</v>
      </c>
      <c r="B234" s="193"/>
      <c r="F234" s="194"/>
      <c r="G234" s="194"/>
    </row>
    <row r="235" spans="1:7" hidden="1" x14ac:dyDescent="0.3">
      <c r="A235" s="160" t="s">
        <v>691</v>
      </c>
      <c r="B235" s="193"/>
      <c r="F235" s="194"/>
      <c r="G235" s="194"/>
    </row>
    <row r="236" spans="1:7" hidden="1" x14ac:dyDescent="0.3">
      <c r="A236" s="160" t="s">
        <v>692</v>
      </c>
      <c r="B236" s="193"/>
      <c r="F236" s="194"/>
      <c r="G236" s="194"/>
    </row>
    <row r="237" spans="1:7" x14ac:dyDescent="0.3">
      <c r="A237" s="178"/>
      <c r="B237" s="178" t="s">
        <v>693</v>
      </c>
      <c r="C237" s="178" t="s">
        <v>621</v>
      </c>
      <c r="D237" s="178" t="s">
        <v>622</v>
      </c>
      <c r="E237" s="180"/>
      <c r="F237" s="178" t="s">
        <v>441</v>
      </c>
      <c r="G237" s="178" t="s">
        <v>623</v>
      </c>
    </row>
    <row r="238" spans="1:7" x14ac:dyDescent="0.3">
      <c r="A238" s="160" t="s">
        <v>694</v>
      </c>
      <c r="B238" s="160" t="s">
        <v>659</v>
      </c>
      <c r="C238" s="234">
        <v>0.51824310254913797</v>
      </c>
      <c r="F238" s="237"/>
      <c r="G238" s="237"/>
    </row>
    <row r="239" spans="1:7" x14ac:dyDescent="0.3">
      <c r="F239" s="237"/>
      <c r="G239" s="237"/>
    </row>
    <row r="240" spans="1:7" x14ac:dyDescent="0.3">
      <c r="B240" s="175" t="s">
        <v>660</v>
      </c>
      <c r="F240" s="237"/>
      <c r="G240" s="237"/>
    </row>
    <row r="241" spans="1:7" x14ac:dyDescent="0.3">
      <c r="A241" s="160" t="s">
        <v>695</v>
      </c>
      <c r="B241" s="160" t="s">
        <v>662</v>
      </c>
      <c r="C241" s="214">
        <v>1174.31614448</v>
      </c>
      <c r="D241" s="188">
        <v>26715</v>
      </c>
      <c r="F241" s="189">
        <f>IF($C$249=0,"",IF(C241="[Mark as ND1 if not relevant]","",C241/$C$249))</f>
        <v>0.32541346763765</v>
      </c>
      <c r="G241" s="189">
        <f>IF($D$249=0,"",IF(D241="[Mark as ND1 if not relevant]","",D241/$D$249))</f>
        <v>0.53399028563433204</v>
      </c>
    </row>
    <row r="242" spans="1:7" x14ac:dyDescent="0.3">
      <c r="A242" s="160" t="s">
        <v>696</v>
      </c>
      <c r="B242" s="160" t="s">
        <v>664</v>
      </c>
      <c r="C242" s="214">
        <v>508.92818007</v>
      </c>
      <c r="D242" s="188">
        <v>6152</v>
      </c>
      <c r="F242" s="189">
        <f t="shared" ref="F242:F248" si="5">IF($C$249=0,"",IF(C242="[Mark as ND1 if not relevant]","",C242/$C$249))</f>
        <v>0.14102853361386078</v>
      </c>
      <c r="G242" s="189">
        <f t="shared" ref="G242:G248" si="6">IF($D$249=0,"",IF(D242="[Mark as ND1 if not relevant]","",D242/$D$249))</f>
        <v>0.12296867816666333</v>
      </c>
    </row>
    <row r="243" spans="1:7" x14ac:dyDescent="0.3">
      <c r="A243" s="160" t="s">
        <v>697</v>
      </c>
      <c r="B243" s="160" t="s">
        <v>666</v>
      </c>
      <c r="C243" s="214">
        <v>533.30730935999998</v>
      </c>
      <c r="D243" s="188">
        <v>5667</v>
      </c>
      <c r="F243" s="189">
        <f t="shared" si="5"/>
        <v>0.14778420757571237</v>
      </c>
      <c r="G243" s="189">
        <f t="shared" si="6"/>
        <v>0.11327430090547483</v>
      </c>
    </row>
    <row r="244" spans="1:7" x14ac:dyDescent="0.3">
      <c r="A244" s="160" t="s">
        <v>698</v>
      </c>
      <c r="B244" s="160" t="s">
        <v>668</v>
      </c>
      <c r="C244" s="214">
        <v>480.33206582000003</v>
      </c>
      <c r="D244" s="188">
        <v>4539</v>
      </c>
      <c r="F244" s="189">
        <f t="shared" si="5"/>
        <v>0.13310429554322137</v>
      </c>
      <c r="G244" s="189">
        <f t="shared" si="6"/>
        <v>9.0727378120689997E-2</v>
      </c>
    </row>
    <row r="245" spans="1:7" x14ac:dyDescent="0.3">
      <c r="A245" s="160" t="s">
        <v>699</v>
      </c>
      <c r="B245" s="160" t="s">
        <v>670</v>
      </c>
      <c r="C245" s="214">
        <v>454.47196223999902</v>
      </c>
      <c r="D245" s="188">
        <v>3832</v>
      </c>
      <c r="F245" s="189">
        <f t="shared" si="5"/>
        <v>0.12593823040906338</v>
      </c>
      <c r="G245" s="189">
        <f t="shared" si="6"/>
        <v>7.6595574566751284E-2</v>
      </c>
    </row>
    <row r="246" spans="1:7" x14ac:dyDescent="0.3">
      <c r="A246" s="160" t="s">
        <v>700</v>
      </c>
      <c r="B246" s="160" t="s">
        <v>672</v>
      </c>
      <c r="C246" s="214">
        <v>323.45409205999903</v>
      </c>
      <c r="D246" s="188">
        <v>2229</v>
      </c>
      <c r="F246" s="189">
        <f t="shared" si="5"/>
        <v>8.963201111864183E-2</v>
      </c>
      <c r="G246" s="189">
        <f t="shared" si="6"/>
        <v>4.4554158588018949E-2</v>
      </c>
    </row>
    <row r="247" spans="1:7" x14ac:dyDescent="0.3">
      <c r="A247" s="160" t="s">
        <v>701</v>
      </c>
      <c r="B247" s="160" t="s">
        <v>674</v>
      </c>
      <c r="C247" s="214">
        <v>110.55365602000001</v>
      </c>
      <c r="D247" s="188">
        <v>680</v>
      </c>
      <c r="F247" s="189">
        <f t="shared" si="5"/>
        <v>3.0635403195805141E-2</v>
      </c>
      <c r="G247" s="189">
        <f t="shared" si="6"/>
        <v>1.3592116572388015E-2</v>
      </c>
    </row>
    <row r="248" spans="1:7" x14ac:dyDescent="0.3">
      <c r="A248" s="160" t="s">
        <v>702</v>
      </c>
      <c r="B248" s="160" t="s">
        <v>676</v>
      </c>
      <c r="C248" s="214">
        <v>23.326030509999999</v>
      </c>
      <c r="D248" s="188">
        <v>215</v>
      </c>
      <c r="F248" s="189">
        <f t="shared" si="5"/>
        <v>6.4638509060453422E-3</v>
      </c>
      <c r="G248" s="189">
        <f t="shared" si="6"/>
        <v>4.2975074456815046E-3</v>
      </c>
    </row>
    <row r="249" spans="1:7" x14ac:dyDescent="0.3">
      <c r="A249" s="160" t="s">
        <v>703</v>
      </c>
      <c r="B249" s="190" t="s">
        <v>70</v>
      </c>
      <c r="C249" s="182">
        <f>SUM(C241:C248)</f>
        <v>3608.6894405599974</v>
      </c>
      <c r="D249" s="235">
        <f>SUM(D241:D248)</f>
        <v>50029</v>
      </c>
      <c r="F249" s="234">
        <f>SUM(F241:F248)</f>
        <v>1.0000000000000002</v>
      </c>
      <c r="G249" s="234">
        <f>SUM(G241:G248)</f>
        <v>0.99999999999999989</v>
      </c>
    </row>
    <row r="250" spans="1:7" x14ac:dyDescent="0.3">
      <c r="A250" s="160" t="s">
        <v>704</v>
      </c>
      <c r="B250" s="193" t="s">
        <v>679</v>
      </c>
      <c r="C250" s="214">
        <v>4.7036837800000004</v>
      </c>
      <c r="D250" s="235"/>
      <c r="F250" s="189">
        <f t="shared" ref="F250:F255" si="7">IF($C$249=0,"",IF(C250="[for completion]","",C250/$C$249))</f>
        <v>1.3034326886466798E-3</v>
      </c>
      <c r="G250" s="189">
        <f t="shared" ref="G250:G255" si="8">IF($D$249=0,"",IF(D250="[for completion]","",D250/$D$249))</f>
        <v>0</v>
      </c>
    </row>
    <row r="251" spans="1:7" x14ac:dyDescent="0.3">
      <c r="A251" s="160" t="s">
        <v>705</v>
      </c>
      <c r="B251" s="193" t="s">
        <v>681</v>
      </c>
      <c r="C251" s="214">
        <v>2.35979355</v>
      </c>
      <c r="D251" s="235"/>
      <c r="F251" s="189">
        <f t="shared" si="7"/>
        <v>6.5391982016435493E-4</v>
      </c>
      <c r="G251" s="189">
        <f t="shared" si="8"/>
        <v>0</v>
      </c>
    </row>
    <row r="252" spans="1:7" x14ac:dyDescent="0.3">
      <c r="A252" s="160" t="s">
        <v>706</v>
      </c>
      <c r="B252" s="193" t="s">
        <v>683</v>
      </c>
      <c r="C252" s="214">
        <v>3.2859243600000001</v>
      </c>
      <c r="D252" s="235"/>
      <c r="F252" s="189">
        <f t="shared" si="7"/>
        <v>9.1055892010759711E-4</v>
      </c>
      <c r="G252" s="189">
        <f t="shared" si="8"/>
        <v>0</v>
      </c>
    </row>
    <row r="253" spans="1:7" x14ac:dyDescent="0.3">
      <c r="A253" s="160" t="s">
        <v>707</v>
      </c>
      <c r="B253" s="193" t="s">
        <v>685</v>
      </c>
      <c r="C253" s="214">
        <v>2.5876226199999999</v>
      </c>
      <c r="D253" s="235"/>
      <c r="F253" s="189">
        <f t="shared" si="7"/>
        <v>7.1705328558238364E-4</v>
      </c>
      <c r="G253" s="189">
        <f t="shared" si="8"/>
        <v>0</v>
      </c>
    </row>
    <row r="254" spans="1:7" x14ac:dyDescent="0.3">
      <c r="A254" s="160" t="s">
        <v>708</v>
      </c>
      <c r="B254" s="193" t="s">
        <v>687</v>
      </c>
      <c r="C254" s="214">
        <v>1.4042630899999999</v>
      </c>
      <c r="D254" s="235"/>
      <c r="F254" s="189">
        <f t="shared" si="7"/>
        <v>3.8913381523406624E-4</v>
      </c>
      <c r="G254" s="189">
        <f t="shared" si="8"/>
        <v>0</v>
      </c>
    </row>
    <row r="255" spans="1:7" x14ac:dyDescent="0.3">
      <c r="A255" s="160" t="s">
        <v>709</v>
      </c>
      <c r="B255" s="193" t="s">
        <v>689</v>
      </c>
      <c r="C255" s="214">
        <v>8.9847431100000001</v>
      </c>
      <c r="D255" s="235"/>
      <c r="F255" s="189">
        <f t="shared" si="7"/>
        <v>2.4897523763102612E-3</v>
      </c>
      <c r="G255" s="189">
        <f t="shared" si="8"/>
        <v>0</v>
      </c>
    </row>
    <row r="256" spans="1:7" hidden="1" x14ac:dyDescent="0.3">
      <c r="A256" s="160" t="s">
        <v>710</v>
      </c>
      <c r="B256" s="193"/>
      <c r="F256" s="189"/>
      <c r="G256" s="189"/>
    </row>
    <row r="257" spans="1:9" hidden="1" x14ac:dyDescent="0.3">
      <c r="A257" s="160" t="s">
        <v>711</v>
      </c>
      <c r="B257" s="193"/>
      <c r="F257" s="189"/>
      <c r="G257" s="189"/>
    </row>
    <row r="258" spans="1:9" hidden="1" x14ac:dyDescent="0.3">
      <c r="A258" s="160" t="s">
        <v>712</v>
      </c>
      <c r="B258" s="193"/>
      <c r="F258" s="189"/>
      <c r="G258" s="189"/>
    </row>
    <row r="259" spans="1:9" x14ac:dyDescent="0.3">
      <c r="A259" s="178"/>
      <c r="B259" s="197" t="s">
        <v>713</v>
      </c>
      <c r="C259" s="178" t="s">
        <v>441</v>
      </c>
      <c r="D259" s="178"/>
      <c r="E259" s="180"/>
      <c r="F259" s="178"/>
      <c r="G259" s="178"/>
    </row>
    <row r="260" spans="1:9" x14ac:dyDescent="0.3">
      <c r="A260" s="160" t="s">
        <v>714</v>
      </c>
      <c r="B260" s="160" t="s">
        <v>1542</v>
      </c>
      <c r="C260" s="234">
        <v>0.80374834521965899</v>
      </c>
      <c r="E260" s="251"/>
      <c r="F260" s="251"/>
      <c r="G260" s="251"/>
    </row>
    <row r="261" spans="1:9" x14ac:dyDescent="0.3">
      <c r="A261" s="160" t="s">
        <v>716</v>
      </c>
      <c r="B261" s="160" t="s">
        <v>717</v>
      </c>
      <c r="C261" s="234">
        <v>0</v>
      </c>
      <c r="E261" s="251"/>
      <c r="F261" s="251"/>
      <c r="I261" s="253"/>
    </row>
    <row r="262" spans="1:9" x14ac:dyDescent="0.3">
      <c r="A262" s="160" t="s">
        <v>718</v>
      </c>
      <c r="B262" s="160" t="s">
        <v>719</v>
      </c>
      <c r="C262" s="234">
        <v>0</v>
      </c>
      <c r="E262" s="251"/>
      <c r="F262" s="251"/>
    </row>
    <row r="263" spans="1:9" x14ac:dyDescent="0.3">
      <c r="A263" s="160" t="s">
        <v>720</v>
      </c>
      <c r="B263" s="160" t="s">
        <v>721</v>
      </c>
      <c r="C263" s="234">
        <v>0</v>
      </c>
      <c r="E263" s="251"/>
      <c r="F263" s="251"/>
    </row>
    <row r="264" spans="1:9" x14ac:dyDescent="0.3">
      <c r="A264" s="160" t="s">
        <v>722</v>
      </c>
      <c r="B264" s="175" t="s">
        <v>723</v>
      </c>
      <c r="C264" s="234">
        <v>0</v>
      </c>
      <c r="D264" s="171"/>
      <c r="E264" s="171"/>
      <c r="F264" s="201"/>
      <c r="G264" s="201"/>
    </row>
    <row r="265" spans="1:9" x14ac:dyDescent="0.3">
      <c r="A265" s="160" t="s">
        <v>724</v>
      </c>
      <c r="B265" s="160" t="s">
        <v>68</v>
      </c>
      <c r="C265" s="234">
        <v>0.184904756781507</v>
      </c>
      <c r="E265" s="251"/>
      <c r="F265" s="251"/>
    </row>
    <row r="266" spans="1:9" x14ac:dyDescent="0.3">
      <c r="A266" s="160" t="s">
        <v>726</v>
      </c>
      <c r="B266" s="193" t="s">
        <v>728</v>
      </c>
      <c r="C266" s="254"/>
      <c r="E266" s="251"/>
      <c r="F266" s="251"/>
    </row>
    <row r="267" spans="1:9" x14ac:dyDescent="0.3">
      <c r="A267" s="160" t="s">
        <v>727</v>
      </c>
      <c r="B267" s="193" t="s">
        <v>730</v>
      </c>
      <c r="C267" s="236"/>
      <c r="E267" s="251"/>
      <c r="F267" s="251"/>
    </row>
    <row r="268" spans="1:9" x14ac:dyDescent="0.3">
      <c r="A268" s="160" t="s">
        <v>729</v>
      </c>
      <c r="B268" s="193" t="s">
        <v>732</v>
      </c>
      <c r="C268" s="236"/>
      <c r="E268" s="251"/>
      <c r="F268" s="251"/>
    </row>
    <row r="269" spans="1:9" x14ac:dyDescent="0.3">
      <c r="A269" s="160" t="s">
        <v>731</v>
      </c>
      <c r="B269" s="193" t="s">
        <v>734</v>
      </c>
      <c r="C269" s="236"/>
      <c r="E269" s="251"/>
      <c r="F269" s="251"/>
    </row>
    <row r="270" spans="1:9" x14ac:dyDescent="0.3">
      <c r="A270" s="160" t="s">
        <v>733</v>
      </c>
      <c r="B270" s="193" t="s">
        <v>175</v>
      </c>
      <c r="C270" s="236"/>
      <c r="E270" s="251"/>
      <c r="F270" s="251"/>
    </row>
    <row r="271" spans="1:9" x14ac:dyDescent="0.3">
      <c r="A271" s="160" t="s">
        <v>735</v>
      </c>
      <c r="B271" s="193" t="s">
        <v>175</v>
      </c>
      <c r="C271" s="236"/>
      <c r="E271" s="251"/>
      <c r="F271" s="251"/>
    </row>
    <row r="272" spans="1:9" x14ac:dyDescent="0.3">
      <c r="A272" s="160" t="s">
        <v>736</v>
      </c>
      <c r="B272" s="193" t="s">
        <v>175</v>
      </c>
      <c r="C272" s="236"/>
      <c r="E272" s="251"/>
      <c r="F272" s="251"/>
    </row>
    <row r="273" spans="1:7" x14ac:dyDescent="0.3">
      <c r="A273" s="160" t="s">
        <v>737</v>
      </c>
      <c r="B273" s="193" t="s">
        <v>175</v>
      </c>
      <c r="C273" s="236"/>
      <c r="E273" s="251"/>
      <c r="F273" s="251"/>
    </row>
    <row r="274" spans="1:7" x14ac:dyDescent="0.3">
      <c r="A274" s="160" t="s">
        <v>738</v>
      </c>
      <c r="B274" s="193" t="s">
        <v>175</v>
      </c>
      <c r="C274" s="236"/>
      <c r="E274" s="251"/>
      <c r="F274" s="251"/>
    </row>
    <row r="275" spans="1:7" x14ac:dyDescent="0.3">
      <c r="A275" s="160" t="s">
        <v>739</v>
      </c>
      <c r="B275" s="193" t="s">
        <v>175</v>
      </c>
      <c r="C275" s="236"/>
      <c r="E275" s="251"/>
      <c r="F275" s="251"/>
    </row>
    <row r="276" spans="1:7" x14ac:dyDescent="0.3">
      <c r="A276" s="178"/>
      <c r="B276" s="197" t="s">
        <v>740</v>
      </c>
      <c r="C276" s="178" t="s">
        <v>441</v>
      </c>
      <c r="D276" s="178"/>
      <c r="E276" s="180"/>
      <c r="F276" s="178"/>
      <c r="G276" s="181"/>
    </row>
    <row r="277" spans="1:7" x14ac:dyDescent="0.3">
      <c r="A277" s="160" t="s">
        <v>741</v>
      </c>
      <c r="B277" s="160" t="s">
        <v>742</v>
      </c>
      <c r="C277" s="234">
        <v>1</v>
      </c>
      <c r="E277" s="153"/>
      <c r="F277" s="153"/>
    </row>
    <row r="278" spans="1:7" x14ac:dyDescent="0.3">
      <c r="A278" s="160" t="s">
        <v>743</v>
      </c>
      <c r="B278" s="160" t="s">
        <v>744</v>
      </c>
      <c r="C278" s="234">
        <v>0</v>
      </c>
      <c r="E278" s="153"/>
      <c r="F278" s="153"/>
    </row>
    <row r="279" spans="1:7" x14ac:dyDescent="0.3">
      <c r="A279" s="160" t="s">
        <v>745</v>
      </c>
      <c r="B279" s="160" t="s">
        <v>68</v>
      </c>
      <c r="C279" s="234">
        <v>0</v>
      </c>
      <c r="E279" s="153"/>
      <c r="F279" s="153"/>
    </row>
    <row r="280" spans="1:7" x14ac:dyDescent="0.3">
      <c r="A280" s="160" t="s">
        <v>746</v>
      </c>
      <c r="C280" s="236"/>
      <c r="E280" s="153"/>
      <c r="F280" s="153"/>
    </row>
    <row r="281" spans="1:7" x14ac:dyDescent="0.3">
      <c r="A281" s="160" t="s">
        <v>747</v>
      </c>
      <c r="C281" s="236"/>
      <c r="E281" s="153"/>
      <c r="F281" s="153"/>
    </row>
    <row r="282" spans="1:7" x14ac:dyDescent="0.3">
      <c r="A282" s="160" t="s">
        <v>748</v>
      </c>
      <c r="C282" s="236"/>
      <c r="E282" s="153"/>
      <c r="F282" s="153"/>
    </row>
    <row r="283" spans="1:7" x14ac:dyDescent="0.3">
      <c r="A283" s="160" t="s">
        <v>749</v>
      </c>
      <c r="C283" s="236"/>
      <c r="E283" s="153"/>
      <c r="F283" s="153"/>
    </row>
    <row r="284" spans="1:7" x14ac:dyDescent="0.3">
      <c r="A284" s="160" t="s">
        <v>750</v>
      </c>
      <c r="C284" s="236"/>
      <c r="E284" s="153"/>
      <c r="F284" s="153"/>
    </row>
    <row r="285" spans="1:7" x14ac:dyDescent="0.3">
      <c r="A285" s="160" t="s">
        <v>751</v>
      </c>
      <c r="C285" s="236"/>
      <c r="E285" s="153"/>
      <c r="F285" s="153"/>
    </row>
    <row r="286" spans="1:7" x14ac:dyDescent="0.3">
      <c r="A286" s="179"/>
      <c r="B286" s="179" t="s">
        <v>1543</v>
      </c>
      <c r="C286" s="179" t="s">
        <v>57</v>
      </c>
      <c r="D286" s="179" t="s">
        <v>1544</v>
      </c>
      <c r="E286" s="179"/>
      <c r="F286" s="179" t="s">
        <v>441</v>
      </c>
      <c r="G286" s="179" t="s">
        <v>1545</v>
      </c>
    </row>
    <row r="287" spans="1:7" x14ac:dyDescent="0.3">
      <c r="A287" s="160" t="s">
        <v>1546</v>
      </c>
      <c r="B287" s="175" t="s">
        <v>559</v>
      </c>
      <c r="C287" s="184"/>
      <c r="E287" s="163"/>
      <c r="F287" s="194" t="str">
        <f>IF($C$305=0,"",IF(C287="[For completion]","",C287/$C$305))</f>
        <v/>
      </c>
      <c r="G287" s="194" t="str">
        <f>IF($D$305=0,"",IF(D287="[For completion]","",D287/$D$305))</f>
        <v/>
      </c>
    </row>
    <row r="288" spans="1:7" x14ac:dyDescent="0.3">
      <c r="A288" s="160" t="s">
        <v>1547</v>
      </c>
      <c r="B288" s="175" t="s">
        <v>559</v>
      </c>
      <c r="C288" s="184"/>
      <c r="E288" s="163"/>
      <c r="F288" s="194" t="str">
        <f t="shared" ref="F288:F304" si="9">IF($C$305=0,"",IF(C288="[For completion]","",C288/$C$305))</f>
        <v/>
      </c>
      <c r="G288" s="194" t="str">
        <f t="shared" ref="G288:G304" si="10">IF($D$305=0,"",IF(D288="[For completion]","",D288/$D$305))</f>
        <v/>
      </c>
    </row>
    <row r="289" spans="1:7" x14ac:dyDescent="0.3">
      <c r="A289" s="160" t="s">
        <v>1548</v>
      </c>
      <c r="B289" s="175" t="s">
        <v>559</v>
      </c>
      <c r="C289" s="184"/>
      <c r="E289" s="163"/>
      <c r="F289" s="194" t="str">
        <f t="shared" si="9"/>
        <v/>
      </c>
      <c r="G289" s="194" t="str">
        <f t="shared" si="10"/>
        <v/>
      </c>
    </row>
    <row r="290" spans="1:7" x14ac:dyDescent="0.3">
      <c r="A290" s="160" t="s">
        <v>1549</v>
      </c>
      <c r="B290" s="175" t="s">
        <v>559</v>
      </c>
      <c r="C290" s="184"/>
      <c r="E290" s="163"/>
      <c r="F290" s="194" t="str">
        <f t="shared" si="9"/>
        <v/>
      </c>
      <c r="G290" s="194" t="str">
        <f t="shared" si="10"/>
        <v/>
      </c>
    </row>
    <row r="291" spans="1:7" x14ac:dyDescent="0.3">
      <c r="A291" s="160" t="s">
        <v>1550</v>
      </c>
      <c r="B291" s="175" t="s">
        <v>559</v>
      </c>
      <c r="C291" s="184"/>
      <c r="E291" s="163"/>
      <c r="F291" s="194" t="str">
        <f t="shared" si="9"/>
        <v/>
      </c>
      <c r="G291" s="194" t="str">
        <f t="shared" si="10"/>
        <v/>
      </c>
    </row>
    <row r="292" spans="1:7" x14ac:dyDescent="0.3">
      <c r="A292" s="160" t="s">
        <v>1551</v>
      </c>
      <c r="B292" s="175" t="s">
        <v>559</v>
      </c>
      <c r="C292" s="184"/>
      <c r="E292" s="163"/>
      <c r="F292" s="194" t="str">
        <f t="shared" si="9"/>
        <v/>
      </c>
      <c r="G292" s="194" t="str">
        <f t="shared" si="10"/>
        <v/>
      </c>
    </row>
    <row r="293" spans="1:7" x14ac:dyDescent="0.3">
      <c r="A293" s="160" t="s">
        <v>1552</v>
      </c>
      <c r="B293" s="175" t="s">
        <v>559</v>
      </c>
      <c r="C293" s="184"/>
      <c r="E293" s="163"/>
      <c r="F293" s="194" t="str">
        <f t="shared" si="9"/>
        <v/>
      </c>
      <c r="G293" s="194" t="str">
        <f t="shared" si="10"/>
        <v/>
      </c>
    </row>
    <row r="294" spans="1:7" x14ac:dyDescent="0.3">
      <c r="A294" s="160" t="s">
        <v>1553</v>
      </c>
      <c r="B294" s="175" t="s">
        <v>559</v>
      </c>
      <c r="C294" s="184"/>
      <c r="E294" s="163"/>
      <c r="F294" s="194" t="str">
        <f t="shared" si="9"/>
        <v/>
      </c>
      <c r="G294" s="194" t="str">
        <f t="shared" si="10"/>
        <v/>
      </c>
    </row>
    <row r="295" spans="1:7" x14ac:dyDescent="0.3">
      <c r="A295" s="160" t="s">
        <v>1554</v>
      </c>
      <c r="B295" s="175" t="s">
        <v>559</v>
      </c>
      <c r="C295" s="184"/>
      <c r="E295" s="163"/>
      <c r="F295" s="194" t="str">
        <f t="shared" si="9"/>
        <v/>
      </c>
      <c r="G295" s="194" t="str">
        <f t="shared" si="10"/>
        <v/>
      </c>
    </row>
    <row r="296" spans="1:7" x14ac:dyDescent="0.3">
      <c r="A296" s="160" t="s">
        <v>1555</v>
      </c>
      <c r="B296" s="175" t="s">
        <v>559</v>
      </c>
      <c r="C296" s="184"/>
      <c r="E296" s="163"/>
      <c r="F296" s="194" t="str">
        <f t="shared" si="9"/>
        <v/>
      </c>
      <c r="G296" s="194" t="str">
        <f t="shared" si="10"/>
        <v/>
      </c>
    </row>
    <row r="297" spans="1:7" x14ac:dyDescent="0.3">
      <c r="A297" s="160" t="s">
        <v>1556</v>
      </c>
      <c r="B297" s="175" t="s">
        <v>559</v>
      </c>
      <c r="C297" s="184"/>
      <c r="E297" s="163"/>
      <c r="F297" s="194" t="str">
        <f t="shared" si="9"/>
        <v/>
      </c>
      <c r="G297" s="194" t="str">
        <f t="shared" si="10"/>
        <v/>
      </c>
    </row>
    <row r="298" spans="1:7" x14ac:dyDescent="0.3">
      <c r="A298" s="160" t="s">
        <v>1557</v>
      </c>
      <c r="B298" s="175" t="s">
        <v>559</v>
      </c>
      <c r="C298" s="184"/>
      <c r="E298" s="163"/>
      <c r="F298" s="194" t="str">
        <f t="shared" si="9"/>
        <v/>
      </c>
      <c r="G298" s="194" t="str">
        <f t="shared" si="10"/>
        <v/>
      </c>
    </row>
    <row r="299" spans="1:7" x14ac:dyDescent="0.3">
      <c r="A299" s="160" t="s">
        <v>1558</v>
      </c>
      <c r="B299" s="175" t="s">
        <v>559</v>
      </c>
      <c r="C299" s="184"/>
      <c r="E299" s="163"/>
      <c r="F299" s="194" t="str">
        <f t="shared" si="9"/>
        <v/>
      </c>
      <c r="G299" s="194" t="str">
        <f t="shared" si="10"/>
        <v/>
      </c>
    </row>
    <row r="300" spans="1:7" x14ac:dyDescent="0.3">
      <c r="A300" s="160" t="s">
        <v>1559</v>
      </c>
      <c r="B300" s="175" t="s">
        <v>559</v>
      </c>
      <c r="C300" s="184"/>
      <c r="E300" s="163"/>
      <c r="F300" s="194" t="str">
        <f t="shared" si="9"/>
        <v/>
      </c>
      <c r="G300" s="194" t="str">
        <f t="shared" si="10"/>
        <v/>
      </c>
    </row>
    <row r="301" spans="1:7" x14ac:dyDescent="0.3">
      <c r="A301" s="160" t="s">
        <v>1560</v>
      </c>
      <c r="B301" s="175" t="s">
        <v>559</v>
      </c>
      <c r="C301" s="184"/>
      <c r="E301" s="163"/>
      <c r="F301" s="194" t="str">
        <f t="shared" si="9"/>
        <v/>
      </c>
      <c r="G301" s="194" t="str">
        <f t="shared" si="10"/>
        <v/>
      </c>
    </row>
    <row r="302" spans="1:7" x14ac:dyDescent="0.3">
      <c r="A302" s="160" t="s">
        <v>1561</v>
      </c>
      <c r="B302" s="175" t="s">
        <v>559</v>
      </c>
      <c r="C302" s="184"/>
      <c r="E302" s="163"/>
      <c r="F302" s="194" t="str">
        <f t="shared" si="9"/>
        <v/>
      </c>
      <c r="G302" s="194" t="str">
        <f t="shared" si="10"/>
        <v/>
      </c>
    </row>
    <row r="303" spans="1:7" x14ac:dyDescent="0.3">
      <c r="A303" s="160" t="s">
        <v>1562</v>
      </c>
      <c r="B303" s="175" t="s">
        <v>559</v>
      </c>
      <c r="C303" s="184"/>
      <c r="E303" s="163"/>
      <c r="F303" s="194" t="str">
        <f t="shared" si="9"/>
        <v/>
      </c>
      <c r="G303" s="194" t="str">
        <f t="shared" si="10"/>
        <v/>
      </c>
    </row>
    <row r="304" spans="1:7" x14ac:dyDescent="0.3">
      <c r="A304" s="160" t="s">
        <v>1563</v>
      </c>
      <c r="B304" s="175" t="s">
        <v>1564</v>
      </c>
      <c r="C304" s="184"/>
      <c r="E304" s="163"/>
      <c r="F304" s="194" t="str">
        <f t="shared" si="9"/>
        <v/>
      </c>
      <c r="G304" s="194" t="str">
        <f t="shared" si="10"/>
        <v/>
      </c>
    </row>
    <row r="305" spans="1:7" x14ac:dyDescent="0.3">
      <c r="A305" s="160" t="s">
        <v>1565</v>
      </c>
      <c r="B305" s="175" t="s">
        <v>70</v>
      </c>
      <c r="C305" s="182">
        <f>SUM(C287:C304)</f>
        <v>0</v>
      </c>
      <c r="D305" s="160">
        <f>SUM(D287:D304)</f>
        <v>0</v>
      </c>
      <c r="E305" s="163"/>
      <c r="F305" s="255">
        <f>SUM(F287:F304)</f>
        <v>0</v>
      </c>
      <c r="G305" s="255">
        <f>SUM(G287:G304)</f>
        <v>0</v>
      </c>
    </row>
    <row r="306" spans="1:7" x14ac:dyDescent="0.3">
      <c r="A306" s="160" t="s">
        <v>1566</v>
      </c>
      <c r="B306" s="175"/>
      <c r="E306" s="163"/>
      <c r="F306" s="163"/>
      <c r="G306" s="163"/>
    </row>
    <row r="307" spans="1:7" x14ac:dyDescent="0.3">
      <c r="A307" s="160" t="s">
        <v>1567</v>
      </c>
      <c r="B307" s="175"/>
      <c r="E307" s="163"/>
      <c r="F307" s="163"/>
      <c r="G307" s="163"/>
    </row>
    <row r="308" spans="1:7" x14ac:dyDescent="0.3">
      <c r="A308" s="160" t="s">
        <v>1568</v>
      </c>
      <c r="B308" s="175"/>
      <c r="E308" s="163"/>
      <c r="F308" s="163"/>
      <c r="G308" s="163"/>
    </row>
    <row r="309" spans="1:7" x14ac:dyDescent="0.3">
      <c r="A309" s="179"/>
      <c r="B309" s="179" t="s">
        <v>1569</v>
      </c>
      <c r="C309" s="179" t="s">
        <v>57</v>
      </c>
      <c r="D309" s="179" t="s">
        <v>1544</v>
      </c>
      <c r="E309" s="179"/>
      <c r="F309" s="179" t="s">
        <v>441</v>
      </c>
      <c r="G309" s="179" t="s">
        <v>1545</v>
      </c>
    </row>
    <row r="310" spans="1:7" x14ac:dyDescent="0.3">
      <c r="A310" s="160" t="s">
        <v>1570</v>
      </c>
      <c r="B310" s="175" t="s">
        <v>559</v>
      </c>
      <c r="C310" s="184"/>
      <c r="E310" s="163"/>
      <c r="F310" s="194" t="str">
        <f>IF($C$328=0,"",IF(C310="[For completion]","",C310/$C$328))</f>
        <v/>
      </c>
      <c r="G310" s="194" t="str">
        <f>IF($D$328=0,"",IF(D310="[For completion]","",D310/$D$328))</f>
        <v/>
      </c>
    </row>
    <row r="311" spans="1:7" x14ac:dyDescent="0.3">
      <c r="A311" s="160" t="s">
        <v>1571</v>
      </c>
      <c r="B311" s="175" t="s">
        <v>559</v>
      </c>
      <c r="C311" s="184"/>
      <c r="E311" s="163"/>
      <c r="F311" s="194" t="str">
        <f t="shared" ref="F311:F327" si="11">IF($C$328=0,"",IF(C311="[For completion]","",C311/$C$328))</f>
        <v/>
      </c>
      <c r="G311" s="194" t="str">
        <f t="shared" ref="G311:G327" si="12">IF($D$328=0,"",IF(D311="[For completion]","",D311/$D$328))</f>
        <v/>
      </c>
    </row>
    <row r="312" spans="1:7" x14ac:dyDescent="0.3">
      <c r="A312" s="160" t="s">
        <v>1572</v>
      </c>
      <c r="B312" s="175" t="s">
        <v>559</v>
      </c>
      <c r="C312" s="184"/>
      <c r="E312" s="163"/>
      <c r="F312" s="194" t="str">
        <f t="shared" si="11"/>
        <v/>
      </c>
      <c r="G312" s="194" t="str">
        <f t="shared" si="12"/>
        <v/>
      </c>
    </row>
    <row r="313" spans="1:7" x14ac:dyDescent="0.3">
      <c r="A313" s="160" t="s">
        <v>1573</v>
      </c>
      <c r="B313" s="175" t="s">
        <v>559</v>
      </c>
      <c r="C313" s="184"/>
      <c r="E313" s="163"/>
      <c r="F313" s="194" t="str">
        <f t="shared" si="11"/>
        <v/>
      </c>
      <c r="G313" s="194" t="str">
        <f t="shared" si="12"/>
        <v/>
      </c>
    </row>
    <row r="314" spans="1:7" x14ac:dyDescent="0.3">
      <c r="A314" s="160" t="s">
        <v>1574</v>
      </c>
      <c r="B314" s="175" t="s">
        <v>559</v>
      </c>
      <c r="C314" s="184"/>
      <c r="E314" s="163"/>
      <c r="F314" s="194" t="str">
        <f t="shared" si="11"/>
        <v/>
      </c>
      <c r="G314" s="194" t="str">
        <f t="shared" si="12"/>
        <v/>
      </c>
    </row>
    <row r="315" spans="1:7" x14ac:dyDescent="0.3">
      <c r="A315" s="160" t="s">
        <v>1575</v>
      </c>
      <c r="B315" s="175" t="s">
        <v>559</v>
      </c>
      <c r="C315" s="184"/>
      <c r="E315" s="163"/>
      <c r="F315" s="194" t="str">
        <f t="shared" si="11"/>
        <v/>
      </c>
      <c r="G315" s="194" t="str">
        <f t="shared" si="12"/>
        <v/>
      </c>
    </row>
    <row r="316" spans="1:7" x14ac:dyDescent="0.3">
      <c r="A316" s="160" t="s">
        <v>1576</v>
      </c>
      <c r="B316" s="175" t="s">
        <v>559</v>
      </c>
      <c r="C316" s="184"/>
      <c r="E316" s="163"/>
      <c r="F316" s="194" t="str">
        <f t="shared" si="11"/>
        <v/>
      </c>
      <c r="G316" s="194" t="str">
        <f t="shared" si="12"/>
        <v/>
      </c>
    </row>
    <row r="317" spans="1:7" x14ac:dyDescent="0.3">
      <c r="A317" s="160" t="s">
        <v>1577</v>
      </c>
      <c r="B317" s="175" t="s">
        <v>559</v>
      </c>
      <c r="C317" s="184"/>
      <c r="E317" s="163"/>
      <c r="F317" s="194" t="str">
        <f t="shared" si="11"/>
        <v/>
      </c>
      <c r="G317" s="194" t="str">
        <f t="shared" si="12"/>
        <v/>
      </c>
    </row>
    <row r="318" spans="1:7" x14ac:dyDescent="0.3">
      <c r="A318" s="160" t="s">
        <v>1578</v>
      </c>
      <c r="B318" s="175" t="s">
        <v>559</v>
      </c>
      <c r="C318" s="184"/>
      <c r="E318" s="163"/>
      <c r="F318" s="194" t="str">
        <f t="shared" si="11"/>
        <v/>
      </c>
      <c r="G318" s="194" t="str">
        <f t="shared" si="12"/>
        <v/>
      </c>
    </row>
    <row r="319" spans="1:7" x14ac:dyDescent="0.3">
      <c r="A319" s="160" t="s">
        <v>1579</v>
      </c>
      <c r="B319" s="175" t="s">
        <v>559</v>
      </c>
      <c r="C319" s="184"/>
      <c r="E319" s="163"/>
      <c r="F319" s="194" t="str">
        <f t="shared" si="11"/>
        <v/>
      </c>
      <c r="G319" s="194" t="str">
        <f t="shared" si="12"/>
        <v/>
      </c>
    </row>
    <row r="320" spans="1:7" x14ac:dyDescent="0.3">
      <c r="A320" s="160" t="s">
        <v>1580</v>
      </c>
      <c r="B320" s="175" t="s">
        <v>559</v>
      </c>
      <c r="C320" s="184"/>
      <c r="E320" s="163"/>
      <c r="F320" s="194" t="str">
        <f t="shared" si="11"/>
        <v/>
      </c>
      <c r="G320" s="194" t="str">
        <f t="shared" si="12"/>
        <v/>
      </c>
    </row>
    <row r="321" spans="1:7" x14ac:dyDescent="0.3">
      <c r="A321" s="160" t="s">
        <v>1581</v>
      </c>
      <c r="B321" s="175" t="s">
        <v>559</v>
      </c>
      <c r="C321" s="184"/>
      <c r="E321" s="163"/>
      <c r="F321" s="194" t="str">
        <f>IF($C$328=0,"",IF(C321="[For completion]","",C321/$C$328))</f>
        <v/>
      </c>
      <c r="G321" s="194" t="str">
        <f t="shared" si="12"/>
        <v/>
      </c>
    </row>
    <row r="322" spans="1:7" x14ac:dyDescent="0.3">
      <c r="A322" s="160" t="s">
        <v>1582</v>
      </c>
      <c r="B322" s="175" t="s">
        <v>559</v>
      </c>
      <c r="C322" s="184"/>
      <c r="E322" s="163"/>
      <c r="F322" s="194" t="str">
        <f t="shared" si="11"/>
        <v/>
      </c>
      <c r="G322" s="194" t="str">
        <f t="shared" si="12"/>
        <v/>
      </c>
    </row>
    <row r="323" spans="1:7" x14ac:dyDescent="0.3">
      <c r="A323" s="160" t="s">
        <v>1583</v>
      </c>
      <c r="B323" s="175" t="s">
        <v>559</v>
      </c>
      <c r="C323" s="184"/>
      <c r="E323" s="163"/>
      <c r="F323" s="194" t="str">
        <f t="shared" si="11"/>
        <v/>
      </c>
      <c r="G323" s="194" t="str">
        <f t="shared" si="12"/>
        <v/>
      </c>
    </row>
    <row r="324" spans="1:7" x14ac:dyDescent="0.3">
      <c r="A324" s="160" t="s">
        <v>1584</v>
      </c>
      <c r="B324" s="175" t="s">
        <v>559</v>
      </c>
      <c r="C324" s="184"/>
      <c r="E324" s="163"/>
      <c r="F324" s="194" t="str">
        <f t="shared" si="11"/>
        <v/>
      </c>
      <c r="G324" s="194" t="str">
        <f t="shared" si="12"/>
        <v/>
      </c>
    </row>
    <row r="325" spans="1:7" x14ac:dyDescent="0.3">
      <c r="A325" s="160" t="s">
        <v>1585</v>
      </c>
      <c r="B325" s="175" t="s">
        <v>559</v>
      </c>
      <c r="C325" s="184"/>
      <c r="E325" s="163"/>
      <c r="F325" s="194" t="str">
        <f t="shared" si="11"/>
        <v/>
      </c>
      <c r="G325" s="194" t="str">
        <f t="shared" si="12"/>
        <v/>
      </c>
    </row>
    <row r="326" spans="1:7" x14ac:dyDescent="0.3">
      <c r="A326" s="160" t="s">
        <v>1586</v>
      </c>
      <c r="B326" s="175" t="s">
        <v>559</v>
      </c>
      <c r="C326" s="184"/>
      <c r="E326" s="163"/>
      <c r="F326" s="194" t="str">
        <f t="shared" si="11"/>
        <v/>
      </c>
      <c r="G326" s="194" t="str">
        <f t="shared" si="12"/>
        <v/>
      </c>
    </row>
    <row r="327" spans="1:7" x14ac:dyDescent="0.3">
      <c r="A327" s="160" t="s">
        <v>1587</v>
      </c>
      <c r="B327" s="175" t="s">
        <v>1564</v>
      </c>
      <c r="C327" s="184"/>
      <c r="E327" s="163"/>
      <c r="F327" s="194" t="str">
        <f t="shared" si="11"/>
        <v/>
      </c>
      <c r="G327" s="194" t="str">
        <f t="shared" si="12"/>
        <v/>
      </c>
    </row>
    <row r="328" spans="1:7" x14ac:dyDescent="0.3">
      <c r="A328" s="160" t="s">
        <v>1588</v>
      </c>
      <c r="B328" s="175" t="s">
        <v>70</v>
      </c>
      <c r="C328" s="182">
        <f>SUM(C310:C327)</f>
        <v>0</v>
      </c>
      <c r="D328" s="160">
        <f>SUM(D310:D327)</f>
        <v>0</v>
      </c>
      <c r="E328" s="163"/>
      <c r="F328" s="255">
        <f>SUM(F310:F327)</f>
        <v>0</v>
      </c>
      <c r="G328" s="255">
        <f>SUM(G310:G327)</f>
        <v>0</v>
      </c>
    </row>
    <row r="329" spans="1:7" x14ac:dyDescent="0.3">
      <c r="A329" s="160" t="s">
        <v>1589</v>
      </c>
      <c r="B329" s="175"/>
      <c r="E329" s="163"/>
      <c r="F329" s="163"/>
      <c r="G329" s="163"/>
    </row>
    <row r="330" spans="1:7" x14ac:dyDescent="0.3">
      <c r="A330" s="160" t="s">
        <v>1590</v>
      </c>
      <c r="B330" s="175"/>
      <c r="E330" s="163"/>
      <c r="F330" s="163"/>
      <c r="G330" s="163"/>
    </row>
    <row r="331" spans="1:7" x14ac:dyDescent="0.3">
      <c r="A331" s="160" t="s">
        <v>1591</v>
      </c>
      <c r="B331" s="175"/>
      <c r="E331" s="163"/>
      <c r="F331" s="163"/>
      <c r="G331" s="163"/>
    </row>
    <row r="332" spans="1:7" x14ac:dyDescent="0.3">
      <c r="A332" s="179"/>
      <c r="B332" s="179" t="s">
        <v>1592</v>
      </c>
      <c r="C332" s="179" t="s">
        <v>57</v>
      </c>
      <c r="D332" s="179" t="s">
        <v>1544</v>
      </c>
      <c r="E332" s="179"/>
      <c r="F332" s="179" t="s">
        <v>441</v>
      </c>
      <c r="G332" s="179" t="s">
        <v>1545</v>
      </c>
    </row>
    <row r="333" spans="1:7" x14ac:dyDescent="0.3">
      <c r="A333" s="160" t="s">
        <v>1593</v>
      </c>
      <c r="B333" s="175" t="s">
        <v>1594</v>
      </c>
      <c r="C333" s="184"/>
      <c r="E333" s="163"/>
      <c r="F333" s="194" t="str">
        <f>IF($C$346=0,"",IF(C333="[For completion]","",C333/$C$346))</f>
        <v/>
      </c>
      <c r="G333" s="194" t="str">
        <f>IF($D$346=0,"",IF(D333="[For completion]","",D333/$D$346))</f>
        <v/>
      </c>
    </row>
    <row r="334" spans="1:7" x14ac:dyDescent="0.3">
      <c r="A334" s="160" t="s">
        <v>1595</v>
      </c>
      <c r="B334" s="175" t="s">
        <v>1596</v>
      </c>
      <c r="C334" s="184"/>
      <c r="E334" s="163"/>
      <c r="F334" s="194" t="str">
        <f t="shared" ref="F334:F345" si="13">IF($C$346=0,"",IF(C334="[For completion]","",C334/$C$346))</f>
        <v/>
      </c>
      <c r="G334" s="194" t="str">
        <f t="shared" ref="G334:G345" si="14">IF($D$346=0,"",IF(D334="[For completion]","",D334/$D$346))</f>
        <v/>
      </c>
    </row>
    <row r="335" spans="1:7" x14ac:dyDescent="0.3">
      <c r="A335" s="160" t="s">
        <v>1597</v>
      </c>
      <c r="B335" s="175" t="s">
        <v>1598</v>
      </c>
      <c r="C335" s="184"/>
      <c r="E335" s="163"/>
      <c r="F335" s="194" t="str">
        <f t="shared" si="13"/>
        <v/>
      </c>
      <c r="G335" s="194" t="str">
        <f t="shared" si="14"/>
        <v/>
      </c>
    </row>
    <row r="336" spans="1:7" x14ac:dyDescent="0.3">
      <c r="A336" s="160" t="s">
        <v>1599</v>
      </c>
      <c r="B336" s="175" t="s">
        <v>1600</v>
      </c>
      <c r="C336" s="184"/>
      <c r="E336" s="163"/>
      <c r="F336" s="194" t="str">
        <f t="shared" si="13"/>
        <v/>
      </c>
      <c r="G336" s="194" t="str">
        <f t="shared" si="14"/>
        <v/>
      </c>
    </row>
    <row r="337" spans="1:7" x14ac:dyDescent="0.3">
      <c r="A337" s="160" t="s">
        <v>1601</v>
      </c>
      <c r="B337" s="175" t="s">
        <v>1602</v>
      </c>
      <c r="C337" s="184"/>
      <c r="E337" s="163"/>
      <c r="F337" s="194" t="str">
        <f t="shared" si="13"/>
        <v/>
      </c>
      <c r="G337" s="194" t="str">
        <f t="shared" si="14"/>
        <v/>
      </c>
    </row>
    <row r="338" spans="1:7" x14ac:dyDescent="0.3">
      <c r="A338" s="160" t="s">
        <v>1603</v>
      </c>
      <c r="B338" s="175" t="s">
        <v>1604</v>
      </c>
      <c r="C338" s="184"/>
      <c r="E338" s="163"/>
      <c r="F338" s="194" t="str">
        <f t="shared" si="13"/>
        <v/>
      </c>
      <c r="G338" s="194" t="str">
        <f t="shared" si="14"/>
        <v/>
      </c>
    </row>
    <row r="339" spans="1:7" x14ac:dyDescent="0.3">
      <c r="A339" s="160" t="s">
        <v>1605</v>
      </c>
      <c r="B339" s="175" t="s">
        <v>1606</v>
      </c>
      <c r="C339" s="184"/>
      <c r="E339" s="163"/>
      <c r="F339" s="194" t="str">
        <f t="shared" si="13"/>
        <v/>
      </c>
      <c r="G339" s="194" t="str">
        <f t="shared" si="14"/>
        <v/>
      </c>
    </row>
    <row r="340" spans="1:7" x14ac:dyDescent="0.3">
      <c r="A340" s="160" t="s">
        <v>1607</v>
      </c>
      <c r="B340" s="175" t="s">
        <v>1608</v>
      </c>
      <c r="C340" s="184"/>
      <c r="E340" s="163"/>
      <c r="F340" s="194" t="str">
        <f t="shared" si="13"/>
        <v/>
      </c>
      <c r="G340" s="194" t="str">
        <f t="shared" si="14"/>
        <v/>
      </c>
    </row>
    <row r="341" spans="1:7" x14ac:dyDescent="0.3">
      <c r="A341" s="160" t="s">
        <v>1609</v>
      </c>
      <c r="B341" s="175" t="s">
        <v>1610</v>
      </c>
      <c r="C341" s="184"/>
      <c r="E341" s="163"/>
      <c r="F341" s="194" t="str">
        <f t="shared" si="13"/>
        <v/>
      </c>
      <c r="G341" s="194" t="str">
        <f t="shared" si="14"/>
        <v/>
      </c>
    </row>
    <row r="342" spans="1:7" x14ac:dyDescent="0.3">
      <c r="A342" s="160" t="s">
        <v>1611</v>
      </c>
      <c r="B342" s="160" t="s">
        <v>1612</v>
      </c>
      <c r="C342" s="184"/>
      <c r="E342" s="155"/>
      <c r="F342" s="194" t="str">
        <f t="shared" si="13"/>
        <v/>
      </c>
      <c r="G342" s="194" t="str">
        <f t="shared" si="14"/>
        <v/>
      </c>
    </row>
    <row r="343" spans="1:7" x14ac:dyDescent="0.3">
      <c r="A343" s="160" t="s">
        <v>1613</v>
      </c>
      <c r="B343" s="160" t="s">
        <v>1614</v>
      </c>
      <c r="C343" s="184"/>
      <c r="E343" s="155"/>
      <c r="F343" s="194" t="str">
        <f t="shared" si="13"/>
        <v/>
      </c>
      <c r="G343" s="194" t="str">
        <f t="shared" si="14"/>
        <v/>
      </c>
    </row>
    <row r="344" spans="1:7" x14ac:dyDescent="0.3">
      <c r="A344" s="160" t="s">
        <v>1615</v>
      </c>
      <c r="B344" s="175" t="s">
        <v>1616</v>
      </c>
      <c r="C344" s="184"/>
      <c r="E344" s="163"/>
      <c r="F344" s="194" t="str">
        <f t="shared" si="13"/>
        <v/>
      </c>
      <c r="G344" s="194" t="str">
        <f t="shared" si="14"/>
        <v/>
      </c>
    </row>
    <row r="345" spans="1:7" x14ac:dyDescent="0.3">
      <c r="A345" s="160" t="s">
        <v>1617</v>
      </c>
      <c r="B345" s="160" t="s">
        <v>1564</v>
      </c>
      <c r="C345" s="184"/>
      <c r="E345" s="155"/>
      <c r="F345" s="194" t="str">
        <f t="shared" si="13"/>
        <v/>
      </c>
      <c r="G345" s="194" t="str">
        <f t="shared" si="14"/>
        <v/>
      </c>
    </row>
    <row r="346" spans="1:7" x14ac:dyDescent="0.3">
      <c r="A346" s="160" t="s">
        <v>1618</v>
      </c>
      <c r="B346" s="175" t="s">
        <v>70</v>
      </c>
      <c r="C346" s="182">
        <f>SUM(C333:C345)</f>
        <v>0</v>
      </c>
      <c r="D346" s="160">
        <f>SUM(D333:D345)</f>
        <v>0</v>
      </c>
      <c r="E346" s="163"/>
      <c r="F346" s="255">
        <f>SUM(F333:F345)</f>
        <v>0</v>
      </c>
      <c r="G346" s="255">
        <f>SUM(G333:G345)</f>
        <v>0</v>
      </c>
    </row>
    <row r="347" spans="1:7" hidden="1" x14ac:dyDescent="0.3">
      <c r="A347" s="160" t="s">
        <v>1619</v>
      </c>
      <c r="B347" s="175"/>
      <c r="C347" s="184"/>
      <c r="E347" s="163"/>
      <c r="F347" s="237"/>
      <c r="G347" s="237"/>
    </row>
    <row r="348" spans="1:7" hidden="1" x14ac:dyDescent="0.3">
      <c r="A348" s="160" t="s">
        <v>1620</v>
      </c>
      <c r="B348" s="175"/>
      <c r="C348" s="184"/>
      <c r="E348" s="163"/>
      <c r="F348" s="237"/>
      <c r="G348" s="237"/>
    </row>
    <row r="349" spans="1:7" hidden="1" x14ac:dyDescent="0.3">
      <c r="A349" s="160" t="s">
        <v>1621</v>
      </c>
      <c r="B349" s="155"/>
      <c r="C349" s="155"/>
      <c r="D349" s="155"/>
      <c r="E349" s="155"/>
      <c r="F349" s="155"/>
      <c r="G349" s="155"/>
    </row>
    <row r="350" spans="1:7" hidden="1" x14ac:dyDescent="0.3">
      <c r="A350" s="160" t="s">
        <v>1622</v>
      </c>
      <c r="B350" s="155"/>
      <c r="C350" s="155"/>
      <c r="D350" s="155"/>
      <c r="E350" s="155"/>
      <c r="F350" s="155"/>
      <c r="G350" s="155"/>
    </row>
    <row r="351" spans="1:7" hidden="1" x14ac:dyDescent="0.3">
      <c r="A351" s="160" t="s">
        <v>1623</v>
      </c>
      <c r="B351" s="175"/>
      <c r="C351" s="184"/>
      <c r="E351" s="163"/>
      <c r="F351" s="237"/>
      <c r="G351" s="237"/>
    </row>
    <row r="352" spans="1:7" hidden="1" x14ac:dyDescent="0.3">
      <c r="A352" s="160" t="s">
        <v>1624</v>
      </c>
      <c r="B352" s="175"/>
      <c r="C352" s="184"/>
      <c r="E352" s="163"/>
      <c r="F352" s="237"/>
      <c r="G352" s="237"/>
    </row>
    <row r="353" spans="1:7" hidden="1" x14ac:dyDescent="0.3">
      <c r="A353" s="160" t="s">
        <v>1625</v>
      </c>
      <c r="B353" s="175"/>
      <c r="C353" s="184"/>
      <c r="E353" s="163"/>
      <c r="F353" s="237"/>
      <c r="G353" s="237"/>
    </row>
    <row r="354" spans="1:7" hidden="1" x14ac:dyDescent="0.3">
      <c r="A354" s="160" t="s">
        <v>1626</v>
      </c>
      <c r="B354" s="175"/>
      <c r="C354" s="184"/>
      <c r="E354" s="163"/>
      <c r="F354" s="237"/>
      <c r="G354" s="237"/>
    </row>
    <row r="355" spans="1:7" hidden="1" x14ac:dyDescent="0.3">
      <c r="A355" s="160" t="s">
        <v>1627</v>
      </c>
      <c r="B355" s="175"/>
      <c r="E355" s="163"/>
      <c r="F355" s="163"/>
      <c r="G355" s="163"/>
    </row>
    <row r="356" spans="1:7" hidden="1" x14ac:dyDescent="0.3">
      <c r="A356" s="160" t="s">
        <v>1628</v>
      </c>
      <c r="B356" s="175"/>
      <c r="E356" s="163"/>
      <c r="F356" s="163"/>
      <c r="G356" s="163"/>
    </row>
    <row r="357" spans="1:7" x14ac:dyDescent="0.3">
      <c r="A357" s="179"/>
      <c r="B357" s="179" t="s">
        <v>1629</v>
      </c>
      <c r="C357" s="179" t="s">
        <v>57</v>
      </c>
      <c r="D357" s="179" t="s">
        <v>1544</v>
      </c>
      <c r="E357" s="179"/>
      <c r="F357" s="179" t="s">
        <v>441</v>
      </c>
      <c r="G357" s="179" t="s">
        <v>1545</v>
      </c>
    </row>
    <row r="358" spans="1:7" x14ac:dyDescent="0.3">
      <c r="A358" s="160" t="s">
        <v>1630</v>
      </c>
      <c r="B358" s="175" t="s">
        <v>1631</v>
      </c>
      <c r="C358" s="184"/>
      <c r="E358" s="163"/>
      <c r="F358" s="194" t="str">
        <f>IF($C$365=0,"",IF(C358="[For completion]","",C358/$C$365))</f>
        <v/>
      </c>
      <c r="G358" s="194" t="str">
        <f>IF($D$365=0,"",IF(D358="[For completion]","",D358/$D$365))</f>
        <v/>
      </c>
    </row>
    <row r="359" spans="1:7" x14ac:dyDescent="0.3">
      <c r="A359" s="160" t="s">
        <v>1632</v>
      </c>
      <c r="B359" s="256" t="s">
        <v>1633</v>
      </c>
      <c r="C359" s="184"/>
      <c r="E359" s="163"/>
      <c r="F359" s="194" t="str">
        <f t="shared" ref="F359:F364" si="15">IF($C$365=0,"",IF(C359="[For completion]","",C359/$C$365))</f>
        <v/>
      </c>
      <c r="G359" s="194" t="str">
        <f t="shared" ref="G359:G364" si="16">IF($D$365=0,"",IF(D359="[For completion]","",D359/$D$365))</f>
        <v/>
      </c>
    </row>
    <row r="360" spans="1:7" x14ac:dyDescent="0.3">
      <c r="A360" s="160" t="s">
        <v>1634</v>
      </c>
      <c r="B360" s="175" t="s">
        <v>1635</v>
      </c>
      <c r="C360" s="184"/>
      <c r="E360" s="163"/>
      <c r="F360" s="194" t="str">
        <f t="shared" si="15"/>
        <v/>
      </c>
      <c r="G360" s="194" t="str">
        <f t="shared" si="16"/>
        <v/>
      </c>
    </row>
    <row r="361" spans="1:7" x14ac:dyDescent="0.3">
      <c r="A361" s="160" t="s">
        <v>1636</v>
      </c>
      <c r="B361" s="175" t="s">
        <v>1637</v>
      </c>
      <c r="C361" s="184"/>
      <c r="E361" s="163"/>
      <c r="F361" s="194" t="str">
        <f t="shared" si="15"/>
        <v/>
      </c>
      <c r="G361" s="194" t="str">
        <f t="shared" si="16"/>
        <v/>
      </c>
    </row>
    <row r="362" spans="1:7" x14ac:dyDescent="0.3">
      <c r="A362" s="160" t="s">
        <v>1638</v>
      </c>
      <c r="B362" s="175" t="s">
        <v>1639</v>
      </c>
      <c r="C362" s="184"/>
      <c r="E362" s="163"/>
      <c r="F362" s="194" t="str">
        <f t="shared" si="15"/>
        <v/>
      </c>
      <c r="G362" s="194" t="str">
        <f t="shared" si="16"/>
        <v/>
      </c>
    </row>
    <row r="363" spans="1:7" x14ac:dyDescent="0.3">
      <c r="A363" s="160" t="s">
        <v>1640</v>
      </c>
      <c r="B363" s="175" t="s">
        <v>1641</v>
      </c>
      <c r="C363" s="184"/>
      <c r="E363" s="163"/>
      <c r="F363" s="194" t="str">
        <f t="shared" si="15"/>
        <v/>
      </c>
      <c r="G363" s="194" t="str">
        <f t="shared" si="16"/>
        <v/>
      </c>
    </row>
    <row r="364" spans="1:7" x14ac:dyDescent="0.3">
      <c r="A364" s="160" t="s">
        <v>1642</v>
      </c>
      <c r="B364" s="175" t="s">
        <v>1643</v>
      </c>
      <c r="C364" s="184"/>
      <c r="E364" s="163"/>
      <c r="F364" s="194" t="str">
        <f t="shared" si="15"/>
        <v/>
      </c>
      <c r="G364" s="194" t="str">
        <f t="shared" si="16"/>
        <v/>
      </c>
    </row>
    <row r="365" spans="1:7" x14ac:dyDescent="0.3">
      <c r="A365" s="160" t="s">
        <v>1644</v>
      </c>
      <c r="B365" s="175" t="s">
        <v>70</v>
      </c>
      <c r="C365" s="182">
        <f>SUM(C358:C364)</f>
        <v>0</v>
      </c>
      <c r="D365" s="160">
        <f>SUM(D358:D364)</f>
        <v>0</v>
      </c>
      <c r="E365" s="163"/>
      <c r="F365" s="255">
        <f>SUM(F358:F364)</f>
        <v>0</v>
      </c>
      <c r="G365" s="255">
        <f>SUM(G358:G364)</f>
        <v>0</v>
      </c>
    </row>
    <row r="366" spans="1:7" x14ac:dyDescent="0.3">
      <c r="A366" s="160" t="s">
        <v>1645</v>
      </c>
      <c r="B366" s="175"/>
      <c r="E366" s="163"/>
      <c r="F366" s="163"/>
      <c r="G366" s="163"/>
    </row>
    <row r="367" spans="1:7" x14ac:dyDescent="0.3">
      <c r="A367" s="179"/>
      <c r="B367" s="179" t="s">
        <v>1646</v>
      </c>
      <c r="C367" s="179" t="s">
        <v>57</v>
      </c>
      <c r="D367" s="179" t="s">
        <v>1544</v>
      </c>
      <c r="E367" s="179"/>
      <c r="F367" s="179" t="s">
        <v>441</v>
      </c>
      <c r="G367" s="179" t="s">
        <v>1545</v>
      </c>
    </row>
    <row r="368" spans="1:7" x14ac:dyDescent="0.3">
      <c r="A368" s="160" t="s">
        <v>1647</v>
      </c>
      <c r="B368" s="175" t="s">
        <v>1648</v>
      </c>
      <c r="C368" s="184"/>
      <c r="E368" s="163"/>
      <c r="F368" s="194" t="str">
        <f>IF($C$372=0,"",IF(C368="[For completion]","",C368/$C$372))</f>
        <v/>
      </c>
      <c r="G368" s="194" t="str">
        <f>IF($D$372=0,"",IF(D368="[For completion]","",D368/$D$372))</f>
        <v/>
      </c>
    </row>
    <row r="369" spans="1:7" x14ac:dyDescent="0.3">
      <c r="A369" s="160" t="s">
        <v>1649</v>
      </c>
      <c r="B369" s="256" t="s">
        <v>1650</v>
      </c>
      <c r="C369" s="184"/>
      <c r="E369" s="163"/>
      <c r="F369" s="194" t="str">
        <f>IF($C$372=0,"",IF(C369="[For completion]","",C369/$C$372))</f>
        <v/>
      </c>
      <c r="G369" s="194" t="str">
        <f>IF($D$372=0,"",IF(D369="[For completion]","",D369/$D$372))</f>
        <v/>
      </c>
    </row>
    <row r="370" spans="1:7" x14ac:dyDescent="0.3">
      <c r="A370" s="160" t="s">
        <v>1651</v>
      </c>
      <c r="B370" s="175" t="s">
        <v>1643</v>
      </c>
      <c r="C370" s="184"/>
      <c r="E370" s="163"/>
      <c r="F370" s="194" t="str">
        <f>IF($C$372=0,"",IF(C370="[For completion]","",C370/$C$372))</f>
        <v/>
      </c>
      <c r="G370" s="194" t="str">
        <f>IF($D$372=0,"",IF(D370="[For completion]","",D370/$D$372))</f>
        <v/>
      </c>
    </row>
    <row r="371" spans="1:7" x14ac:dyDescent="0.3">
      <c r="A371" s="160" t="s">
        <v>1652</v>
      </c>
      <c r="B371" s="160" t="s">
        <v>1564</v>
      </c>
      <c r="C371" s="184"/>
      <c r="E371" s="163"/>
      <c r="F371" s="194" t="str">
        <f>IF($C$372=0,"",IF(C371="[For completion]","",C371/$C$372))</f>
        <v/>
      </c>
      <c r="G371" s="194" t="str">
        <f>IF($D$372=0,"",IF(D371="[For completion]","",D371/$D$372))</f>
        <v/>
      </c>
    </row>
    <row r="372" spans="1:7" x14ac:dyDescent="0.3">
      <c r="A372" s="160" t="s">
        <v>1653</v>
      </c>
      <c r="B372" s="175" t="s">
        <v>70</v>
      </c>
      <c r="C372" s="182">
        <f>SUM(C368:C371)</f>
        <v>0</v>
      </c>
      <c r="D372" s="160">
        <f>SUM(D368:D371)</f>
        <v>0</v>
      </c>
      <c r="E372" s="163"/>
      <c r="F372" s="255">
        <f>SUM(F368:F371)</f>
        <v>0</v>
      </c>
      <c r="G372" s="255">
        <f>SUM(G368:G371)</f>
        <v>0</v>
      </c>
    </row>
    <row r="373" spans="1:7" x14ac:dyDescent="0.3">
      <c r="A373" s="160" t="s">
        <v>1654</v>
      </c>
      <c r="B373" s="175"/>
      <c r="E373" s="163"/>
      <c r="F373" s="163"/>
      <c r="G373" s="163"/>
    </row>
    <row r="374" spans="1:7" x14ac:dyDescent="0.3">
      <c r="A374" s="179"/>
      <c r="B374" s="179" t="s">
        <v>1655</v>
      </c>
      <c r="C374" s="179" t="s">
        <v>1656</v>
      </c>
      <c r="D374" s="179" t="s">
        <v>1657</v>
      </c>
      <c r="E374" s="179"/>
      <c r="F374" s="179" t="s">
        <v>1658</v>
      </c>
      <c r="G374" s="179"/>
    </row>
    <row r="375" spans="1:7" x14ac:dyDescent="0.3">
      <c r="A375" s="160" t="s">
        <v>1659</v>
      </c>
      <c r="B375" s="175" t="s">
        <v>1631</v>
      </c>
      <c r="C375" s="257"/>
      <c r="E375" s="153"/>
      <c r="F375" s="220"/>
      <c r="G375" s="194" t="str">
        <f>IF($D$393=0,"",IF(D375="[For completion]","",D375/$D$393))</f>
        <v/>
      </c>
    </row>
    <row r="376" spans="1:7" x14ac:dyDescent="0.3">
      <c r="A376" s="160" t="s">
        <v>1660</v>
      </c>
      <c r="B376" s="175" t="s">
        <v>1633</v>
      </c>
      <c r="C376" s="257"/>
      <c r="E376" s="153"/>
      <c r="F376" s="220"/>
      <c r="G376" s="194" t="str">
        <f t="shared" ref="G376:G393" si="17">IF($D$393=0,"",IF(D376="[For completion]","",D376/$D$393))</f>
        <v/>
      </c>
    </row>
    <row r="377" spans="1:7" x14ac:dyDescent="0.3">
      <c r="A377" s="160" t="s">
        <v>1661</v>
      </c>
      <c r="B377" s="175" t="s">
        <v>1635</v>
      </c>
      <c r="C377" s="257"/>
      <c r="E377" s="153"/>
      <c r="F377" s="220"/>
      <c r="G377" s="194" t="str">
        <f t="shared" si="17"/>
        <v/>
      </c>
    </row>
    <row r="378" spans="1:7" x14ac:dyDescent="0.3">
      <c r="A378" s="160" t="s">
        <v>1662</v>
      </c>
      <c r="B378" s="175" t="s">
        <v>1637</v>
      </c>
      <c r="C378" s="257"/>
      <c r="E378" s="153"/>
      <c r="F378" s="220"/>
      <c r="G378" s="194" t="str">
        <f t="shared" si="17"/>
        <v/>
      </c>
    </row>
    <row r="379" spans="1:7" x14ac:dyDescent="0.3">
      <c r="A379" s="160" t="s">
        <v>1663</v>
      </c>
      <c r="B379" s="175" t="s">
        <v>1639</v>
      </c>
      <c r="C379" s="257"/>
      <c r="E379" s="153"/>
      <c r="F379" s="220"/>
      <c r="G379" s="194" t="str">
        <f t="shared" si="17"/>
        <v/>
      </c>
    </row>
    <row r="380" spans="1:7" x14ac:dyDescent="0.3">
      <c r="A380" s="160" t="s">
        <v>1664</v>
      </c>
      <c r="B380" s="175" t="s">
        <v>1641</v>
      </c>
      <c r="C380" s="257"/>
      <c r="E380" s="153"/>
      <c r="F380" s="220"/>
      <c r="G380" s="194" t="str">
        <f t="shared" si="17"/>
        <v/>
      </c>
    </row>
    <row r="381" spans="1:7" x14ac:dyDescent="0.3">
      <c r="A381" s="160" t="s">
        <v>1665</v>
      </c>
      <c r="B381" s="175" t="s">
        <v>1643</v>
      </c>
      <c r="C381" s="257"/>
      <c r="E381" s="153"/>
      <c r="F381" s="220"/>
      <c r="G381" s="194" t="str">
        <f t="shared" si="17"/>
        <v/>
      </c>
    </row>
    <row r="382" spans="1:7" x14ac:dyDescent="0.3">
      <c r="A382" s="160" t="s">
        <v>1666</v>
      </c>
      <c r="B382" s="175" t="s">
        <v>1564</v>
      </c>
      <c r="C382" s="257"/>
      <c r="E382" s="153"/>
      <c r="F382" s="220"/>
      <c r="G382" s="194" t="str">
        <f t="shared" si="17"/>
        <v/>
      </c>
    </row>
    <row r="383" spans="1:7" x14ac:dyDescent="0.3">
      <c r="A383" s="160" t="s">
        <v>1667</v>
      </c>
      <c r="B383" s="175" t="s">
        <v>70</v>
      </c>
      <c r="C383" s="182">
        <v>0</v>
      </c>
      <c r="D383" s="160">
        <v>0</v>
      </c>
      <c r="E383" s="153"/>
      <c r="G383" s="194" t="str">
        <f t="shared" si="17"/>
        <v/>
      </c>
    </row>
    <row r="384" spans="1:7" x14ac:dyDescent="0.3">
      <c r="A384" s="160" t="s">
        <v>1668</v>
      </c>
      <c r="B384" s="175" t="s">
        <v>1669</v>
      </c>
      <c r="F384" s="220"/>
      <c r="G384" s="194" t="str">
        <f t="shared" si="17"/>
        <v/>
      </c>
    </row>
    <row r="385" spans="1:7" hidden="1" x14ac:dyDescent="0.3">
      <c r="A385" s="160" t="s">
        <v>1670</v>
      </c>
      <c r="B385" s="175"/>
      <c r="C385" s="184"/>
      <c r="E385" s="153"/>
      <c r="F385" s="194"/>
      <c r="G385" s="194" t="str">
        <f t="shared" si="17"/>
        <v/>
      </c>
    </row>
    <row r="386" spans="1:7" hidden="1" x14ac:dyDescent="0.3">
      <c r="A386" s="160" t="s">
        <v>1671</v>
      </c>
      <c r="B386" s="175"/>
      <c r="C386" s="184"/>
      <c r="E386" s="153"/>
      <c r="F386" s="194"/>
      <c r="G386" s="194" t="str">
        <f t="shared" si="17"/>
        <v/>
      </c>
    </row>
    <row r="387" spans="1:7" hidden="1" x14ac:dyDescent="0.3">
      <c r="A387" s="160" t="s">
        <v>1672</v>
      </c>
      <c r="B387" s="175"/>
      <c r="C387" s="184"/>
      <c r="E387" s="153"/>
      <c r="F387" s="194"/>
      <c r="G387" s="194" t="str">
        <f t="shared" si="17"/>
        <v/>
      </c>
    </row>
    <row r="388" spans="1:7" hidden="1" x14ac:dyDescent="0.3">
      <c r="A388" s="160" t="s">
        <v>1673</v>
      </c>
      <c r="B388" s="175"/>
      <c r="C388" s="184"/>
      <c r="E388" s="153"/>
      <c r="F388" s="194"/>
      <c r="G388" s="194" t="str">
        <f t="shared" si="17"/>
        <v/>
      </c>
    </row>
    <row r="389" spans="1:7" hidden="1" x14ac:dyDescent="0.3">
      <c r="A389" s="160" t="s">
        <v>1674</v>
      </c>
      <c r="B389" s="175"/>
      <c r="C389" s="184"/>
      <c r="E389" s="153"/>
      <c r="F389" s="194"/>
      <c r="G389" s="194" t="str">
        <f t="shared" si="17"/>
        <v/>
      </c>
    </row>
    <row r="390" spans="1:7" hidden="1" x14ac:dyDescent="0.3">
      <c r="A390" s="160" t="s">
        <v>1675</v>
      </c>
      <c r="B390" s="175"/>
      <c r="C390" s="184"/>
      <c r="E390" s="153"/>
      <c r="F390" s="194"/>
      <c r="G390" s="194" t="str">
        <f t="shared" si="17"/>
        <v/>
      </c>
    </row>
    <row r="391" spans="1:7" hidden="1" x14ac:dyDescent="0.3">
      <c r="A391" s="160" t="s">
        <v>1676</v>
      </c>
      <c r="B391" s="175"/>
      <c r="C391" s="184"/>
      <c r="E391" s="153"/>
      <c r="F391" s="194"/>
      <c r="G391" s="194" t="str">
        <f t="shared" si="17"/>
        <v/>
      </c>
    </row>
    <row r="392" spans="1:7" hidden="1" x14ac:dyDescent="0.3">
      <c r="A392" s="160" t="s">
        <v>1677</v>
      </c>
      <c r="B392" s="175"/>
      <c r="C392" s="184"/>
      <c r="E392" s="153"/>
      <c r="F392" s="194"/>
      <c r="G392" s="194" t="str">
        <f t="shared" si="17"/>
        <v/>
      </c>
    </row>
    <row r="393" spans="1:7" hidden="1" x14ac:dyDescent="0.3">
      <c r="A393" s="160" t="s">
        <v>1678</v>
      </c>
      <c r="B393" s="175"/>
      <c r="C393" s="184"/>
      <c r="E393" s="153"/>
      <c r="F393" s="194"/>
      <c r="G393" s="194" t="str">
        <f t="shared" si="17"/>
        <v/>
      </c>
    </row>
    <row r="394" spans="1:7" hidden="1" x14ac:dyDescent="0.3">
      <c r="A394" s="160" t="s">
        <v>1679</v>
      </c>
      <c r="C394" s="258"/>
      <c r="E394" s="153"/>
      <c r="F394" s="153"/>
    </row>
    <row r="395" spans="1:7" hidden="1" x14ac:dyDescent="0.3">
      <c r="A395" s="160" t="s">
        <v>1680</v>
      </c>
      <c r="C395" s="258"/>
      <c r="E395" s="153"/>
      <c r="F395" s="153"/>
    </row>
    <row r="396" spans="1:7" hidden="1" x14ac:dyDescent="0.3">
      <c r="A396" s="160" t="s">
        <v>1681</v>
      </c>
      <c r="C396" s="258"/>
      <c r="E396" s="153"/>
      <c r="F396" s="153"/>
    </row>
    <row r="397" spans="1:7" hidden="1" x14ac:dyDescent="0.3">
      <c r="A397" s="160" t="s">
        <v>1682</v>
      </c>
      <c r="C397" s="258"/>
      <c r="E397" s="153"/>
      <c r="F397" s="153"/>
    </row>
    <row r="398" spans="1:7" hidden="1" x14ac:dyDescent="0.3">
      <c r="A398" s="160" t="s">
        <v>1683</v>
      </c>
      <c r="C398" s="258"/>
      <c r="E398" s="153"/>
      <c r="F398" s="153"/>
    </row>
    <row r="399" spans="1:7" hidden="1" x14ac:dyDescent="0.3">
      <c r="A399" s="160" t="s">
        <v>1684</v>
      </c>
      <c r="C399" s="258"/>
      <c r="E399" s="153"/>
      <c r="F399" s="153"/>
    </row>
    <row r="400" spans="1:7" hidden="1" x14ac:dyDescent="0.3">
      <c r="A400" s="160" t="s">
        <v>1685</v>
      </c>
      <c r="C400" s="258"/>
      <c r="E400" s="153"/>
      <c r="F400" s="153"/>
    </row>
    <row r="401" spans="1:6" hidden="1" x14ac:dyDescent="0.3">
      <c r="A401" s="160" t="s">
        <v>1686</v>
      </c>
      <c r="C401" s="258"/>
      <c r="E401" s="153"/>
      <c r="F401" s="153"/>
    </row>
    <row r="402" spans="1:6" hidden="1" x14ac:dyDescent="0.3">
      <c r="A402" s="160" t="s">
        <v>1687</v>
      </c>
      <c r="C402" s="258"/>
      <c r="E402" s="153"/>
      <c r="F402" s="153"/>
    </row>
    <row r="403" spans="1:6" hidden="1" x14ac:dyDescent="0.3">
      <c r="A403" s="160" t="s">
        <v>1688</v>
      </c>
      <c r="C403" s="258"/>
      <c r="E403" s="153"/>
      <c r="F403" s="153"/>
    </row>
    <row r="404" spans="1:6" hidden="1" x14ac:dyDescent="0.3">
      <c r="A404" s="160" t="s">
        <v>1689</v>
      </c>
      <c r="C404" s="258"/>
      <c r="E404" s="153"/>
      <c r="F404" s="153"/>
    </row>
    <row r="405" spans="1:6" hidden="1" x14ac:dyDescent="0.3">
      <c r="A405" s="160" t="s">
        <v>1690</v>
      </c>
      <c r="C405" s="258"/>
      <c r="E405" s="153"/>
      <c r="F405" s="153"/>
    </row>
    <row r="406" spans="1:6" hidden="1" x14ac:dyDescent="0.3">
      <c r="A406" s="160" t="s">
        <v>1691</v>
      </c>
      <c r="C406" s="258"/>
      <c r="E406" s="153"/>
      <c r="F406" s="153"/>
    </row>
    <row r="407" spans="1:6" hidden="1" x14ac:dyDescent="0.3">
      <c r="A407" s="160" t="s">
        <v>1692</v>
      </c>
      <c r="C407" s="258"/>
      <c r="E407" s="153"/>
      <c r="F407" s="153"/>
    </row>
    <row r="408" spans="1:6" hidden="1" x14ac:dyDescent="0.3">
      <c r="A408" s="160" t="s">
        <v>1693</v>
      </c>
      <c r="C408" s="258"/>
      <c r="E408" s="153"/>
      <c r="F408" s="153"/>
    </row>
    <row r="409" spans="1:6" hidden="1" x14ac:dyDescent="0.3">
      <c r="A409" s="160" t="s">
        <v>1694</v>
      </c>
      <c r="C409" s="258"/>
      <c r="E409" s="153"/>
      <c r="F409" s="153"/>
    </row>
    <row r="410" spans="1:6" hidden="1" x14ac:dyDescent="0.3">
      <c r="A410" s="160" t="s">
        <v>1695</v>
      </c>
      <c r="C410" s="258"/>
      <c r="E410" s="153"/>
      <c r="F410" s="153"/>
    </row>
    <row r="411" spans="1:6" hidden="1" x14ac:dyDescent="0.3">
      <c r="A411" s="160" t="s">
        <v>1696</v>
      </c>
      <c r="C411" s="258"/>
      <c r="E411" s="153"/>
      <c r="F411" s="153"/>
    </row>
    <row r="412" spans="1:6" hidden="1" x14ac:dyDescent="0.3">
      <c r="A412" s="160" t="s">
        <v>1697</v>
      </c>
      <c r="C412" s="258"/>
      <c r="E412" s="153"/>
      <c r="F412" s="153"/>
    </row>
    <row r="413" spans="1:6" hidden="1" x14ac:dyDescent="0.3">
      <c r="A413" s="160" t="s">
        <v>1698</v>
      </c>
      <c r="C413" s="258"/>
      <c r="E413" s="153"/>
      <c r="F413" s="153"/>
    </row>
    <row r="414" spans="1:6" hidden="1" x14ac:dyDescent="0.3">
      <c r="A414" s="160" t="s">
        <v>1699</v>
      </c>
      <c r="C414" s="258"/>
      <c r="E414" s="153"/>
      <c r="F414" s="153"/>
    </row>
    <row r="415" spans="1:6" hidden="1" x14ac:dyDescent="0.3">
      <c r="A415" s="160" t="s">
        <v>1700</v>
      </c>
      <c r="C415" s="258"/>
      <c r="E415" s="153"/>
      <c r="F415" s="153"/>
    </row>
    <row r="416" spans="1:6" hidden="1" x14ac:dyDescent="0.3">
      <c r="A416" s="160" t="s">
        <v>1701</v>
      </c>
      <c r="C416" s="258"/>
      <c r="E416" s="153"/>
      <c r="F416" s="153"/>
    </row>
    <row r="417" spans="1:7" hidden="1" x14ac:dyDescent="0.3">
      <c r="A417" s="160" t="s">
        <v>1702</v>
      </c>
      <c r="C417" s="258"/>
      <c r="E417" s="153"/>
      <c r="F417" s="153"/>
    </row>
    <row r="418" spans="1:7" hidden="1" x14ac:dyDescent="0.3">
      <c r="A418" s="160" t="s">
        <v>1703</v>
      </c>
      <c r="C418" s="258"/>
      <c r="E418" s="153"/>
      <c r="F418" s="153"/>
    </row>
    <row r="419" spans="1:7" hidden="1" x14ac:dyDescent="0.3">
      <c r="A419" s="160" t="s">
        <v>1704</v>
      </c>
      <c r="C419" s="258"/>
      <c r="E419" s="153"/>
      <c r="F419" s="153"/>
    </row>
    <row r="420" spans="1:7" hidden="1" x14ac:dyDescent="0.3">
      <c r="A420" s="160" t="s">
        <v>1705</v>
      </c>
      <c r="C420" s="258"/>
      <c r="E420" s="153"/>
      <c r="F420" s="153"/>
    </row>
    <row r="421" spans="1:7" hidden="1" x14ac:dyDescent="0.3">
      <c r="A421" s="160" t="s">
        <v>1706</v>
      </c>
      <c r="C421" s="258"/>
      <c r="E421" s="153"/>
      <c r="F421" s="153"/>
    </row>
    <row r="422" spans="1:7" hidden="1" x14ac:dyDescent="0.3">
      <c r="A422" s="160" t="s">
        <v>1707</v>
      </c>
      <c r="C422" s="258"/>
      <c r="E422" s="153"/>
      <c r="F422" s="153"/>
    </row>
    <row r="423" spans="1:7" ht="18" x14ac:dyDescent="0.3">
      <c r="A423" s="245"/>
      <c r="B423" s="246" t="s">
        <v>1708</v>
      </c>
      <c r="C423" s="245"/>
      <c r="D423" s="245"/>
      <c r="E423" s="245"/>
      <c r="F423" s="247"/>
      <c r="G423" s="247"/>
    </row>
    <row r="424" spans="1:7" x14ac:dyDescent="0.3">
      <c r="A424" s="178"/>
      <c r="B424" s="178" t="s">
        <v>1709</v>
      </c>
      <c r="C424" s="178" t="s">
        <v>621</v>
      </c>
      <c r="D424" s="178" t="s">
        <v>622</v>
      </c>
      <c r="E424" s="178"/>
      <c r="F424" s="178" t="s">
        <v>442</v>
      </c>
      <c r="G424" s="178" t="s">
        <v>623</v>
      </c>
    </row>
    <row r="425" spans="1:7" x14ac:dyDescent="0.3">
      <c r="A425" s="160" t="s">
        <v>1710</v>
      </c>
      <c r="B425" s="160" t="s">
        <v>625</v>
      </c>
      <c r="C425" s="184"/>
      <c r="D425" s="171"/>
      <c r="E425" s="171"/>
      <c r="F425" s="201"/>
      <c r="G425" s="201"/>
    </row>
    <row r="426" spans="1:7" x14ac:dyDescent="0.3">
      <c r="A426" s="171"/>
      <c r="D426" s="171"/>
      <c r="E426" s="171"/>
      <c r="F426" s="201"/>
      <c r="G426" s="201"/>
    </row>
    <row r="427" spans="1:7" x14ac:dyDescent="0.3">
      <c r="B427" s="160" t="s">
        <v>626</v>
      </c>
      <c r="D427" s="171"/>
      <c r="E427" s="171"/>
      <c r="F427" s="201"/>
      <c r="G427" s="201"/>
    </row>
    <row r="428" spans="1:7" x14ac:dyDescent="0.3">
      <c r="A428" s="160" t="s">
        <v>1711</v>
      </c>
      <c r="B428" s="175" t="s">
        <v>559</v>
      </c>
      <c r="C428" s="184"/>
      <c r="D428" s="235"/>
      <c r="E428" s="171"/>
      <c r="F428" s="194" t="str">
        <f t="shared" ref="F428:F451" si="18">IF($C$452=0,"",IF(C428="[for completion]","",C428/$C$452))</f>
        <v/>
      </c>
      <c r="G428" s="194" t="str">
        <f t="shared" ref="G428:G451" si="19">IF($D$452=0,"",IF(D428="[for completion]","",D428/$D$452))</f>
        <v/>
      </c>
    </row>
    <row r="429" spans="1:7" x14ac:dyDescent="0.3">
      <c r="A429" s="160" t="s">
        <v>1712</v>
      </c>
      <c r="B429" s="175" t="s">
        <v>559</v>
      </c>
      <c r="C429" s="184"/>
      <c r="D429" s="235"/>
      <c r="E429" s="171"/>
      <c r="F429" s="194" t="str">
        <f t="shared" si="18"/>
        <v/>
      </c>
      <c r="G429" s="194" t="str">
        <f t="shared" si="19"/>
        <v/>
      </c>
    </row>
    <row r="430" spans="1:7" x14ac:dyDescent="0.3">
      <c r="A430" s="160" t="s">
        <v>1713</v>
      </c>
      <c r="B430" s="175" t="s">
        <v>559</v>
      </c>
      <c r="C430" s="184"/>
      <c r="D430" s="235"/>
      <c r="E430" s="171"/>
      <c r="F430" s="194" t="str">
        <f t="shared" si="18"/>
        <v/>
      </c>
      <c r="G430" s="194" t="str">
        <f t="shared" si="19"/>
        <v/>
      </c>
    </row>
    <row r="431" spans="1:7" x14ac:dyDescent="0.3">
      <c r="A431" s="160" t="s">
        <v>1714</v>
      </c>
      <c r="B431" s="175" t="s">
        <v>559</v>
      </c>
      <c r="C431" s="184"/>
      <c r="D431" s="235"/>
      <c r="E431" s="171"/>
      <c r="F431" s="194" t="str">
        <f t="shared" si="18"/>
        <v/>
      </c>
      <c r="G431" s="194" t="str">
        <f t="shared" si="19"/>
        <v/>
      </c>
    </row>
    <row r="432" spans="1:7" x14ac:dyDescent="0.3">
      <c r="A432" s="160" t="s">
        <v>1715</v>
      </c>
      <c r="B432" s="175" t="s">
        <v>559</v>
      </c>
      <c r="C432" s="184"/>
      <c r="D432" s="235"/>
      <c r="E432" s="171"/>
      <c r="F432" s="194" t="str">
        <f t="shared" si="18"/>
        <v/>
      </c>
      <c r="G432" s="194" t="str">
        <f t="shared" si="19"/>
        <v/>
      </c>
    </row>
    <row r="433" spans="1:7" x14ac:dyDescent="0.3">
      <c r="A433" s="160" t="s">
        <v>1716</v>
      </c>
      <c r="B433" s="175" t="s">
        <v>559</v>
      </c>
      <c r="C433" s="184"/>
      <c r="D433" s="235"/>
      <c r="E433" s="171"/>
      <c r="F433" s="194" t="str">
        <f t="shared" si="18"/>
        <v/>
      </c>
      <c r="G433" s="194" t="str">
        <f t="shared" si="19"/>
        <v/>
      </c>
    </row>
    <row r="434" spans="1:7" x14ac:dyDescent="0.3">
      <c r="A434" s="160" t="s">
        <v>1717</v>
      </c>
      <c r="B434" s="175" t="s">
        <v>559</v>
      </c>
      <c r="C434" s="184"/>
      <c r="D434" s="235"/>
      <c r="E434" s="171"/>
      <c r="F434" s="194" t="str">
        <f t="shared" si="18"/>
        <v/>
      </c>
      <c r="G434" s="194" t="str">
        <f t="shared" si="19"/>
        <v/>
      </c>
    </row>
    <row r="435" spans="1:7" x14ac:dyDescent="0.3">
      <c r="A435" s="160" t="s">
        <v>1718</v>
      </c>
      <c r="B435" s="175" t="s">
        <v>559</v>
      </c>
      <c r="C435" s="184"/>
      <c r="D435" s="235"/>
      <c r="E435" s="171"/>
      <c r="F435" s="194" t="str">
        <f t="shared" si="18"/>
        <v/>
      </c>
      <c r="G435" s="194" t="str">
        <f t="shared" si="19"/>
        <v/>
      </c>
    </row>
    <row r="436" spans="1:7" x14ac:dyDescent="0.3">
      <c r="A436" s="160" t="s">
        <v>1719</v>
      </c>
      <c r="B436" s="175" t="s">
        <v>559</v>
      </c>
      <c r="C436" s="184"/>
      <c r="D436" s="235"/>
      <c r="E436" s="171"/>
      <c r="F436" s="194" t="str">
        <f t="shared" si="18"/>
        <v/>
      </c>
      <c r="G436" s="194" t="str">
        <f t="shared" si="19"/>
        <v/>
      </c>
    </row>
    <row r="437" spans="1:7" x14ac:dyDescent="0.3">
      <c r="A437" s="160" t="s">
        <v>1720</v>
      </c>
      <c r="B437" s="175" t="s">
        <v>559</v>
      </c>
      <c r="C437" s="184"/>
      <c r="D437" s="235"/>
      <c r="E437" s="175"/>
      <c r="F437" s="194" t="str">
        <f t="shared" si="18"/>
        <v/>
      </c>
      <c r="G437" s="194" t="str">
        <f t="shared" si="19"/>
        <v/>
      </c>
    </row>
    <row r="438" spans="1:7" x14ac:dyDescent="0.3">
      <c r="A438" s="160" t="s">
        <v>1721</v>
      </c>
      <c r="B438" s="175" t="s">
        <v>559</v>
      </c>
      <c r="C438" s="184"/>
      <c r="D438" s="235"/>
      <c r="E438" s="175"/>
      <c r="F438" s="194" t="str">
        <f t="shared" si="18"/>
        <v/>
      </c>
      <c r="G438" s="194" t="str">
        <f t="shared" si="19"/>
        <v/>
      </c>
    </row>
    <row r="439" spans="1:7" x14ac:dyDescent="0.3">
      <c r="A439" s="160" t="s">
        <v>1722</v>
      </c>
      <c r="B439" s="175" t="s">
        <v>559</v>
      </c>
      <c r="C439" s="184"/>
      <c r="D439" s="235"/>
      <c r="E439" s="175"/>
      <c r="F439" s="194" t="str">
        <f t="shared" si="18"/>
        <v/>
      </c>
      <c r="G439" s="194" t="str">
        <f t="shared" si="19"/>
        <v/>
      </c>
    </row>
    <row r="440" spans="1:7" x14ac:dyDescent="0.3">
      <c r="A440" s="160" t="s">
        <v>1723</v>
      </c>
      <c r="B440" s="175" t="s">
        <v>559</v>
      </c>
      <c r="C440" s="184"/>
      <c r="D440" s="235"/>
      <c r="E440" s="175"/>
      <c r="F440" s="194" t="str">
        <f t="shared" si="18"/>
        <v/>
      </c>
      <c r="G440" s="194" t="str">
        <f t="shared" si="19"/>
        <v/>
      </c>
    </row>
    <row r="441" spans="1:7" x14ac:dyDescent="0.3">
      <c r="A441" s="160" t="s">
        <v>1724</v>
      </c>
      <c r="B441" s="175" t="s">
        <v>559</v>
      </c>
      <c r="C441" s="184"/>
      <c r="D441" s="235"/>
      <c r="E441" s="175"/>
      <c r="F441" s="194" t="str">
        <f t="shared" si="18"/>
        <v/>
      </c>
      <c r="G441" s="194" t="str">
        <f t="shared" si="19"/>
        <v/>
      </c>
    </row>
    <row r="442" spans="1:7" x14ac:dyDescent="0.3">
      <c r="A442" s="160" t="s">
        <v>1725</v>
      </c>
      <c r="B442" s="175" t="s">
        <v>559</v>
      </c>
      <c r="C442" s="184"/>
      <c r="D442" s="235"/>
      <c r="E442" s="175"/>
      <c r="F442" s="194" t="str">
        <f t="shared" si="18"/>
        <v/>
      </c>
      <c r="G442" s="194" t="str">
        <f t="shared" si="19"/>
        <v/>
      </c>
    </row>
    <row r="443" spans="1:7" x14ac:dyDescent="0.3">
      <c r="A443" s="160" t="s">
        <v>1726</v>
      </c>
      <c r="B443" s="175" t="s">
        <v>559</v>
      </c>
      <c r="C443" s="184"/>
      <c r="D443" s="235"/>
      <c r="F443" s="194" t="str">
        <f t="shared" si="18"/>
        <v/>
      </c>
      <c r="G443" s="194" t="str">
        <f t="shared" si="19"/>
        <v/>
      </c>
    </row>
    <row r="444" spans="1:7" x14ac:dyDescent="0.3">
      <c r="A444" s="160" t="s">
        <v>1727</v>
      </c>
      <c r="B444" s="175" t="s">
        <v>559</v>
      </c>
      <c r="C444" s="184"/>
      <c r="D444" s="235"/>
      <c r="E444" s="251"/>
      <c r="F444" s="194" t="str">
        <f t="shared" si="18"/>
        <v/>
      </c>
      <c r="G444" s="194" t="str">
        <f t="shared" si="19"/>
        <v/>
      </c>
    </row>
    <row r="445" spans="1:7" x14ac:dyDescent="0.3">
      <c r="A445" s="160" t="s">
        <v>1728</v>
      </c>
      <c r="B445" s="175" t="s">
        <v>559</v>
      </c>
      <c r="C445" s="184"/>
      <c r="D445" s="235"/>
      <c r="E445" s="251"/>
      <c r="F445" s="194" t="str">
        <f t="shared" si="18"/>
        <v/>
      </c>
      <c r="G445" s="194" t="str">
        <f t="shared" si="19"/>
        <v/>
      </c>
    </row>
    <row r="446" spans="1:7" x14ac:dyDescent="0.3">
      <c r="A446" s="160" t="s">
        <v>1729</v>
      </c>
      <c r="B446" s="175" t="s">
        <v>559</v>
      </c>
      <c r="C446" s="184"/>
      <c r="D446" s="235"/>
      <c r="E446" s="251"/>
      <c r="F446" s="194" t="str">
        <f t="shared" si="18"/>
        <v/>
      </c>
      <c r="G446" s="194" t="str">
        <f t="shared" si="19"/>
        <v/>
      </c>
    </row>
    <row r="447" spans="1:7" x14ac:dyDescent="0.3">
      <c r="A447" s="160" t="s">
        <v>1730</v>
      </c>
      <c r="B447" s="175" t="s">
        <v>559</v>
      </c>
      <c r="C447" s="184"/>
      <c r="D447" s="235"/>
      <c r="E447" s="251"/>
      <c r="F447" s="194" t="str">
        <f t="shared" si="18"/>
        <v/>
      </c>
      <c r="G447" s="194" t="str">
        <f t="shared" si="19"/>
        <v/>
      </c>
    </row>
    <row r="448" spans="1:7" x14ac:dyDescent="0.3">
      <c r="A448" s="160" t="s">
        <v>1731</v>
      </c>
      <c r="B448" s="175" t="s">
        <v>559</v>
      </c>
      <c r="C448" s="184"/>
      <c r="D448" s="235"/>
      <c r="E448" s="251"/>
      <c r="F448" s="194" t="str">
        <f t="shared" si="18"/>
        <v/>
      </c>
      <c r="G448" s="194" t="str">
        <f t="shared" si="19"/>
        <v/>
      </c>
    </row>
    <row r="449" spans="1:7" x14ac:dyDescent="0.3">
      <c r="A449" s="160" t="s">
        <v>1732</v>
      </c>
      <c r="B449" s="175" t="s">
        <v>559</v>
      </c>
      <c r="C449" s="184"/>
      <c r="D449" s="235"/>
      <c r="E449" s="251"/>
      <c r="F449" s="194" t="str">
        <f t="shared" si="18"/>
        <v/>
      </c>
      <c r="G449" s="194" t="str">
        <f t="shared" si="19"/>
        <v/>
      </c>
    </row>
    <row r="450" spans="1:7" x14ac:dyDescent="0.3">
      <c r="A450" s="160" t="s">
        <v>1733</v>
      </c>
      <c r="B450" s="175" t="s">
        <v>559</v>
      </c>
      <c r="C450" s="184"/>
      <c r="D450" s="235"/>
      <c r="E450" s="251"/>
      <c r="F450" s="194" t="str">
        <f t="shared" si="18"/>
        <v/>
      </c>
      <c r="G450" s="194" t="str">
        <f t="shared" si="19"/>
        <v/>
      </c>
    </row>
    <row r="451" spans="1:7" x14ac:dyDescent="0.3">
      <c r="A451" s="160" t="s">
        <v>1734</v>
      </c>
      <c r="B451" s="175" t="s">
        <v>559</v>
      </c>
      <c r="C451" s="184"/>
      <c r="D451" s="235"/>
      <c r="E451" s="251"/>
      <c r="F451" s="194" t="str">
        <f t="shared" si="18"/>
        <v/>
      </c>
      <c r="G451" s="194" t="str">
        <f t="shared" si="19"/>
        <v/>
      </c>
    </row>
    <row r="452" spans="1:7" x14ac:dyDescent="0.3">
      <c r="A452" s="160" t="s">
        <v>1735</v>
      </c>
      <c r="B452" s="175" t="s">
        <v>70</v>
      </c>
      <c r="C452" s="191">
        <f>SUM(C428:C451)</f>
        <v>0</v>
      </c>
      <c r="D452" s="188">
        <f>SUM(D428:D451)</f>
        <v>0</v>
      </c>
      <c r="E452" s="251"/>
      <c r="F452" s="252">
        <f>SUM(F428:F451)</f>
        <v>0</v>
      </c>
      <c r="G452" s="252">
        <f>SUM(G428:G451)</f>
        <v>0</v>
      </c>
    </row>
    <row r="453" spans="1:7" x14ac:dyDescent="0.3">
      <c r="A453" s="178"/>
      <c r="B453" s="178" t="s">
        <v>1736</v>
      </c>
      <c r="C453" s="178" t="s">
        <v>621</v>
      </c>
      <c r="D453" s="178" t="s">
        <v>622</v>
      </c>
      <c r="E453" s="178"/>
      <c r="F453" s="178" t="s">
        <v>442</v>
      </c>
      <c r="G453" s="178" t="s">
        <v>623</v>
      </c>
    </row>
    <row r="454" spans="1:7" x14ac:dyDescent="0.3">
      <c r="A454" s="160" t="s">
        <v>1737</v>
      </c>
      <c r="B454" s="160" t="s">
        <v>659</v>
      </c>
      <c r="C454" s="236" t="s">
        <v>1738</v>
      </c>
      <c r="G454" s="160"/>
    </row>
    <row r="455" spans="1:7" x14ac:dyDescent="0.3">
      <c r="G455" s="160"/>
    </row>
    <row r="456" spans="1:7" x14ac:dyDescent="0.3">
      <c r="B456" s="175" t="s">
        <v>660</v>
      </c>
      <c r="G456" s="160"/>
    </row>
    <row r="457" spans="1:7" x14ac:dyDescent="0.3">
      <c r="A457" s="160" t="s">
        <v>1739</v>
      </c>
      <c r="B457" s="160" t="s">
        <v>662</v>
      </c>
      <c r="C457" s="184"/>
      <c r="D457" s="235"/>
      <c r="F457" s="194" t="str">
        <f>IF($C$465=0,"",IF(C457="[for completion]","",C457/$C$465))</f>
        <v/>
      </c>
      <c r="G457" s="194" t="str">
        <f>IF($D$465=0,"",IF(D457="[for completion]","",D457/$D$465))</f>
        <v/>
      </c>
    </row>
    <row r="458" spans="1:7" x14ac:dyDescent="0.3">
      <c r="A458" s="160" t="s">
        <v>1740</v>
      </c>
      <c r="B458" s="160" t="s">
        <v>664</v>
      </c>
      <c r="C458" s="184"/>
      <c r="D458" s="235"/>
      <c r="F458" s="194" t="str">
        <f t="shared" ref="F458:F471" si="20">IF($C$465=0,"",IF(C458="[for completion]","",C458/$C$465))</f>
        <v/>
      </c>
      <c r="G458" s="194" t="str">
        <f t="shared" ref="G458:G471" si="21">IF($D$465=0,"",IF(D458="[for completion]","",D458/$D$465))</f>
        <v/>
      </c>
    </row>
    <row r="459" spans="1:7" x14ac:dyDescent="0.3">
      <c r="A459" s="160" t="s">
        <v>1741</v>
      </c>
      <c r="B459" s="160" t="s">
        <v>666</v>
      </c>
      <c r="C459" s="184"/>
      <c r="D459" s="235"/>
      <c r="F459" s="194" t="str">
        <f t="shared" si="20"/>
        <v/>
      </c>
      <c r="G459" s="194" t="str">
        <f t="shared" si="21"/>
        <v/>
      </c>
    </row>
    <row r="460" spans="1:7" x14ac:dyDescent="0.3">
      <c r="A460" s="160" t="s">
        <v>1742</v>
      </c>
      <c r="B460" s="160" t="s">
        <v>668</v>
      </c>
      <c r="C460" s="184"/>
      <c r="D460" s="235"/>
      <c r="F460" s="194" t="str">
        <f t="shared" si="20"/>
        <v/>
      </c>
      <c r="G460" s="194" t="str">
        <f t="shared" si="21"/>
        <v/>
      </c>
    </row>
    <row r="461" spans="1:7" x14ac:dyDescent="0.3">
      <c r="A461" s="160" t="s">
        <v>1743</v>
      </c>
      <c r="B461" s="160" t="s">
        <v>670</v>
      </c>
      <c r="C461" s="184"/>
      <c r="D461" s="235"/>
      <c r="F461" s="194" t="str">
        <f t="shared" si="20"/>
        <v/>
      </c>
      <c r="G461" s="194" t="str">
        <f t="shared" si="21"/>
        <v/>
      </c>
    </row>
    <row r="462" spans="1:7" x14ac:dyDescent="0.3">
      <c r="A462" s="160" t="s">
        <v>1744</v>
      </c>
      <c r="B462" s="160" t="s">
        <v>672</v>
      </c>
      <c r="C462" s="184"/>
      <c r="D462" s="235"/>
      <c r="F462" s="194" t="str">
        <f t="shared" si="20"/>
        <v/>
      </c>
      <c r="G462" s="194" t="str">
        <f t="shared" si="21"/>
        <v/>
      </c>
    </row>
    <row r="463" spans="1:7" x14ac:dyDescent="0.3">
      <c r="A463" s="160" t="s">
        <v>1745</v>
      </c>
      <c r="B463" s="160" t="s">
        <v>674</v>
      </c>
      <c r="C463" s="184"/>
      <c r="D463" s="235"/>
      <c r="F463" s="194" t="str">
        <f t="shared" si="20"/>
        <v/>
      </c>
      <c r="G463" s="194" t="str">
        <f t="shared" si="21"/>
        <v/>
      </c>
    </row>
    <row r="464" spans="1:7" x14ac:dyDescent="0.3">
      <c r="A464" s="160" t="s">
        <v>1746</v>
      </c>
      <c r="B464" s="160" t="s">
        <v>676</v>
      </c>
      <c r="C464" s="184"/>
      <c r="D464" s="235"/>
      <c r="F464" s="194" t="str">
        <f t="shared" si="20"/>
        <v/>
      </c>
      <c r="G464" s="194" t="str">
        <f t="shared" si="21"/>
        <v/>
      </c>
    </row>
    <row r="465" spans="1:7" x14ac:dyDescent="0.3">
      <c r="A465" s="160" t="s">
        <v>1747</v>
      </c>
      <c r="B465" s="190" t="s">
        <v>70</v>
      </c>
      <c r="C465" s="184">
        <f>SUM(C457:C464)</f>
        <v>0</v>
      </c>
      <c r="D465" s="235">
        <f>SUM(D457:D464)</f>
        <v>0</v>
      </c>
      <c r="F465" s="236">
        <f>SUM(F457:F464)</f>
        <v>0</v>
      </c>
      <c r="G465" s="236">
        <f>SUM(G457:G464)</f>
        <v>0</v>
      </c>
    </row>
    <row r="466" spans="1:7" x14ac:dyDescent="0.3">
      <c r="A466" s="160" t="s">
        <v>1748</v>
      </c>
      <c r="B466" s="193" t="s">
        <v>679</v>
      </c>
      <c r="C466" s="184"/>
      <c r="D466" s="235"/>
      <c r="F466" s="194" t="str">
        <f t="shared" si="20"/>
        <v/>
      </c>
      <c r="G466" s="194" t="str">
        <f t="shared" si="21"/>
        <v/>
      </c>
    </row>
    <row r="467" spans="1:7" x14ac:dyDescent="0.3">
      <c r="A467" s="160" t="s">
        <v>1749</v>
      </c>
      <c r="B467" s="193" t="s">
        <v>681</v>
      </c>
      <c r="C467" s="184"/>
      <c r="D467" s="235"/>
      <c r="F467" s="194" t="str">
        <f t="shared" si="20"/>
        <v/>
      </c>
      <c r="G467" s="194" t="str">
        <f t="shared" si="21"/>
        <v/>
      </c>
    </row>
    <row r="468" spans="1:7" x14ac:dyDescent="0.3">
      <c r="A468" s="160" t="s">
        <v>1750</v>
      </c>
      <c r="B468" s="193" t="s">
        <v>683</v>
      </c>
      <c r="C468" s="184"/>
      <c r="D468" s="235"/>
      <c r="F468" s="194" t="str">
        <f t="shared" si="20"/>
        <v/>
      </c>
      <c r="G468" s="194" t="str">
        <f t="shared" si="21"/>
        <v/>
      </c>
    </row>
    <row r="469" spans="1:7" x14ac:dyDescent="0.3">
      <c r="A469" s="160" t="s">
        <v>1751</v>
      </c>
      <c r="B469" s="193" t="s">
        <v>685</v>
      </c>
      <c r="C469" s="184"/>
      <c r="D469" s="235"/>
      <c r="F469" s="194" t="str">
        <f t="shared" si="20"/>
        <v/>
      </c>
      <c r="G469" s="194" t="str">
        <f t="shared" si="21"/>
        <v/>
      </c>
    </row>
    <row r="470" spans="1:7" x14ac:dyDescent="0.3">
      <c r="A470" s="160" t="s">
        <v>1752</v>
      </c>
      <c r="B470" s="193" t="s">
        <v>687</v>
      </c>
      <c r="C470" s="184"/>
      <c r="D470" s="235"/>
      <c r="F470" s="194" t="str">
        <f t="shared" si="20"/>
        <v/>
      </c>
      <c r="G470" s="194" t="str">
        <f t="shared" si="21"/>
        <v/>
      </c>
    </row>
    <row r="471" spans="1:7" x14ac:dyDescent="0.3">
      <c r="A471" s="160" t="s">
        <v>1753</v>
      </c>
      <c r="B471" s="193" t="s">
        <v>689</v>
      </c>
      <c r="C471" s="184"/>
      <c r="D471" s="235"/>
      <c r="F471" s="194" t="str">
        <f t="shared" si="20"/>
        <v/>
      </c>
      <c r="G471" s="194" t="str">
        <f t="shared" si="21"/>
        <v/>
      </c>
    </row>
    <row r="472" spans="1:7" x14ac:dyDescent="0.3">
      <c r="A472" s="160" t="s">
        <v>1754</v>
      </c>
      <c r="B472" s="193"/>
      <c r="F472" s="189"/>
      <c r="G472" s="189"/>
    </row>
    <row r="473" spans="1:7" x14ac:dyDescent="0.3">
      <c r="A473" s="160" t="s">
        <v>1755</v>
      </c>
      <c r="B473" s="193"/>
      <c r="F473" s="189"/>
      <c r="G473" s="189"/>
    </row>
    <row r="474" spans="1:7" x14ac:dyDescent="0.3">
      <c r="A474" s="160" t="s">
        <v>1756</v>
      </c>
      <c r="B474" s="193"/>
      <c r="F474" s="251"/>
      <c r="G474" s="251"/>
    </row>
    <row r="475" spans="1:7" x14ac:dyDescent="0.3">
      <c r="A475" s="178"/>
      <c r="B475" s="178" t="s">
        <v>1757</v>
      </c>
      <c r="C475" s="178" t="s">
        <v>621</v>
      </c>
      <c r="D475" s="178" t="s">
        <v>622</v>
      </c>
      <c r="E475" s="178"/>
      <c r="F475" s="178" t="s">
        <v>442</v>
      </c>
      <c r="G475" s="178" t="s">
        <v>623</v>
      </c>
    </row>
    <row r="476" spans="1:7" x14ac:dyDescent="0.3">
      <c r="A476" s="160" t="s">
        <v>1758</v>
      </c>
      <c r="B476" s="160" t="s">
        <v>659</v>
      </c>
      <c r="C476" s="236"/>
      <c r="G476" s="160"/>
    </row>
    <row r="477" spans="1:7" x14ac:dyDescent="0.3">
      <c r="G477" s="160"/>
    </row>
    <row r="478" spans="1:7" x14ac:dyDescent="0.3">
      <c r="B478" s="175" t="s">
        <v>660</v>
      </c>
      <c r="G478" s="160"/>
    </row>
    <row r="479" spans="1:7" x14ac:dyDescent="0.3">
      <c r="A479" s="160" t="s">
        <v>1759</v>
      </c>
      <c r="B479" s="160" t="s">
        <v>662</v>
      </c>
      <c r="C479" s="184"/>
      <c r="D479" s="235"/>
      <c r="F479" s="194" t="str">
        <f>IF($C$487=0,"",IF(C479="[Mark as ND1 if not relevant]","",C479/$C$487))</f>
        <v/>
      </c>
      <c r="G479" s="194" t="str">
        <f>IF($D$487=0,"",IF(D479="[Mark as ND1 if not relevant]","",D479/$D$487))</f>
        <v/>
      </c>
    </row>
    <row r="480" spans="1:7" x14ac:dyDescent="0.3">
      <c r="A480" s="160" t="s">
        <v>1760</v>
      </c>
      <c r="B480" s="160" t="s">
        <v>664</v>
      </c>
      <c r="C480" s="184"/>
      <c r="D480" s="235"/>
      <c r="F480" s="194" t="str">
        <f t="shared" ref="F480:F486" si="22">IF($C$487=0,"",IF(C480="[Mark as ND1 if not relevant]","",C480/$C$487))</f>
        <v/>
      </c>
      <c r="G480" s="194" t="str">
        <f t="shared" ref="G480:G486" si="23">IF($D$487=0,"",IF(D480="[Mark as ND1 if not relevant]","",D480/$D$487))</f>
        <v/>
      </c>
    </row>
    <row r="481" spans="1:7" x14ac:dyDescent="0.3">
      <c r="A481" s="160" t="s">
        <v>1761</v>
      </c>
      <c r="B481" s="160" t="s">
        <v>666</v>
      </c>
      <c r="C481" s="184"/>
      <c r="D481" s="235"/>
      <c r="F481" s="194" t="str">
        <f t="shared" si="22"/>
        <v/>
      </c>
      <c r="G481" s="194" t="str">
        <f t="shared" si="23"/>
        <v/>
      </c>
    </row>
    <row r="482" spans="1:7" x14ac:dyDescent="0.3">
      <c r="A482" s="160" t="s">
        <v>1762</v>
      </c>
      <c r="B482" s="160" t="s">
        <v>668</v>
      </c>
      <c r="C482" s="184"/>
      <c r="D482" s="235"/>
      <c r="F482" s="194" t="str">
        <f t="shared" si="22"/>
        <v/>
      </c>
      <c r="G482" s="194" t="str">
        <f t="shared" si="23"/>
        <v/>
      </c>
    </row>
    <row r="483" spans="1:7" x14ac:dyDescent="0.3">
      <c r="A483" s="160" t="s">
        <v>1763</v>
      </c>
      <c r="B483" s="160" t="s">
        <v>670</v>
      </c>
      <c r="C483" s="184"/>
      <c r="D483" s="235"/>
      <c r="F483" s="194" t="str">
        <f t="shared" si="22"/>
        <v/>
      </c>
      <c r="G483" s="194" t="str">
        <f t="shared" si="23"/>
        <v/>
      </c>
    </row>
    <row r="484" spans="1:7" x14ac:dyDescent="0.3">
      <c r="A484" s="160" t="s">
        <v>1764</v>
      </c>
      <c r="B484" s="160" t="s">
        <v>672</v>
      </c>
      <c r="C484" s="184"/>
      <c r="D484" s="235"/>
      <c r="F484" s="194" t="str">
        <f t="shared" si="22"/>
        <v/>
      </c>
      <c r="G484" s="194" t="str">
        <f t="shared" si="23"/>
        <v/>
      </c>
    </row>
    <row r="485" spans="1:7" x14ac:dyDescent="0.3">
      <c r="A485" s="160" t="s">
        <v>1765</v>
      </c>
      <c r="B485" s="160" t="s">
        <v>674</v>
      </c>
      <c r="C485" s="184"/>
      <c r="D485" s="235"/>
      <c r="F485" s="194" t="str">
        <f t="shared" si="22"/>
        <v/>
      </c>
      <c r="G485" s="194" t="str">
        <f t="shared" si="23"/>
        <v/>
      </c>
    </row>
    <row r="486" spans="1:7" x14ac:dyDescent="0.3">
      <c r="A486" s="160" t="s">
        <v>1766</v>
      </c>
      <c r="B486" s="160" t="s">
        <v>676</v>
      </c>
      <c r="C486" s="184"/>
      <c r="D486" s="235"/>
      <c r="F486" s="194" t="str">
        <f t="shared" si="22"/>
        <v/>
      </c>
      <c r="G486" s="194" t="str">
        <f t="shared" si="23"/>
        <v/>
      </c>
    </row>
    <row r="487" spans="1:7" x14ac:dyDescent="0.3">
      <c r="A487" s="160" t="s">
        <v>1767</v>
      </c>
      <c r="B487" s="190" t="s">
        <v>70</v>
      </c>
      <c r="C487" s="184">
        <f>SUM(C479:C486)</f>
        <v>0</v>
      </c>
      <c r="D487" s="235">
        <f>SUM(D479:D486)</f>
        <v>0</v>
      </c>
      <c r="F487" s="236">
        <f>SUM(F479:F486)</f>
        <v>0</v>
      </c>
      <c r="G487" s="236">
        <f>SUM(G479:G486)</f>
        <v>0</v>
      </c>
    </row>
    <row r="488" spans="1:7" x14ac:dyDescent="0.3">
      <c r="A488" s="160" t="s">
        <v>1768</v>
      </c>
      <c r="B488" s="193" t="s">
        <v>679</v>
      </c>
      <c r="C488" s="184"/>
      <c r="D488" s="235"/>
      <c r="F488" s="194" t="str">
        <f t="shared" ref="F488:F493" si="24">IF($C$487=0,"",IF(C488="[for completion]","",C488/$C$487))</f>
        <v/>
      </c>
      <c r="G488" s="194" t="str">
        <f t="shared" ref="G488:G493" si="25">IF($D$487=0,"",IF(D488="[for completion]","",D488/$D$487))</f>
        <v/>
      </c>
    </row>
    <row r="489" spans="1:7" x14ac:dyDescent="0.3">
      <c r="A489" s="160" t="s">
        <v>1769</v>
      </c>
      <c r="B489" s="193" t="s">
        <v>681</v>
      </c>
      <c r="C489" s="184"/>
      <c r="D489" s="235"/>
      <c r="F489" s="194" t="str">
        <f t="shared" si="24"/>
        <v/>
      </c>
      <c r="G489" s="194" t="str">
        <f t="shared" si="25"/>
        <v/>
      </c>
    </row>
    <row r="490" spans="1:7" x14ac:dyDescent="0.3">
      <c r="A490" s="160" t="s">
        <v>1770</v>
      </c>
      <c r="B490" s="193" t="s">
        <v>683</v>
      </c>
      <c r="C490" s="184"/>
      <c r="D490" s="235"/>
      <c r="F490" s="194" t="str">
        <f t="shared" si="24"/>
        <v/>
      </c>
      <c r="G490" s="194" t="str">
        <f t="shared" si="25"/>
        <v/>
      </c>
    </row>
    <row r="491" spans="1:7" x14ac:dyDescent="0.3">
      <c r="A491" s="160" t="s">
        <v>1771</v>
      </c>
      <c r="B491" s="193" t="s">
        <v>685</v>
      </c>
      <c r="C491" s="184"/>
      <c r="D491" s="235"/>
      <c r="F491" s="194" t="str">
        <f t="shared" si="24"/>
        <v/>
      </c>
      <c r="G491" s="194" t="str">
        <f t="shared" si="25"/>
        <v/>
      </c>
    </row>
    <row r="492" spans="1:7" x14ac:dyDescent="0.3">
      <c r="A492" s="160" t="s">
        <v>1772</v>
      </c>
      <c r="B492" s="193" t="s">
        <v>687</v>
      </c>
      <c r="C492" s="184"/>
      <c r="D492" s="235"/>
      <c r="F492" s="194" t="str">
        <f t="shared" si="24"/>
        <v/>
      </c>
      <c r="G492" s="194" t="str">
        <f t="shared" si="25"/>
        <v/>
      </c>
    </row>
    <row r="493" spans="1:7" x14ac:dyDescent="0.3">
      <c r="A493" s="160" t="s">
        <v>1773</v>
      </c>
      <c r="B493" s="193" t="s">
        <v>689</v>
      </c>
      <c r="C493" s="184"/>
      <c r="D493" s="235"/>
      <c r="F493" s="194" t="str">
        <f t="shared" si="24"/>
        <v/>
      </c>
      <c r="G493" s="194" t="str">
        <f t="shared" si="25"/>
        <v/>
      </c>
    </row>
    <row r="494" spans="1:7" x14ac:dyDescent="0.3">
      <c r="A494" s="160" t="s">
        <v>1774</v>
      </c>
      <c r="B494" s="193"/>
      <c r="F494" s="194"/>
      <c r="G494" s="194"/>
    </row>
    <row r="495" spans="1:7" x14ac:dyDescent="0.3">
      <c r="A495" s="160" t="s">
        <v>1775</v>
      </c>
      <c r="B495" s="193"/>
      <c r="F495" s="194"/>
      <c r="G495" s="194"/>
    </row>
    <row r="496" spans="1:7" x14ac:dyDescent="0.3">
      <c r="A496" s="160" t="s">
        <v>1776</v>
      </c>
      <c r="B496" s="193"/>
      <c r="F496" s="194"/>
      <c r="G496" s="236"/>
    </row>
    <row r="497" spans="1:7" x14ac:dyDescent="0.3">
      <c r="A497" s="178"/>
      <c r="B497" s="178" t="s">
        <v>1777</v>
      </c>
      <c r="C497" s="178" t="s">
        <v>752</v>
      </c>
      <c r="D497" s="178"/>
      <c r="E497" s="178"/>
      <c r="F497" s="178"/>
      <c r="G497" s="181"/>
    </row>
    <row r="498" spans="1:7" x14ac:dyDescent="0.3">
      <c r="A498" s="160" t="s">
        <v>1778</v>
      </c>
      <c r="B498" s="175" t="s">
        <v>753</v>
      </c>
      <c r="C498" s="236"/>
      <c r="G498" s="160"/>
    </row>
    <row r="499" spans="1:7" x14ac:dyDescent="0.3">
      <c r="A499" s="160" t="s">
        <v>1779</v>
      </c>
      <c r="B499" s="175" t="s">
        <v>754</v>
      </c>
      <c r="C499" s="236"/>
      <c r="G499" s="160"/>
    </row>
    <row r="500" spans="1:7" x14ac:dyDescent="0.3">
      <c r="A500" s="160" t="s">
        <v>1780</v>
      </c>
      <c r="B500" s="175" t="s">
        <v>755</v>
      </c>
      <c r="C500" s="236"/>
      <c r="G500" s="160"/>
    </row>
    <row r="501" spans="1:7" x14ac:dyDescent="0.3">
      <c r="A501" s="160" t="s">
        <v>1781</v>
      </c>
      <c r="B501" s="175" t="s">
        <v>756</v>
      </c>
      <c r="C501" s="236"/>
      <c r="G501" s="160"/>
    </row>
    <row r="502" spans="1:7" x14ac:dyDescent="0.3">
      <c r="A502" s="160" t="s">
        <v>1782</v>
      </c>
      <c r="B502" s="175" t="s">
        <v>757</v>
      </c>
      <c r="C502" s="236"/>
      <c r="G502" s="160"/>
    </row>
    <row r="503" spans="1:7" x14ac:dyDescent="0.3">
      <c r="A503" s="160" t="s">
        <v>1783</v>
      </c>
      <c r="B503" s="175" t="s">
        <v>758</v>
      </c>
      <c r="C503" s="236"/>
      <c r="G503" s="160"/>
    </row>
    <row r="504" spans="1:7" x14ac:dyDescent="0.3">
      <c r="A504" s="160" t="s">
        <v>1784</v>
      </c>
      <c r="B504" s="175" t="s">
        <v>759</v>
      </c>
      <c r="C504" s="236"/>
      <c r="G504" s="160"/>
    </row>
    <row r="505" spans="1:7" x14ac:dyDescent="0.3">
      <c r="A505" s="160" t="s">
        <v>1785</v>
      </c>
      <c r="B505" s="175" t="s">
        <v>1786</v>
      </c>
      <c r="C505" s="236"/>
      <c r="G505" s="160"/>
    </row>
    <row r="506" spans="1:7" x14ac:dyDescent="0.3">
      <c r="A506" s="160" t="s">
        <v>1787</v>
      </c>
      <c r="B506" s="175" t="s">
        <v>1788</v>
      </c>
      <c r="C506" s="236"/>
      <c r="G506" s="160"/>
    </row>
    <row r="507" spans="1:7" x14ac:dyDescent="0.3">
      <c r="A507" s="160" t="s">
        <v>1789</v>
      </c>
      <c r="B507" s="175" t="s">
        <v>1790</v>
      </c>
      <c r="C507" s="236"/>
      <c r="G507" s="160"/>
    </row>
    <row r="508" spans="1:7" x14ac:dyDescent="0.3">
      <c r="A508" s="160" t="s">
        <v>1791</v>
      </c>
      <c r="B508" s="175" t="s">
        <v>760</v>
      </c>
      <c r="C508" s="236"/>
      <c r="G508" s="160"/>
    </row>
    <row r="509" spans="1:7" x14ac:dyDescent="0.3">
      <c r="A509" s="160" t="s">
        <v>1792</v>
      </c>
      <c r="B509" s="175" t="s">
        <v>761</v>
      </c>
      <c r="C509" s="236"/>
      <c r="G509" s="160"/>
    </row>
    <row r="510" spans="1:7" x14ac:dyDescent="0.3">
      <c r="A510" s="160" t="s">
        <v>1793</v>
      </c>
      <c r="B510" s="175" t="s">
        <v>68</v>
      </c>
      <c r="C510" s="236"/>
      <c r="G510" s="160"/>
    </row>
    <row r="511" spans="1:7" hidden="1" x14ac:dyDescent="0.3">
      <c r="A511" s="160" t="s">
        <v>1794</v>
      </c>
      <c r="B511" s="193" t="s">
        <v>1795</v>
      </c>
      <c r="C511" s="236"/>
      <c r="G511" s="160"/>
    </row>
    <row r="512" spans="1:7" hidden="1" x14ac:dyDescent="0.3">
      <c r="A512" s="160" t="s">
        <v>1796</v>
      </c>
      <c r="B512" s="193" t="s">
        <v>175</v>
      </c>
      <c r="C512" s="236"/>
      <c r="G512" s="160"/>
    </row>
    <row r="513" spans="1:7" hidden="1" x14ac:dyDescent="0.3">
      <c r="A513" s="160" t="s">
        <v>1797</v>
      </c>
      <c r="B513" s="193" t="s">
        <v>175</v>
      </c>
      <c r="C513" s="236"/>
      <c r="G513" s="160"/>
    </row>
    <row r="514" spans="1:7" hidden="1" x14ac:dyDescent="0.3">
      <c r="A514" s="160" t="s">
        <v>1798</v>
      </c>
      <c r="B514" s="193" t="s">
        <v>175</v>
      </c>
      <c r="C514" s="236"/>
      <c r="G514" s="160"/>
    </row>
    <row r="515" spans="1:7" hidden="1" x14ac:dyDescent="0.3">
      <c r="A515" s="160" t="s">
        <v>1799</v>
      </c>
      <c r="B515" s="193" t="s">
        <v>175</v>
      </c>
      <c r="C515" s="236"/>
      <c r="G515" s="160"/>
    </row>
    <row r="516" spans="1:7" hidden="1" x14ac:dyDescent="0.3">
      <c r="A516" s="160" t="s">
        <v>1800</v>
      </c>
      <c r="B516" s="193" t="s">
        <v>175</v>
      </c>
      <c r="C516" s="236"/>
      <c r="G516" s="160"/>
    </row>
    <row r="517" spans="1:7" hidden="1" x14ac:dyDescent="0.3">
      <c r="A517" s="160" t="s">
        <v>1801</v>
      </c>
      <c r="B517" s="193" t="s">
        <v>175</v>
      </c>
      <c r="C517" s="236"/>
      <c r="G517" s="160"/>
    </row>
    <row r="518" spans="1:7" hidden="1" x14ac:dyDescent="0.3">
      <c r="A518" s="160" t="s">
        <v>1802</v>
      </c>
      <c r="B518" s="193" t="s">
        <v>175</v>
      </c>
      <c r="C518" s="236"/>
      <c r="G518" s="160"/>
    </row>
    <row r="519" spans="1:7" hidden="1" x14ac:dyDescent="0.3">
      <c r="A519" s="160" t="s">
        <v>1803</v>
      </c>
      <c r="B519" s="193" t="s">
        <v>175</v>
      </c>
      <c r="C519" s="236"/>
      <c r="G519" s="160"/>
    </row>
    <row r="520" spans="1:7" hidden="1" x14ac:dyDescent="0.3">
      <c r="A520" s="160" t="s">
        <v>1804</v>
      </c>
      <c r="B520" s="193" t="s">
        <v>175</v>
      </c>
      <c r="C520" s="236"/>
      <c r="G520" s="160"/>
    </row>
    <row r="521" spans="1:7" hidden="1" x14ac:dyDescent="0.3">
      <c r="A521" s="160" t="s">
        <v>1805</v>
      </c>
      <c r="B521" s="193" t="s">
        <v>175</v>
      </c>
      <c r="C521" s="236"/>
      <c r="G521" s="160"/>
    </row>
    <row r="522" spans="1:7" hidden="1" x14ac:dyDescent="0.3">
      <c r="A522" s="160" t="s">
        <v>1806</v>
      </c>
      <c r="B522" s="193" t="s">
        <v>175</v>
      </c>
      <c r="C522" s="236"/>
    </row>
    <row r="523" spans="1:7" hidden="1" x14ac:dyDescent="0.3">
      <c r="A523" s="160" t="s">
        <v>1807</v>
      </c>
      <c r="B523" s="193" t="s">
        <v>175</v>
      </c>
      <c r="C523" s="236"/>
    </row>
    <row r="524" spans="1:7" hidden="1" x14ac:dyDescent="0.3">
      <c r="A524" s="160" t="s">
        <v>1808</v>
      </c>
      <c r="B524" s="193" t="s">
        <v>175</v>
      </c>
      <c r="C524" s="236"/>
    </row>
    <row r="525" spans="1:7" x14ac:dyDescent="0.3">
      <c r="A525" s="209"/>
      <c r="B525" s="209" t="s">
        <v>1809</v>
      </c>
      <c r="C525" s="178" t="s">
        <v>57</v>
      </c>
      <c r="D525" s="178" t="s">
        <v>1810</v>
      </c>
      <c r="E525" s="178"/>
      <c r="F525" s="178" t="s">
        <v>442</v>
      </c>
      <c r="G525" s="178" t="s">
        <v>1811</v>
      </c>
    </row>
    <row r="526" spans="1:7" x14ac:dyDescent="0.3">
      <c r="A526" s="160" t="s">
        <v>1812</v>
      </c>
      <c r="B526" s="175" t="s">
        <v>559</v>
      </c>
      <c r="C526" s="184" t="s">
        <v>1738</v>
      </c>
      <c r="D526" s="235" t="s">
        <v>1738</v>
      </c>
      <c r="E526" s="163"/>
      <c r="F526" s="194" t="str">
        <f>IF($C$544=0,"",IF(C526="[for completion]","",IF(C526="","",C526/$C$544)))</f>
        <v/>
      </c>
      <c r="G526" s="194" t="str">
        <f>IF($D$544=0,"",IF(D526="[for completion]","",IF(D526="","",D526/$D$544)))</f>
        <v/>
      </c>
    </row>
    <row r="527" spans="1:7" x14ac:dyDescent="0.3">
      <c r="A527" s="160" t="s">
        <v>1813</v>
      </c>
      <c r="B527" s="175" t="s">
        <v>559</v>
      </c>
      <c r="C527" s="184" t="s">
        <v>1738</v>
      </c>
      <c r="D527" s="235" t="s">
        <v>1738</v>
      </c>
      <c r="E527" s="163"/>
      <c r="F527" s="194" t="str">
        <f t="shared" ref="F527:F543" si="26">IF($C$544=0,"",IF(C527="[for completion]","",IF(C527="","",C527/$C$544)))</f>
        <v/>
      </c>
      <c r="G527" s="194" t="str">
        <f t="shared" ref="G527:G543" si="27">IF($D$544=0,"",IF(D527="[for completion]","",IF(D527="","",D527/$D$544)))</f>
        <v/>
      </c>
    </row>
    <row r="528" spans="1:7" x14ac:dyDescent="0.3">
      <c r="A528" s="160" t="s">
        <v>1814</v>
      </c>
      <c r="B528" s="175" t="s">
        <v>559</v>
      </c>
      <c r="C528" s="184" t="s">
        <v>1738</v>
      </c>
      <c r="D528" s="235" t="s">
        <v>1738</v>
      </c>
      <c r="E528" s="163"/>
      <c r="F528" s="194" t="str">
        <f t="shared" si="26"/>
        <v/>
      </c>
      <c r="G528" s="194" t="str">
        <f t="shared" si="27"/>
        <v/>
      </c>
    </row>
    <row r="529" spans="1:7" x14ac:dyDescent="0.3">
      <c r="A529" s="160" t="s">
        <v>1815</v>
      </c>
      <c r="B529" s="175" t="s">
        <v>559</v>
      </c>
      <c r="C529" s="184" t="s">
        <v>1738</v>
      </c>
      <c r="D529" s="235" t="s">
        <v>1738</v>
      </c>
      <c r="E529" s="163"/>
      <c r="F529" s="194" t="str">
        <f t="shared" si="26"/>
        <v/>
      </c>
      <c r="G529" s="194" t="str">
        <f t="shared" si="27"/>
        <v/>
      </c>
    </row>
    <row r="530" spans="1:7" x14ac:dyDescent="0.3">
      <c r="A530" s="160" t="s">
        <v>1816</v>
      </c>
      <c r="B530" s="175" t="s">
        <v>559</v>
      </c>
      <c r="C530" s="184" t="s">
        <v>1738</v>
      </c>
      <c r="D530" s="235" t="s">
        <v>1738</v>
      </c>
      <c r="E530" s="163"/>
      <c r="F530" s="194" t="str">
        <f t="shared" si="26"/>
        <v/>
      </c>
      <c r="G530" s="194" t="str">
        <f t="shared" si="27"/>
        <v/>
      </c>
    </row>
    <row r="531" spans="1:7" x14ac:dyDescent="0.3">
      <c r="A531" s="160" t="s">
        <v>1817</v>
      </c>
      <c r="B531" s="175" t="s">
        <v>559</v>
      </c>
      <c r="C531" s="184" t="s">
        <v>1738</v>
      </c>
      <c r="D531" s="235" t="s">
        <v>1738</v>
      </c>
      <c r="E531" s="163"/>
      <c r="F531" s="194" t="str">
        <f t="shared" si="26"/>
        <v/>
      </c>
      <c r="G531" s="194" t="str">
        <f t="shared" si="27"/>
        <v/>
      </c>
    </row>
    <row r="532" spans="1:7" x14ac:dyDescent="0.3">
      <c r="A532" s="160" t="s">
        <v>1818</v>
      </c>
      <c r="B532" s="175" t="s">
        <v>559</v>
      </c>
      <c r="C532" s="184" t="s">
        <v>1738</v>
      </c>
      <c r="D532" s="235" t="s">
        <v>1738</v>
      </c>
      <c r="E532" s="163"/>
      <c r="F532" s="194" t="str">
        <f t="shared" si="26"/>
        <v/>
      </c>
      <c r="G532" s="194" t="str">
        <f t="shared" si="27"/>
        <v/>
      </c>
    </row>
    <row r="533" spans="1:7" x14ac:dyDescent="0.3">
      <c r="A533" s="160" t="s">
        <v>1819</v>
      </c>
      <c r="B533" s="175" t="s">
        <v>559</v>
      </c>
      <c r="C533" s="184" t="s">
        <v>1738</v>
      </c>
      <c r="D533" s="235" t="s">
        <v>1738</v>
      </c>
      <c r="E533" s="163"/>
      <c r="F533" s="194" t="str">
        <f t="shared" si="26"/>
        <v/>
      </c>
      <c r="G533" s="194" t="str">
        <f t="shared" si="27"/>
        <v/>
      </c>
    </row>
    <row r="534" spans="1:7" x14ac:dyDescent="0.3">
      <c r="A534" s="160" t="s">
        <v>1820</v>
      </c>
      <c r="B534" s="175" t="s">
        <v>559</v>
      </c>
      <c r="C534" s="184" t="s">
        <v>1738</v>
      </c>
      <c r="D534" s="235" t="s">
        <v>1738</v>
      </c>
      <c r="E534" s="163"/>
      <c r="F534" s="194" t="str">
        <f t="shared" si="26"/>
        <v/>
      </c>
      <c r="G534" s="194" t="str">
        <f t="shared" si="27"/>
        <v/>
      </c>
    </row>
    <row r="535" spans="1:7" x14ac:dyDescent="0.3">
      <c r="A535" s="160" t="s">
        <v>1821</v>
      </c>
      <c r="B535" s="175" t="s">
        <v>559</v>
      </c>
      <c r="C535" s="184" t="s">
        <v>1738</v>
      </c>
      <c r="D535" s="235" t="s">
        <v>1738</v>
      </c>
      <c r="E535" s="163"/>
      <c r="F535" s="194" t="str">
        <f t="shared" si="26"/>
        <v/>
      </c>
      <c r="G535" s="194" t="str">
        <f t="shared" si="27"/>
        <v/>
      </c>
    </row>
    <row r="536" spans="1:7" x14ac:dyDescent="0.3">
      <c r="A536" s="160" t="s">
        <v>1822</v>
      </c>
      <c r="B536" s="175" t="s">
        <v>559</v>
      </c>
      <c r="C536" s="184" t="s">
        <v>1738</v>
      </c>
      <c r="D536" s="235" t="s">
        <v>1738</v>
      </c>
      <c r="E536" s="163"/>
      <c r="F536" s="194" t="str">
        <f t="shared" si="26"/>
        <v/>
      </c>
      <c r="G536" s="194" t="str">
        <f t="shared" si="27"/>
        <v/>
      </c>
    </row>
    <row r="537" spans="1:7" x14ac:dyDescent="0.3">
      <c r="A537" s="160" t="s">
        <v>1823</v>
      </c>
      <c r="B537" s="175" t="s">
        <v>559</v>
      </c>
      <c r="C537" s="184" t="s">
        <v>1738</v>
      </c>
      <c r="D537" s="235" t="s">
        <v>1738</v>
      </c>
      <c r="E537" s="163"/>
      <c r="F537" s="194" t="str">
        <f t="shared" si="26"/>
        <v/>
      </c>
      <c r="G537" s="194" t="str">
        <f t="shared" si="27"/>
        <v/>
      </c>
    </row>
    <row r="538" spans="1:7" x14ac:dyDescent="0.3">
      <c r="A538" s="160" t="s">
        <v>1824</v>
      </c>
      <c r="B538" s="175" t="s">
        <v>559</v>
      </c>
      <c r="C538" s="184" t="s">
        <v>1738</v>
      </c>
      <c r="D538" s="235" t="s">
        <v>1738</v>
      </c>
      <c r="E538" s="163"/>
      <c r="F538" s="194" t="str">
        <f t="shared" si="26"/>
        <v/>
      </c>
      <c r="G538" s="194" t="str">
        <f t="shared" si="27"/>
        <v/>
      </c>
    </row>
    <row r="539" spans="1:7" x14ac:dyDescent="0.3">
      <c r="A539" s="160" t="s">
        <v>1825</v>
      </c>
      <c r="B539" s="175" t="s">
        <v>559</v>
      </c>
      <c r="C539" s="184" t="s">
        <v>1738</v>
      </c>
      <c r="D539" s="235" t="s">
        <v>1738</v>
      </c>
      <c r="E539" s="163"/>
      <c r="F539" s="194" t="str">
        <f t="shared" si="26"/>
        <v/>
      </c>
      <c r="G539" s="194" t="str">
        <f t="shared" si="27"/>
        <v/>
      </c>
    </row>
    <row r="540" spans="1:7" x14ac:dyDescent="0.3">
      <c r="A540" s="160" t="s">
        <v>1826</v>
      </c>
      <c r="B540" s="175" t="s">
        <v>559</v>
      </c>
      <c r="C540" s="184" t="s">
        <v>1738</v>
      </c>
      <c r="D540" s="235" t="s">
        <v>1738</v>
      </c>
      <c r="E540" s="163"/>
      <c r="F540" s="194" t="str">
        <f t="shared" si="26"/>
        <v/>
      </c>
      <c r="G540" s="194" t="str">
        <f t="shared" si="27"/>
        <v/>
      </c>
    </row>
    <row r="541" spans="1:7" x14ac:dyDescent="0.3">
      <c r="A541" s="160" t="s">
        <v>1827</v>
      </c>
      <c r="B541" s="175" t="s">
        <v>559</v>
      </c>
      <c r="C541" s="184" t="s">
        <v>1738</v>
      </c>
      <c r="D541" s="235" t="s">
        <v>1738</v>
      </c>
      <c r="E541" s="163"/>
      <c r="F541" s="194" t="str">
        <f t="shared" si="26"/>
        <v/>
      </c>
      <c r="G541" s="194" t="str">
        <f t="shared" si="27"/>
        <v/>
      </c>
    </row>
    <row r="542" spans="1:7" x14ac:dyDescent="0.3">
      <c r="A542" s="160" t="s">
        <v>1828</v>
      </c>
      <c r="B542" s="175" t="s">
        <v>559</v>
      </c>
      <c r="C542" s="184" t="s">
        <v>1738</v>
      </c>
      <c r="D542" s="235" t="s">
        <v>1738</v>
      </c>
      <c r="E542" s="163"/>
      <c r="F542" s="194" t="str">
        <f t="shared" si="26"/>
        <v/>
      </c>
      <c r="G542" s="194" t="str">
        <f t="shared" si="27"/>
        <v/>
      </c>
    </row>
    <row r="543" spans="1:7" x14ac:dyDescent="0.3">
      <c r="A543" s="160" t="s">
        <v>1829</v>
      </c>
      <c r="B543" s="175" t="s">
        <v>1564</v>
      </c>
      <c r="C543" s="184" t="s">
        <v>1738</v>
      </c>
      <c r="D543" s="235" t="s">
        <v>1738</v>
      </c>
      <c r="E543" s="163"/>
      <c r="F543" s="194" t="str">
        <f t="shared" si="26"/>
        <v/>
      </c>
      <c r="G543" s="194" t="str">
        <f t="shared" si="27"/>
        <v/>
      </c>
    </row>
    <row r="544" spans="1:7" x14ac:dyDescent="0.3">
      <c r="A544" s="160" t="s">
        <v>1830</v>
      </c>
      <c r="B544" s="175" t="s">
        <v>70</v>
      </c>
      <c r="C544" s="184">
        <f>SUM(C526:C543)</f>
        <v>0</v>
      </c>
      <c r="D544" s="235">
        <f>SUM(D526:D543)</f>
        <v>0</v>
      </c>
      <c r="E544" s="163"/>
      <c r="F544" s="236">
        <f>SUM(F526:F543)</f>
        <v>0</v>
      </c>
      <c r="G544" s="236">
        <f>SUM(G526:G543)</f>
        <v>0</v>
      </c>
    </row>
    <row r="545" spans="1:7" x14ac:dyDescent="0.3">
      <c r="A545" s="160" t="s">
        <v>1831</v>
      </c>
      <c r="B545" s="175"/>
      <c r="E545" s="163"/>
      <c r="F545" s="163"/>
      <c r="G545" s="163"/>
    </row>
    <row r="546" spans="1:7" x14ac:dyDescent="0.3">
      <c r="A546" s="160" t="s">
        <v>1832</v>
      </c>
      <c r="B546" s="175"/>
      <c r="E546" s="163"/>
      <c r="F546" s="163"/>
      <c r="G546" s="163"/>
    </row>
    <row r="547" spans="1:7" x14ac:dyDescent="0.3">
      <c r="A547" s="160" t="s">
        <v>1833</v>
      </c>
      <c r="B547" s="175"/>
      <c r="E547" s="163"/>
      <c r="F547" s="163"/>
      <c r="G547" s="163"/>
    </row>
    <row r="548" spans="1:7" x14ac:dyDescent="0.3">
      <c r="A548" s="209"/>
      <c r="B548" s="209" t="s">
        <v>1834</v>
      </c>
      <c r="C548" s="178" t="s">
        <v>57</v>
      </c>
      <c r="D548" s="178" t="s">
        <v>1810</v>
      </c>
      <c r="E548" s="178"/>
      <c r="F548" s="178" t="s">
        <v>442</v>
      </c>
      <c r="G548" s="178" t="s">
        <v>1811</v>
      </c>
    </row>
    <row r="549" spans="1:7" x14ac:dyDescent="0.3">
      <c r="A549" s="160" t="s">
        <v>1835</v>
      </c>
      <c r="B549" s="175" t="s">
        <v>559</v>
      </c>
      <c r="C549" s="184" t="s">
        <v>1738</v>
      </c>
      <c r="D549" s="235" t="s">
        <v>1738</v>
      </c>
      <c r="E549" s="163"/>
      <c r="F549" s="194" t="str">
        <f>IF($C$567=0,"",IF(C549="[for completion]","",IF(C549="","",C549/$C$567)))</f>
        <v/>
      </c>
      <c r="G549" s="194" t="str">
        <f>IF($D$567=0,"",IF(D549="[for completion]","",IF(D549="","",D549/$D$567)))</f>
        <v/>
      </c>
    </row>
    <row r="550" spans="1:7" x14ac:dyDescent="0.3">
      <c r="A550" s="160" t="s">
        <v>1836</v>
      </c>
      <c r="B550" s="175" t="s">
        <v>559</v>
      </c>
      <c r="C550" s="184" t="s">
        <v>1738</v>
      </c>
      <c r="D550" s="235" t="s">
        <v>1738</v>
      </c>
      <c r="E550" s="163"/>
      <c r="F550" s="194" t="str">
        <f t="shared" ref="F550:F566" si="28">IF($C$567=0,"",IF(C550="[for completion]","",IF(C550="","",C550/$C$567)))</f>
        <v/>
      </c>
      <c r="G550" s="194" t="str">
        <f t="shared" ref="G550:G566" si="29">IF($D$567=0,"",IF(D550="[for completion]","",IF(D550="","",D550/$D$567)))</f>
        <v/>
      </c>
    </row>
    <row r="551" spans="1:7" x14ac:dyDescent="0.3">
      <c r="A551" s="160" t="s">
        <v>1837</v>
      </c>
      <c r="B551" s="175" t="s">
        <v>559</v>
      </c>
      <c r="C551" s="184" t="s">
        <v>1738</v>
      </c>
      <c r="D551" s="235" t="s">
        <v>1738</v>
      </c>
      <c r="E551" s="163"/>
      <c r="F551" s="194" t="str">
        <f t="shared" si="28"/>
        <v/>
      </c>
      <c r="G551" s="194" t="str">
        <f t="shared" si="29"/>
        <v/>
      </c>
    </row>
    <row r="552" spans="1:7" x14ac:dyDescent="0.3">
      <c r="A552" s="160" t="s">
        <v>1838</v>
      </c>
      <c r="B552" s="175" t="s">
        <v>559</v>
      </c>
      <c r="C552" s="184" t="s">
        <v>1738</v>
      </c>
      <c r="D552" s="235" t="s">
        <v>1738</v>
      </c>
      <c r="E552" s="163"/>
      <c r="F552" s="194" t="str">
        <f t="shared" si="28"/>
        <v/>
      </c>
      <c r="G552" s="194" t="str">
        <f t="shared" si="29"/>
        <v/>
      </c>
    </row>
    <row r="553" spans="1:7" x14ac:dyDescent="0.3">
      <c r="A553" s="160" t="s">
        <v>1839</v>
      </c>
      <c r="B553" s="175" t="s">
        <v>559</v>
      </c>
      <c r="C553" s="184" t="s">
        <v>1738</v>
      </c>
      <c r="D553" s="235" t="s">
        <v>1738</v>
      </c>
      <c r="E553" s="163"/>
      <c r="F553" s="194" t="str">
        <f t="shared" si="28"/>
        <v/>
      </c>
      <c r="G553" s="194" t="str">
        <f t="shared" si="29"/>
        <v/>
      </c>
    </row>
    <row r="554" spans="1:7" x14ac:dyDescent="0.3">
      <c r="A554" s="160" t="s">
        <v>1840</v>
      </c>
      <c r="B554" s="175" t="s">
        <v>559</v>
      </c>
      <c r="C554" s="184" t="s">
        <v>1738</v>
      </c>
      <c r="D554" s="235" t="s">
        <v>1738</v>
      </c>
      <c r="E554" s="163"/>
      <c r="F554" s="194" t="str">
        <f t="shared" si="28"/>
        <v/>
      </c>
      <c r="G554" s="194" t="str">
        <f t="shared" si="29"/>
        <v/>
      </c>
    </row>
    <row r="555" spans="1:7" x14ac:dyDescent="0.3">
      <c r="A555" s="160" t="s">
        <v>1841</v>
      </c>
      <c r="B555" s="175" t="s">
        <v>559</v>
      </c>
      <c r="C555" s="184" t="s">
        <v>1738</v>
      </c>
      <c r="D555" s="235" t="s">
        <v>1738</v>
      </c>
      <c r="E555" s="163"/>
      <c r="F555" s="194" t="str">
        <f t="shared" si="28"/>
        <v/>
      </c>
      <c r="G555" s="194" t="str">
        <f t="shared" si="29"/>
        <v/>
      </c>
    </row>
    <row r="556" spans="1:7" x14ac:dyDescent="0.3">
      <c r="A556" s="160" t="s">
        <v>1842</v>
      </c>
      <c r="B556" s="175" t="s">
        <v>559</v>
      </c>
      <c r="C556" s="184" t="s">
        <v>1738</v>
      </c>
      <c r="D556" s="235" t="s">
        <v>1738</v>
      </c>
      <c r="E556" s="163"/>
      <c r="F556" s="194" t="str">
        <f t="shared" si="28"/>
        <v/>
      </c>
      <c r="G556" s="194" t="str">
        <f t="shared" si="29"/>
        <v/>
      </c>
    </row>
    <row r="557" spans="1:7" x14ac:dyDescent="0.3">
      <c r="A557" s="160" t="s">
        <v>1843</v>
      </c>
      <c r="B557" s="175" t="s">
        <v>559</v>
      </c>
      <c r="C557" s="184" t="s">
        <v>1738</v>
      </c>
      <c r="D557" s="235" t="s">
        <v>1738</v>
      </c>
      <c r="E557" s="163"/>
      <c r="F557" s="194" t="str">
        <f t="shared" si="28"/>
        <v/>
      </c>
      <c r="G557" s="194" t="str">
        <f t="shared" si="29"/>
        <v/>
      </c>
    </row>
    <row r="558" spans="1:7" x14ac:dyDescent="0.3">
      <c r="A558" s="160" t="s">
        <v>1844</v>
      </c>
      <c r="B558" s="175" t="s">
        <v>559</v>
      </c>
      <c r="C558" s="184" t="s">
        <v>1738</v>
      </c>
      <c r="D558" s="235" t="s">
        <v>1738</v>
      </c>
      <c r="E558" s="163"/>
      <c r="F558" s="194" t="str">
        <f t="shared" si="28"/>
        <v/>
      </c>
      <c r="G558" s="194" t="str">
        <f t="shared" si="29"/>
        <v/>
      </c>
    </row>
    <row r="559" spans="1:7" x14ac:dyDescent="0.3">
      <c r="A559" s="160" t="s">
        <v>1845</v>
      </c>
      <c r="B559" s="175" t="s">
        <v>559</v>
      </c>
      <c r="C559" s="184" t="s">
        <v>1738</v>
      </c>
      <c r="D559" s="235" t="s">
        <v>1738</v>
      </c>
      <c r="E559" s="163"/>
      <c r="F559" s="194" t="str">
        <f t="shared" si="28"/>
        <v/>
      </c>
      <c r="G559" s="194" t="str">
        <f t="shared" si="29"/>
        <v/>
      </c>
    </row>
    <row r="560" spans="1:7" x14ac:dyDescent="0.3">
      <c r="A560" s="160" t="s">
        <v>1846</v>
      </c>
      <c r="B560" s="175" t="s">
        <v>559</v>
      </c>
      <c r="C560" s="184" t="s">
        <v>1738</v>
      </c>
      <c r="D560" s="235" t="s">
        <v>1738</v>
      </c>
      <c r="E560" s="163"/>
      <c r="F560" s="194" t="str">
        <f t="shared" si="28"/>
        <v/>
      </c>
      <c r="G560" s="194" t="str">
        <f t="shared" si="29"/>
        <v/>
      </c>
    </row>
    <row r="561" spans="1:7" x14ac:dyDescent="0.3">
      <c r="A561" s="160" t="s">
        <v>1847</v>
      </c>
      <c r="B561" s="175" t="s">
        <v>559</v>
      </c>
      <c r="C561" s="184" t="s">
        <v>1738</v>
      </c>
      <c r="D561" s="235" t="s">
        <v>1738</v>
      </c>
      <c r="E561" s="163"/>
      <c r="F561" s="194" t="str">
        <f t="shared" si="28"/>
        <v/>
      </c>
      <c r="G561" s="194" t="str">
        <f t="shared" si="29"/>
        <v/>
      </c>
    </row>
    <row r="562" spans="1:7" x14ac:dyDescent="0.3">
      <c r="A562" s="160" t="s">
        <v>1848</v>
      </c>
      <c r="B562" s="175" t="s">
        <v>559</v>
      </c>
      <c r="C562" s="184" t="s">
        <v>1738</v>
      </c>
      <c r="D562" s="235" t="s">
        <v>1738</v>
      </c>
      <c r="E562" s="163"/>
      <c r="F562" s="194" t="str">
        <f t="shared" si="28"/>
        <v/>
      </c>
      <c r="G562" s="194" t="str">
        <f t="shared" si="29"/>
        <v/>
      </c>
    </row>
    <row r="563" spans="1:7" x14ac:dyDescent="0.3">
      <c r="A563" s="160" t="s">
        <v>1849</v>
      </c>
      <c r="B563" s="175" t="s">
        <v>559</v>
      </c>
      <c r="C563" s="184" t="s">
        <v>1738</v>
      </c>
      <c r="D563" s="235" t="s">
        <v>1738</v>
      </c>
      <c r="E563" s="163"/>
      <c r="F563" s="194" t="str">
        <f t="shared" si="28"/>
        <v/>
      </c>
      <c r="G563" s="194" t="str">
        <f t="shared" si="29"/>
        <v/>
      </c>
    </row>
    <row r="564" spans="1:7" x14ac:dyDescent="0.3">
      <c r="A564" s="160" t="s">
        <v>1850</v>
      </c>
      <c r="B564" s="175" t="s">
        <v>559</v>
      </c>
      <c r="C564" s="184" t="s">
        <v>1738</v>
      </c>
      <c r="D564" s="235" t="s">
        <v>1738</v>
      </c>
      <c r="E564" s="163"/>
      <c r="F564" s="194" t="str">
        <f t="shared" si="28"/>
        <v/>
      </c>
      <c r="G564" s="194" t="str">
        <f t="shared" si="29"/>
        <v/>
      </c>
    </row>
    <row r="565" spans="1:7" x14ac:dyDescent="0.3">
      <c r="A565" s="160" t="s">
        <v>1851</v>
      </c>
      <c r="B565" s="175" t="s">
        <v>559</v>
      </c>
      <c r="C565" s="184" t="s">
        <v>1738</v>
      </c>
      <c r="D565" s="235" t="s">
        <v>1738</v>
      </c>
      <c r="E565" s="163"/>
      <c r="F565" s="194" t="str">
        <f t="shared" si="28"/>
        <v/>
      </c>
      <c r="G565" s="194" t="str">
        <f t="shared" si="29"/>
        <v/>
      </c>
    </row>
    <row r="566" spans="1:7" x14ac:dyDescent="0.3">
      <c r="A566" s="160" t="s">
        <v>1852</v>
      </c>
      <c r="B566" s="175" t="s">
        <v>1564</v>
      </c>
      <c r="C566" s="184" t="s">
        <v>1738</v>
      </c>
      <c r="D566" s="235" t="s">
        <v>1738</v>
      </c>
      <c r="E566" s="163"/>
      <c r="F566" s="194" t="str">
        <f t="shared" si="28"/>
        <v/>
      </c>
      <c r="G566" s="194" t="str">
        <f t="shared" si="29"/>
        <v/>
      </c>
    </row>
    <row r="567" spans="1:7" x14ac:dyDescent="0.3">
      <c r="A567" s="160" t="s">
        <v>1853</v>
      </c>
      <c r="B567" s="175" t="s">
        <v>70</v>
      </c>
      <c r="C567" s="184">
        <f>SUM(C549:C566)</f>
        <v>0</v>
      </c>
      <c r="D567" s="235">
        <f>SUM(D549:D566)</f>
        <v>0</v>
      </c>
      <c r="E567" s="163"/>
      <c r="F567" s="236">
        <f>SUM(F549:F566)</f>
        <v>0</v>
      </c>
      <c r="G567" s="236">
        <f>SUM(G549:G566)</f>
        <v>0</v>
      </c>
    </row>
    <row r="568" spans="1:7" x14ac:dyDescent="0.3">
      <c r="A568" s="160" t="s">
        <v>1854</v>
      </c>
      <c r="B568" s="175"/>
      <c r="E568" s="163"/>
      <c r="F568" s="163"/>
      <c r="G568" s="163"/>
    </row>
    <row r="569" spans="1:7" x14ac:dyDescent="0.3">
      <c r="A569" s="160" t="s">
        <v>1855</v>
      </c>
      <c r="B569" s="175"/>
      <c r="E569" s="163"/>
      <c r="F569" s="163"/>
      <c r="G569" s="163"/>
    </row>
    <row r="570" spans="1:7" x14ac:dyDescent="0.3">
      <c r="A570" s="160" t="s">
        <v>1856</v>
      </c>
      <c r="B570" s="175"/>
      <c r="E570" s="163"/>
      <c r="F570" s="163"/>
      <c r="G570" s="163"/>
    </row>
    <row r="571" spans="1:7" x14ac:dyDescent="0.3">
      <c r="A571" s="209"/>
      <c r="B571" s="209" t="s">
        <v>1857</v>
      </c>
      <c r="C571" s="178" t="s">
        <v>57</v>
      </c>
      <c r="D571" s="178" t="s">
        <v>1810</v>
      </c>
      <c r="E571" s="178"/>
      <c r="F571" s="178" t="s">
        <v>442</v>
      </c>
      <c r="G571" s="178" t="s">
        <v>1811</v>
      </c>
    </row>
    <row r="572" spans="1:7" x14ac:dyDescent="0.3">
      <c r="A572" s="160" t="s">
        <v>1858</v>
      </c>
      <c r="B572" s="175" t="s">
        <v>1594</v>
      </c>
      <c r="C572" s="184" t="s">
        <v>1738</v>
      </c>
      <c r="D572" s="235" t="s">
        <v>1738</v>
      </c>
      <c r="E572" s="163"/>
      <c r="F572" s="194" t="str">
        <f>IF($C$585=0,"",IF(C572="[for completion]","",IF(C572="","",C572/$C$585)))</f>
        <v/>
      </c>
      <c r="G572" s="194" t="str">
        <f>IF($D$585=0,"",IF(D572="[for completion]","",IF(D572="","",D572/$D$585)))</f>
        <v/>
      </c>
    </row>
    <row r="573" spans="1:7" x14ac:dyDescent="0.3">
      <c r="A573" s="160" t="s">
        <v>1859</v>
      </c>
      <c r="B573" s="175" t="s">
        <v>1596</v>
      </c>
      <c r="C573" s="184" t="s">
        <v>1738</v>
      </c>
      <c r="D573" s="235" t="s">
        <v>1738</v>
      </c>
      <c r="E573" s="163"/>
      <c r="F573" s="194" t="str">
        <f>IF($C$585=0,"",IF(C573="[for completion]","",IF(C573="","",C573/$C$585)))</f>
        <v/>
      </c>
      <c r="G573" s="194" t="str">
        <f>IF($D$585=0,"",IF(D573="[for completion]","",IF(D573="","",D573/$D$585)))</f>
        <v/>
      </c>
    </row>
    <row r="574" spans="1:7" x14ac:dyDescent="0.3">
      <c r="A574" s="160" t="s">
        <v>1860</v>
      </c>
      <c r="B574" s="175" t="s">
        <v>1598</v>
      </c>
      <c r="C574" s="184" t="s">
        <v>1738</v>
      </c>
      <c r="D574" s="235" t="s">
        <v>1738</v>
      </c>
      <c r="E574" s="163"/>
      <c r="F574" s="194" t="str">
        <f>IF($C$585=0,"",IF(C574="[for completion]","",IF(C574="","",C574/$C$585)))</f>
        <v/>
      </c>
      <c r="G574" s="194" t="str">
        <f>IF($D$585=0,"",IF(D574="[for completion]","",IF(D574="","",D574/$D$585)))</f>
        <v/>
      </c>
    </row>
    <row r="575" spans="1:7" x14ac:dyDescent="0.3">
      <c r="A575" s="160" t="s">
        <v>1861</v>
      </c>
      <c r="B575" s="175" t="s">
        <v>1600</v>
      </c>
      <c r="C575" s="184" t="s">
        <v>1738</v>
      </c>
      <c r="D575" s="235" t="s">
        <v>1738</v>
      </c>
      <c r="E575" s="163"/>
      <c r="F575" s="194" t="str">
        <f>IF($C$585=0,"",IF(C575="[for completion]","",IF(C575="","",C575/$C$585)))</f>
        <v/>
      </c>
      <c r="G575" s="194" t="str">
        <f>IF($D$585=0,"",IF(D575="[for completion]","",IF(D575="","",D575/$D$585)))</f>
        <v/>
      </c>
    </row>
    <row r="576" spans="1:7" x14ac:dyDescent="0.3">
      <c r="A576" s="160" t="s">
        <v>1862</v>
      </c>
      <c r="B576" s="175" t="s">
        <v>1602</v>
      </c>
      <c r="C576" s="184" t="s">
        <v>1738</v>
      </c>
      <c r="D576" s="235" t="s">
        <v>1738</v>
      </c>
      <c r="E576" s="163"/>
      <c r="F576" s="194" t="str">
        <f>IF($C$585=0,"",IF(C576="[for completion]","",IF(C576="","",C576/$C$585)))</f>
        <v/>
      </c>
      <c r="G576" s="194" t="str">
        <f>IF($D$585=0,"",IF(D576="[for completion]","",IF(D576="","",D576/$D$585)))</f>
        <v/>
      </c>
    </row>
    <row r="577" spans="1:7" x14ac:dyDescent="0.3">
      <c r="A577" s="160" t="s">
        <v>1863</v>
      </c>
      <c r="B577" s="175" t="s">
        <v>1604</v>
      </c>
      <c r="C577" s="184" t="s">
        <v>1738</v>
      </c>
      <c r="D577" s="235" t="s">
        <v>1738</v>
      </c>
      <c r="E577" s="163"/>
      <c r="F577" s="194" t="str">
        <f t="shared" ref="F577:F584" si="30">IF($C$585=0,"",IF(C577="[for completion]","",IF(C577="","",C577/$C$585)))</f>
        <v/>
      </c>
      <c r="G577" s="194" t="str">
        <f t="shared" ref="G577:G584" si="31">IF($D$585=0,"",IF(D577="[for completion]","",IF(D577="","",D577/$D$585)))</f>
        <v/>
      </c>
    </row>
    <row r="578" spans="1:7" x14ac:dyDescent="0.3">
      <c r="A578" s="160" t="s">
        <v>1864</v>
      </c>
      <c r="B578" s="175" t="s">
        <v>1606</v>
      </c>
      <c r="C578" s="184" t="s">
        <v>1738</v>
      </c>
      <c r="D578" s="235" t="s">
        <v>1738</v>
      </c>
      <c r="E578" s="163"/>
      <c r="F578" s="194" t="str">
        <f t="shared" si="30"/>
        <v/>
      </c>
      <c r="G578" s="194" t="str">
        <f t="shared" si="31"/>
        <v/>
      </c>
    </row>
    <row r="579" spans="1:7" x14ac:dyDescent="0.3">
      <c r="A579" s="160" t="s">
        <v>1865</v>
      </c>
      <c r="B579" s="175" t="s">
        <v>1608</v>
      </c>
      <c r="C579" s="184" t="s">
        <v>1738</v>
      </c>
      <c r="D579" s="235" t="s">
        <v>1738</v>
      </c>
      <c r="E579" s="163"/>
      <c r="F579" s="194" t="str">
        <f t="shared" si="30"/>
        <v/>
      </c>
      <c r="G579" s="194" t="str">
        <f t="shared" si="31"/>
        <v/>
      </c>
    </row>
    <row r="580" spans="1:7" x14ac:dyDescent="0.3">
      <c r="A580" s="160" t="s">
        <v>1866</v>
      </c>
      <c r="B580" s="175" t="s">
        <v>1610</v>
      </c>
      <c r="C580" s="184" t="s">
        <v>1738</v>
      </c>
      <c r="D580" s="160" t="s">
        <v>1738</v>
      </c>
      <c r="E580" s="163"/>
      <c r="F580" s="194" t="str">
        <f t="shared" si="30"/>
        <v/>
      </c>
      <c r="G580" s="194" t="str">
        <f t="shared" si="31"/>
        <v/>
      </c>
    </row>
    <row r="581" spans="1:7" x14ac:dyDescent="0.3">
      <c r="A581" s="160" t="s">
        <v>1867</v>
      </c>
      <c r="B581" s="160" t="s">
        <v>1612</v>
      </c>
      <c r="C581" s="184" t="s">
        <v>1738</v>
      </c>
      <c r="D581" s="160" t="s">
        <v>1738</v>
      </c>
      <c r="E581" s="155"/>
      <c r="F581" s="194" t="str">
        <f t="shared" si="30"/>
        <v/>
      </c>
      <c r="G581" s="194" t="str">
        <f t="shared" si="31"/>
        <v/>
      </c>
    </row>
    <row r="582" spans="1:7" x14ac:dyDescent="0.3">
      <c r="A582" s="160" t="s">
        <v>1868</v>
      </c>
      <c r="B582" s="160" t="s">
        <v>1614</v>
      </c>
      <c r="C582" s="184" t="s">
        <v>1738</v>
      </c>
      <c r="D582" s="160" t="s">
        <v>1738</v>
      </c>
      <c r="E582" s="155"/>
      <c r="F582" s="194" t="str">
        <f t="shared" si="30"/>
        <v/>
      </c>
      <c r="G582" s="194" t="str">
        <f t="shared" si="31"/>
        <v/>
      </c>
    </row>
    <row r="583" spans="1:7" x14ac:dyDescent="0.3">
      <c r="A583" s="160" t="s">
        <v>1869</v>
      </c>
      <c r="B583" s="175" t="s">
        <v>1616</v>
      </c>
      <c r="C583" s="184" t="s">
        <v>1738</v>
      </c>
      <c r="D583" s="160" t="s">
        <v>1738</v>
      </c>
      <c r="E583" s="163"/>
      <c r="F583" s="194" t="str">
        <f t="shared" si="30"/>
        <v/>
      </c>
      <c r="G583" s="194" t="str">
        <f t="shared" si="31"/>
        <v/>
      </c>
    </row>
    <row r="584" spans="1:7" x14ac:dyDescent="0.3">
      <c r="A584" s="160" t="s">
        <v>1870</v>
      </c>
      <c r="B584" s="160" t="s">
        <v>1564</v>
      </c>
      <c r="C584" s="184" t="s">
        <v>1738</v>
      </c>
      <c r="D584" s="235" t="s">
        <v>1738</v>
      </c>
      <c r="E584" s="163"/>
      <c r="F584" s="194" t="str">
        <f t="shared" si="30"/>
        <v/>
      </c>
      <c r="G584" s="194" t="str">
        <f t="shared" si="31"/>
        <v/>
      </c>
    </row>
    <row r="585" spans="1:7" x14ac:dyDescent="0.3">
      <c r="A585" s="160" t="s">
        <v>1871</v>
      </c>
      <c r="B585" s="175" t="s">
        <v>70</v>
      </c>
      <c r="C585" s="184">
        <f>SUM(C572:C584)</f>
        <v>0</v>
      </c>
      <c r="D585" s="235">
        <f>SUM(D572:D584)</f>
        <v>0</v>
      </c>
      <c r="E585" s="163"/>
      <c r="F585" s="236">
        <f>SUM(F572:F584)</f>
        <v>0</v>
      </c>
      <c r="G585" s="236">
        <f>SUM(G572:G584)</f>
        <v>0</v>
      </c>
    </row>
    <row r="586" spans="1:7" x14ac:dyDescent="0.3">
      <c r="A586" s="160" t="s">
        <v>1872</v>
      </c>
      <c r="B586" s="175"/>
      <c r="C586" s="184"/>
      <c r="D586" s="235"/>
      <c r="E586" s="163"/>
      <c r="F586" s="194"/>
      <c r="G586" s="194"/>
    </row>
    <row r="587" spans="1:7" x14ac:dyDescent="0.3">
      <c r="A587" s="160" t="s">
        <v>1873</v>
      </c>
      <c r="B587" s="175"/>
      <c r="C587" s="184"/>
      <c r="D587" s="235"/>
      <c r="E587" s="163"/>
      <c r="F587" s="194"/>
      <c r="G587" s="194"/>
    </row>
    <row r="588" spans="1:7" x14ac:dyDescent="0.3">
      <c r="A588" s="160" t="s">
        <v>1874</v>
      </c>
      <c r="B588" s="175"/>
      <c r="C588" s="184"/>
      <c r="D588" s="235"/>
      <c r="E588" s="163"/>
      <c r="F588" s="194"/>
      <c r="G588" s="194"/>
    </row>
    <row r="589" spans="1:7" x14ac:dyDescent="0.3">
      <c r="A589" s="160" t="s">
        <v>1875</v>
      </c>
      <c r="B589" s="175"/>
      <c r="C589" s="184"/>
      <c r="D589" s="235"/>
      <c r="E589" s="163"/>
      <c r="F589" s="194"/>
      <c r="G589" s="194"/>
    </row>
    <row r="590" spans="1:7" x14ac:dyDescent="0.3">
      <c r="A590" s="160" t="s">
        <v>1876</v>
      </c>
      <c r="B590" s="175"/>
      <c r="C590" s="184"/>
      <c r="D590" s="235"/>
      <c r="E590" s="163"/>
      <c r="F590" s="194"/>
      <c r="G590" s="194"/>
    </row>
    <row r="591" spans="1:7" x14ac:dyDescent="0.3">
      <c r="A591" s="160" t="s">
        <v>1877</v>
      </c>
      <c r="B591" s="175"/>
      <c r="C591" s="184"/>
      <c r="D591" s="235"/>
      <c r="E591" s="163"/>
      <c r="F591" s="194" t="str">
        <f>IF($C$585=0,"",IF(C591="[for completion]","",IF(C591="","",C591/$C$585)))</f>
        <v/>
      </c>
      <c r="G591" s="194" t="str">
        <f>IF($D$585=0,"",IF(D591="[for completion]","",IF(D591="","",D591/$D$585)))</f>
        <v/>
      </c>
    </row>
    <row r="592" spans="1:7" x14ac:dyDescent="0.3">
      <c r="A592" s="160" t="s">
        <v>1878</v>
      </c>
      <c r="B592" s="155"/>
      <c r="C592" s="155"/>
      <c r="D592" s="155"/>
      <c r="E592" s="155"/>
      <c r="F592" s="155"/>
      <c r="G592" s="155"/>
    </row>
    <row r="593" spans="1:7" x14ac:dyDescent="0.3">
      <c r="A593" s="160" t="s">
        <v>1879</v>
      </c>
      <c r="B593" s="155"/>
      <c r="C593" s="155"/>
      <c r="D593" s="155"/>
      <c r="E593" s="155"/>
      <c r="F593" s="155"/>
      <c r="G593" s="155"/>
    </row>
    <row r="594" spans="1:7" x14ac:dyDescent="0.3">
      <c r="A594" s="160" t="s">
        <v>1880</v>
      </c>
    </row>
    <row r="595" spans="1:7" x14ac:dyDescent="0.3">
      <c r="A595" s="160" t="s">
        <v>1881</v>
      </c>
    </row>
    <row r="596" spans="1:7" x14ac:dyDescent="0.3">
      <c r="A596" s="209"/>
      <c r="B596" s="209" t="s">
        <v>1882</v>
      </c>
      <c r="C596" s="178" t="s">
        <v>57</v>
      </c>
      <c r="D596" s="178" t="s">
        <v>1544</v>
      </c>
      <c r="E596" s="178"/>
      <c r="F596" s="178" t="s">
        <v>441</v>
      </c>
      <c r="G596" s="178" t="s">
        <v>1811</v>
      </c>
    </row>
    <row r="597" spans="1:7" x14ac:dyDescent="0.3">
      <c r="A597" s="160" t="s">
        <v>1883</v>
      </c>
      <c r="B597" s="175" t="s">
        <v>1648</v>
      </c>
      <c r="C597" s="184" t="s">
        <v>1738</v>
      </c>
      <c r="D597" s="235" t="s">
        <v>1738</v>
      </c>
      <c r="E597" s="163"/>
      <c r="F597" s="194" t="str">
        <f>IF($C$601=0,"",IF(C597="[for completion]","",IF(C597="","",C597/$C$601)))</f>
        <v/>
      </c>
      <c r="G597" s="194" t="str">
        <f>IF($D$601=0,"",IF(D597="[for completion]","",IF(D597="","",D597/$D$601)))</f>
        <v/>
      </c>
    </row>
    <row r="598" spans="1:7" x14ac:dyDescent="0.3">
      <c r="A598" s="160" t="s">
        <v>1884</v>
      </c>
      <c r="B598" s="256" t="s">
        <v>1885</v>
      </c>
      <c r="C598" s="184" t="s">
        <v>1738</v>
      </c>
      <c r="D598" s="235" t="s">
        <v>1738</v>
      </c>
      <c r="E598" s="163"/>
      <c r="F598" s="194" t="str">
        <f>IF($C$601=0,"",IF(C598="[for completion]","",IF(C598="","",C598/$C$601)))</f>
        <v/>
      </c>
      <c r="G598" s="194" t="str">
        <f>IF($D$601=0,"",IF(D598="[for completion]","",IF(D598="","",D598/$D$601)))</f>
        <v/>
      </c>
    </row>
    <row r="599" spans="1:7" x14ac:dyDescent="0.3">
      <c r="A599" s="160" t="s">
        <v>1886</v>
      </c>
      <c r="B599" s="175" t="s">
        <v>1643</v>
      </c>
      <c r="C599" s="184" t="s">
        <v>1738</v>
      </c>
      <c r="D599" s="235" t="s">
        <v>1738</v>
      </c>
      <c r="E599" s="163"/>
      <c r="F599" s="194" t="str">
        <f>IF($C$601=0,"",IF(C599="[for completion]","",IF(C599="","",C599/$C$601)))</f>
        <v/>
      </c>
      <c r="G599" s="194" t="str">
        <f>IF($D$601=0,"",IF(D599="[for completion]","",IF(D599="","",D599/$D$601)))</f>
        <v/>
      </c>
    </row>
    <row r="600" spans="1:7" x14ac:dyDescent="0.3">
      <c r="A600" s="160" t="s">
        <v>1887</v>
      </c>
      <c r="B600" s="160" t="s">
        <v>1564</v>
      </c>
      <c r="C600" s="184" t="s">
        <v>1738</v>
      </c>
      <c r="D600" s="235" t="s">
        <v>1738</v>
      </c>
      <c r="E600" s="163"/>
      <c r="F600" s="194" t="str">
        <f>IF($C$601=0,"",IF(C600="[for completion]","",IF(C600="","",C600/$C$601)))</f>
        <v/>
      </c>
      <c r="G600" s="194" t="str">
        <f>IF($D$601=0,"",IF(D600="[for completion]","",IF(D600="","",D600/$D$601)))</f>
        <v/>
      </c>
    </row>
    <row r="601" spans="1:7" x14ac:dyDescent="0.3">
      <c r="A601" s="160" t="s">
        <v>1888</v>
      </c>
      <c r="B601" s="175" t="s">
        <v>70</v>
      </c>
      <c r="C601" s="184">
        <f>SUM(C597:C600)</f>
        <v>0</v>
      </c>
      <c r="D601" s="235">
        <f>SUM(D597:D600)</f>
        <v>0</v>
      </c>
      <c r="E601" s="163"/>
      <c r="F601" s="236">
        <f>SUM(F597:F600)</f>
        <v>0</v>
      </c>
      <c r="G601" s="236">
        <f>SUM(G597:G600)</f>
        <v>0</v>
      </c>
    </row>
    <row r="603" spans="1:7" x14ac:dyDescent="0.3">
      <c r="A603" s="209"/>
      <c r="B603" s="209" t="s">
        <v>1889</v>
      </c>
      <c r="C603" s="209" t="s">
        <v>1656</v>
      </c>
      <c r="D603" s="209" t="s">
        <v>1890</v>
      </c>
      <c r="E603" s="209"/>
      <c r="F603" s="209" t="s">
        <v>1658</v>
      </c>
      <c r="G603" s="209"/>
    </row>
    <row r="604" spans="1:7" x14ac:dyDescent="0.3">
      <c r="A604" s="160" t="s">
        <v>1891</v>
      </c>
      <c r="B604" s="175" t="s">
        <v>753</v>
      </c>
      <c r="C604" s="259" t="s">
        <v>1738</v>
      </c>
      <c r="D604" s="220" t="s">
        <v>1738</v>
      </c>
      <c r="E604" s="260"/>
      <c r="F604" s="220" t="s">
        <v>1738</v>
      </c>
      <c r="G604" s="194" t="str">
        <f>IF($D$622=0,"",IF(D604="[for completion]","",IF(D604="","",D604/$D$622)))</f>
        <v/>
      </c>
    </row>
    <row r="605" spans="1:7" x14ac:dyDescent="0.3">
      <c r="A605" s="160" t="s">
        <v>1892</v>
      </c>
      <c r="B605" s="175" t="s">
        <v>754</v>
      </c>
      <c r="C605" s="259" t="s">
        <v>1738</v>
      </c>
      <c r="D605" s="220" t="s">
        <v>1738</v>
      </c>
      <c r="E605" s="260"/>
      <c r="F605" s="220" t="s">
        <v>1738</v>
      </c>
      <c r="G605" s="194" t="str">
        <f t="shared" ref="G605:G622" si="32">IF($D$622=0,"",IF(D605="[for completion]","",IF(D605="","",D605/$D$622)))</f>
        <v/>
      </c>
    </row>
    <row r="606" spans="1:7" x14ac:dyDescent="0.3">
      <c r="A606" s="160" t="s">
        <v>1893</v>
      </c>
      <c r="B606" s="175" t="s">
        <v>755</v>
      </c>
      <c r="C606" s="259" t="s">
        <v>1738</v>
      </c>
      <c r="D606" s="220" t="s">
        <v>1738</v>
      </c>
      <c r="E606" s="260"/>
      <c r="F606" s="220" t="s">
        <v>1738</v>
      </c>
      <c r="G606" s="194" t="str">
        <f t="shared" si="32"/>
        <v/>
      </c>
    </row>
    <row r="607" spans="1:7" x14ac:dyDescent="0.3">
      <c r="A607" s="160" t="s">
        <v>1894</v>
      </c>
      <c r="B607" s="175" t="s">
        <v>756</v>
      </c>
      <c r="C607" s="259" t="s">
        <v>1738</v>
      </c>
      <c r="D607" s="220" t="s">
        <v>1738</v>
      </c>
      <c r="E607" s="260"/>
      <c r="F607" s="220" t="s">
        <v>1738</v>
      </c>
      <c r="G607" s="194" t="str">
        <f t="shared" si="32"/>
        <v/>
      </c>
    </row>
    <row r="608" spans="1:7" x14ac:dyDescent="0.3">
      <c r="A608" s="160" t="s">
        <v>1895</v>
      </c>
      <c r="B608" s="175" t="s">
        <v>757</v>
      </c>
      <c r="C608" s="259" t="s">
        <v>1738</v>
      </c>
      <c r="D608" s="220" t="s">
        <v>1738</v>
      </c>
      <c r="E608" s="260"/>
      <c r="F608" s="220" t="s">
        <v>1738</v>
      </c>
      <c r="G608" s="194" t="str">
        <f t="shared" si="32"/>
        <v/>
      </c>
    </row>
    <row r="609" spans="1:7" x14ac:dyDescent="0.3">
      <c r="A609" s="160" t="s">
        <v>1896</v>
      </c>
      <c r="B609" s="175" t="s">
        <v>758</v>
      </c>
      <c r="C609" s="259" t="s">
        <v>1738</v>
      </c>
      <c r="D609" s="220" t="s">
        <v>1738</v>
      </c>
      <c r="E609" s="260"/>
      <c r="F609" s="220" t="s">
        <v>1738</v>
      </c>
      <c r="G609" s="194" t="str">
        <f t="shared" si="32"/>
        <v/>
      </c>
    </row>
    <row r="610" spans="1:7" x14ac:dyDescent="0.3">
      <c r="A610" s="160" t="s">
        <v>1897</v>
      </c>
      <c r="B610" s="175" t="s">
        <v>759</v>
      </c>
      <c r="C610" s="259" t="s">
        <v>1738</v>
      </c>
      <c r="D610" s="220" t="s">
        <v>1738</v>
      </c>
      <c r="E610" s="260"/>
      <c r="F610" s="220" t="s">
        <v>1738</v>
      </c>
      <c r="G610" s="194" t="str">
        <f t="shared" si="32"/>
        <v/>
      </c>
    </row>
    <row r="611" spans="1:7" x14ac:dyDescent="0.3">
      <c r="A611" s="160" t="s">
        <v>1898</v>
      </c>
      <c r="B611" s="175" t="s">
        <v>1786</v>
      </c>
      <c r="C611" s="259" t="s">
        <v>1738</v>
      </c>
      <c r="D611" s="220" t="s">
        <v>1738</v>
      </c>
      <c r="E611" s="260"/>
      <c r="F611" s="220" t="s">
        <v>1738</v>
      </c>
      <c r="G611" s="194" t="str">
        <f t="shared" si="32"/>
        <v/>
      </c>
    </row>
    <row r="612" spans="1:7" x14ac:dyDescent="0.3">
      <c r="A612" s="160" t="s">
        <v>1899</v>
      </c>
      <c r="B612" s="175" t="s">
        <v>1788</v>
      </c>
      <c r="C612" s="259" t="s">
        <v>1738</v>
      </c>
      <c r="D612" s="220" t="s">
        <v>1738</v>
      </c>
      <c r="E612" s="260"/>
      <c r="F612" s="220" t="s">
        <v>1738</v>
      </c>
      <c r="G612" s="194" t="str">
        <f t="shared" si="32"/>
        <v/>
      </c>
    </row>
    <row r="613" spans="1:7" x14ac:dyDescent="0.3">
      <c r="A613" s="160" t="s">
        <v>1900</v>
      </c>
      <c r="B613" s="175" t="s">
        <v>1790</v>
      </c>
      <c r="C613" s="259" t="s">
        <v>1738</v>
      </c>
      <c r="D613" s="220" t="s">
        <v>1738</v>
      </c>
      <c r="E613" s="260"/>
      <c r="F613" s="220" t="s">
        <v>1738</v>
      </c>
      <c r="G613" s="194" t="str">
        <f t="shared" si="32"/>
        <v/>
      </c>
    </row>
    <row r="614" spans="1:7" x14ac:dyDescent="0.3">
      <c r="A614" s="160" t="s">
        <v>1901</v>
      </c>
      <c r="B614" s="175" t="s">
        <v>760</v>
      </c>
      <c r="C614" s="259" t="s">
        <v>1738</v>
      </c>
      <c r="D614" s="220" t="s">
        <v>1738</v>
      </c>
      <c r="E614" s="260"/>
      <c r="F614" s="220" t="s">
        <v>1738</v>
      </c>
      <c r="G614" s="194" t="str">
        <f t="shared" si="32"/>
        <v/>
      </c>
    </row>
    <row r="615" spans="1:7" x14ac:dyDescent="0.3">
      <c r="A615" s="160" t="s">
        <v>1902</v>
      </c>
      <c r="B615" s="175" t="s">
        <v>761</v>
      </c>
      <c r="C615" s="259" t="s">
        <v>1738</v>
      </c>
      <c r="D615" s="220" t="s">
        <v>1738</v>
      </c>
      <c r="E615" s="260"/>
      <c r="F615" s="220" t="s">
        <v>1738</v>
      </c>
      <c r="G615" s="194" t="str">
        <f t="shared" si="32"/>
        <v/>
      </c>
    </row>
    <row r="616" spans="1:7" x14ac:dyDescent="0.3">
      <c r="A616" s="160" t="s">
        <v>1903</v>
      </c>
      <c r="B616" s="175" t="s">
        <v>68</v>
      </c>
      <c r="C616" s="259" t="s">
        <v>1738</v>
      </c>
      <c r="D616" s="220" t="s">
        <v>1738</v>
      </c>
      <c r="E616" s="260"/>
      <c r="F616" s="220" t="s">
        <v>1738</v>
      </c>
      <c r="G616" s="194" t="str">
        <f t="shared" si="32"/>
        <v/>
      </c>
    </row>
    <row r="617" spans="1:7" x14ac:dyDescent="0.3">
      <c r="A617" s="160" t="s">
        <v>1904</v>
      </c>
      <c r="B617" s="175" t="s">
        <v>1564</v>
      </c>
      <c r="C617" s="259" t="s">
        <v>1738</v>
      </c>
      <c r="D617" s="220" t="s">
        <v>1738</v>
      </c>
      <c r="E617" s="260"/>
      <c r="F617" s="220" t="s">
        <v>1738</v>
      </c>
      <c r="G617" s="194" t="str">
        <f t="shared" si="32"/>
        <v/>
      </c>
    </row>
    <row r="618" spans="1:7" x14ac:dyDescent="0.3">
      <c r="A618" s="160" t="s">
        <v>1905</v>
      </c>
      <c r="B618" s="175" t="s">
        <v>70</v>
      </c>
      <c r="C618" s="184">
        <f>SUM(C604:C617)</f>
        <v>0</v>
      </c>
      <c r="D618" s="160">
        <f>SUM(D604:D617)</f>
        <v>0</v>
      </c>
      <c r="E618" s="153"/>
      <c r="F618" s="184"/>
      <c r="G618" s="194" t="str">
        <f t="shared" si="32"/>
        <v/>
      </c>
    </row>
    <row r="619" spans="1:7" x14ac:dyDescent="0.3">
      <c r="A619" s="160" t="s">
        <v>1906</v>
      </c>
      <c r="B619" s="160" t="s">
        <v>1669</v>
      </c>
      <c r="C619" s="155"/>
      <c r="D619" s="155"/>
      <c r="E619" s="155"/>
      <c r="F619" s="220" t="s">
        <v>1738</v>
      </c>
      <c r="G619" s="194" t="str">
        <f t="shared" si="32"/>
        <v/>
      </c>
    </row>
    <row r="620" spans="1:7" x14ac:dyDescent="0.3">
      <c r="A620" s="160" t="s">
        <v>1907</v>
      </c>
      <c r="B620" s="175"/>
      <c r="C620" s="184"/>
      <c r="D620" s="235"/>
      <c r="E620" s="153"/>
      <c r="F620" s="194"/>
      <c r="G620" s="194" t="str">
        <f t="shared" si="32"/>
        <v/>
      </c>
    </row>
    <row r="621" spans="1:7" x14ac:dyDescent="0.3">
      <c r="A621" s="160" t="s">
        <v>1908</v>
      </c>
      <c r="B621" s="175"/>
      <c r="C621" s="184"/>
      <c r="D621" s="235"/>
      <c r="E621" s="153"/>
      <c r="F621" s="194"/>
      <c r="G621" s="194" t="str">
        <f t="shared" si="32"/>
        <v/>
      </c>
    </row>
    <row r="622" spans="1:7" x14ac:dyDescent="0.3">
      <c r="A622" s="160" t="s">
        <v>1909</v>
      </c>
      <c r="B622" s="175"/>
      <c r="C622" s="184"/>
      <c r="D622" s="235"/>
      <c r="E622" s="153"/>
      <c r="F622" s="194"/>
      <c r="G622" s="194" t="str">
        <f t="shared" si="32"/>
        <v/>
      </c>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D187 F187:G187 D216 B198:D213 B182:D184 F182:F184 D150:D152 D160:D162 D170:D174 B181 D180:D181 B195:B197 D195:D197" name="Mortgage Assets II"/>
    <protectedRange sqref="D216 B234:D236 F228:G236 D238 F238:G238 B256:D258 F250:G258 B266:C275 B280:C285 F277:G285 D277:D285 C425:D425 D260:D275 F260:G275 B228:B233 D228:D233 B250:B255 D250:D255" name="Mortgage Asset IV"/>
    <protectedRange sqref="C3 B16:D26 F16:F26 B163:B168 B37:B42 C73:D75 F73:F75 B88:D97 F77:F97 C77:D87 C28:D28 B29:D34 F28:F34 C36:D42 F36:F42 C45:D71 F45:F71 B99:D148 F99:F148 C150:C152 F150:F152 C160:C162 F160:F162 C170:C174 F170:F174 C187 C190:C197 B190:B194 D190:D194 C216 C238 C277:C279 C228:C233 C219:D226 C250:C255 C241:D248 C180:C181 F180:F181 C260:C265 C12:C15"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E0EC1B34-97D1-4DA9-8419-F0284373C2E8}"/>
    <hyperlink ref="B7" location="'B1. HTT Mortgage Assets'!B166" display="7.A Residential Cover Pool" xr:uid="{6BE3ACA2-7E36-437C-8F14-FCD27F3FF194}"/>
    <hyperlink ref="B8" location="'B1. HTT Mortgage Assets'!B267" display="7.B Commercial Cover Pool" xr:uid="{9F7C34C5-4098-4C59-BA0B-EE0B802EF068}"/>
    <hyperlink ref="B149" location="'2. Harmonised Glossary'!A9" display="Breakdown by Interest Rate" xr:uid="{CEAC352A-F591-4497-96CC-91B2E968F528}"/>
    <hyperlink ref="B11" location="'2. Harmonised Glossary'!A12" display="Property Type Information" xr:uid="{2D8CFBB3-4B0B-42B2-B2CE-A83AB96DD3E6}"/>
    <hyperlink ref="B215" location="'C. HTT Harmonised Glossary'!B13" display="11. Loan to Value (LTV) Information - UNINDEXED" xr:uid="{384E28C6-F6ED-4C73-8DE6-2E7FAD070B36}"/>
    <hyperlink ref="B237" location="'C. HTT Harmonised Glossary'!B16" display="12. Loan to Value (LTV) Information - INDEXED " xr:uid="{8A8A8F54-CA06-4F7D-A337-4EFD4C1A3EC3}"/>
    <hyperlink ref="B179" location="'C. HTT Harmonised Glossary'!B19" display="9. Non-Performing Loans (NPLs)" xr:uid="{C2050648-34A6-4538-BB84-773027D64B31}"/>
  </hyperlinks>
  <pageMargins left="0.7" right="0.7" top="0.75" bottom="0.75" header="0.3" footer="0.3"/>
  <pageSetup paperSize="9" scale="32" orientation="portrait" r:id="rId1"/>
  <headerFooter>
    <oddFooter>&amp;R&amp;1#&amp;"Calibri"&amp;10&amp;K0078D7Classification : Internal</oddFooter>
  </headerFooter>
  <rowBreaks count="2" manualBreakCount="2">
    <brk id="233" max="16383" man="1"/>
    <brk id="45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13C15-7C30-4944-A9B3-ACB5BB406B8B}">
  <sheetPr>
    <tabColor theme="9" tint="-0.249977111117893"/>
  </sheetPr>
  <dimension ref="A1:C403"/>
  <sheetViews>
    <sheetView topLeftCell="C1" zoomScaleNormal="100" workbookViewId="0">
      <selection activeCell="E8" sqref="E8"/>
    </sheetView>
  </sheetViews>
  <sheetFormatPr defaultRowHeight="14.4" x14ac:dyDescent="0.3"/>
  <cols>
    <col min="1" max="1" width="16.33203125" style="155" customWidth="1"/>
    <col min="2" max="2" width="89.88671875" style="160" bestFit="1" customWidth="1"/>
    <col min="3" max="3" width="134.6640625" style="155" customWidth="1"/>
    <col min="4" max="16384" width="8.88671875" style="155"/>
  </cols>
  <sheetData>
    <row r="1" spans="1:3" ht="31.2" x14ac:dyDescent="0.3">
      <c r="A1" s="152" t="s">
        <v>1910</v>
      </c>
      <c r="B1" s="152"/>
      <c r="C1" s="154" t="s">
        <v>1388</v>
      </c>
    </row>
    <row r="2" spans="1:3" ht="13.8" x14ac:dyDescent="0.3">
      <c r="B2" s="153"/>
      <c r="C2" s="153"/>
    </row>
    <row r="3" spans="1:3" ht="13.8" x14ac:dyDescent="0.3">
      <c r="A3" s="261" t="s">
        <v>1911</v>
      </c>
      <c r="B3" s="262"/>
      <c r="C3" s="153"/>
    </row>
    <row r="4" spans="1:3" x14ac:dyDescent="0.3">
      <c r="C4" s="153"/>
    </row>
    <row r="5" spans="1:3" ht="18" x14ac:dyDescent="0.3">
      <c r="A5" s="168" t="s">
        <v>7</v>
      </c>
      <c r="B5" s="168" t="s">
        <v>1912</v>
      </c>
      <c r="C5" s="263" t="s">
        <v>1913</v>
      </c>
    </row>
    <row r="6" spans="1:3" ht="28.8" x14ac:dyDescent="0.3">
      <c r="A6" s="219" t="s">
        <v>1914</v>
      </c>
      <c r="B6" s="171" t="s">
        <v>1915</v>
      </c>
      <c r="C6" s="264" t="s">
        <v>1916</v>
      </c>
    </row>
    <row r="7" spans="1:3" ht="28.8" x14ac:dyDescent="0.3">
      <c r="A7" s="219" t="s">
        <v>1917</v>
      </c>
      <c r="B7" s="171" t="s">
        <v>1918</v>
      </c>
      <c r="C7" s="264" t="s">
        <v>1919</v>
      </c>
    </row>
    <row r="8" spans="1:3" ht="28.8" x14ac:dyDescent="0.3">
      <c r="A8" s="219" t="s">
        <v>1920</v>
      </c>
      <c r="B8" s="171" t="s">
        <v>1921</v>
      </c>
      <c r="C8" s="264" t="s">
        <v>1922</v>
      </c>
    </row>
    <row r="9" spans="1:3" x14ac:dyDescent="0.3">
      <c r="A9" s="219" t="s">
        <v>1923</v>
      </c>
      <c r="B9" s="171" t="s">
        <v>1924</v>
      </c>
      <c r="C9" s="160" t="s">
        <v>1925</v>
      </c>
    </row>
    <row r="10" spans="1:3" ht="28.8" x14ac:dyDescent="0.3">
      <c r="A10" s="219" t="s">
        <v>1926</v>
      </c>
      <c r="B10" s="171" t="s">
        <v>1927</v>
      </c>
      <c r="C10" s="160" t="s">
        <v>1928</v>
      </c>
    </row>
    <row r="11" spans="1:3" ht="43.2" x14ac:dyDescent="0.3">
      <c r="A11" s="219" t="s">
        <v>1929</v>
      </c>
      <c r="B11" s="171" t="s">
        <v>1930</v>
      </c>
      <c r="C11" s="160" t="s">
        <v>1931</v>
      </c>
    </row>
    <row r="12" spans="1:3" x14ac:dyDescent="0.3">
      <c r="A12" s="219" t="s">
        <v>1932</v>
      </c>
      <c r="B12" s="171" t="s">
        <v>1933</v>
      </c>
      <c r="C12" s="160" t="s">
        <v>1934</v>
      </c>
    </row>
    <row r="13" spans="1:3" ht="28.8" x14ac:dyDescent="0.3">
      <c r="A13" s="219" t="s">
        <v>1935</v>
      </c>
      <c r="B13" s="171" t="s">
        <v>1936</v>
      </c>
      <c r="C13" s="160" t="s">
        <v>1937</v>
      </c>
    </row>
    <row r="14" spans="1:3" x14ac:dyDescent="0.3">
      <c r="A14" s="219" t="s">
        <v>1938</v>
      </c>
      <c r="B14" s="171" t="s">
        <v>1939</v>
      </c>
      <c r="C14" s="160" t="s">
        <v>1940</v>
      </c>
    </row>
    <row r="15" spans="1:3" ht="28.8" x14ac:dyDescent="0.3">
      <c r="A15" s="219" t="s">
        <v>1941</v>
      </c>
      <c r="B15" s="171" t="s">
        <v>1942</v>
      </c>
      <c r="C15" s="160" t="s">
        <v>1943</v>
      </c>
    </row>
    <row r="16" spans="1:3" x14ac:dyDescent="0.3">
      <c r="A16" s="219" t="s">
        <v>1944</v>
      </c>
      <c r="B16" s="171" t="s">
        <v>1945</v>
      </c>
      <c r="C16" s="160" t="s">
        <v>1946</v>
      </c>
    </row>
    <row r="17" spans="1:3" ht="28.8" x14ac:dyDescent="0.3">
      <c r="A17" s="219" t="s">
        <v>1947</v>
      </c>
      <c r="B17" s="177" t="s">
        <v>1948</v>
      </c>
      <c r="C17" s="160" t="s">
        <v>1949</v>
      </c>
    </row>
    <row r="18" spans="1:3" ht="28.8" x14ac:dyDescent="0.3">
      <c r="A18" s="219" t="s">
        <v>1950</v>
      </c>
      <c r="B18" s="177" t="s">
        <v>1951</v>
      </c>
      <c r="C18" s="160" t="s">
        <v>1952</v>
      </c>
    </row>
    <row r="19" spans="1:3" x14ac:dyDescent="0.3">
      <c r="A19" s="219" t="s">
        <v>1953</v>
      </c>
      <c r="B19" s="177" t="s">
        <v>1954</v>
      </c>
      <c r="C19" s="160" t="s">
        <v>1955</v>
      </c>
    </row>
    <row r="20" spans="1:3" ht="28.8" x14ac:dyDescent="0.3">
      <c r="A20" s="219" t="s">
        <v>1956</v>
      </c>
      <c r="B20" s="177" t="s">
        <v>1957</v>
      </c>
      <c r="C20" s="220" t="s">
        <v>1958</v>
      </c>
    </row>
    <row r="21" spans="1:3" x14ac:dyDescent="0.3">
      <c r="A21" s="219" t="s">
        <v>1959</v>
      </c>
      <c r="B21" s="177" t="s">
        <v>1960</v>
      </c>
      <c r="C21" s="220" t="s">
        <v>1961</v>
      </c>
    </row>
    <row r="22" spans="1:3" ht="13.8" x14ac:dyDescent="0.3">
      <c r="A22" s="219" t="s">
        <v>1962</v>
      </c>
      <c r="B22" s="155"/>
      <c r="C22" s="265"/>
    </row>
    <row r="23" spans="1:3" x14ac:dyDescent="0.3">
      <c r="A23" s="219" t="s">
        <v>1963</v>
      </c>
      <c r="C23" s="220"/>
    </row>
    <row r="24" spans="1:3" x14ac:dyDescent="0.3">
      <c r="A24" s="219" t="s">
        <v>1964</v>
      </c>
      <c r="B24" s="250"/>
      <c r="C24" s="220"/>
    </row>
    <row r="25" spans="1:3" x14ac:dyDescent="0.3">
      <c r="A25" s="219" t="s">
        <v>1965</v>
      </c>
      <c r="B25" s="250"/>
      <c r="C25" s="220"/>
    </row>
    <row r="26" spans="1:3" x14ac:dyDescent="0.3">
      <c r="A26" s="219" t="s">
        <v>1966</v>
      </c>
      <c r="B26" s="250"/>
      <c r="C26" s="220"/>
    </row>
    <row r="27" spans="1:3" x14ac:dyDescent="0.3">
      <c r="A27" s="219" t="s">
        <v>1967</v>
      </c>
      <c r="B27" s="250"/>
      <c r="C27" s="220"/>
    </row>
    <row r="28" spans="1:3" ht="18" x14ac:dyDescent="0.3">
      <c r="A28" s="168"/>
      <c r="B28" s="168" t="s">
        <v>1968</v>
      </c>
      <c r="C28" s="263" t="s">
        <v>1913</v>
      </c>
    </row>
    <row r="29" spans="1:3" x14ac:dyDescent="0.3">
      <c r="A29" s="219" t="s">
        <v>1969</v>
      </c>
      <c r="B29" s="171" t="s">
        <v>1970</v>
      </c>
      <c r="C29" s="220" t="s">
        <v>1738</v>
      </c>
    </row>
    <row r="30" spans="1:3" x14ac:dyDescent="0.3">
      <c r="A30" s="219" t="s">
        <v>1971</v>
      </c>
      <c r="B30" s="171" t="s">
        <v>1972</v>
      </c>
      <c r="C30" s="220" t="s">
        <v>1738</v>
      </c>
    </row>
    <row r="31" spans="1:3" x14ac:dyDescent="0.3">
      <c r="A31" s="219" t="s">
        <v>1973</v>
      </c>
      <c r="B31" s="171" t="s">
        <v>1974</v>
      </c>
      <c r="C31" s="220" t="s">
        <v>1738</v>
      </c>
    </row>
    <row r="32" spans="1:3" x14ac:dyDescent="0.3">
      <c r="A32" s="219" t="s">
        <v>1975</v>
      </c>
      <c r="B32" s="266"/>
      <c r="C32" s="220"/>
    </row>
    <row r="33" spans="1:3" x14ac:dyDescent="0.3">
      <c r="A33" s="219" t="s">
        <v>1976</v>
      </c>
      <c r="B33" s="266"/>
      <c r="C33" s="220"/>
    </row>
    <row r="34" spans="1:3" x14ac:dyDescent="0.3">
      <c r="A34" s="219" t="s">
        <v>1977</v>
      </c>
      <c r="B34" s="266"/>
      <c r="C34" s="220"/>
    </row>
    <row r="35" spans="1:3" x14ac:dyDescent="0.3">
      <c r="A35" s="219" t="s">
        <v>1978</v>
      </c>
      <c r="B35" s="266"/>
      <c r="C35" s="220"/>
    </row>
    <row r="36" spans="1:3" x14ac:dyDescent="0.3">
      <c r="A36" s="219" t="s">
        <v>1979</v>
      </c>
      <c r="B36" s="266"/>
      <c r="C36" s="220"/>
    </row>
    <row r="37" spans="1:3" x14ac:dyDescent="0.3">
      <c r="A37" s="219" t="s">
        <v>1980</v>
      </c>
      <c r="B37" s="266"/>
      <c r="C37" s="220"/>
    </row>
    <row r="38" spans="1:3" x14ac:dyDescent="0.3">
      <c r="A38" s="219" t="s">
        <v>1981</v>
      </c>
      <c r="B38" s="266"/>
      <c r="C38" s="220"/>
    </row>
    <row r="39" spans="1:3" x14ac:dyDescent="0.3">
      <c r="A39" s="219" t="s">
        <v>1982</v>
      </c>
      <c r="B39" s="266"/>
      <c r="C39" s="220"/>
    </row>
    <row r="40" spans="1:3" x14ac:dyDescent="0.3">
      <c r="A40" s="219" t="s">
        <v>1983</v>
      </c>
      <c r="B40" s="266"/>
      <c r="C40" s="220"/>
    </row>
    <row r="41" spans="1:3" x14ac:dyDescent="0.3">
      <c r="A41" s="219" t="s">
        <v>1984</v>
      </c>
      <c r="B41" s="266"/>
      <c r="C41" s="220"/>
    </row>
    <row r="42" spans="1:3" x14ac:dyDescent="0.3">
      <c r="A42" s="219" t="s">
        <v>1985</v>
      </c>
      <c r="B42" s="266"/>
      <c r="C42" s="220"/>
    </row>
    <row r="43" spans="1:3" x14ac:dyDescent="0.3">
      <c r="A43" s="219" t="s">
        <v>1986</v>
      </c>
      <c r="B43" s="266"/>
      <c r="C43" s="220"/>
    </row>
    <row r="44" spans="1:3" ht="18" x14ac:dyDescent="0.3">
      <c r="A44" s="168"/>
      <c r="B44" s="168" t="s">
        <v>1987</v>
      </c>
      <c r="C44" s="263" t="s">
        <v>1988</v>
      </c>
    </row>
    <row r="45" spans="1:3" x14ac:dyDescent="0.3">
      <c r="A45" s="219" t="s">
        <v>1989</v>
      </c>
      <c r="B45" s="177" t="s">
        <v>1990</v>
      </c>
      <c r="C45" s="160" t="s">
        <v>52</v>
      </c>
    </row>
    <row r="46" spans="1:3" x14ac:dyDescent="0.3">
      <c r="A46" s="219" t="s">
        <v>1991</v>
      </c>
      <c r="B46" s="177" t="s">
        <v>1992</v>
      </c>
      <c r="C46" s="160" t="s">
        <v>1993</v>
      </c>
    </row>
    <row r="47" spans="1:3" x14ac:dyDescent="0.3">
      <c r="A47" s="219" t="s">
        <v>1994</v>
      </c>
      <c r="B47" s="177" t="s">
        <v>1995</v>
      </c>
      <c r="C47" s="160" t="s">
        <v>1996</v>
      </c>
    </row>
    <row r="48" spans="1:3" x14ac:dyDescent="0.3">
      <c r="A48" s="219" t="s">
        <v>1997</v>
      </c>
      <c r="B48" s="267"/>
      <c r="C48" s="220"/>
    </row>
    <row r="49" spans="1:3" x14ac:dyDescent="0.3">
      <c r="A49" s="219" t="s">
        <v>1998</v>
      </c>
      <c r="B49" s="267"/>
      <c r="C49" s="220"/>
    </row>
    <row r="50" spans="1:3" x14ac:dyDescent="0.3">
      <c r="A50" s="219" t="s">
        <v>1999</v>
      </c>
      <c r="B50" s="268"/>
      <c r="C50" s="220"/>
    </row>
    <row r="51" spans="1:3" ht="18" x14ac:dyDescent="0.3">
      <c r="A51" s="168"/>
      <c r="B51" s="168" t="s">
        <v>2000</v>
      </c>
      <c r="C51" s="263" t="s">
        <v>1913</v>
      </c>
    </row>
    <row r="52" spans="1:3" x14ac:dyDescent="0.3">
      <c r="A52" s="219" t="s">
        <v>2001</v>
      </c>
      <c r="B52" s="171" t="s">
        <v>2002</v>
      </c>
      <c r="C52" s="160" t="s">
        <v>1738</v>
      </c>
    </row>
    <row r="53" spans="1:3" x14ac:dyDescent="0.3">
      <c r="A53" s="219" t="s">
        <v>2003</v>
      </c>
      <c r="B53" s="267"/>
      <c r="C53" s="265"/>
    </row>
    <row r="54" spans="1:3" x14ac:dyDescent="0.3">
      <c r="A54" s="219" t="s">
        <v>2004</v>
      </c>
      <c r="B54" s="267"/>
      <c r="C54" s="265"/>
    </row>
    <row r="55" spans="1:3" x14ac:dyDescent="0.3">
      <c r="A55" s="219" t="s">
        <v>2005</v>
      </c>
      <c r="B55" s="267"/>
      <c r="C55" s="265"/>
    </row>
    <row r="56" spans="1:3" x14ac:dyDescent="0.3">
      <c r="A56" s="219" t="s">
        <v>2006</v>
      </c>
      <c r="B56" s="267"/>
      <c r="C56" s="265"/>
    </row>
    <row r="57" spans="1:3" x14ac:dyDescent="0.3">
      <c r="A57" s="219" t="s">
        <v>2007</v>
      </c>
      <c r="B57" s="267"/>
      <c r="C57" s="265"/>
    </row>
    <row r="58" spans="1:3" x14ac:dyDescent="0.3">
      <c r="B58" s="175"/>
    </row>
    <row r="59" spans="1:3" x14ac:dyDescent="0.3">
      <c r="B59" s="175"/>
    </row>
    <row r="60" spans="1:3" x14ac:dyDescent="0.3">
      <c r="B60" s="175"/>
    </row>
    <row r="61" spans="1:3" x14ac:dyDescent="0.3">
      <c r="B61" s="175"/>
    </row>
    <row r="62" spans="1:3" x14ac:dyDescent="0.3">
      <c r="B62" s="175"/>
    </row>
    <row r="63" spans="1:3" x14ac:dyDescent="0.3">
      <c r="B63" s="175"/>
    </row>
    <row r="64" spans="1:3" x14ac:dyDescent="0.3">
      <c r="B64" s="175"/>
    </row>
    <row r="65" spans="2:2" x14ac:dyDescent="0.3">
      <c r="B65" s="175"/>
    </row>
    <row r="66" spans="2:2" x14ac:dyDescent="0.3">
      <c r="B66" s="175"/>
    </row>
    <row r="67" spans="2:2" x14ac:dyDescent="0.3">
      <c r="B67" s="175"/>
    </row>
    <row r="68" spans="2:2" x14ac:dyDescent="0.3">
      <c r="B68" s="175"/>
    </row>
    <row r="69" spans="2:2" x14ac:dyDescent="0.3">
      <c r="B69" s="175"/>
    </row>
    <row r="70" spans="2:2" x14ac:dyDescent="0.3">
      <c r="B70" s="175"/>
    </row>
    <row r="71" spans="2:2" x14ac:dyDescent="0.3">
      <c r="B71" s="175"/>
    </row>
    <row r="72" spans="2:2" x14ac:dyDescent="0.3">
      <c r="B72" s="175"/>
    </row>
    <row r="73" spans="2:2" x14ac:dyDescent="0.3">
      <c r="B73" s="175"/>
    </row>
    <row r="74" spans="2:2" x14ac:dyDescent="0.3">
      <c r="B74" s="175"/>
    </row>
    <row r="75" spans="2:2" x14ac:dyDescent="0.3">
      <c r="B75" s="175"/>
    </row>
    <row r="76" spans="2:2" x14ac:dyDescent="0.3">
      <c r="B76" s="175"/>
    </row>
    <row r="77" spans="2:2" x14ac:dyDescent="0.3">
      <c r="B77" s="175"/>
    </row>
    <row r="78" spans="2:2" x14ac:dyDescent="0.3">
      <c r="B78" s="175"/>
    </row>
    <row r="79" spans="2:2" x14ac:dyDescent="0.3">
      <c r="B79" s="175"/>
    </row>
    <row r="80" spans="2:2" x14ac:dyDescent="0.3">
      <c r="B80" s="175"/>
    </row>
    <row r="81" spans="2:2" x14ac:dyDescent="0.3">
      <c r="B81" s="175"/>
    </row>
    <row r="82" spans="2:2" x14ac:dyDescent="0.3">
      <c r="B82" s="175"/>
    </row>
    <row r="83" spans="2:2" x14ac:dyDescent="0.3">
      <c r="B83" s="175"/>
    </row>
    <row r="84" spans="2:2" x14ac:dyDescent="0.3">
      <c r="B84" s="175"/>
    </row>
    <row r="85" spans="2:2" x14ac:dyDescent="0.3">
      <c r="B85" s="175"/>
    </row>
    <row r="86" spans="2:2" x14ac:dyDescent="0.3">
      <c r="B86" s="175"/>
    </row>
    <row r="87" spans="2:2" x14ac:dyDescent="0.3">
      <c r="B87" s="175"/>
    </row>
    <row r="88" spans="2:2" x14ac:dyDescent="0.3">
      <c r="B88" s="175"/>
    </row>
    <row r="89" spans="2:2" x14ac:dyDescent="0.3">
      <c r="B89" s="175"/>
    </row>
    <row r="90" spans="2:2" x14ac:dyDescent="0.3">
      <c r="B90" s="175"/>
    </row>
    <row r="91" spans="2:2" x14ac:dyDescent="0.3">
      <c r="B91" s="175"/>
    </row>
    <row r="92" spans="2:2" x14ac:dyDescent="0.3">
      <c r="B92" s="175"/>
    </row>
    <row r="93" spans="2:2" x14ac:dyDescent="0.3">
      <c r="B93" s="175"/>
    </row>
    <row r="94" spans="2:2" x14ac:dyDescent="0.3">
      <c r="B94" s="175"/>
    </row>
    <row r="95" spans="2:2" x14ac:dyDescent="0.3">
      <c r="B95" s="175"/>
    </row>
    <row r="96" spans="2:2" x14ac:dyDescent="0.3">
      <c r="B96" s="175"/>
    </row>
    <row r="97" spans="2:2" x14ac:dyDescent="0.3">
      <c r="B97" s="175"/>
    </row>
    <row r="98" spans="2:2" x14ac:dyDescent="0.3">
      <c r="B98" s="175"/>
    </row>
    <row r="99" spans="2:2" x14ac:dyDescent="0.3">
      <c r="B99" s="175"/>
    </row>
    <row r="100" spans="2:2" x14ac:dyDescent="0.3">
      <c r="B100" s="175"/>
    </row>
    <row r="101" spans="2:2" x14ac:dyDescent="0.3">
      <c r="B101" s="175"/>
    </row>
    <row r="102" spans="2:2" x14ac:dyDescent="0.3">
      <c r="B102" s="175"/>
    </row>
    <row r="103" spans="2:2" ht="13.8" x14ac:dyDescent="0.3">
      <c r="B103" s="153"/>
    </row>
    <row r="104" spans="2:2" ht="13.8" x14ac:dyDescent="0.3">
      <c r="B104" s="153"/>
    </row>
    <row r="105" spans="2:2" ht="13.8" x14ac:dyDescent="0.3">
      <c r="B105" s="153"/>
    </row>
    <row r="106" spans="2:2" ht="13.8" x14ac:dyDescent="0.3">
      <c r="B106" s="153"/>
    </row>
    <row r="107" spans="2:2" ht="13.8" x14ac:dyDescent="0.3">
      <c r="B107" s="153"/>
    </row>
    <row r="108" spans="2:2" ht="13.8" x14ac:dyDescent="0.3">
      <c r="B108" s="153"/>
    </row>
    <row r="109" spans="2:2" ht="13.8" x14ac:dyDescent="0.3">
      <c r="B109" s="153"/>
    </row>
    <row r="110" spans="2:2" ht="13.8" x14ac:dyDescent="0.3">
      <c r="B110" s="153"/>
    </row>
    <row r="111" spans="2:2" ht="13.8" x14ac:dyDescent="0.3">
      <c r="B111" s="153"/>
    </row>
    <row r="112" spans="2:2" ht="13.8" x14ac:dyDescent="0.3">
      <c r="B112" s="153"/>
    </row>
    <row r="113" spans="2:2" x14ac:dyDescent="0.3">
      <c r="B113" s="175"/>
    </row>
    <row r="114" spans="2:2" x14ac:dyDescent="0.3">
      <c r="B114" s="175"/>
    </row>
    <row r="115" spans="2:2" x14ac:dyDescent="0.3">
      <c r="B115" s="175"/>
    </row>
    <row r="116" spans="2:2" x14ac:dyDescent="0.3">
      <c r="B116" s="175"/>
    </row>
    <row r="117" spans="2:2" x14ac:dyDescent="0.3">
      <c r="B117" s="175"/>
    </row>
    <row r="118" spans="2:2" x14ac:dyDescent="0.3">
      <c r="B118" s="175"/>
    </row>
    <row r="119" spans="2:2" x14ac:dyDescent="0.3">
      <c r="B119" s="175"/>
    </row>
    <row r="120" spans="2:2" x14ac:dyDescent="0.3">
      <c r="B120" s="175"/>
    </row>
    <row r="121" spans="2:2" ht="13.8" x14ac:dyDescent="0.3">
      <c r="B121" s="202"/>
    </row>
    <row r="122" spans="2:2" x14ac:dyDescent="0.3">
      <c r="B122" s="175"/>
    </row>
    <row r="123" spans="2:2" x14ac:dyDescent="0.3">
      <c r="B123" s="175"/>
    </row>
    <row r="124" spans="2:2" x14ac:dyDescent="0.3">
      <c r="B124" s="175"/>
    </row>
    <row r="125" spans="2:2" x14ac:dyDescent="0.3">
      <c r="B125" s="175"/>
    </row>
    <row r="126" spans="2:2" x14ac:dyDescent="0.3">
      <c r="B126" s="175"/>
    </row>
    <row r="127" spans="2:2" x14ac:dyDescent="0.3">
      <c r="B127" s="175"/>
    </row>
    <row r="128" spans="2:2" x14ac:dyDescent="0.3">
      <c r="B128" s="175"/>
    </row>
    <row r="129" spans="2:2" x14ac:dyDescent="0.3">
      <c r="B129" s="175"/>
    </row>
    <row r="130" spans="2:2" x14ac:dyDescent="0.3">
      <c r="B130" s="175"/>
    </row>
    <row r="131" spans="2:2" x14ac:dyDescent="0.3">
      <c r="B131" s="175"/>
    </row>
    <row r="132" spans="2:2" x14ac:dyDescent="0.3">
      <c r="B132" s="175"/>
    </row>
    <row r="133" spans="2:2" x14ac:dyDescent="0.3">
      <c r="B133" s="175"/>
    </row>
    <row r="134" spans="2:2" x14ac:dyDescent="0.3">
      <c r="B134" s="175"/>
    </row>
    <row r="135" spans="2:2" x14ac:dyDescent="0.3">
      <c r="B135" s="175"/>
    </row>
    <row r="136" spans="2:2" x14ac:dyDescent="0.3">
      <c r="B136" s="175"/>
    </row>
    <row r="137" spans="2:2" x14ac:dyDescent="0.3">
      <c r="B137" s="175"/>
    </row>
    <row r="138" spans="2:2" x14ac:dyDescent="0.3">
      <c r="B138" s="175"/>
    </row>
    <row r="140" spans="2:2" x14ac:dyDescent="0.3">
      <c r="B140" s="175"/>
    </row>
    <row r="141" spans="2:2" x14ac:dyDescent="0.3">
      <c r="B141" s="175"/>
    </row>
    <row r="142" spans="2:2" x14ac:dyDescent="0.3">
      <c r="B142" s="175"/>
    </row>
    <row r="147" spans="2:2" x14ac:dyDescent="0.3">
      <c r="B147" s="163"/>
    </row>
    <row r="148" spans="2:2" x14ac:dyDescent="0.3">
      <c r="B148" s="269"/>
    </row>
    <row r="154" spans="2:2" x14ac:dyDescent="0.3">
      <c r="B154" s="177"/>
    </row>
    <row r="155" spans="2:2" x14ac:dyDescent="0.3">
      <c r="B155" s="175"/>
    </row>
    <row r="157" spans="2:2" x14ac:dyDescent="0.3">
      <c r="B157" s="175"/>
    </row>
    <row r="158" spans="2:2" x14ac:dyDescent="0.3">
      <c r="B158" s="175"/>
    </row>
    <row r="159" spans="2:2" x14ac:dyDescent="0.3">
      <c r="B159" s="175"/>
    </row>
    <row r="160" spans="2:2" x14ac:dyDescent="0.3">
      <c r="B160" s="175"/>
    </row>
    <row r="161" spans="2:2" x14ac:dyDescent="0.3">
      <c r="B161" s="175"/>
    </row>
    <row r="162" spans="2:2" x14ac:dyDescent="0.3">
      <c r="B162" s="175"/>
    </row>
    <row r="163" spans="2:2" x14ac:dyDescent="0.3">
      <c r="B163" s="175"/>
    </row>
    <row r="164" spans="2:2" x14ac:dyDescent="0.3">
      <c r="B164" s="175"/>
    </row>
    <row r="165" spans="2:2" x14ac:dyDescent="0.3">
      <c r="B165" s="175"/>
    </row>
    <row r="166" spans="2:2" x14ac:dyDescent="0.3">
      <c r="B166" s="175"/>
    </row>
    <row r="167" spans="2:2" x14ac:dyDescent="0.3">
      <c r="B167" s="175"/>
    </row>
    <row r="168" spans="2:2" x14ac:dyDescent="0.3">
      <c r="B168" s="175"/>
    </row>
    <row r="265" spans="2:2" x14ac:dyDescent="0.3">
      <c r="B265" s="171"/>
    </row>
    <row r="266" spans="2:2" x14ac:dyDescent="0.3">
      <c r="B266" s="175"/>
    </row>
    <row r="267" spans="2:2" x14ac:dyDescent="0.3">
      <c r="B267" s="175"/>
    </row>
    <row r="270" spans="2:2" x14ac:dyDescent="0.3">
      <c r="B270" s="175"/>
    </row>
    <row r="286" spans="2:2" x14ac:dyDescent="0.3">
      <c r="B286" s="171"/>
    </row>
    <row r="316" spans="2:2" x14ac:dyDescent="0.3">
      <c r="B316" s="163"/>
    </row>
    <row r="317" spans="2:2" x14ac:dyDescent="0.3">
      <c r="B317" s="175"/>
    </row>
    <row r="319" spans="2:2" x14ac:dyDescent="0.3">
      <c r="B319" s="175"/>
    </row>
    <row r="320" spans="2:2" x14ac:dyDescent="0.3">
      <c r="B320" s="175"/>
    </row>
    <row r="321" spans="2:2" x14ac:dyDescent="0.3">
      <c r="B321" s="175"/>
    </row>
    <row r="322" spans="2:2" x14ac:dyDescent="0.3">
      <c r="B322" s="175"/>
    </row>
    <row r="323" spans="2:2" x14ac:dyDescent="0.3">
      <c r="B323" s="175"/>
    </row>
    <row r="324" spans="2:2" x14ac:dyDescent="0.3">
      <c r="B324" s="175"/>
    </row>
    <row r="325" spans="2:2" x14ac:dyDescent="0.3">
      <c r="B325" s="175"/>
    </row>
    <row r="326" spans="2:2" x14ac:dyDescent="0.3">
      <c r="B326" s="175"/>
    </row>
    <row r="327" spans="2:2" x14ac:dyDescent="0.3">
      <c r="B327" s="175"/>
    </row>
    <row r="328" spans="2:2" x14ac:dyDescent="0.3">
      <c r="B328" s="175"/>
    </row>
    <row r="329" spans="2:2" x14ac:dyDescent="0.3">
      <c r="B329" s="175"/>
    </row>
    <row r="330" spans="2:2" x14ac:dyDescent="0.3">
      <c r="B330" s="175"/>
    </row>
    <row r="342" spans="2:2" x14ac:dyDescent="0.3">
      <c r="B342" s="175"/>
    </row>
    <row r="343" spans="2:2" x14ac:dyDescent="0.3">
      <c r="B343" s="175"/>
    </row>
    <row r="344" spans="2:2" x14ac:dyDescent="0.3">
      <c r="B344" s="175"/>
    </row>
    <row r="345" spans="2:2" x14ac:dyDescent="0.3">
      <c r="B345" s="175"/>
    </row>
    <row r="346" spans="2:2" x14ac:dyDescent="0.3">
      <c r="B346" s="175"/>
    </row>
    <row r="347" spans="2:2" x14ac:dyDescent="0.3">
      <c r="B347" s="175"/>
    </row>
    <row r="348" spans="2:2" x14ac:dyDescent="0.3">
      <c r="B348" s="175"/>
    </row>
    <row r="349" spans="2:2" x14ac:dyDescent="0.3">
      <c r="B349" s="175"/>
    </row>
    <row r="350" spans="2:2" x14ac:dyDescent="0.3">
      <c r="B350" s="175"/>
    </row>
    <row r="352" spans="2:2" x14ac:dyDescent="0.3">
      <c r="B352" s="175"/>
    </row>
    <row r="353" spans="2:2" x14ac:dyDescent="0.3">
      <c r="B353" s="175"/>
    </row>
    <row r="354" spans="2:2" x14ac:dyDescent="0.3">
      <c r="B354" s="175"/>
    </row>
    <row r="355" spans="2:2" x14ac:dyDescent="0.3">
      <c r="B355" s="175"/>
    </row>
    <row r="356" spans="2:2" x14ac:dyDescent="0.3">
      <c r="B356" s="175"/>
    </row>
    <row r="358" spans="2:2" x14ac:dyDescent="0.3">
      <c r="B358" s="175"/>
    </row>
    <row r="361" spans="2:2" x14ac:dyDescent="0.3">
      <c r="B361" s="175"/>
    </row>
    <row r="364" spans="2:2" x14ac:dyDescent="0.3">
      <c r="B364" s="175"/>
    </row>
    <row r="365" spans="2:2" x14ac:dyDescent="0.3">
      <c r="B365" s="175"/>
    </row>
    <row r="366" spans="2:2" x14ac:dyDescent="0.3">
      <c r="B366" s="175"/>
    </row>
    <row r="367" spans="2:2" x14ac:dyDescent="0.3">
      <c r="B367" s="175"/>
    </row>
    <row r="368" spans="2:2" x14ac:dyDescent="0.3">
      <c r="B368" s="175"/>
    </row>
    <row r="369" spans="2:2" x14ac:dyDescent="0.3">
      <c r="B369" s="175"/>
    </row>
    <row r="370" spans="2:2" x14ac:dyDescent="0.3">
      <c r="B370" s="175"/>
    </row>
    <row r="371" spans="2:2" x14ac:dyDescent="0.3">
      <c r="B371" s="175"/>
    </row>
    <row r="372" spans="2:2" x14ac:dyDescent="0.3">
      <c r="B372" s="175"/>
    </row>
    <row r="373" spans="2:2" x14ac:dyDescent="0.3">
      <c r="B373" s="175"/>
    </row>
    <row r="374" spans="2:2" x14ac:dyDescent="0.3">
      <c r="B374" s="175"/>
    </row>
    <row r="375" spans="2:2" x14ac:dyDescent="0.3">
      <c r="B375" s="175"/>
    </row>
    <row r="376" spans="2:2" x14ac:dyDescent="0.3">
      <c r="B376" s="175"/>
    </row>
    <row r="377" spans="2:2" x14ac:dyDescent="0.3">
      <c r="B377" s="175"/>
    </row>
    <row r="378" spans="2:2" x14ac:dyDescent="0.3">
      <c r="B378" s="175"/>
    </row>
    <row r="379" spans="2:2" x14ac:dyDescent="0.3">
      <c r="B379" s="175"/>
    </row>
    <row r="380" spans="2:2" x14ac:dyDescent="0.3">
      <c r="B380" s="175"/>
    </row>
    <row r="381" spans="2:2" x14ac:dyDescent="0.3">
      <c r="B381" s="175"/>
    </row>
    <row r="382" spans="2:2" x14ac:dyDescent="0.3">
      <c r="B382" s="175"/>
    </row>
    <row r="386" spans="2:2" x14ac:dyDescent="0.3">
      <c r="B386" s="163"/>
    </row>
    <row r="403" spans="2:2" x14ac:dyDescent="0.3">
      <c r="B403" s="270"/>
    </row>
  </sheetData>
  <protectedRanges>
    <protectedRange sqref="B21 C52:C88 B52 B24:B27 C20 B32:C43 C29:C31 A53:B88 C23:C27 C6:C8" name="Glossary"/>
    <protectedRange sqref="C18:C19" name="Glossary_1"/>
    <protectedRange sqref="C17" name="Glossary_2"/>
    <protectedRange sqref="C14" name="Glossary_5"/>
    <protectedRange sqref="C15" name="Glossary_6"/>
    <protectedRange sqref="C16" name="Glossary_7"/>
    <protectedRange sqref="C13" name="Glossary_8"/>
    <protectedRange sqref="C12" name="Glossary_9"/>
    <protectedRange sqref="C10" name="Glossary_10"/>
    <protectedRange sqref="C9" name="Glossary_11"/>
    <protectedRange sqref="C11" name="Glossary_3"/>
  </protectedRanges>
  <pageMargins left="0.7" right="0.7" top="0.75" bottom="0.75" header="0.3" footer="0.3"/>
  <pageSetup paperSize="9" scale="37"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32"/>
  <sheetViews>
    <sheetView zoomScaleNormal="100" workbookViewId="0">
      <selection sqref="A1:XFD1048576"/>
    </sheetView>
  </sheetViews>
  <sheetFormatPr defaultRowHeight="13.2" x14ac:dyDescent="0.25"/>
  <cols>
    <col min="1" max="1" width="0.6640625" customWidth="1"/>
    <col min="2" max="2" width="21.109375" customWidth="1"/>
    <col min="3" max="3" width="10.5546875" customWidth="1"/>
    <col min="4" max="4" width="3.21875" customWidth="1"/>
    <col min="5" max="5" width="11.44140625" customWidth="1"/>
    <col min="6" max="6" width="0.21875" customWidth="1"/>
    <col min="7" max="7" width="0.33203125" customWidth="1"/>
    <col min="8" max="8" width="5.44140625" customWidth="1"/>
    <col min="9" max="9" width="14.5546875" customWidth="1"/>
    <col min="10" max="10" width="0.5546875" customWidth="1"/>
    <col min="11" max="11" width="15.44140625" customWidth="1"/>
    <col min="12" max="12" width="0.44140625" customWidth="1"/>
    <col min="13" max="13" width="4.6640625" customWidth="1"/>
  </cols>
  <sheetData>
    <row r="1" spans="2:12" s="1" customFormat="1" ht="7.8" x14ac:dyDescent="0.15"/>
    <row r="2" spans="2:12" s="1" customFormat="1" ht="7.8" x14ac:dyDescent="0.15">
      <c r="B2" s="68"/>
    </row>
    <row r="3" spans="2:12" s="1" customFormat="1" ht="17.399999999999999" x14ac:dyDescent="0.15">
      <c r="B3" s="68"/>
      <c r="D3" s="70" t="s">
        <v>0</v>
      </c>
      <c r="E3" s="70"/>
      <c r="F3" s="70"/>
      <c r="G3" s="70"/>
      <c r="H3" s="70"/>
      <c r="I3" s="70"/>
      <c r="J3" s="70"/>
      <c r="K3" s="70"/>
      <c r="L3" s="70"/>
    </row>
    <row r="4" spans="2:12" s="1" customFormat="1" ht="7.8" x14ac:dyDescent="0.15">
      <c r="B4" s="68"/>
    </row>
    <row r="5" spans="2:12" s="1" customFormat="1" ht="7.8" x14ac:dyDescent="0.15"/>
    <row r="6" spans="2:12" s="1" customFormat="1" ht="15.6" x14ac:dyDescent="0.15">
      <c r="B6" s="69" t="s">
        <v>888</v>
      </c>
      <c r="C6" s="69"/>
      <c r="D6" s="69"/>
      <c r="E6" s="69"/>
      <c r="F6" s="69"/>
      <c r="G6" s="69"/>
      <c r="H6" s="69"/>
      <c r="I6" s="69"/>
      <c r="J6" s="69"/>
      <c r="K6" s="69"/>
    </row>
    <row r="7" spans="2:12" s="1" customFormat="1" ht="7.8" x14ac:dyDescent="0.15"/>
    <row r="8" spans="2:12" s="1" customFormat="1" ht="15.6" x14ac:dyDescent="0.15">
      <c r="B8" s="73" t="s">
        <v>889</v>
      </c>
      <c r="C8" s="73"/>
      <c r="D8" s="73"/>
      <c r="E8" s="73"/>
      <c r="F8" s="73"/>
      <c r="G8" s="73"/>
      <c r="H8" s="73"/>
      <c r="I8" s="73"/>
      <c r="J8" s="73"/>
      <c r="K8" s="73"/>
    </row>
    <row r="9" spans="2:12" s="1" customFormat="1" ht="7.8" x14ac:dyDescent="0.15"/>
    <row r="10" spans="2:12" s="1" customFormat="1" ht="7.8" x14ac:dyDescent="0.15">
      <c r="B10" s="72" t="s">
        <v>889</v>
      </c>
    </row>
    <row r="11" spans="2:12" s="1" customFormat="1" x14ac:dyDescent="0.15">
      <c r="B11" s="72"/>
      <c r="C11" s="78">
        <v>45260</v>
      </c>
      <c r="D11" s="78"/>
    </row>
    <row r="12" spans="2:12" s="1" customFormat="1" ht="7.8" x14ac:dyDescent="0.15">
      <c r="B12" s="72"/>
    </row>
    <row r="13" spans="2:12" s="1" customFormat="1" ht="7.8" x14ac:dyDescent="0.15"/>
    <row r="14" spans="2:12" s="1" customFormat="1" ht="15.6" x14ac:dyDescent="0.15">
      <c r="B14" s="73" t="s">
        <v>890</v>
      </c>
      <c r="C14" s="73"/>
      <c r="D14" s="73"/>
      <c r="E14" s="73"/>
      <c r="F14" s="73"/>
      <c r="G14" s="73"/>
      <c r="H14" s="73"/>
      <c r="I14" s="73"/>
      <c r="J14" s="73"/>
      <c r="K14" s="73"/>
    </row>
    <row r="15" spans="2:12" s="1" customFormat="1" ht="7.8" x14ac:dyDescent="0.15"/>
    <row r="16" spans="2:12" s="1" customFormat="1" x14ac:dyDescent="0.15">
      <c r="B16" s="74" t="s">
        <v>870</v>
      </c>
      <c r="C16" s="74"/>
      <c r="D16" s="79"/>
      <c r="E16" s="79"/>
      <c r="F16" s="79"/>
      <c r="G16" s="79"/>
      <c r="H16" s="79"/>
      <c r="I16" s="79"/>
      <c r="J16" s="79"/>
      <c r="K16" s="79"/>
    </row>
    <row r="17" spans="2:11" s="1" customFormat="1" x14ac:dyDescent="0.15">
      <c r="B17" s="75" t="s">
        <v>871</v>
      </c>
      <c r="C17" s="75"/>
      <c r="D17" s="75" t="s">
        <v>872</v>
      </c>
      <c r="E17" s="75"/>
      <c r="F17" s="75" t="s">
        <v>873</v>
      </c>
      <c r="G17" s="75"/>
      <c r="H17" s="75"/>
      <c r="I17" s="75"/>
      <c r="J17" s="75"/>
      <c r="K17" s="75"/>
    </row>
    <row r="18" spans="2:11" s="1" customFormat="1" ht="7.8" x14ac:dyDescent="0.15"/>
    <row r="19" spans="2:11" s="1" customFormat="1" x14ac:dyDescent="0.15">
      <c r="B19" s="76" t="s">
        <v>874</v>
      </c>
      <c r="C19" s="76"/>
      <c r="D19" s="76"/>
      <c r="E19" s="76"/>
      <c r="F19" s="79"/>
      <c r="G19" s="79"/>
      <c r="H19" s="79"/>
      <c r="I19" s="79"/>
      <c r="J19" s="80"/>
      <c r="K19" s="80"/>
    </row>
    <row r="20" spans="2:11" s="1" customFormat="1" x14ac:dyDescent="0.15">
      <c r="B20" s="77" t="s">
        <v>875</v>
      </c>
      <c r="C20" s="77"/>
      <c r="D20" s="77" t="s">
        <v>876</v>
      </c>
      <c r="E20" s="77"/>
      <c r="F20" s="77"/>
      <c r="G20" s="77" t="s">
        <v>877</v>
      </c>
      <c r="H20" s="77"/>
      <c r="I20" s="77"/>
      <c r="J20" s="77"/>
      <c r="K20" s="77"/>
    </row>
    <row r="21" spans="2:11" s="1" customFormat="1" ht="7.8" x14ac:dyDescent="0.15"/>
    <row r="22" spans="2:11" s="1" customFormat="1" x14ac:dyDescent="0.15">
      <c r="B22" s="76" t="s">
        <v>878</v>
      </c>
      <c r="C22" s="76"/>
      <c r="D22" s="76"/>
      <c r="E22" s="76"/>
      <c r="F22" s="76"/>
      <c r="G22" s="76"/>
      <c r="H22" s="79"/>
      <c r="I22" s="79"/>
      <c r="J22" s="79"/>
      <c r="K22" s="7"/>
    </row>
    <row r="23" spans="2:11" s="1" customFormat="1" x14ac:dyDescent="0.15">
      <c r="B23" s="77" t="s">
        <v>879</v>
      </c>
      <c r="C23" s="77"/>
      <c r="D23" s="77" t="s">
        <v>880</v>
      </c>
      <c r="E23" s="77"/>
      <c r="F23" s="77"/>
      <c r="G23" s="77" t="s">
        <v>881</v>
      </c>
      <c r="H23" s="77"/>
      <c r="I23" s="77"/>
      <c r="J23" s="77"/>
      <c r="K23" s="77"/>
    </row>
    <row r="24" spans="2:11" s="1" customFormat="1" ht="7.8" x14ac:dyDescent="0.15"/>
    <row r="25" spans="2:11" s="1" customFormat="1" x14ac:dyDescent="0.15">
      <c r="B25" s="76" t="s">
        <v>882</v>
      </c>
      <c r="C25" s="76"/>
      <c r="D25" s="80"/>
      <c r="E25" s="80"/>
      <c r="F25" s="80"/>
      <c r="G25" s="80"/>
      <c r="H25" s="80"/>
      <c r="I25" s="80"/>
      <c r="J25" s="80"/>
      <c r="K25" s="80"/>
    </row>
    <row r="26" spans="2:11" s="1" customFormat="1" x14ac:dyDescent="0.15">
      <c r="B26" s="77" t="s">
        <v>883</v>
      </c>
      <c r="C26" s="77"/>
      <c r="D26" s="71"/>
      <c r="E26" s="71"/>
      <c r="F26" s="71"/>
      <c r="G26" s="71"/>
      <c r="H26" s="71"/>
      <c r="I26" s="71"/>
      <c r="J26" s="71"/>
      <c r="K26" s="71"/>
    </row>
    <row r="27" spans="2:11" s="1" customFormat="1" ht="7.8" x14ac:dyDescent="0.15"/>
    <row r="28" spans="2:11" s="1" customFormat="1" x14ac:dyDescent="0.15">
      <c r="B28" s="76" t="s">
        <v>884</v>
      </c>
      <c r="C28" s="76"/>
      <c r="D28" s="76"/>
      <c r="E28" s="76"/>
      <c r="F28" s="76"/>
      <c r="G28" s="76"/>
      <c r="H28" s="76"/>
      <c r="I28" s="76"/>
      <c r="J28" s="76"/>
      <c r="K28" s="76"/>
    </row>
    <row r="29" spans="2:11" s="1" customFormat="1" x14ac:dyDescent="0.15">
      <c r="B29" s="77" t="s">
        <v>885</v>
      </c>
      <c r="C29" s="77"/>
      <c r="D29" s="77"/>
      <c r="E29" s="77"/>
      <c r="F29" s="77"/>
      <c r="G29" s="77"/>
      <c r="H29" s="77"/>
      <c r="I29" s="77"/>
      <c r="J29" s="77"/>
      <c r="K29" s="77"/>
    </row>
    <row r="30" spans="2:11" s="1" customFormat="1" x14ac:dyDescent="0.15">
      <c r="B30" s="77" t="s">
        <v>886</v>
      </c>
      <c r="C30" s="77"/>
      <c r="D30" s="77"/>
      <c r="E30" s="77"/>
      <c r="F30" s="77"/>
      <c r="G30" s="77"/>
      <c r="H30" s="77"/>
      <c r="I30" s="77"/>
      <c r="J30" s="77"/>
      <c r="K30" s="77"/>
    </row>
    <row r="31" spans="2:11" s="1" customFormat="1" x14ac:dyDescent="0.15">
      <c r="B31" s="77" t="s">
        <v>887</v>
      </c>
      <c r="C31" s="77"/>
      <c r="D31" s="77"/>
      <c r="E31" s="77"/>
      <c r="F31" s="77"/>
      <c r="G31" s="77"/>
      <c r="H31" s="77"/>
      <c r="I31" s="77"/>
      <c r="J31" s="77"/>
      <c r="K31" s="77"/>
    </row>
    <row r="32" spans="2:11" s="1" customFormat="1" ht="7.8" x14ac:dyDescent="0.15"/>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23"/>
  <sheetViews>
    <sheetView zoomScaleNormal="100" workbookViewId="0">
      <selection activeCell="L18" sqref="L18"/>
    </sheetView>
  </sheetViews>
  <sheetFormatPr defaultRowHeight="13.2" x14ac:dyDescent="0.25"/>
  <cols>
    <col min="1" max="1" width="0.44140625" customWidth="1"/>
    <col min="2" max="2" width="9.44140625" customWidth="1"/>
    <col min="3" max="3" width="11" customWidth="1"/>
    <col min="4" max="4" width="15.44140625" customWidth="1"/>
    <col min="5" max="5" width="3.6640625" customWidth="1"/>
    <col min="6" max="6" width="5" customWidth="1"/>
    <col min="7" max="7" width="9.77734375" customWidth="1"/>
    <col min="8" max="8" width="8.21875" customWidth="1"/>
    <col min="9" max="9" width="7.5546875" customWidth="1"/>
    <col min="10" max="10" width="8.5546875" customWidth="1"/>
    <col min="11" max="11" width="9.6640625" customWidth="1"/>
    <col min="12" max="12" width="13" customWidth="1"/>
    <col min="13" max="13" width="12.44140625" customWidth="1"/>
    <col min="14" max="14" width="12.77734375" customWidth="1"/>
    <col min="15" max="15" width="4.6640625" customWidth="1"/>
  </cols>
  <sheetData>
    <row r="1" spans="2:14" s="1" customFormat="1" ht="7.8" x14ac:dyDescent="0.15"/>
    <row r="2" spans="2:14" s="1" customFormat="1" ht="17.399999999999999" x14ac:dyDescent="0.15">
      <c r="B2" s="68"/>
      <c r="C2" s="68"/>
      <c r="D2" s="70" t="s">
        <v>0</v>
      </c>
      <c r="E2" s="70"/>
      <c r="F2" s="70"/>
      <c r="G2" s="70"/>
      <c r="H2" s="70"/>
      <c r="I2" s="70"/>
    </row>
    <row r="3" spans="2:14" s="1" customFormat="1" ht="7.8" x14ac:dyDescent="0.15">
      <c r="B3" s="68"/>
      <c r="C3" s="68"/>
    </row>
    <row r="4" spans="2:14" s="1" customFormat="1" ht="7.8" x14ac:dyDescent="0.15"/>
    <row r="5" spans="2:14" s="1" customFormat="1" ht="15.6" x14ac:dyDescent="0.15">
      <c r="B5" s="69" t="s">
        <v>921</v>
      </c>
      <c r="C5" s="69"/>
      <c r="D5" s="69"/>
      <c r="E5" s="69"/>
      <c r="F5" s="69"/>
      <c r="G5" s="69"/>
      <c r="H5" s="69"/>
      <c r="I5" s="69"/>
      <c r="J5" s="69"/>
    </row>
    <row r="6" spans="2:14" s="1" customFormat="1" ht="7.8" x14ac:dyDescent="0.15"/>
    <row r="7" spans="2:14" s="1" customFormat="1" ht="15.6" x14ac:dyDescent="0.15">
      <c r="B7" s="73" t="s">
        <v>922</v>
      </c>
      <c r="C7" s="73"/>
      <c r="D7" s="73"/>
      <c r="E7" s="73"/>
      <c r="F7" s="73"/>
      <c r="G7" s="73"/>
      <c r="H7" s="73"/>
      <c r="I7" s="73"/>
      <c r="J7" s="73"/>
      <c r="K7" s="73"/>
      <c r="L7" s="73"/>
      <c r="M7" s="73"/>
      <c r="N7" s="73"/>
    </row>
    <row r="8" spans="2:14" s="1" customFormat="1" ht="7.8" x14ac:dyDescent="0.15"/>
    <row r="9" spans="2:14" s="1" customFormat="1" ht="20.399999999999999" x14ac:dyDescent="0.15">
      <c r="B9" s="10" t="s">
        <v>891</v>
      </c>
      <c r="C9" s="10" t="s">
        <v>892</v>
      </c>
      <c r="D9" s="10" t="s">
        <v>893</v>
      </c>
      <c r="E9" s="83" t="s">
        <v>894</v>
      </c>
      <c r="F9" s="83"/>
      <c r="G9" s="11" t="s">
        <v>895</v>
      </c>
      <c r="H9" s="10" t="s">
        <v>896</v>
      </c>
      <c r="I9" s="11" t="s">
        <v>897</v>
      </c>
      <c r="J9" s="10" t="s">
        <v>898</v>
      </c>
      <c r="K9" s="11" t="s">
        <v>899</v>
      </c>
      <c r="L9" s="11" t="s">
        <v>900</v>
      </c>
      <c r="M9" s="11" t="s">
        <v>901</v>
      </c>
      <c r="N9" s="11" t="s">
        <v>916</v>
      </c>
    </row>
    <row r="10" spans="2:14" s="1" customFormat="1" ht="10.199999999999999" x14ac:dyDescent="0.15">
      <c r="B10" s="12" t="s">
        <v>902</v>
      </c>
      <c r="C10" s="12" t="s">
        <v>903</v>
      </c>
      <c r="D10" s="13">
        <v>500000000</v>
      </c>
      <c r="E10" s="81">
        <v>42817</v>
      </c>
      <c r="F10" s="81"/>
      <c r="G10" s="14">
        <v>45558</v>
      </c>
      <c r="H10" s="12" t="s">
        <v>3</v>
      </c>
      <c r="I10" s="12" t="s">
        <v>904</v>
      </c>
      <c r="J10" s="15">
        <v>5.0000000000000001E-3</v>
      </c>
      <c r="K10" s="12" t="s">
        <v>905</v>
      </c>
      <c r="L10" s="12" t="s">
        <v>906</v>
      </c>
      <c r="M10" s="16">
        <v>0.81643835616438398</v>
      </c>
      <c r="N10" s="12" t="s">
        <v>917</v>
      </c>
    </row>
    <row r="11" spans="2:14" s="1" customFormat="1" ht="10.199999999999999" x14ac:dyDescent="0.15">
      <c r="B11" s="12" t="s">
        <v>907</v>
      </c>
      <c r="C11" s="12" t="s">
        <v>908</v>
      </c>
      <c r="D11" s="13">
        <v>750000000</v>
      </c>
      <c r="E11" s="81">
        <v>43181</v>
      </c>
      <c r="F11" s="81"/>
      <c r="G11" s="14">
        <v>46834</v>
      </c>
      <c r="H11" s="12" t="s">
        <v>3</v>
      </c>
      <c r="I11" s="12" t="s">
        <v>904</v>
      </c>
      <c r="J11" s="15">
        <v>8.7500000000000008E-3</v>
      </c>
      <c r="K11" s="12" t="s">
        <v>905</v>
      </c>
      <c r="L11" s="12" t="s">
        <v>909</v>
      </c>
      <c r="M11" s="16">
        <v>4.3123287671232902</v>
      </c>
      <c r="N11" s="12" t="s">
        <v>918</v>
      </c>
    </row>
    <row r="12" spans="2:14" s="1" customFormat="1" ht="10.199999999999999" x14ac:dyDescent="0.15">
      <c r="B12" s="12" t="s">
        <v>910</v>
      </c>
      <c r="C12" s="12" t="s">
        <v>911</v>
      </c>
      <c r="D12" s="13">
        <v>500000000</v>
      </c>
      <c r="E12" s="81">
        <v>43377</v>
      </c>
      <c r="F12" s="81"/>
      <c r="G12" s="14">
        <v>45934</v>
      </c>
      <c r="H12" s="12" t="s">
        <v>3</v>
      </c>
      <c r="I12" s="12" t="s">
        <v>904</v>
      </c>
      <c r="J12" s="15">
        <v>6.2500000000000003E-3</v>
      </c>
      <c r="K12" s="12" t="s">
        <v>905</v>
      </c>
      <c r="L12" s="12" t="s">
        <v>912</v>
      </c>
      <c r="M12" s="16">
        <v>1.8465753424657501</v>
      </c>
      <c r="N12" s="12" t="s">
        <v>919</v>
      </c>
    </row>
    <row r="13" spans="2:14" s="1" customFormat="1" ht="10.199999999999999" x14ac:dyDescent="0.15">
      <c r="B13" s="12" t="s">
        <v>913</v>
      </c>
      <c r="C13" s="12" t="s">
        <v>914</v>
      </c>
      <c r="D13" s="13">
        <v>1000000000</v>
      </c>
      <c r="E13" s="81">
        <v>45229</v>
      </c>
      <c r="F13" s="81"/>
      <c r="G13" s="14">
        <v>47056</v>
      </c>
      <c r="H13" s="12" t="s">
        <v>3</v>
      </c>
      <c r="I13" s="12" t="s">
        <v>904</v>
      </c>
      <c r="J13" s="15">
        <v>3.7499999999999999E-2</v>
      </c>
      <c r="K13" s="12" t="s">
        <v>905</v>
      </c>
      <c r="L13" s="12" t="s">
        <v>915</v>
      </c>
      <c r="M13" s="16">
        <v>4.9205479452054801</v>
      </c>
      <c r="N13" s="12" t="s">
        <v>920</v>
      </c>
    </row>
    <row r="14" spans="2:14" s="1" customFormat="1" x14ac:dyDescent="0.15">
      <c r="B14" s="17"/>
      <c r="C14" s="18"/>
      <c r="D14" s="19">
        <v>2750000000</v>
      </c>
      <c r="E14" s="82"/>
      <c r="F14" s="82"/>
      <c r="G14" s="17"/>
      <c r="H14" s="17"/>
      <c r="I14" s="17"/>
      <c r="J14" s="17"/>
      <c r="K14" s="17"/>
      <c r="L14" s="17"/>
      <c r="M14" s="17"/>
      <c r="N14" s="17"/>
    </row>
    <row r="15" spans="2:14" s="1" customFormat="1" ht="7.8" x14ac:dyDescent="0.15"/>
    <row r="16" spans="2:14" s="1" customFormat="1" ht="15.6" x14ac:dyDescent="0.15">
      <c r="B16" s="73" t="s">
        <v>923</v>
      </c>
      <c r="C16" s="73"/>
      <c r="D16" s="73"/>
      <c r="E16" s="73"/>
      <c r="F16" s="73"/>
      <c r="G16" s="73"/>
      <c r="H16" s="73"/>
      <c r="I16" s="73"/>
      <c r="J16" s="73"/>
      <c r="K16" s="73"/>
      <c r="L16" s="73"/>
      <c r="M16" s="73"/>
      <c r="N16" s="73"/>
    </row>
    <row r="17" spans="2:7" s="1" customFormat="1" ht="7.8" x14ac:dyDescent="0.15"/>
    <row r="18" spans="2:7" s="1" customFormat="1" x14ac:dyDescent="0.15">
      <c r="B18" s="8" t="s">
        <v>924</v>
      </c>
      <c r="F18" s="84">
        <v>2750000000</v>
      </c>
      <c r="G18" s="84"/>
    </row>
    <row r="19" spans="2:7" s="1" customFormat="1" x14ac:dyDescent="0.25">
      <c r="B19" s="77" t="s">
        <v>925</v>
      </c>
      <c r="C19" s="77"/>
      <c r="D19" s="278"/>
      <c r="E19" s="278"/>
      <c r="F19" s="278"/>
      <c r="G19" s="20">
        <v>1.8068181818181799E-2</v>
      </c>
    </row>
    <row r="20" spans="2:7" s="1" customFormat="1" x14ac:dyDescent="0.15">
      <c r="B20" s="77" t="s">
        <v>926</v>
      </c>
      <c r="C20" s="77"/>
      <c r="D20" s="278"/>
      <c r="E20" s="278"/>
      <c r="F20" s="278"/>
      <c r="G20" s="21">
        <v>3.44956413449564</v>
      </c>
    </row>
    <row r="21" spans="2:7" s="1" customFormat="1" ht="7.8" x14ac:dyDescent="0.15">
      <c r="B21" s="77"/>
      <c r="C21" s="77"/>
      <c r="D21" s="278"/>
      <c r="E21" s="278"/>
      <c r="F21" s="278"/>
    </row>
    <row r="22" spans="2:7" s="1" customFormat="1" ht="10.199999999999999" x14ac:dyDescent="0.15">
      <c r="B22" s="22" t="s">
        <v>927</v>
      </c>
    </row>
    <row r="23" spans="2:7" s="1" customFormat="1" ht="7.8" x14ac:dyDescent="0.15"/>
  </sheetData>
  <mergeCells count="14">
    <mergeCell ref="B16:N16"/>
    <mergeCell ref="B2:C3"/>
    <mergeCell ref="B5:J5"/>
    <mergeCell ref="B7:N7"/>
    <mergeCell ref="D2:I2"/>
    <mergeCell ref="E10:F10"/>
    <mergeCell ref="E11:F11"/>
    <mergeCell ref="E12:F12"/>
    <mergeCell ref="E13:F13"/>
    <mergeCell ref="E14:F14"/>
    <mergeCell ref="E9:F9"/>
    <mergeCell ref="F18:G18"/>
    <mergeCell ref="B20:F21"/>
    <mergeCell ref="B19:F19"/>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F20"/>
  <sheetViews>
    <sheetView zoomScaleNormal="100" workbookViewId="0">
      <selection activeCell="C20" sqref="C20"/>
    </sheetView>
  </sheetViews>
  <sheetFormatPr defaultRowHeight="13.2" x14ac:dyDescent="0.25"/>
  <cols>
    <col min="1" max="1" width="0.6640625" customWidth="1"/>
    <col min="2" max="2" width="23" customWidth="1"/>
    <col min="3" max="3" width="23.33203125" customWidth="1"/>
    <col min="4" max="4" width="14.5546875" customWidth="1"/>
    <col min="5" max="5" width="19.44140625" customWidth="1"/>
    <col min="6" max="6" width="5.109375" customWidth="1"/>
    <col min="7" max="7" width="0.21875" customWidth="1"/>
    <col min="8" max="8" width="4.6640625" customWidth="1"/>
  </cols>
  <sheetData>
    <row r="1" spans="2:6" s="1" customFormat="1" ht="7.8" x14ac:dyDescent="0.15">
      <c r="B1" s="68"/>
    </row>
    <row r="2" spans="2:6" s="1" customFormat="1" ht="17.399999999999999" x14ac:dyDescent="0.15">
      <c r="B2" s="68"/>
      <c r="C2" s="70" t="s">
        <v>0</v>
      </c>
      <c r="D2" s="70"/>
      <c r="E2" s="70"/>
      <c r="F2" s="70"/>
    </row>
    <row r="3" spans="2:6" s="1" customFormat="1" ht="7.8" x14ac:dyDescent="0.15">
      <c r="B3" s="68"/>
    </row>
    <row r="4" spans="2:6" s="1" customFormat="1" ht="7.8" x14ac:dyDescent="0.15"/>
    <row r="5" spans="2:6" s="1" customFormat="1" ht="15.6" x14ac:dyDescent="0.15">
      <c r="B5" s="69" t="s">
        <v>945</v>
      </c>
      <c r="C5" s="69"/>
      <c r="D5" s="69"/>
      <c r="E5" s="69"/>
      <c r="F5" s="69"/>
    </row>
    <row r="6" spans="2:6" s="1" customFormat="1" ht="7.8" x14ac:dyDescent="0.15"/>
    <row r="7" spans="2:6" s="1" customFormat="1" x14ac:dyDescent="0.15">
      <c r="B7" s="85" t="s">
        <v>946</v>
      </c>
      <c r="C7" s="85"/>
      <c r="D7" s="85"/>
      <c r="E7" s="85"/>
      <c r="F7" s="85"/>
    </row>
    <row r="8" spans="2:6" s="1" customFormat="1" ht="7.8" x14ac:dyDescent="0.15"/>
    <row r="9" spans="2:6" s="1" customFormat="1" x14ac:dyDescent="0.15">
      <c r="B9" s="6" t="s">
        <v>928</v>
      </c>
      <c r="C9" s="23" t="s">
        <v>929</v>
      </c>
      <c r="D9" s="23" t="s">
        <v>930</v>
      </c>
      <c r="E9" s="23" t="s">
        <v>931</v>
      </c>
    </row>
    <row r="10" spans="2:6" s="1" customFormat="1" x14ac:dyDescent="0.15">
      <c r="B10" s="8" t="s">
        <v>932</v>
      </c>
      <c r="C10" s="24" t="s">
        <v>933</v>
      </c>
      <c r="D10" s="24" t="s">
        <v>934</v>
      </c>
      <c r="E10" s="24" t="s">
        <v>935</v>
      </c>
    </row>
    <row r="11" spans="2:6" s="1" customFormat="1" x14ac:dyDescent="0.15">
      <c r="B11" s="8" t="s">
        <v>936</v>
      </c>
      <c r="C11" s="24" t="s">
        <v>937</v>
      </c>
      <c r="D11" s="24" t="s">
        <v>934</v>
      </c>
      <c r="E11" s="24" t="s">
        <v>938</v>
      </c>
    </row>
    <row r="12" spans="2:6" s="1" customFormat="1" x14ac:dyDescent="0.15">
      <c r="B12" s="8" t="s">
        <v>939</v>
      </c>
      <c r="C12" s="24" t="s">
        <v>940</v>
      </c>
      <c r="D12" s="24" t="s">
        <v>934</v>
      </c>
      <c r="E12" s="24" t="s">
        <v>941</v>
      </c>
    </row>
    <row r="13" spans="2:6" s="1" customFormat="1" ht="7.8" x14ac:dyDescent="0.15"/>
    <row r="14" spans="2:6" s="1" customFormat="1" x14ac:dyDescent="0.15">
      <c r="B14" s="85" t="s">
        <v>947</v>
      </c>
      <c r="C14" s="85"/>
      <c r="D14" s="85"/>
      <c r="E14" s="85"/>
      <c r="F14" s="85"/>
    </row>
    <row r="15" spans="2:6" s="1" customFormat="1" ht="7.8" x14ac:dyDescent="0.15"/>
    <row r="16" spans="2:6" s="1" customFormat="1" x14ac:dyDescent="0.15">
      <c r="B16" s="6" t="s">
        <v>928</v>
      </c>
      <c r="C16" s="23" t="s">
        <v>929</v>
      </c>
      <c r="D16" s="23" t="s">
        <v>930</v>
      </c>
    </row>
    <row r="17" spans="2:4" s="1" customFormat="1" x14ac:dyDescent="0.15">
      <c r="B17" s="8" t="s">
        <v>932</v>
      </c>
      <c r="C17" s="24" t="s">
        <v>942</v>
      </c>
      <c r="D17" s="24"/>
    </row>
    <row r="18" spans="2:4" s="1" customFormat="1" x14ac:dyDescent="0.15">
      <c r="B18" s="8" t="s">
        <v>936</v>
      </c>
      <c r="C18" s="24" t="s">
        <v>943</v>
      </c>
      <c r="D18" s="24" t="s">
        <v>934</v>
      </c>
    </row>
    <row r="19" spans="2:4" s="1" customFormat="1" x14ac:dyDescent="0.15">
      <c r="B19" s="8" t="s">
        <v>939</v>
      </c>
      <c r="C19" s="24" t="s">
        <v>944</v>
      </c>
      <c r="D19" s="24" t="s">
        <v>934</v>
      </c>
    </row>
    <row r="20" spans="2:4" s="1" customFormat="1" ht="7.8"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D58"/>
  <sheetViews>
    <sheetView zoomScaleNormal="100" workbookViewId="0">
      <selection activeCell="K19" sqref="K19"/>
    </sheetView>
  </sheetViews>
  <sheetFormatPr defaultRowHeight="13.2" x14ac:dyDescent="0.25"/>
  <cols>
    <col min="1" max="1" width="0.6640625" customWidth="1"/>
    <col min="2" max="2" width="69.33203125" customWidth="1"/>
    <col min="3" max="3" width="18.21875" customWidth="1"/>
    <col min="4" max="4" width="5.77734375" customWidth="1"/>
    <col min="5" max="5" width="4.6640625" customWidth="1"/>
  </cols>
  <sheetData>
    <row r="1" spans="2:4" s="1" customFormat="1" ht="7.8" x14ac:dyDescent="0.15">
      <c r="B1" s="68"/>
    </row>
    <row r="2" spans="2:4" s="1" customFormat="1" ht="17.399999999999999" x14ac:dyDescent="0.15">
      <c r="B2" s="68"/>
      <c r="C2" s="2" t="s">
        <v>0</v>
      </c>
    </row>
    <row r="3" spans="2:4" s="1" customFormat="1" ht="7.8" x14ac:dyDescent="0.15">
      <c r="B3" s="68"/>
      <c r="C3" s="86"/>
    </row>
    <row r="4" spans="2:4" s="1" customFormat="1" ht="7.8" x14ac:dyDescent="0.15">
      <c r="C4" s="86"/>
    </row>
    <row r="5" spans="2:4" s="1" customFormat="1" ht="15.6" x14ac:dyDescent="0.15">
      <c r="B5" s="69" t="s">
        <v>1003</v>
      </c>
      <c r="C5" s="69"/>
    </row>
    <row r="6" spans="2:4" s="1" customFormat="1" x14ac:dyDescent="0.15">
      <c r="B6" s="8" t="s">
        <v>1004</v>
      </c>
    </row>
    <row r="7" spans="2:4" s="1" customFormat="1" ht="7.8" x14ac:dyDescent="0.15"/>
    <row r="8" spans="2:4" s="1" customFormat="1" ht="15.6" x14ac:dyDescent="0.15">
      <c r="B8" s="73" t="s">
        <v>1005</v>
      </c>
      <c r="C8" s="73"/>
    </row>
    <row r="9" spans="2:4" s="1" customFormat="1" ht="7.8" x14ac:dyDescent="0.15"/>
    <row r="10" spans="2:4" s="1" customFormat="1" x14ac:dyDescent="0.25">
      <c r="B10" s="25" t="s">
        <v>948</v>
      </c>
      <c r="C10" s="26">
        <v>2750000000</v>
      </c>
      <c r="D10" s="27" t="s">
        <v>949</v>
      </c>
    </row>
    <row r="11" spans="2:4" s="1" customFormat="1" x14ac:dyDescent="0.25">
      <c r="B11" s="25" t="s">
        <v>950</v>
      </c>
      <c r="C11" s="26">
        <v>3608689440.56002</v>
      </c>
      <c r="D11" s="27" t="s">
        <v>951</v>
      </c>
    </row>
    <row r="12" spans="2:4" s="1" customFormat="1" x14ac:dyDescent="0.25">
      <c r="B12" s="25" t="s">
        <v>952</v>
      </c>
      <c r="C12" s="26">
        <v>20000000</v>
      </c>
      <c r="D12" s="27" t="s">
        <v>953</v>
      </c>
    </row>
    <row r="13" spans="2:4" s="1" customFormat="1" x14ac:dyDescent="0.25">
      <c r="B13" s="25" t="s">
        <v>954</v>
      </c>
      <c r="C13" s="26">
        <v>150494687.75</v>
      </c>
      <c r="D13" s="27" t="s">
        <v>955</v>
      </c>
    </row>
    <row r="14" spans="2:4" s="1" customFormat="1" x14ac:dyDescent="0.25">
      <c r="B14" s="25" t="s">
        <v>956</v>
      </c>
      <c r="C14" s="28">
        <v>0.37424877393091499</v>
      </c>
      <c r="D14" s="29"/>
    </row>
    <row r="15" spans="2:4" s="1" customFormat="1" ht="7.8" x14ac:dyDescent="0.15"/>
    <row r="16" spans="2:4" s="1" customFormat="1" ht="15.6" x14ac:dyDescent="0.15">
      <c r="B16" s="73" t="s">
        <v>1006</v>
      </c>
      <c r="C16" s="73"/>
    </row>
    <row r="17" spans="2:4" s="1" customFormat="1" ht="7.8" x14ac:dyDescent="0.15"/>
    <row r="18" spans="2:4" s="1" customFormat="1" x14ac:dyDescent="0.25">
      <c r="B18" s="25" t="s">
        <v>957</v>
      </c>
      <c r="C18" s="26">
        <v>2923200705.21838</v>
      </c>
      <c r="D18" s="27" t="s">
        <v>958</v>
      </c>
    </row>
    <row r="19" spans="2:4" s="1" customFormat="1" x14ac:dyDescent="0.25">
      <c r="B19" s="25" t="s">
        <v>959</v>
      </c>
      <c r="C19" s="28">
        <v>1.0629820746248699</v>
      </c>
      <c r="D19" s="30" t="s">
        <v>960</v>
      </c>
    </row>
    <row r="20" spans="2:4" s="1" customFormat="1" x14ac:dyDescent="0.25">
      <c r="B20" s="3" t="s">
        <v>961</v>
      </c>
      <c r="C20" s="31" t="s">
        <v>962</v>
      </c>
      <c r="D20" s="32" t="s">
        <v>963</v>
      </c>
    </row>
    <row r="21" spans="2:4" s="1" customFormat="1" ht="7.8" x14ac:dyDescent="0.15"/>
    <row r="22" spans="2:4" s="1" customFormat="1" ht="15.6" x14ac:dyDescent="0.15">
      <c r="B22" s="73" t="s">
        <v>1007</v>
      </c>
      <c r="C22" s="73"/>
    </row>
    <row r="23" spans="2:4" s="1" customFormat="1" ht="7.8" x14ac:dyDescent="0.15"/>
    <row r="24" spans="2:4" s="1" customFormat="1" x14ac:dyDescent="0.25">
      <c r="B24" s="25" t="s">
        <v>964</v>
      </c>
      <c r="C24" s="26">
        <v>18671913.75</v>
      </c>
      <c r="D24" s="27" t="s">
        <v>965</v>
      </c>
    </row>
    <row r="25" spans="2:4" s="1" customFormat="1" x14ac:dyDescent="0.25">
      <c r="B25" s="25" t="s">
        <v>966</v>
      </c>
      <c r="C25" s="26">
        <v>150494687.75</v>
      </c>
      <c r="D25" s="27" t="s">
        <v>967</v>
      </c>
    </row>
    <row r="26" spans="2:4" s="1" customFormat="1" x14ac:dyDescent="0.25">
      <c r="B26" s="25" t="s">
        <v>968</v>
      </c>
      <c r="C26" s="33">
        <v>0</v>
      </c>
      <c r="D26" s="27" t="s">
        <v>969</v>
      </c>
    </row>
    <row r="27" spans="2:4" s="1" customFormat="1" x14ac:dyDescent="0.25">
      <c r="B27" s="25" t="s">
        <v>957</v>
      </c>
      <c r="C27" s="26">
        <v>2923200705.21838</v>
      </c>
      <c r="D27" s="27"/>
    </row>
    <row r="28" spans="2:4" s="1" customFormat="1" x14ac:dyDescent="0.25">
      <c r="B28" s="25" t="s">
        <v>970</v>
      </c>
      <c r="C28" s="28">
        <v>1.12449720244305</v>
      </c>
      <c r="D28" s="30" t="s">
        <v>960</v>
      </c>
    </row>
    <row r="29" spans="2:4" s="1" customFormat="1" ht="26.4" x14ac:dyDescent="0.25">
      <c r="B29" s="3" t="s">
        <v>971</v>
      </c>
      <c r="C29" s="31" t="s">
        <v>962</v>
      </c>
      <c r="D29" s="32" t="s">
        <v>972</v>
      </c>
    </row>
    <row r="30" spans="2:4" s="1" customFormat="1" ht="7.8" x14ac:dyDescent="0.15"/>
    <row r="31" spans="2:4" s="1" customFormat="1" ht="15.6" x14ac:dyDescent="0.15">
      <c r="B31" s="73" t="s">
        <v>1008</v>
      </c>
      <c r="C31" s="73"/>
    </row>
    <row r="32" spans="2:4" s="1" customFormat="1" ht="7.8" x14ac:dyDescent="0.15"/>
    <row r="33" spans="2:4" s="1" customFormat="1" x14ac:dyDescent="0.25">
      <c r="B33" s="25" t="s">
        <v>973</v>
      </c>
      <c r="C33" s="26">
        <v>507791444.10000098</v>
      </c>
      <c r="D33" s="27" t="s">
        <v>974</v>
      </c>
    </row>
    <row r="34" spans="2:4" s="1" customFormat="1" x14ac:dyDescent="0.25">
      <c r="B34" s="25" t="s">
        <v>975</v>
      </c>
      <c r="C34" s="26">
        <v>507791444.10000098</v>
      </c>
      <c r="D34" s="27"/>
    </row>
    <row r="35" spans="2:4" s="1" customFormat="1" x14ac:dyDescent="0.25">
      <c r="B35" s="25" t="s">
        <v>976</v>
      </c>
      <c r="C35" s="34" t="s">
        <v>1</v>
      </c>
      <c r="D35" s="27"/>
    </row>
    <row r="36" spans="2:4" s="1" customFormat="1" x14ac:dyDescent="0.25">
      <c r="B36" s="25" t="s">
        <v>977</v>
      </c>
      <c r="C36" s="34" t="s">
        <v>1</v>
      </c>
      <c r="D36" s="27"/>
    </row>
    <row r="37" spans="2:4" s="1" customFormat="1" x14ac:dyDescent="0.25">
      <c r="B37" s="25" t="s">
        <v>978</v>
      </c>
      <c r="C37" s="34" t="s">
        <v>1</v>
      </c>
      <c r="D37" s="29"/>
    </row>
    <row r="38" spans="2:4" s="1" customFormat="1" x14ac:dyDescent="0.25">
      <c r="B38" s="25" t="s">
        <v>979</v>
      </c>
      <c r="C38" s="26">
        <v>3092367306.71838</v>
      </c>
      <c r="D38" s="27" t="s">
        <v>980</v>
      </c>
    </row>
    <row r="39" spans="2:4" s="1" customFormat="1" x14ac:dyDescent="0.25">
      <c r="B39" s="25" t="s">
        <v>957</v>
      </c>
      <c r="C39" s="26">
        <v>2923200705.21838</v>
      </c>
      <c r="D39" s="29"/>
    </row>
    <row r="40" spans="2:4" s="1" customFormat="1" x14ac:dyDescent="0.25">
      <c r="B40" s="25" t="s">
        <v>981</v>
      </c>
      <c r="C40" s="26">
        <v>18671913.75</v>
      </c>
      <c r="D40" s="29"/>
    </row>
    <row r="41" spans="2:4" s="1" customFormat="1" x14ac:dyDescent="0.25">
      <c r="B41" s="25" t="s">
        <v>982</v>
      </c>
      <c r="C41" s="26">
        <v>150494687.75</v>
      </c>
      <c r="D41" s="29"/>
    </row>
    <row r="42" spans="2:4" s="1" customFormat="1" x14ac:dyDescent="0.25">
      <c r="B42" s="25" t="s">
        <v>978</v>
      </c>
      <c r="C42" s="34" t="s">
        <v>1</v>
      </c>
      <c r="D42" s="29"/>
    </row>
    <row r="43" spans="2:4" s="1" customFormat="1" x14ac:dyDescent="0.25">
      <c r="B43" s="25" t="s">
        <v>983</v>
      </c>
      <c r="C43" s="26">
        <v>229062500</v>
      </c>
      <c r="D43" s="27" t="s">
        <v>984</v>
      </c>
    </row>
    <row r="44" spans="2:4" s="1" customFormat="1" x14ac:dyDescent="0.25">
      <c r="B44" s="25" t="s">
        <v>985</v>
      </c>
      <c r="C44" s="26">
        <v>25943933.1775181</v>
      </c>
      <c r="D44" s="27" t="s">
        <v>986</v>
      </c>
    </row>
    <row r="45" spans="2:4" s="1" customFormat="1" x14ac:dyDescent="0.25">
      <c r="B45" s="25" t="s">
        <v>987</v>
      </c>
      <c r="C45" s="26">
        <v>2750000000</v>
      </c>
      <c r="D45" s="27" t="s">
        <v>988</v>
      </c>
    </row>
    <row r="46" spans="2:4" s="1" customFormat="1" x14ac:dyDescent="0.25">
      <c r="B46" s="25" t="s">
        <v>989</v>
      </c>
      <c r="C46" s="26">
        <v>595152317.64086497</v>
      </c>
      <c r="D46" s="29"/>
    </row>
    <row r="47" spans="2:4" s="1" customFormat="1" x14ac:dyDescent="0.25">
      <c r="B47" s="3" t="s">
        <v>990</v>
      </c>
      <c r="C47" s="31" t="s">
        <v>962</v>
      </c>
      <c r="D47" s="29"/>
    </row>
    <row r="48" spans="2:4" s="1" customFormat="1" ht="7.8" x14ac:dyDescent="0.15"/>
    <row r="49" spans="2:4" s="1" customFormat="1" ht="15.6" x14ac:dyDescent="0.15">
      <c r="B49" s="73" t="s">
        <v>1009</v>
      </c>
      <c r="C49" s="73"/>
    </row>
    <row r="50" spans="2:4" s="1" customFormat="1" ht="7.8" x14ac:dyDescent="0.15"/>
    <row r="51" spans="2:4" s="1" customFormat="1" x14ac:dyDescent="0.25">
      <c r="B51" s="25" t="s">
        <v>991</v>
      </c>
      <c r="C51" s="26">
        <v>348119971.41000003</v>
      </c>
      <c r="D51" s="27" t="s">
        <v>992</v>
      </c>
    </row>
    <row r="52" spans="2:4" s="1" customFormat="1" x14ac:dyDescent="0.25">
      <c r="B52" s="25" t="s">
        <v>993</v>
      </c>
      <c r="C52" s="26">
        <v>-10325541.304196</v>
      </c>
      <c r="D52" s="27" t="s">
        <v>994</v>
      </c>
    </row>
    <row r="53" spans="2:4" s="1" customFormat="1" x14ac:dyDescent="0.25">
      <c r="B53" s="25" t="s">
        <v>995</v>
      </c>
      <c r="C53" s="26">
        <v>337794430.10580403</v>
      </c>
      <c r="D53" s="27"/>
    </row>
    <row r="54" spans="2:4" s="1" customFormat="1" x14ac:dyDescent="0.25">
      <c r="B54" s="3" t="s">
        <v>996</v>
      </c>
      <c r="C54" s="31" t="s">
        <v>962</v>
      </c>
      <c r="D54" s="27"/>
    </row>
    <row r="55" spans="2:4" s="1" customFormat="1" x14ac:dyDescent="0.25">
      <c r="B55" s="25" t="s">
        <v>997</v>
      </c>
      <c r="C55" s="26">
        <v>16336980.449999999</v>
      </c>
      <c r="D55" s="27" t="s">
        <v>998</v>
      </c>
    </row>
    <row r="56" spans="2:4" s="1" customFormat="1" x14ac:dyDescent="0.25">
      <c r="B56" s="25" t="s">
        <v>999</v>
      </c>
      <c r="C56" s="26">
        <v>0</v>
      </c>
      <c r="D56" s="27" t="s">
        <v>1000</v>
      </c>
    </row>
    <row r="57" spans="2:4" s="1" customFormat="1" x14ac:dyDescent="0.25">
      <c r="B57" s="25" t="s">
        <v>1001</v>
      </c>
      <c r="C57" s="26">
        <v>16336980.449999999</v>
      </c>
      <c r="D57" s="27" t="s">
        <v>1002</v>
      </c>
    </row>
    <row r="58" spans="2:4" s="1" customFormat="1" ht="7.8" x14ac:dyDescent="0.15"/>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1"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2023-12-06T15:26:24Z</dcterms:created>
  <dcterms:modified xsi:type="dcterms:W3CDTF">2023-12-08T13:04:48Z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2023-12-08T13:04:48Z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e2e1c8f7-c79b-4a11-be80-6dc145f6e749</vt:lpwstr>
  </property>
  <property fmtid="{D5CDD505-2E9C-101B-9397-08002B2CF9AE}" pid="8" name="MSIP_Label_8ffbc0b8-e97b-47d1-beac-cb0955d66f3b_ContentBits">
    <vt:lpwstr>2</vt:lpwstr>
  </property>
</Properties>
</file>