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3\2023_02\"/>
    </mc:Choice>
  </mc:AlternateContent>
  <xr:revisionPtr revIDLastSave="0" documentId="13_ncr:1_{7AB36E1F-53E2-4B92-9147-BCF12E4EF2A1}" xr6:coauthVersionLast="47" xr6:coauthVersionMax="47" xr10:uidLastSave="{00000000-0000-0000-0000-000000000000}"/>
  <bookViews>
    <workbookView xWindow="-110" yWindow="-110" windowWidth="19420" windowHeight="10420" activeTab="1"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3">'B1. HTT Mortgage Assets'!$A$1:$G$622</definedName>
    <definedName name="_xlnm.Print_Area" localSheetId="4">'C. HTT Harmonised Glossary'!$A$1:$C$57</definedName>
    <definedName name="_xlnm.Print_Area" localSheetId="11">'D7. Stratification Graphs'!$A$1:$F$47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22" i="17" l="1"/>
  <c r="G621" i="17"/>
  <c r="G620" i="17"/>
  <c r="G619" i="17"/>
  <c r="G618" i="17"/>
  <c r="D618" i="17"/>
  <c r="C618" i="17"/>
  <c r="G617" i="17"/>
  <c r="G616" i="17"/>
  <c r="G615" i="17"/>
  <c r="G614" i="17"/>
  <c r="G613" i="17"/>
  <c r="G612" i="17"/>
  <c r="G611" i="17"/>
  <c r="G610" i="17"/>
  <c r="G609" i="17"/>
  <c r="G608" i="17"/>
  <c r="G607" i="17"/>
  <c r="G606" i="17"/>
  <c r="G605" i="17"/>
  <c r="G604" i="17"/>
  <c r="D601" i="17"/>
  <c r="C601" i="17"/>
  <c r="F599" i="17" s="1"/>
  <c r="D585" i="17"/>
  <c r="G591" i="17" s="1"/>
  <c r="C585" i="17"/>
  <c r="F581" i="17" s="1"/>
  <c r="F579" i="17"/>
  <c r="D567" i="17"/>
  <c r="G553" i="17" s="1"/>
  <c r="C567" i="17"/>
  <c r="F566" i="17" s="1"/>
  <c r="D544" i="17"/>
  <c r="G538" i="17" s="1"/>
  <c r="C544" i="17"/>
  <c r="F543" i="17" s="1"/>
  <c r="F529" i="17"/>
  <c r="D487" i="17"/>
  <c r="G492" i="17" s="1"/>
  <c r="C487" i="17"/>
  <c r="F492" i="17" s="1"/>
  <c r="F479" i="17"/>
  <c r="D465" i="17"/>
  <c r="G470" i="17" s="1"/>
  <c r="C465" i="17"/>
  <c r="F470" i="17" s="1"/>
  <c r="D452" i="17"/>
  <c r="G450" i="17" s="1"/>
  <c r="C452" i="17"/>
  <c r="F448" i="17" s="1"/>
  <c r="G393" i="17"/>
  <c r="G392" i="17"/>
  <c r="G391" i="17"/>
  <c r="G390" i="17"/>
  <c r="G389" i="17"/>
  <c r="G388" i="17"/>
  <c r="G387" i="17"/>
  <c r="G386" i="17"/>
  <c r="G385" i="17"/>
  <c r="G384" i="17"/>
  <c r="G383" i="17"/>
  <c r="G382" i="17"/>
  <c r="G381" i="17"/>
  <c r="G380" i="17"/>
  <c r="G379" i="17"/>
  <c r="G378" i="17"/>
  <c r="G377" i="17"/>
  <c r="G376" i="17"/>
  <c r="G375" i="17"/>
  <c r="D372" i="17"/>
  <c r="G371" i="17" s="1"/>
  <c r="C372" i="17"/>
  <c r="D365" i="17"/>
  <c r="G362" i="17" s="1"/>
  <c r="C365" i="17"/>
  <c r="F363" i="17" s="1"/>
  <c r="D346" i="17"/>
  <c r="G345" i="17" s="1"/>
  <c r="C346" i="17"/>
  <c r="F345" i="17" s="1"/>
  <c r="G343" i="17"/>
  <c r="G340" i="17"/>
  <c r="G333" i="17"/>
  <c r="D328" i="17"/>
  <c r="G327" i="17" s="1"/>
  <c r="C328" i="17"/>
  <c r="F320" i="17" s="1"/>
  <c r="D305" i="17"/>
  <c r="G303" i="17" s="1"/>
  <c r="C305" i="17"/>
  <c r="F297" i="17" s="1"/>
  <c r="D249" i="17"/>
  <c r="G251" i="17" s="1"/>
  <c r="C249" i="17"/>
  <c r="F248" i="17" s="1"/>
  <c r="D227" i="17"/>
  <c r="G221" i="17" s="1"/>
  <c r="C227" i="17"/>
  <c r="F224" i="17" s="1"/>
  <c r="D214" i="17"/>
  <c r="G210" i="17" s="1"/>
  <c r="C214" i="17"/>
  <c r="F212" i="17" s="1"/>
  <c r="F208" i="17"/>
  <c r="F197" i="17"/>
  <c r="F76" i="17"/>
  <c r="D76" i="17"/>
  <c r="C76" i="17"/>
  <c r="F72" i="17"/>
  <c r="D72" i="17"/>
  <c r="C72" i="17"/>
  <c r="F44" i="17"/>
  <c r="D44" i="17"/>
  <c r="C44" i="17"/>
  <c r="F29" i="17"/>
  <c r="F28" i="17"/>
  <c r="F26" i="17"/>
  <c r="F25" i="17"/>
  <c r="F24" i="17"/>
  <c r="F23" i="17"/>
  <c r="F22" i="17"/>
  <c r="F21" i="17"/>
  <c r="F20" i="17"/>
  <c r="F19" i="17"/>
  <c r="F18" i="17"/>
  <c r="F17" i="17"/>
  <c r="F16" i="17"/>
  <c r="F14" i="17"/>
  <c r="F13" i="17"/>
  <c r="F12" i="17"/>
  <c r="C304" i="16"/>
  <c r="C303" i="16"/>
  <c r="C298" i="16"/>
  <c r="C297" i="16"/>
  <c r="C296" i="16"/>
  <c r="C292" i="16"/>
  <c r="C289" i="16"/>
  <c r="C288" i="16"/>
  <c r="G227" i="16"/>
  <c r="F227" i="16"/>
  <c r="G226" i="16"/>
  <c r="F226" i="16"/>
  <c r="G225" i="16"/>
  <c r="F225" i="16"/>
  <c r="G224" i="16"/>
  <c r="F224" i="16"/>
  <c r="G223" i="16"/>
  <c r="F223" i="16"/>
  <c r="G222" i="16"/>
  <c r="F222" i="16"/>
  <c r="G221" i="16"/>
  <c r="F221" i="16"/>
  <c r="C220" i="16"/>
  <c r="G219" i="16"/>
  <c r="F219" i="16"/>
  <c r="G218" i="16"/>
  <c r="F218" i="16"/>
  <c r="F215" i="16"/>
  <c r="F214" i="16"/>
  <c r="F213" i="16"/>
  <c r="F212" i="16"/>
  <c r="F211" i="16"/>
  <c r="F210" i="16"/>
  <c r="F209" i="16"/>
  <c r="F208" i="16"/>
  <c r="C208" i="16"/>
  <c r="F187" i="16"/>
  <c r="F186" i="16"/>
  <c r="F185" i="16"/>
  <c r="F184" i="16"/>
  <c r="F183" i="16"/>
  <c r="F182" i="16"/>
  <c r="F181" i="16"/>
  <c r="F180" i="16"/>
  <c r="F179" i="16"/>
  <c r="C179" i="16"/>
  <c r="C167" i="16"/>
  <c r="G166" i="16"/>
  <c r="F166" i="16"/>
  <c r="G165" i="16"/>
  <c r="F165" i="16"/>
  <c r="G164" i="16"/>
  <c r="G162" i="16"/>
  <c r="F162" i="16"/>
  <c r="G161" i="16"/>
  <c r="F161" i="16"/>
  <c r="G160" i="16"/>
  <c r="F160" i="16"/>
  <c r="G159" i="16"/>
  <c r="F159" i="16"/>
  <c r="G158" i="16"/>
  <c r="F158" i="16"/>
  <c r="G157" i="16"/>
  <c r="F157" i="16"/>
  <c r="C156" i="16"/>
  <c r="G155" i="16"/>
  <c r="F155" i="16"/>
  <c r="G154" i="16"/>
  <c r="F154" i="16"/>
  <c r="G153" i="16"/>
  <c r="F153"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G138" i="16"/>
  <c r="G136" i="16"/>
  <c r="G135" i="16"/>
  <c r="G134" i="16"/>
  <c r="G133" i="16"/>
  <c r="G132" i="16"/>
  <c r="G131" i="16"/>
  <c r="F130" i="16"/>
  <c r="D130" i="16"/>
  <c r="F136" i="16" s="1"/>
  <c r="C130" i="16"/>
  <c r="G129" i="16"/>
  <c r="G128" i="16"/>
  <c r="G127" i="16"/>
  <c r="G126" i="16"/>
  <c r="G125" i="16"/>
  <c r="G124" i="16"/>
  <c r="G123" i="16"/>
  <c r="G122" i="16"/>
  <c r="G121" i="16"/>
  <c r="G120" i="16"/>
  <c r="G119" i="16"/>
  <c r="G118" i="16"/>
  <c r="G117" i="16"/>
  <c r="G116" i="16"/>
  <c r="G115" i="16"/>
  <c r="G114" i="16"/>
  <c r="G113" i="16"/>
  <c r="G112" i="16"/>
  <c r="G105" i="16"/>
  <c r="G104" i="16"/>
  <c r="G103" i="16"/>
  <c r="G102" i="16"/>
  <c r="G101" i="16"/>
  <c r="G100" i="16"/>
  <c r="D100" i="16"/>
  <c r="F104" i="16" s="1"/>
  <c r="C100" i="16"/>
  <c r="G87" i="16"/>
  <c r="G86" i="16"/>
  <c r="G82" i="16"/>
  <c r="G81" i="16"/>
  <c r="G80" i="16"/>
  <c r="G79" i="16"/>
  <c r="G78" i="16"/>
  <c r="F77" i="16"/>
  <c r="D77" i="16"/>
  <c r="F86" i="16" s="1"/>
  <c r="C77" i="16"/>
  <c r="G76" i="16"/>
  <c r="G75" i="16"/>
  <c r="G74" i="16"/>
  <c r="G73" i="16"/>
  <c r="G72" i="16"/>
  <c r="G71" i="16"/>
  <c r="G70" i="16"/>
  <c r="F64" i="16"/>
  <c r="F63" i="16"/>
  <c r="F62" i="16"/>
  <c r="F61" i="16"/>
  <c r="F60" i="16"/>
  <c r="F59" i="16"/>
  <c r="F58" i="16"/>
  <c r="C58" i="16"/>
  <c r="D45" i="16"/>
  <c r="G290" i="17" l="1"/>
  <c r="G294" i="17"/>
  <c r="F533" i="17"/>
  <c r="G298" i="17"/>
  <c r="F534" i="17"/>
  <c r="F550" i="17"/>
  <c r="G428" i="17"/>
  <c r="F526" i="17"/>
  <c r="F542" i="17"/>
  <c r="F551" i="17"/>
  <c r="F299" i="17"/>
  <c r="F557" i="17"/>
  <c r="G573" i="17"/>
  <c r="G581" i="17"/>
  <c r="G579" i="17"/>
  <c r="F565" i="17"/>
  <c r="G576" i="17"/>
  <c r="G582" i="17"/>
  <c r="G190" i="17"/>
  <c r="F241" i="17"/>
  <c r="F361" i="17"/>
  <c r="F489" i="17"/>
  <c r="G301" i="17"/>
  <c r="G287" i="17"/>
  <c r="G305" i="17" s="1"/>
  <c r="G295" i="17"/>
  <c r="F558" i="17"/>
  <c r="F191" i="17"/>
  <c r="F202" i="17"/>
  <c r="G243" i="17"/>
  <c r="G288" i="17"/>
  <c r="G292" i="17"/>
  <c r="G296" i="17"/>
  <c r="G299" i="17"/>
  <c r="G304" i="17"/>
  <c r="F553" i="17"/>
  <c r="F561" i="17"/>
  <c r="F200" i="17"/>
  <c r="G291" i="17"/>
  <c r="G302" i="17"/>
  <c r="F195" i="17"/>
  <c r="F207" i="17"/>
  <c r="G289" i="17"/>
  <c r="G293" i="17"/>
  <c r="G297" i="17"/>
  <c r="G300" i="17"/>
  <c r="F554" i="17"/>
  <c r="F562" i="17"/>
  <c r="F192" i="17"/>
  <c r="F198" i="17"/>
  <c r="F203" i="17"/>
  <c r="G208" i="17"/>
  <c r="G479" i="17"/>
  <c r="F194" i="17"/>
  <c r="G198" i="17"/>
  <c r="F205" i="17"/>
  <c r="G212" i="17"/>
  <c r="F338" i="17"/>
  <c r="F600" i="17"/>
  <c r="G194" i="17"/>
  <c r="G200" i="17"/>
  <c r="G204" i="17"/>
  <c r="F289" i="17"/>
  <c r="G338" i="17"/>
  <c r="G432" i="17"/>
  <c r="G481" i="17"/>
  <c r="G551" i="17"/>
  <c r="G446" i="17"/>
  <c r="G483" i="17"/>
  <c r="F97" i="16"/>
  <c r="F190" i="17"/>
  <c r="G192" i="17"/>
  <c r="G196" i="17"/>
  <c r="F199" i="17"/>
  <c r="G202" i="17"/>
  <c r="F206" i="17"/>
  <c r="F211" i="17"/>
  <c r="F219" i="17"/>
  <c r="G241" i="17"/>
  <c r="G335" i="17"/>
  <c r="G341" i="17"/>
  <c r="G360" i="17"/>
  <c r="G528" i="17"/>
  <c r="F537" i="17"/>
  <c r="F573" i="17"/>
  <c r="G206" i="17"/>
  <c r="F210" i="17"/>
  <c r="F213" i="17"/>
  <c r="G219" i="17"/>
  <c r="F293" i="17"/>
  <c r="F486" i="17"/>
  <c r="F156" i="16"/>
  <c r="F312" i="17"/>
  <c r="G438" i="17"/>
  <c r="F458" i="17"/>
  <c r="F246" i="17"/>
  <c r="F301" i="17"/>
  <c r="F539" i="17"/>
  <c r="F105" i="16"/>
  <c r="F446" i="17"/>
  <c r="F471" i="17"/>
  <c r="F93" i="16"/>
  <c r="F98" i="16"/>
  <c r="F103" i="16"/>
  <c r="F223" i="17"/>
  <c r="G312" i="17"/>
  <c r="G320" i="17"/>
  <c r="F336" i="17"/>
  <c r="F344" i="17"/>
  <c r="F433" i="17"/>
  <c r="F459" i="17"/>
  <c r="F462" i="17"/>
  <c r="F577" i="17"/>
  <c r="F80" i="16"/>
  <c r="F94" i="16"/>
  <c r="F99" i="16"/>
  <c r="F101" i="16"/>
  <c r="F133" i="16"/>
  <c r="F220" i="16"/>
  <c r="F220" i="17"/>
  <c r="F225" i="17"/>
  <c r="G314" i="17"/>
  <c r="G325" i="17"/>
  <c r="F334" i="17"/>
  <c r="G336" i="17"/>
  <c r="G339" i="17"/>
  <c r="F342" i="17"/>
  <c r="G344" i="17"/>
  <c r="F359" i="17"/>
  <c r="F430" i="17"/>
  <c r="F435" i="17"/>
  <c r="G440" i="17"/>
  <c r="G448" i="17"/>
  <c r="F457" i="17"/>
  <c r="G459" i="17"/>
  <c r="F463" i="17"/>
  <c r="G466" i="17"/>
  <c r="F484" i="17"/>
  <c r="F527" i="17"/>
  <c r="F531" i="17"/>
  <c r="F536" i="17"/>
  <c r="F540" i="17"/>
  <c r="F555" i="17"/>
  <c r="F559" i="17"/>
  <c r="F563" i="17"/>
  <c r="G574" i="17"/>
  <c r="G577" i="17"/>
  <c r="G580" i="17"/>
  <c r="G583" i="17"/>
  <c r="F591" i="17"/>
  <c r="F222" i="17"/>
  <c r="F438" i="17"/>
  <c r="F461" i="17"/>
  <c r="G77" i="16"/>
  <c r="F78" i="16"/>
  <c r="F87" i="16"/>
  <c r="F95" i="16"/>
  <c r="F131" i="16"/>
  <c r="F15" i="17"/>
  <c r="F226" i="17"/>
  <c r="G317" i="17"/>
  <c r="G334" i="17"/>
  <c r="G337" i="17"/>
  <c r="F340" i="17"/>
  <c r="G342" i="17"/>
  <c r="G369" i="17"/>
  <c r="G430" i="17"/>
  <c r="G436" i="17"/>
  <c r="G444" i="17"/>
  <c r="F451" i="17"/>
  <c r="G457" i="17"/>
  <c r="F460" i="17"/>
  <c r="F464" i="17"/>
  <c r="F467" i="17"/>
  <c r="F481" i="17"/>
  <c r="G485" i="17"/>
  <c r="G488" i="17"/>
  <c r="F528" i="17"/>
  <c r="F532" i="17"/>
  <c r="G536" i="17"/>
  <c r="F541" i="17"/>
  <c r="F549" i="17"/>
  <c r="F552" i="17"/>
  <c r="F556" i="17"/>
  <c r="F560" i="17"/>
  <c r="F564" i="17"/>
  <c r="G572" i="17"/>
  <c r="G575" i="17"/>
  <c r="G578" i="17"/>
  <c r="G584" i="17"/>
  <c r="F597" i="17"/>
  <c r="F82" i="16"/>
  <c r="F96" i="16"/>
  <c r="F135" i="16"/>
  <c r="F167" i="16"/>
  <c r="F252" i="17"/>
  <c r="F102" i="16"/>
  <c r="G220" i="16"/>
  <c r="F244" i="17"/>
  <c r="F247" i="17"/>
  <c r="F254" i="17"/>
  <c r="F491" i="17"/>
  <c r="G526" i="17"/>
  <c r="G534" i="17"/>
  <c r="G542" i="17"/>
  <c r="G561" i="17"/>
  <c r="F242" i="17"/>
  <c r="F245" i="17"/>
  <c r="G247" i="17"/>
  <c r="F250" i="17"/>
  <c r="F436" i="17"/>
  <c r="G461" i="17"/>
  <c r="F469" i="17"/>
  <c r="F482" i="17"/>
  <c r="F485" i="17"/>
  <c r="F530" i="17"/>
  <c r="G532" i="17"/>
  <c r="F535" i="17"/>
  <c r="F538" i="17"/>
  <c r="G540" i="17"/>
  <c r="G559" i="17"/>
  <c r="F598" i="17"/>
  <c r="F193" i="17"/>
  <c r="F196" i="17"/>
  <c r="F201" i="17"/>
  <c r="F204" i="17"/>
  <c r="F209" i="17"/>
  <c r="F221" i="17"/>
  <c r="F243" i="17"/>
  <c r="G245" i="17"/>
  <c r="F291" i="17"/>
  <c r="G315" i="17"/>
  <c r="G322" i="17"/>
  <c r="F333" i="17"/>
  <c r="F335" i="17"/>
  <c r="F337" i="17"/>
  <c r="F339" i="17"/>
  <c r="F341" i="17"/>
  <c r="F343" i="17"/>
  <c r="F428" i="17"/>
  <c r="F443" i="17"/>
  <c r="F480" i="17"/>
  <c r="F483" i="17"/>
  <c r="F493" i="17"/>
  <c r="G530" i="17"/>
  <c r="F441" i="17"/>
  <c r="F444" i="17"/>
  <c r="F449" i="17"/>
  <c r="F431" i="17"/>
  <c r="F434" i="17"/>
  <c r="F439" i="17"/>
  <c r="F442" i="17"/>
  <c r="F447" i="17"/>
  <c r="F450" i="17"/>
  <c r="F429" i="17"/>
  <c r="F432" i="17"/>
  <c r="G434" i="17"/>
  <c r="F437" i="17"/>
  <c r="F440" i="17"/>
  <c r="G442" i="17"/>
  <c r="F445" i="17"/>
  <c r="G226" i="17"/>
  <c r="G224" i="17"/>
  <c r="G222" i="17"/>
  <c r="G220" i="17"/>
  <c r="G225" i="17"/>
  <c r="G213" i="17"/>
  <c r="G211" i="17"/>
  <c r="G209" i="17"/>
  <c r="G205" i="17"/>
  <c r="G203" i="17"/>
  <c r="G201" i="17"/>
  <c r="G199" i="17"/>
  <c r="G197" i="17"/>
  <c r="G195" i="17"/>
  <c r="G193" i="17"/>
  <c r="G191" i="17"/>
  <c r="G207" i="17"/>
  <c r="G223" i="17"/>
  <c r="G253" i="17"/>
  <c r="G250" i="17"/>
  <c r="G255" i="17"/>
  <c r="G252" i="17"/>
  <c r="G248" i="17"/>
  <c r="G246" i="17"/>
  <c r="G244" i="17"/>
  <c r="G242" i="17"/>
  <c r="G254" i="17"/>
  <c r="F327" i="17"/>
  <c r="F325" i="17"/>
  <c r="F323" i="17"/>
  <c r="F321" i="17"/>
  <c r="F319" i="17"/>
  <c r="F317" i="17"/>
  <c r="F315" i="17"/>
  <c r="F313" i="17"/>
  <c r="F311" i="17"/>
  <c r="F322" i="17"/>
  <c r="F314" i="17"/>
  <c r="F324" i="17"/>
  <c r="F316" i="17"/>
  <c r="F326" i="17"/>
  <c r="F318" i="17"/>
  <c r="F310" i="17"/>
  <c r="G358" i="17"/>
  <c r="F371" i="17"/>
  <c r="F369" i="17"/>
  <c r="G323" i="17"/>
  <c r="G363" i="17"/>
  <c r="F370" i="17"/>
  <c r="G566" i="17"/>
  <c r="G564" i="17"/>
  <c r="G562" i="17"/>
  <c r="G560" i="17"/>
  <c r="G558" i="17"/>
  <c r="G556" i="17"/>
  <c r="G554" i="17"/>
  <c r="G552" i="17"/>
  <c r="G550" i="17"/>
  <c r="G600" i="17"/>
  <c r="G598" i="17"/>
  <c r="F304" i="17"/>
  <c r="F302" i="17"/>
  <c r="F300" i="17"/>
  <c r="F298" i="17"/>
  <c r="F296" i="17"/>
  <c r="F294" i="17"/>
  <c r="F292" i="17"/>
  <c r="F290" i="17"/>
  <c r="F288" i="17"/>
  <c r="G310" i="17"/>
  <c r="G313" i="17"/>
  <c r="G318" i="17"/>
  <c r="G321" i="17"/>
  <c r="G326" i="17"/>
  <c r="G361" i="17"/>
  <c r="G364" i="17"/>
  <c r="F368" i="17"/>
  <c r="G370" i="17"/>
  <c r="G471" i="17"/>
  <c r="G469" i="17"/>
  <c r="G467" i="17"/>
  <c r="G464" i="17"/>
  <c r="G462" i="17"/>
  <c r="G460" i="17"/>
  <c r="G458" i="17"/>
  <c r="G468" i="17"/>
  <c r="G549" i="17"/>
  <c r="G557" i="17"/>
  <c r="G565" i="17"/>
  <c r="F584" i="17"/>
  <c r="F582" i="17"/>
  <c r="F580" i="17"/>
  <c r="F578" i="17"/>
  <c r="F576" i="17"/>
  <c r="F574" i="17"/>
  <c r="F572" i="17"/>
  <c r="G599" i="17"/>
  <c r="F255" i="17"/>
  <c r="F253" i="17"/>
  <c r="F251" i="17"/>
  <c r="F287" i="17"/>
  <c r="F295" i="17"/>
  <c r="F303" i="17"/>
  <c r="G311" i="17"/>
  <c r="G316" i="17"/>
  <c r="G319" i="17"/>
  <c r="G324" i="17"/>
  <c r="G359" i="17"/>
  <c r="F364" i="17"/>
  <c r="F362" i="17"/>
  <c r="F360" i="17"/>
  <c r="F358" i="17"/>
  <c r="G368" i="17"/>
  <c r="G451" i="17"/>
  <c r="G449" i="17"/>
  <c r="G447" i="17"/>
  <c r="G445" i="17"/>
  <c r="G443" i="17"/>
  <c r="G441" i="17"/>
  <c r="G439" i="17"/>
  <c r="G437" i="17"/>
  <c r="G435" i="17"/>
  <c r="G433" i="17"/>
  <c r="G431" i="17"/>
  <c r="G429" i="17"/>
  <c r="G463" i="17"/>
  <c r="G493" i="17"/>
  <c r="G491" i="17"/>
  <c r="G489" i="17"/>
  <c r="G486" i="17"/>
  <c r="G484" i="17"/>
  <c r="G482" i="17"/>
  <c r="G480" i="17"/>
  <c r="G490" i="17"/>
  <c r="G543" i="17"/>
  <c r="G541" i="17"/>
  <c r="G539" i="17"/>
  <c r="G537" i="17"/>
  <c r="G535" i="17"/>
  <c r="G533" i="17"/>
  <c r="G531" i="17"/>
  <c r="G529" i="17"/>
  <c r="G527" i="17"/>
  <c r="G555" i="17"/>
  <c r="G563" i="17"/>
  <c r="F575" i="17"/>
  <c r="F583" i="17"/>
  <c r="G597" i="17"/>
  <c r="F466" i="17"/>
  <c r="F468" i="17"/>
  <c r="F488" i="17"/>
  <c r="F490" i="17"/>
  <c r="F79" i="16"/>
  <c r="F81" i="16"/>
  <c r="F132" i="16"/>
  <c r="F134" i="16"/>
  <c r="F249" i="17" l="1"/>
  <c r="G372" i="17"/>
  <c r="G585" i="17"/>
  <c r="F567" i="17"/>
  <c r="F601" i="17"/>
  <c r="F465" i="17"/>
  <c r="F227" i="17"/>
  <c r="F544" i="17"/>
  <c r="G346" i="17"/>
  <c r="F100" i="16"/>
  <c r="F305" i="17"/>
  <c r="G465" i="17"/>
  <c r="G249" i="17"/>
  <c r="F214" i="17"/>
  <c r="F487" i="17"/>
  <c r="F346" i="17"/>
  <c r="F372" i="17"/>
  <c r="G214" i="17"/>
  <c r="G544" i="17"/>
  <c r="G487" i="17"/>
  <c r="G227" i="17"/>
  <c r="G452" i="17"/>
  <c r="F452" i="17"/>
  <c r="G601" i="17"/>
  <c r="G567" i="17"/>
  <c r="G365" i="17"/>
  <c r="F365" i="17"/>
  <c r="G328" i="17"/>
  <c r="F328" i="17"/>
  <c r="F585" i="17"/>
</calcChain>
</file>

<file path=xl/sharedStrings.xml><?xml version="1.0" encoding="utf-8"?>
<sst xmlns="http://schemas.openxmlformats.org/spreadsheetml/2006/main" count="3027" uniqueCount="2044">
  <si>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</si>
  <si>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</si>
  <si>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</si>
  <si>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</si>
  <si>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</si>
  <si>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</si>
  <si>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</si>
  <si>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</si>
  <si>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</si>
  <si>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</si>
  <si>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</si>
  <si>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</si>
  <si>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</si>
  <si>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Link to Issuer's Website</t>
  </si>
  <si>
    <t>https://www.bnpparibasfortis.com/investors/coveredbonds</t>
  </si>
  <si>
    <t>G.1.1.4</t>
  </si>
  <si>
    <t>Cut-off date</t>
  </si>
  <si>
    <t>OG.1.1.1</t>
  </si>
  <si>
    <t>OG.1.1.2</t>
  </si>
  <si>
    <t xml:space="preserve">OG.1.1.3 </t>
  </si>
  <si>
    <t>OG.1.1.4</t>
  </si>
  <si>
    <t>OG.1.1.5</t>
  </si>
  <si>
    <t xml:space="preserve">OG.1.1.6 </t>
  </si>
  <si>
    <t xml:space="preserve">OG.1.1.7 </t>
  </si>
  <si>
    <t xml:space="preserve">OG.1.1.8 </t>
  </si>
  <si>
    <t>G.2.1.1</t>
  </si>
  <si>
    <t>Y</t>
  </si>
  <si>
    <t>G.2.1.2</t>
  </si>
  <si>
    <t>G.2.1.3</t>
  </si>
  <si>
    <t>CRR Compliance (Y/N)</t>
  </si>
  <si>
    <t>OG.2.1.1</t>
  </si>
  <si>
    <t>LCR status</t>
  </si>
  <si>
    <t>OG.2.1.2</t>
  </si>
  <si>
    <t>OG.2.1.3</t>
  </si>
  <si>
    <t>OG.2.1.4</t>
  </si>
  <si>
    <t>OG.2.1.5</t>
  </si>
  <si>
    <t>1.General Information</t>
  </si>
  <si>
    <t>G.3.1.1</t>
  </si>
  <si>
    <t>G.3.1.2</t>
  </si>
  <si>
    <t>Outstanding Covered Bonds</t>
  </si>
  <si>
    <t>OG.3.1.1</t>
  </si>
  <si>
    <t>Cover Pool Size [NPV] (mn)</t>
  </si>
  <si>
    <t>OG.3.1.2</t>
  </si>
  <si>
    <t>Outstanding Covered Bonds [NPV] (mn)</t>
  </si>
  <si>
    <t>OG.3.1.3</t>
  </si>
  <si>
    <t>Voluntary</t>
  </si>
  <si>
    <t>Contractual</t>
  </si>
  <si>
    <t>Purpose</t>
  </si>
  <si>
    <t>G.3.2.1</t>
  </si>
  <si>
    <t>OC (%)</t>
  </si>
  <si>
    <t>ND1</t>
  </si>
  <si>
    <t>OG.3.2.1</t>
  </si>
  <si>
    <t>OG.3.2.2</t>
  </si>
  <si>
    <t>OG.3.2.3</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</si>
  <si>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</si>
  <si>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</si>
  <si>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</si>
  <si>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</si>
  <si>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</si>
  <si>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</si>
  <si>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</si>
  <si>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</si>
  <si>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</si>
  <si>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</si>
  <si>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</si>
  <si>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</si>
  <si>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</si>
  <si>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</si>
  <si>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</si>
  <si>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</si>
  <si>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</si>
  <si>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</si>
  <si>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</si>
  <si>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</si>
  <si>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</si>
  <si>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</si>
  <si>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</si>
  <si>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</si>
  <si>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</si>
  <si>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</si>
  <si>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</si>
  <si>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</si>
  <si>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</si>
  <si>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</si>
  <si>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</si>
  <si>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</si>
  <si>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</si>
  <si>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</si>
  <si>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</si>
  <si>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</si>
  <si>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</si>
  <si>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</si>
  <si>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</si>
  <si>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</si>
  <si>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</si>
  <si>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</si>
  <si>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</si>
  <si>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</si>
  <si>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</si>
  <si>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</si>
  <si>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</si>
  <si>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</si>
  <si>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</si>
  <si>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</si>
  <si>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</si>
  <si>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</si>
  <si>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</si>
  <si>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</si>
  <si>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</si>
  <si>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</si>
  <si>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</si>
  <si>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</si>
  <si>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</si>
  <si>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</si>
  <si>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</si>
  <si>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</si>
  <si>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</si>
  <si>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</si>
  <si>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</si>
  <si>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</si>
  <si>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</si>
  <si>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</si>
  <si>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</si>
  <si>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</si>
  <si>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</si>
  <si>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</si>
  <si>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</si>
  <si>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</si>
  <si>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</si>
  <si>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</si>
  <si>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</si>
  <si>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</si>
  <si>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</si>
  <si>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</si>
  <si>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</si>
  <si>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</si>
  <si>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</si>
  <si>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</si>
  <si>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</si>
  <si>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</si>
  <si>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</si>
  <si>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</si>
  <si>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</si>
  <si>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</si>
  <si>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</si>
  <si>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</si>
  <si>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</si>
  <si>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</si>
  <si>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</si>
  <si>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</si>
  <si>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</si>
  <si>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</si>
  <si>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</si>
  <si>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</si>
  <si>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</si>
  <si>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</si>
  <si>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</si>
  <si>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</si>
  <si>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</si>
  <si>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</si>
  <si>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</si>
  <si>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</si>
  <si>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</si>
  <si>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</si>
  <si>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</si>
  <si>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</si>
  <si>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</si>
  <si>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</si>
  <si>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</si>
  <si>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</si>
  <si>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</si>
  <si>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</si>
  <si>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</si>
  <si>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</si>
  <si>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</si>
  <si>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</si>
  <si>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</si>
  <si>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</si>
  <si>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</si>
  <si>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</si>
  <si>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</si>
  <si>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</si>
  <si>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</si>
  <si>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</si>
  <si>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</si>
  <si>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</si>
  <si>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</si>
  <si>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</si>
  <si>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</si>
  <si>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</si>
  <si>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</si>
  <si>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</si>
  <si>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</si>
  <si>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</si>
  <si>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</si>
  <si>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</si>
  <si>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</si>
  <si>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</si>
  <si>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</si>
  <si>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</si>
  <si>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</si>
  <si>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</si>
  <si>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</si>
  <si>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</si>
  <si>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</si>
  <si>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</si>
  <si>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</si>
  <si>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</si>
  <si>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</si>
  <si>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</si>
  <si>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</si>
  <si>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</si>
  <si>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</si>
  <si>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</si>
  <si>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</si>
  <si>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</si>
  <si>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</si>
  <si>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</si>
  <si>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</si>
  <si>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</si>
  <si>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</si>
  <si>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</si>
  <si>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</si>
  <si>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</si>
  <si>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</si>
  <si>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</si>
  <si>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</si>
  <si>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</si>
  <si>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</si>
  <si>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</si>
  <si>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</si>
  <si>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</si>
  <si>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</si>
  <si>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</si>
  <si>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</si>
  <si>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</si>
  <si>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</si>
  <si>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</si>
  <si>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</si>
  <si>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</si>
  <si>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</si>
  <si>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</si>
  <si>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</si>
  <si>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</si>
  <si>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</si>
  <si>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</si>
  <si>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</si>
  <si>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</si>
  <si>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</si>
  <si>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</si>
  <si>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</si>
  <si>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</si>
  <si>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</si>
  <si>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</si>
  <si>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</si>
  <si>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</si>
  <si>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</si>
  <si>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</si>
  <si>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</si>
  <si>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</si>
  <si>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</si>
  <si>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</si>
  <si>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</si>
  <si>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</si>
  <si>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</si>
  <si>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</si>
  <si>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</si>
  <si>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</si>
  <si>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</si>
  <si>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</si>
  <si>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</si>
  <si>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</si>
  <si>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</si>
  <si>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</si>
  <si>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</si>
  <si>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</si>
  <si>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</si>
  <si>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</si>
  <si>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</si>
  <si>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</si>
  <si>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</si>
  <si>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</si>
  <si>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</si>
  <si>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</si>
  <si>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</si>
  <si>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</si>
  <si>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</si>
  <si>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</si>
  <si>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</si>
  <si>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</si>
  <si>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</si>
  <si>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</si>
  <si>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</si>
  <si>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</si>
  <si>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</si>
  <si>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</si>
  <si>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</si>
  <si>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</si>
  <si>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</si>
  <si>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</si>
  <si>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</si>
  <si>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</si>
  <si>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</si>
  <si>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</si>
  <si>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</si>
  <si>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</si>
  <si>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</si>
  <si>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</si>
  <si>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</si>
  <si>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</si>
  <si>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</si>
  <si>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</si>
  <si>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</si>
  <si>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</si>
  <si>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</si>
  <si>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</si>
  <si>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</si>
  <si>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</si>
  <si>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</si>
  <si>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</si>
  <si>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</si>
  <si>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G.4.1.2</t>
  </si>
  <si>
    <t>G.4.1.3</t>
  </si>
  <si>
    <t>43 for Mortgage Assets</t>
  </si>
  <si>
    <t>G.4.1.4</t>
  </si>
  <si>
    <t>G.4.1.5</t>
  </si>
  <si>
    <t>G.4.1.6</t>
  </si>
  <si>
    <t>G.4.1.7</t>
  </si>
  <si>
    <t>G.4.1.8</t>
  </si>
  <si>
    <t>G.4.1.9</t>
  </si>
  <si>
    <t>G.4.1.10</t>
  </si>
  <si>
    <t>G.4.1.11</t>
  </si>
  <si>
    <t>G.4.1.12</t>
  </si>
  <si>
    <t>G.4.1.13</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</si>
  <si>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</si>
  <si>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</si>
  <si>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</si>
  <si>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</si>
  <si>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</si>
  <si>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</si>
  <si>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</si>
  <si>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</si>
  <si>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</si>
  <si>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</si>
  <si>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</si>
  <si>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</si>
  <si>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</si>
  <si>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</si>
  <si>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</si>
  <si>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</si>
  <si>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</si>
  <si>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</si>
  <si>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</si>
  <si>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</si>
  <si>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</si>
  <si>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</si>
  <si>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</si>
  <si>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</si>
  <si>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</si>
  <si>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</si>
  <si>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</si>
  <si>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</si>
  <si>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</si>
  <si>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</si>
  <si>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</si>
  <si>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</si>
  <si>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</si>
  <si>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</si>
  <si>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</si>
  <si>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</si>
  <si>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</si>
  <si>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</si>
  <si>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</si>
  <si>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</si>
  <si>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</si>
  <si>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</si>
  <si>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</si>
  <si>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</si>
  <si>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</si>
  <si>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</si>
  <si>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</si>
  <si>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</si>
  <si>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</si>
  <si>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</si>
  <si>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</si>
  <si>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</si>
  <si>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</si>
  <si>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</si>
  <si>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</si>
  <si>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</si>
  <si>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</si>
  <si>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</si>
  <si>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</si>
  <si>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</si>
  <si>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</si>
  <si>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</si>
  <si>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</si>
  <si>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</si>
  <si>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</si>
  <si>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</si>
  <si>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</si>
  <si>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</si>
  <si>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</si>
  <si>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</si>
  <si>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</si>
  <si>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</si>
  <si>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</si>
  <si>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</si>
  <si>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</si>
  <si>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</si>
  <si>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</si>
  <si>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</si>
  <si>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</si>
  <si>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</si>
  <si>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</si>
  <si>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</si>
  <si>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</si>
  <si>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</si>
  <si>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</si>
  <si>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</si>
  <si>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</si>
  <si>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</si>
  <si>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</si>
  <si>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</si>
  <si>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</si>
  <si>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</si>
  <si>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</si>
  <si>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</si>
  <si>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</si>
  <si>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</si>
  <si>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</si>
  <si>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</si>
  <si>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</si>
  <si>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</si>
  <si>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</si>
  <si>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</si>
  <si>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</si>
  <si>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</si>
  <si>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</si>
  <si>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</si>
  <si>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</si>
  <si>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</si>
  <si>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</si>
  <si>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</si>
  <si>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</si>
  <si>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</si>
  <si>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</si>
  <si>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</si>
  <si>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</si>
  <si>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</si>
  <si>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</si>
  <si>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</si>
  <si>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</si>
  <si>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</si>
  <si>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</si>
  <si>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</si>
  <si>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</si>
  <si>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</si>
  <si>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</si>
  <si>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</si>
  <si>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</si>
  <si>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</si>
  <si>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</si>
  <si>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</si>
  <si>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</si>
  <si>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</si>
  <si>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</si>
  <si>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</si>
  <si>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</si>
  <si>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</si>
  <si>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</si>
  <si>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</si>
  <si>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</si>
  <si>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</si>
  <si>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</si>
  <si>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</si>
  <si>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</si>
  <si>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</si>
  <si>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</si>
  <si>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</si>
  <si>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</si>
  <si>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</si>
  <si>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</si>
  <si>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</si>
  <si>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</si>
  <si>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</si>
  <si>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</si>
  <si>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</si>
  <si>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</si>
  <si>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</si>
  <si>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</si>
  <si>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</si>
  <si>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</si>
  <si>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</si>
  <si>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</si>
  <si>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</si>
  <si>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</si>
  <si>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</si>
  <si>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</si>
  <si>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</si>
  <si>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</si>
  <si>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</si>
  <si>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</si>
  <si>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</si>
  <si>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</si>
  <si>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</si>
  <si>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</si>
  <si>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</si>
  <si>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</si>
  <si>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</si>
  <si>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</si>
  <si>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</si>
  <si>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</si>
  <si>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</si>
  <si>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</si>
  <si>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</si>
  <si>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</si>
  <si>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</si>
  <si>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</si>
  <si>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</si>
  <si>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</si>
  <si>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</si>
  <si>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</si>
  <si>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</si>
  <si>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</si>
  <si>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</si>
  <si>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</si>
  <si>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</si>
  <si>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</si>
  <si>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</si>
  <si>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</si>
  <si>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</si>
  <si>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</si>
  <si>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</si>
  <si>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</si>
  <si>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</si>
  <si>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</si>
  <si>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</si>
  <si>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</si>
  <si>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</si>
  <si>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</si>
  <si>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</si>
  <si>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</si>
  <si>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</si>
  <si>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</si>
  <si>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</si>
  <si>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</si>
  <si>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</si>
  <si>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</si>
  <si>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</si>
  <si>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</si>
  <si>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</si>
  <si>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</si>
  <si>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</si>
  <si>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</si>
  <si>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</si>
  <si>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</si>
  <si>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</si>
  <si>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</si>
  <si>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</si>
  <si>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</si>
  <si>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</si>
  <si>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</si>
  <si>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</si>
  <si>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</si>
  <si>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</si>
  <si>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</si>
  <si>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</si>
  <si>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</si>
  <si>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</si>
  <si>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</si>
  <si>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</si>
  <si>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</si>
  <si>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</si>
  <si>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</si>
  <si>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</si>
  <si>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</si>
  <si>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</si>
  <si>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</si>
  <si>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</si>
  <si>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</si>
  <si>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</si>
  <si>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</si>
  <si>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</si>
  <si>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</si>
  <si>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</si>
  <si>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</si>
  <si>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</si>
  <si>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</si>
  <si>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</si>
  <si>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</si>
  <si>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</si>
  <si>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</si>
  <si>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</si>
  <si>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</si>
  <si>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</si>
  <si>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</si>
  <si>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</si>
  <si>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</si>
  <si>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</si>
  <si>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</si>
  <si>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</si>
  <si>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</si>
  <si>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</si>
  <si>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</si>
  <si>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</si>
  <si>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</si>
  <si>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</si>
  <si>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</si>
  <si>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</si>
  <si>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</si>
  <si>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</si>
  <si>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</si>
  <si>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</si>
  <si>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</si>
  <si>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</si>
  <si>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</si>
  <si>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</si>
  <si>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</si>
  <si>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</si>
  <si>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</si>
  <si>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</si>
  <si>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</si>
  <si>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</si>
  <si>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</si>
  <si>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</si>
  <si>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</si>
  <si>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</si>
  <si>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</si>
  <si>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</si>
  <si>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</si>
  <si>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</si>
  <si>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</si>
  <si>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</si>
  <si>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</si>
  <si>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</si>
  <si>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</si>
  <si>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</si>
  <si>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</si>
  <si>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</si>
  <si>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</si>
  <si>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</si>
  <si>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</si>
  <si>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</si>
  <si>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</si>
  <si>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</si>
  <si>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</si>
  <si>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</si>
  <si>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</si>
  <si>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</si>
  <si>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</si>
  <si>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</si>
  <si>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</si>
  <si>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</si>
  <si>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</si>
  <si>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</si>
  <si>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</si>
  <si>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</si>
  <si>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</si>
  <si>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</si>
  <si>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</si>
  <si>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</si>
  <si>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</si>
  <si>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</si>
  <si>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</si>
  <si>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</si>
  <si>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</si>
  <si>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</si>
  <si>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</si>
  <si>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</si>
  <si>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</si>
  <si>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</si>
  <si>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</si>
  <si>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</si>
  <si>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</si>
  <si>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</si>
  <si>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</si>
  <si>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</si>
  <si>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</si>
  <si>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</si>
  <si>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</si>
  <si>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</si>
  <si>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</si>
  <si>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</si>
  <si>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</si>
  <si>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</si>
  <si>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</si>
  <si>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</si>
  <si>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</si>
  <si>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</si>
  <si>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</si>
  <si>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</si>
  <si>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</si>
  <si>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</si>
  <si>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</si>
  <si>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</si>
  <si>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</si>
  <si>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</si>
  <si>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</si>
  <si>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</si>
  <si>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</si>
  <si>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</si>
  <si>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</si>
  <si>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</si>
  <si>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</si>
  <si>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</si>
  <si>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</si>
  <si>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</si>
  <si>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</si>
  <si>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</si>
  <si>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</si>
  <si>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</si>
  <si>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</si>
  <si>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</si>
  <si>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</si>
  <si>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</si>
  <si>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</si>
  <si>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</si>
  <si>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</si>
  <si>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</si>
  <si>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</si>
  <si>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</si>
  <si>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</si>
  <si>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</si>
  <si>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</si>
  <si>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</si>
  <si>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</si>
  <si>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</si>
  <si>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</si>
  <si>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</si>
  <si>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</si>
  <si>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</si>
  <si>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</si>
  <si>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</si>
  <si>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</si>
  <si>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</si>
  <si>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</si>
  <si>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</si>
  <si>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</si>
  <si>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</si>
  <si>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</si>
  <si>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</si>
  <si>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</si>
  <si>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</si>
  <si>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</si>
  <si>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</si>
  <si>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</si>
  <si>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</si>
  <si>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</si>
  <si>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</si>
  <si>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</si>
  <si>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</si>
  <si>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</si>
  <si>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</si>
  <si>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</si>
  <si>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</si>
  <si>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</si>
  <si>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</si>
  <si>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</si>
  <si>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</si>
  <si>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</si>
  <si>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</si>
  <si>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</si>
  <si>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</si>
  <si>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</si>
  <si>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</si>
  <si>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</si>
  <si>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</si>
  <si>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</si>
  <si>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</si>
  <si>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</si>
  <si>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</si>
  <si>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</si>
  <si>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</si>
  <si>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</si>
  <si>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</si>
  <si>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</si>
  <si>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</si>
  <si>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</si>
  <si>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</si>
  <si>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</si>
  <si>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</si>
  <si>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</si>
  <si>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</si>
  <si>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</si>
  <si>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</si>
  <si>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</si>
  <si>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</si>
  <si>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</si>
  <si>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</si>
  <si>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</si>
  <si>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</si>
  <si>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</si>
  <si>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</si>
  <si>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</si>
  <si>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</si>
  <si>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</si>
  <si>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</si>
  <si>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</si>
  <si>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</si>
  <si>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</si>
  <si>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</si>
  <si>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</si>
  <si>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</si>
  <si>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</si>
  <si>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</si>
  <si>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</si>
  <si>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</si>
  <si>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</si>
  <si>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</si>
  <si>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</si>
  <si>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</si>
  <si>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</si>
  <si>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</si>
  <si>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</si>
  <si>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</si>
  <si>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</si>
  <si>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</si>
  <si>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</si>
  <si>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</si>
  <si>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</si>
  <si>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</si>
  <si>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</si>
  <si>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</si>
  <si>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</si>
  <si>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</si>
  <si>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</si>
  <si>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</si>
  <si>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</si>
  <si>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</si>
  <si>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</si>
  <si>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</si>
  <si>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</si>
  <si>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</si>
  <si>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</si>
  <si>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</si>
  <si>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</si>
  <si>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</si>
  <si>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</si>
  <si>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</si>
  <si>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</si>
  <si>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</si>
  <si>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</si>
  <si>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</si>
  <si>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</si>
  <si>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</si>
  <si>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</si>
  <si>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</si>
  <si>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</si>
  <si>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</si>
  <si>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</si>
  <si>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</si>
  <si>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</si>
  <si>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</si>
  <si>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</si>
  <si>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</si>
  <si>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</si>
  <si>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</si>
  <si>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</si>
  <si>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</si>
  <si>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</si>
  <si>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</si>
  <si>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</si>
  <si>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</si>
  <si>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</si>
  <si>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</si>
  <si>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</si>
  <si>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</si>
  <si>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</si>
  <si>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</si>
  <si>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</si>
  <si>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</si>
  <si>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</si>
  <si>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</si>
  <si>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</si>
  <si>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</si>
  <si>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</si>
  <si>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</si>
  <si>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</si>
  <si>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</si>
  <si>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</si>
  <si>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</si>
  <si>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</si>
  <si>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</si>
  <si>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</si>
  <si>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</si>
  <si>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</si>
  <si>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Residential Mortgage Pandbrieven Programme</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</si>
  <si>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</si>
  <si>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</si>
  <si>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</si>
  <si>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</si>
  <si>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</si>
  <si>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</si>
  <si>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</si>
  <si>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</si>
  <si>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</si>
  <si>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</si>
  <si>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</si>
  <si>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</si>
  <si>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</si>
  <si>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</si>
  <si>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</si>
  <si>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</si>
  <si>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</si>
  <si>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</si>
  <si>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24/10/2023</t>
  </si>
  <si>
    <t>BD@138090</t>
  </si>
  <si>
    <t>BE0002274430</t>
  </si>
  <si>
    <t>23/09/2023</t>
  </si>
  <si>
    <t>BD@150169</t>
  </si>
  <si>
    <t>BE0002586643</t>
  </si>
  <si>
    <t>22/03/2023</t>
  </si>
  <si>
    <t>BD@153515</t>
  </si>
  <si>
    <t>BE0002614924</t>
  </si>
  <si>
    <t>04/10/2023</t>
  </si>
  <si>
    <t>Extended Maturity Date</t>
  </si>
  <si>
    <t>24/10/2024</t>
  </si>
  <si>
    <t>23/09/2025</t>
  </si>
  <si>
    <t>22/03/2029</t>
  </si>
  <si>
    <t>04/10/2026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</si>
  <si>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</si>
  <si>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</si>
  <si>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</si>
  <si>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</si>
  <si>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</si>
  <si>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</si>
  <si>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</si>
  <si>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</si>
  <si>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</si>
  <si>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</si>
  <si>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</si>
  <si>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</si>
  <si>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</si>
  <si>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</si>
  <si>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</si>
  <si>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</si>
  <si>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</si>
  <si>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</si>
  <si>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</si>
  <si>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</si>
  <si>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</si>
  <si>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</si>
  <si>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</si>
  <si>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</si>
  <si>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</si>
  <si>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</si>
  <si>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</si>
  <si>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</si>
  <si>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</si>
  <si>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</si>
  <si>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</si>
  <si>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</si>
  <si>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</si>
  <si>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</si>
  <si>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</si>
  <si>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</si>
  <si>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</si>
  <si>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</si>
  <si>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</si>
  <si>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</si>
  <si>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</si>
  <si>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</si>
  <si>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</si>
  <si>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</si>
  <si>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</si>
  <si>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</si>
  <si>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</si>
  <si>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</si>
  <si>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</si>
  <si>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</si>
  <si>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</si>
  <si>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</si>
  <si>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</si>
  <si>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</si>
  <si>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</si>
  <si>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</si>
  <si>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</si>
  <si>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</si>
  <si>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</si>
  <si>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</si>
  <si>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</si>
  <si>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</si>
  <si>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</si>
  <si>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</si>
  <si>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</si>
  <si>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</si>
  <si>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</si>
  <si>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</si>
  <si>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</si>
  <si>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</si>
  <si>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</si>
  <si>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</si>
  <si>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</si>
  <si>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</si>
  <si>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</si>
  <si>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</si>
  <si>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</si>
  <si>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</si>
  <si>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</si>
  <si>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</si>
  <si>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</si>
  <si>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</si>
  <si>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</si>
  <si>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</si>
  <si>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</si>
  <si>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</si>
  <si>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</si>
  <si>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</si>
  <si>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</si>
  <si>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</si>
  <si>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</si>
  <si>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</si>
  <si>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</si>
  <si>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</si>
  <si>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</si>
  <si>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</si>
  <si>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</si>
  <si>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</si>
  <si>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</si>
  <si>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</si>
  <si>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</si>
  <si>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</si>
  <si>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</si>
  <si>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</si>
  <si>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</si>
  <si>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</si>
  <si>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</si>
  <si>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</si>
  <si>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</si>
  <si>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</si>
  <si>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BE0000337460</t>
  </si>
  <si>
    <t>BE0000345547</t>
  </si>
  <si>
    <t>BE0000352618</t>
  </si>
  <si>
    <t>Kingdom of Belgium</t>
  </si>
  <si>
    <t>BGB 1 22/06/2026</t>
  </si>
  <si>
    <t>BGB 0.8 22/06/2028</t>
  </si>
  <si>
    <t>BGB 0 22/10/2031</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</si>
  <si>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</si>
  <si>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</si>
  <si>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</si>
  <si>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</si>
  <si>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</si>
  <si>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</si>
  <si>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</si>
  <si>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</si>
  <si>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</si>
  <si>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</si>
  <si>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</si>
  <si>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</si>
  <si>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</si>
  <si>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</si>
  <si>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</si>
  <si>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</si>
  <si>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</si>
  <si>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</si>
  <si>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</si>
  <si>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</si>
  <si>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</si>
  <si>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</si>
  <si>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</si>
  <si>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</si>
  <si>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</si>
  <si>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</si>
  <si>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</si>
  <si>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</si>
  <si>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</si>
  <si>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</si>
  <si>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</si>
  <si>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</si>
  <si>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</si>
  <si>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</si>
  <si>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</si>
  <si>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</si>
  <si>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</si>
  <si>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</si>
  <si>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</si>
  <si>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</si>
  <si>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</si>
  <si>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</si>
  <si>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</si>
  <si>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</si>
  <si>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&lt;0</t>
  </si>
  <si>
    <t>&gt;23 and &lt;=24</t>
  </si>
  <si>
    <t>&gt;24 and &lt;=25</t>
  </si>
  <si>
    <t>&gt;25 and &lt;=26</t>
  </si>
  <si>
    <t>&gt;26 and &lt;=27</t>
  </si>
  <si>
    <t>&gt;27 and &lt;=28</t>
  </si>
  <si>
    <t>&gt;28 and &lt;=29</t>
  </si>
  <si>
    <t>&gt;29 and &lt;=30</t>
  </si>
  <si>
    <t>&gt;30 and &lt;=31</t>
  </si>
  <si>
    <t>&gt;39 and &lt;=40</t>
  </si>
  <si>
    <t>&gt;31 and &lt;=32</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</si>
  <si>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</si>
  <si>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</si>
  <si>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</si>
  <si>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</si>
  <si>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</si>
  <si>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</si>
  <si>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</si>
  <si>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</si>
  <si>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</si>
  <si>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</si>
  <si>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</si>
  <si>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</si>
  <si>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</si>
  <si>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</si>
  <si>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</si>
  <si>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</si>
  <si>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</si>
  <si>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</si>
  <si>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</si>
  <si>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</si>
  <si>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</si>
  <si>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Variable</t>
  </si>
  <si>
    <t>Variable With Cap</t>
  </si>
  <si>
    <t>2023</t>
  </si>
  <si>
    <t>2024</t>
  </si>
  <si>
    <t>2025</t>
  </si>
  <si>
    <t>2026</t>
  </si>
  <si>
    <t>2027</t>
  </si>
  <si>
    <t>2028</t>
  </si>
  <si>
    <t>2029</t>
  </si>
  <si>
    <t>2030</t>
  </si>
  <si>
    <t>2031</t>
  </si>
  <si>
    <t>2032</t>
  </si>
  <si>
    <t>2033</t>
  </si>
  <si>
    <t>2034</t>
  </si>
  <si>
    <t>2035</t>
  </si>
  <si>
    <t>2036</t>
  </si>
  <si>
    <t>2037</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</si>
  <si>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</si>
  <si>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</si>
  <si>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</si>
  <si>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</si>
  <si>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</si>
  <si>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</si>
  <si>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</si>
  <si>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</si>
  <si>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</si>
  <si>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</si>
  <si>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</si>
  <si>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</si>
  <si>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</si>
  <si>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</si>
  <si>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</si>
  <si>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</si>
  <si>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</si>
  <si>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</si>
  <si>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</si>
  <si>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</si>
  <si>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</si>
  <si>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</si>
  <si>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</si>
  <si>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</si>
  <si>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</si>
  <si>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</si>
  <si>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</si>
  <si>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</si>
  <si>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</si>
  <si>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</si>
  <si>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</si>
  <si>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</si>
  <si>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</si>
  <si>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</si>
  <si>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</si>
  <si>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</si>
  <si>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</si>
  <si>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</si>
  <si>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</si>
  <si>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</si>
  <si>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</si>
  <si>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</si>
  <si>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</si>
  <si>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</si>
  <si>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</si>
  <si>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</si>
  <si>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</si>
  <si>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</si>
  <si>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</si>
  <si>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</si>
  <si>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</si>
  <si>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</si>
  <si>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</si>
  <si>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</si>
  <si>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</si>
  <si>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</si>
  <si>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</si>
  <si>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</si>
  <si>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</si>
  <si>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</si>
  <si>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</si>
  <si>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</si>
  <si>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</si>
  <si>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</si>
  <si>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</si>
  <si>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</si>
  <si>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</si>
  <si>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</si>
  <si>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</si>
  <si>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</si>
  <si>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</si>
  <si>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</si>
  <si>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</si>
  <si>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</si>
  <si>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</si>
  <si>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</si>
  <si>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</si>
  <si>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</si>
  <si>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</si>
  <si>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</si>
  <si>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</si>
  <si>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</si>
  <si>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</si>
  <si>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</si>
  <si>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</si>
  <si>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</si>
  <si>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</si>
  <si>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</si>
  <si>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</si>
  <si>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</si>
  <si>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</si>
  <si>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</si>
  <si>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</si>
  <si>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</si>
  <si>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</si>
  <si>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</si>
  <si>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</si>
  <si>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</si>
  <si>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</si>
  <si>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</si>
  <si>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</si>
  <si>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</si>
  <si>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</si>
  <si>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</si>
  <si>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</si>
  <si>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</si>
  <si>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</si>
  <si>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</si>
  <si>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</si>
  <si>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</si>
  <si>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</si>
  <si>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</si>
  <si>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</si>
  <si>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</si>
  <si>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</si>
  <si>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</si>
  <si>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</si>
  <si>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</si>
  <si>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</si>
  <si>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</si>
  <si>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</si>
  <si>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</si>
  <si>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</si>
  <si>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</si>
  <si>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</si>
  <si>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</si>
  <si>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</si>
  <si>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</si>
  <si>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</si>
  <si>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</si>
  <si>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</si>
  <si>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</si>
  <si>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</si>
  <si>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</si>
  <si>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</si>
  <si>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</si>
  <si>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</si>
  <si>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</si>
  <si>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</si>
  <si>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</si>
  <si>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</si>
  <si>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</si>
  <si>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</si>
  <si>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</si>
  <si>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</si>
  <si>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</si>
  <si>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</si>
  <si>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</si>
  <si>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</si>
  <si>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</si>
  <si>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</si>
  <si>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</si>
  <si>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</si>
  <si>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</si>
  <si>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</si>
  <si>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</si>
  <si>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</si>
  <si>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</si>
  <si>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</si>
  <si>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</si>
  <si>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</si>
  <si>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</si>
  <si>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</si>
  <si>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</si>
  <si>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</si>
  <si>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</si>
  <si>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</si>
  <si>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</si>
  <si>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</si>
  <si>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</si>
  <si>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</si>
  <si>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</si>
  <si>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</si>
  <si>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</si>
  <si>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</si>
  <si>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</si>
  <si>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</si>
  <si>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</si>
  <si>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</si>
  <si>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</si>
  <si>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</si>
  <si>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</si>
  <si>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</si>
  <si>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</si>
  <si>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</si>
  <si>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</si>
  <si>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</si>
  <si>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</si>
  <si>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</si>
  <si>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</si>
  <si>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</si>
  <si>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</si>
  <si>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</si>
  <si>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</si>
  <si>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</si>
  <si>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</si>
  <si>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</si>
  <si>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</si>
  <si>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</si>
  <si>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</si>
  <si>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</si>
  <si>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</si>
  <si>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</si>
  <si>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</si>
  <si>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</si>
  <si>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</si>
  <si>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</si>
  <si>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</si>
  <si>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</si>
  <si>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</si>
  <si>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</si>
  <si>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</si>
  <si>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</si>
  <si>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</si>
  <si>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</si>
  <si>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</si>
  <si>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</si>
  <si>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</si>
  <si>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</si>
  <si>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</si>
  <si>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</si>
  <si>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</si>
  <si>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</si>
  <si>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</si>
  <si>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</si>
  <si>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</si>
  <si>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</si>
  <si>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</si>
  <si>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</si>
  <si>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</si>
  <si>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</si>
  <si>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</si>
  <si>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</si>
  <si>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</si>
  <si>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</si>
  <si>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</si>
  <si>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</si>
  <si>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</si>
  <si>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</si>
  <si>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[Insert Country]</t>
  </si>
  <si>
    <t>[Insert Issuer]</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</si>
  <si>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</si>
  <si>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</si>
  <si>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</si>
  <si>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</si>
  <si>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</si>
  <si>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</si>
  <si>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</si>
  <si>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</si>
  <si>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</si>
  <si>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</si>
  <si>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</si>
  <si>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</si>
  <si>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</si>
  <si>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</si>
  <si>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2. Regulatory Summary</t>
  </si>
  <si>
    <t>`</t>
  </si>
  <si>
    <t>4. Compliance Art 14 CBD Check Table</t>
  </si>
  <si>
    <t>Optional information e.g. Contact names</t>
  </si>
  <si>
    <t>Optional information e.g. Parent name</t>
  </si>
  <si>
    <t>Basel Compliance, subject to national jursdiction (Y/N)</t>
  </si>
  <si>
    <t>CBD Compliance</t>
  </si>
  <si>
    <t>OG.2.1.6</t>
  </si>
  <si>
    <t>Total Cover Assets</t>
  </si>
  <si>
    <t>OG.3.1.4</t>
  </si>
  <si>
    <t xml:space="preserve">2. Over-collateralisation (OC) </t>
  </si>
  <si>
    <t>Statutory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</si>
  <si>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</si>
  <si>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</si>
  <si>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</si>
  <si>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</si>
  <si>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</si>
  <si>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</si>
  <si>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</si>
  <si>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</si>
  <si>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</si>
  <si>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</si>
  <si>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</si>
  <si>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</si>
  <si>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</si>
  <si>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</si>
  <si>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</si>
  <si>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</si>
  <si>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</si>
  <si>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</si>
  <si>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</si>
  <si>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</si>
  <si>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</si>
  <si>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</si>
  <si>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</si>
  <si>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</si>
  <si>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</si>
  <si>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</si>
  <si>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</si>
  <si>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</si>
  <si>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</si>
  <si>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</si>
  <si>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</si>
  <si>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</si>
  <si>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</si>
  <si>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</si>
  <si>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</si>
  <si>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</si>
  <si>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</si>
  <si>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</si>
  <si>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</si>
  <si>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</si>
  <si>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</si>
  <si>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</si>
  <si>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</si>
  <si>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</si>
  <si>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</si>
  <si>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</si>
  <si>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</si>
  <si>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</si>
  <si>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</si>
  <si>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</si>
  <si>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</si>
  <si>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</si>
  <si>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</si>
  <si>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</si>
  <si>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</si>
  <si>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</si>
  <si>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</si>
  <si>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</si>
  <si>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</si>
  <si>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</si>
  <si>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</si>
  <si>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</si>
  <si>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</si>
  <si>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</si>
  <si>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</si>
  <si>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</si>
  <si>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</si>
  <si>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</si>
  <si>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</si>
  <si>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</si>
  <si>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</si>
  <si>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</si>
  <si>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</si>
  <si>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</si>
  <si>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</si>
  <si>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</si>
  <si>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
  </si>
  <si>
    <t>(c)        Type of cover assets:</t>
  </si>
  <si>
    <t xml:space="preserve">(c)        Loan size: </t>
  </si>
  <si>
    <t>186 for Residential Mortgage Assets</t>
  </si>
  <si>
    <t>424 for Commercial Mortgage Assets</t>
  </si>
  <si>
    <t xml:space="preserve">(c)       Valuation Method: </t>
  </si>
  <si>
    <t>link to Glossary HG.1.15</t>
  </si>
  <si>
    <t xml:space="preserve">            (d)        Interest rate risk - cover pool:</t>
  </si>
  <si>
    <t>149 for Mortgage Assets</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</si>
  <si>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</si>
  <si>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</si>
  <si>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</si>
  <si>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</si>
  <si>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</si>
  <si>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</si>
  <si>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</si>
  <si>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</si>
  <si>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</si>
  <si>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</si>
  <si>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</si>
  <si>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</si>
  <si>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</si>
  <si>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</si>
  <si>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</si>
  <si>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</si>
  <si>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</si>
  <si>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</si>
  <si>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</si>
  <si>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</si>
  <si>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</si>
  <si>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</si>
  <si>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</si>
  <si>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</si>
  <si>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</si>
  <si>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</si>
  <si>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</si>
  <si>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</si>
  <si>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</si>
  <si>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</si>
  <si>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</si>
  <si>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</si>
  <si>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</si>
  <si>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</si>
  <si>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</si>
  <si>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</si>
  <si>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</si>
  <si>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</si>
  <si>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</si>
  <si>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</si>
  <si>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</si>
  <si>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</si>
  <si>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</si>
  <si>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</si>
  <si>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</si>
  <si>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</si>
  <si>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</si>
  <si>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</si>
  <si>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</si>
  <si>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</si>
  <si>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</si>
  <si>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</si>
  <si>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</si>
  <si>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</si>
  <si>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</si>
  <si>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</si>
  <si>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</si>
  <si>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</si>
  <si>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</si>
  <si>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</si>
  <si>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</si>
  <si>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</si>
  <si>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</si>
  <si>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</si>
  <si>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</si>
  <si>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</si>
  <si>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</si>
  <si>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</si>
  <si>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</si>
  <si>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</si>
  <si>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</si>
  <si>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</si>
  <si>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</si>
  <si>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</si>
  <si>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</si>
  <si>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</si>
  <si>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</si>
  <si>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</si>
  <si>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</si>
  <si>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</si>
  <si>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</si>
  <si>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</si>
  <si>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</si>
  <si>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</si>
  <si>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</si>
  <si>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</si>
  <si>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</si>
  <si>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</si>
  <si>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</si>
  <si>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</si>
  <si>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</si>
  <si>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</si>
  <si>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</si>
  <si>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</si>
  <si>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</si>
  <si>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</si>
  <si>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</si>
  <si>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</si>
  <si>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</si>
  <si>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</si>
  <si>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</si>
  <si>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</si>
  <si>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</si>
  <si>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</si>
  <si>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</si>
  <si>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</si>
  <si>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</si>
  <si>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</si>
  <si>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</si>
  <si>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</si>
  <si>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</si>
  <si>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</si>
  <si>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</si>
  <si>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</si>
  <si>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</si>
  <si>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</si>
  <si>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</si>
  <si>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</si>
  <si>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</si>
  <si>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</si>
  <si>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</si>
  <si>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</si>
  <si>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</si>
  <si>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</si>
  <si>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</si>
  <si>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</si>
  <si>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</si>
  <si>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</si>
  <si>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</si>
  <si>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</si>
  <si>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</si>
  <si>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</si>
  <si>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</si>
  <si>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</si>
  <si>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</si>
  <si>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</si>
  <si>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</si>
  <si>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</si>
  <si>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</si>
  <si>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</si>
  <si>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</si>
  <si>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</si>
  <si>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</si>
  <si>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</si>
  <si>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</si>
  <si>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</si>
  <si>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</si>
  <si>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</si>
  <si>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</si>
  <si>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</si>
  <si>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</si>
  <si>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</si>
  <si>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</si>
  <si>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</si>
  <si>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</si>
  <si>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</si>
  <si>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</si>
  <si>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</si>
  <si>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</si>
  <si>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</si>
  <si>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</si>
  <si>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</si>
  <si>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</si>
  <si>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</si>
  <si>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</si>
  <si>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</si>
  <si>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</si>
  <si>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</si>
  <si>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</si>
  <si>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</si>
  <si>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</si>
  <si>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</si>
  <si>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</si>
  <si>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</si>
  <si>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</si>
  <si>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</si>
  <si>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</si>
  <si>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</si>
  <si>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</si>
  <si>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</si>
  <si>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</si>
  <si>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</si>
  <si>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</si>
  <si>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</si>
  <si>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</si>
  <si>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</si>
  <si>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</si>
  <si>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</si>
  <si>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</si>
  <si>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</si>
  <si>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</si>
  <si>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</si>
  <si>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</si>
  <si>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</si>
  <si>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</si>
  <si>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</si>
  <si>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</si>
  <si>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</si>
  <si>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</si>
  <si>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</si>
  <si>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</si>
  <si>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</si>
  <si>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</si>
  <si>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</si>
  <si>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</si>
  <si>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</si>
  <si>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</si>
  <si>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</si>
  <si>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</si>
  <si>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</si>
  <si>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</si>
  <si>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</si>
  <si>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</si>
  <si>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</si>
  <si>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</si>
  <si>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</si>
  <si>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</si>
  <si>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</si>
  <si>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</si>
  <si>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</si>
  <si>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</si>
  <si>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</si>
  <si>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</si>
  <si>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</si>
  <si>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</si>
  <si>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</si>
  <si>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</si>
  <si>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</si>
  <si>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</si>
  <si>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</si>
  <si>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</si>
  <si>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</si>
  <si>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</si>
  <si>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</si>
  <si>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</si>
  <si>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</si>
  <si>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</si>
  <si>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</si>
  <si>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</si>
  <si>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</si>
  <si>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</si>
  <si>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</si>
  <si>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</si>
  <si>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</si>
  <si>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</si>
  <si>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</si>
  <si>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</si>
  <si>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</si>
  <si>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</si>
  <si>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</si>
  <si>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</si>
  <si>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</si>
  <si>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[For completion]</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</si>
  <si>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</si>
  <si>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</si>
  <si>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</si>
  <si>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</si>
  <si>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</si>
  <si>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</si>
  <si>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</si>
  <si>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</si>
  <si>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</si>
  <si>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</si>
  <si>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</si>
  <si>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</si>
  <si>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</si>
  <si>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</si>
  <si>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</si>
  <si>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</si>
  <si>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</si>
  <si>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</si>
  <si>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</si>
  <si>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</si>
  <si>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</si>
  <si>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</si>
  <si>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</si>
  <si>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</si>
  <si>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</si>
  <si>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</si>
  <si>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</si>
  <si>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</si>
  <si>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</si>
  <si>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</si>
  <si>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</si>
  <si>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</si>
  <si>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</si>
  <si>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</si>
  <si>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</si>
  <si>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</si>
  <si>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</si>
  <si>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</si>
  <si>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</si>
  <si>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</si>
  <si>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</si>
  <si>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</si>
  <si>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</si>
  <si>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</si>
  <si>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</si>
  <si>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</si>
  <si>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</si>
  <si>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</si>
  <si>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</si>
  <si>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</si>
  <si>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</si>
  <si>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</si>
  <si>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</si>
  <si>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</si>
  <si>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</si>
  <si>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</si>
  <si>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</si>
  <si>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</si>
  <si>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</si>
  <si>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</si>
  <si>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</si>
  <si>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</si>
  <si>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</si>
  <si>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</si>
  <si>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</si>
  <si>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</si>
  <si>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</si>
  <si>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</si>
  <si>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</si>
  <si>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</si>
  <si>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</si>
  <si>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</si>
  <si>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</si>
  <si>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</si>
  <si>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</si>
  <si>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</si>
  <si>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</si>
  <si>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</si>
  <si>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</si>
  <si>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</si>
  <si>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</si>
  <si>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</si>
  <si>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</si>
  <si>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</si>
  <si>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</si>
  <si>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</si>
  <si>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</si>
  <si>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</si>
  <si>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</si>
  <si>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</si>
  <si>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</si>
  <si>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</si>
  <si>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</si>
  <si>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</si>
  <si>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</si>
  <si>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</si>
  <si>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</si>
  <si>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</si>
  <si>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</si>
  <si>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</si>
  <si>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</si>
  <si>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</si>
  <si>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</si>
  <si>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</si>
  <si>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</si>
  <si>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</si>
  <si>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</si>
  <si>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</si>
  <si>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</si>
  <si>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</si>
  <si>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</si>
  <si>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</si>
  <si>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</si>
  <si>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</si>
  <si>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</si>
  <si>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</si>
  <si>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</si>
  <si>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</si>
  <si>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</si>
  <si>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</si>
  <si>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</si>
  <si>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</si>
  <si>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</si>
  <si>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</si>
  <si>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</si>
  <si>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</si>
  <si>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</si>
  <si>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</si>
  <si>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</si>
  <si>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</si>
  <si>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</si>
  <si>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</si>
  <si>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</si>
  <si>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</si>
  <si>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</si>
  <si>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</si>
  <si>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</si>
  <si>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</si>
  <si>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</si>
  <si>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</si>
  <si>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</si>
  <si>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</si>
  <si>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</si>
  <si>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</si>
  <si>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</si>
  <si>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</si>
  <si>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</si>
  <si>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</si>
  <si>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</si>
  <si>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</si>
  <si>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</si>
  <si>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</si>
  <si>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</si>
  <si>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</si>
  <si>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</si>
  <si>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</si>
  <si>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</si>
  <si>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</si>
  <si>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</si>
  <si>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</si>
  <si>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</si>
  <si>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</si>
  <si>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</si>
  <si>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</si>
  <si>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</si>
  <si>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</si>
  <si>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</si>
  <si>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</si>
  <si>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</si>
  <si>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</si>
  <si>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</si>
  <si>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</si>
  <si>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</si>
  <si>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</si>
  <si>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</si>
  <si>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</si>
  <si>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</si>
  <si>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</si>
  <si>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</si>
  <si>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</si>
  <si>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</si>
  <si>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</si>
  <si>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</si>
  <si>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</si>
  <si>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</si>
  <si>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</si>
  <si>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</si>
  <si>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</si>
  <si>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</si>
  <si>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</si>
  <si>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</si>
  <si>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</si>
  <si>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</si>
  <si>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</si>
  <si>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</si>
  <si>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</si>
  <si>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</si>
  <si>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</si>
  <si>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</si>
  <si>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</si>
  <si>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</si>
  <si>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</si>
  <si>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</si>
  <si>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</si>
  <si>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</si>
  <si>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</si>
  <si>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</si>
  <si>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</si>
  <si>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</si>
  <si>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</si>
  <si>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</si>
  <si>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</si>
  <si>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</si>
  <si>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</si>
  <si>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</si>
  <si>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</si>
  <si>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</si>
  <si>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</si>
  <si>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</si>
  <si>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</si>
  <si>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</si>
  <si>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</si>
  <si>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</si>
  <si>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</si>
  <si>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</si>
  <si>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</si>
  <si>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</si>
  <si>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</si>
  <si>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</si>
  <si>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</si>
  <si>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</si>
  <si>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</si>
  <si>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</si>
  <si>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</si>
  <si>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</si>
  <si>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</si>
  <si>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</si>
  <si>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</si>
  <si>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</si>
  <si>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</si>
  <si>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</si>
  <si>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</si>
  <si>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</si>
  <si>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</si>
  <si>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</si>
  <si>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</si>
  <si>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</si>
  <si>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</si>
  <si>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</si>
  <si>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</si>
  <si>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</si>
  <si>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</si>
  <si>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</si>
  <si>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</si>
  <si>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</si>
  <si>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</si>
  <si>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</si>
  <si>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</si>
  <si>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</si>
  <si>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</si>
  <si>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</si>
  <si>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</si>
  <si>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</si>
  <si>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</si>
  <si>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</si>
  <si>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</si>
  <si>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</si>
  <si>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</si>
  <si>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</si>
  <si>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</si>
  <si>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</si>
  <si>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</si>
  <si>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</si>
  <si>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</si>
  <si>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</si>
  <si>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</si>
  <si>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</si>
  <si>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</si>
  <si>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</si>
  <si>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</si>
  <si>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</si>
  <si>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</si>
  <si>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</si>
  <si>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</si>
  <si>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</si>
  <si>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</si>
  <si>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</si>
  <si>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</si>
  <si>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</si>
  <si>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</si>
  <si>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</si>
  <si>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</si>
  <si>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</si>
  <si>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</si>
  <si>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</si>
  <si>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</si>
  <si>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</si>
  <si>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</si>
  <si>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</si>
  <si>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</si>
  <si>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</si>
  <si>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</si>
  <si>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</si>
  <si>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</si>
  <si>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</si>
  <si>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</si>
  <si>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28/2/2022</t>
  </si>
  <si>
    <t>Cut-off Date: 28/2/2022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</si>
</sst>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dd/mm/yyyy;@" x16r2:formatCode16="[$-en-BE,1]dd/mm/yyyy;@"/>
    <numFmt numFmtId="170" formatCode="#,##0.0"/>
    <numFmt numFmtId="171" formatCode="0.0%"/>
    <numFmt numFmtId="172" formatCode="0.0"/>
  </numFmts>
  <fonts count="66"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5">
    <xf numFmtId="0" fontId="0" fillId="0" borderId="0"/>
    <xf numFmtId="0" fontId="1" fillId="0" borderId="0"/>
    <xf numFmtId="0" fontId="47" fillId="0" borderId="0" applyNumberFormat="0" applyFill="0" applyBorder="0" applyAlignment="0" applyProtection="0"/>
    <xf numFmtId="0" fontId="48" fillId="0" borderId="0"/>
    <xf numFmtId="9" fontId="48" fillId="0" borderId="0" applyFont="0" applyFill="0" applyBorder="0" applyAlignment="0" applyProtection="0"/>
  </cellStyleXfs>
  <cellXfs count="278">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6"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4" xfId="0" applyNumberFormat="1" applyFont="1" applyFill="1" applyBorder="1" applyAlignment="1">
      <alignment horizontal="right" vertical="center"/>
    </xf>
    <xf numFmtId="0" fontId="7"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6" xfId="0" applyNumberFormat="1" applyFont="1" applyFill="1" applyBorder="1" applyAlignment="1">
      <alignment horizontal="center" vertical="center"/>
    </xf>
    <xf numFmtId="49" fontId="7" fillId="2" borderId="7" xfId="0" applyNumberFormat="1" applyFont="1" applyFill="1" applyBorder="1" applyAlignment="1">
      <alignment horizontal="left" vertical="center"/>
    </xf>
    <xf numFmtId="49" fontId="7" fillId="2" borderId="7"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5" xfId="0" applyNumberFormat="1" applyFont="1" applyFill="1" applyBorder="1" applyAlignment="1">
      <alignment horizontal="center" vertical="center"/>
    </xf>
    <xf numFmtId="3" fontId="6" fillId="3" borderId="5"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5" xfId="0" applyFont="1" applyFill="1" applyBorder="1" applyAlignment="1">
      <alignment horizontal="center" vertical="center"/>
    </xf>
    <xf numFmtId="0" fontId="23" fillId="3" borderId="5" xfId="0" applyFont="1" applyFill="1" applyBorder="1" applyAlignment="1">
      <alignment horizontal="center" vertical="center"/>
    </xf>
    <xf numFmtId="3" fontId="24" fillId="3" borderId="5"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40" fillId="0" borderId="12" xfId="1" applyFont="1" applyBorder="1"/>
    <xf numFmtId="0" fontId="41" fillId="0" borderId="0" xfId="1" applyFont="1" applyAlignment="1">
      <alignment horizontal="center"/>
    </xf>
    <xf numFmtId="0" fontId="30"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xf>
    <xf numFmtId="0" fontId="45" fillId="0" borderId="0" xfId="1" applyFont="1" applyAlignment="1">
      <alignment horizontal="center"/>
    </xf>
    <xf numFmtId="0" fontId="46" fillId="0" borderId="0" xfId="1" applyFont="1"/>
    <xf numFmtId="0" fontId="28" fillId="0" borderId="0" xfId="2" applyFont="1" applyAlignment="1"/>
    <xf numFmtId="0" fontId="40" fillId="0" borderId="13" xfId="1" applyFont="1" applyBorder="1"/>
    <xf numFmtId="0" fontId="40" fillId="0" borderId="14" xfId="1" applyFont="1" applyBorder="1"/>
    <xf numFmtId="0" fontId="40" fillId="0" borderId="15" xfId="1" applyFont="1" applyBorder="1"/>
    <xf numFmtId="0" fontId="30" fillId="0" borderId="0" xfId="3" applyFont="1" applyAlignment="1">
      <alignment horizontal="left" vertical="center"/>
    </xf>
    <xf numFmtId="0" fontId="48" fillId="0" borderId="0" xfId="3" applyAlignment="1">
      <alignment horizontal="center" vertical="center" wrapText="1"/>
    </xf>
    <xf numFmtId="0" fontId="42" fillId="0" borderId="0" xfId="3" applyFont="1" applyAlignment="1">
      <alignment horizontal="center" vertical="center"/>
    </xf>
    <xf numFmtId="0" fontId="48" fillId="0" borderId="0" xfId="3"/>
    <xf numFmtId="0" fontId="48" fillId="0" borderId="16" xfId="3" applyBorder="1" applyAlignment="1">
      <alignment horizontal="center" vertical="center" wrapText="1"/>
    </xf>
    <xf numFmtId="0" fontId="49" fillId="0" borderId="0" xfId="3" applyFont="1" applyAlignment="1">
      <alignment vertical="center" wrapText="1"/>
    </xf>
    <xf numFmtId="0" fontId="49" fillId="9" borderId="0" xfId="3" applyFont="1" applyFill="1" applyAlignment="1">
      <alignment horizontal="center" vertical="center" wrapText="1"/>
    </xf>
    <xf numFmtId="0" fontId="50" fillId="0" borderId="17" xfId="3" applyFont="1" applyBorder="1" applyAlignment="1">
      <alignment horizontal="center" vertical="center" wrapText="1"/>
    </xf>
    <xf numFmtId="0" fontId="50" fillId="0" borderId="0" xfId="3" applyFont="1" applyAlignment="1">
      <alignment horizontal="center" vertical="center" wrapText="1"/>
    </xf>
    <xf numFmtId="0" fontId="49" fillId="0" borderId="0" xfId="3" applyFont="1" applyAlignment="1">
      <alignment horizontal="center" vertical="center" wrapText="1"/>
    </xf>
    <xf numFmtId="0" fontId="49" fillId="8" borderId="18" xfId="3" applyFont="1" applyFill="1" applyBorder="1" applyAlignment="1">
      <alignment horizontal="center" vertical="center" wrapText="1"/>
    </xf>
    <xf numFmtId="0" fontId="51" fillId="0" borderId="0" xfId="3" applyFont="1" applyAlignment="1">
      <alignment horizontal="center" vertical="center" wrapText="1"/>
    </xf>
    <xf numFmtId="0" fontId="47" fillId="0" borderId="19" xfId="2" quotePrefix="1" applyFill="1" applyBorder="1" applyAlignment="1">
      <alignment horizontal="center" vertical="center" wrapText="1"/>
    </xf>
    <xf numFmtId="0" fontId="47" fillId="0" borderId="19" xfId="2" applyFill="1" applyBorder="1" applyAlignment="1">
      <alignment horizontal="center" vertical="center" wrapText="1"/>
    </xf>
    <xf numFmtId="0" fontId="47" fillId="0" borderId="20" xfId="2" quotePrefix="1" applyFill="1" applyBorder="1" applyAlignment="1">
      <alignment horizontal="center" vertical="center" wrapText="1"/>
    </xf>
    <xf numFmtId="0" fontId="47" fillId="0" borderId="0" xfId="2" quotePrefix="1" applyFill="1" applyBorder="1" applyAlignment="1">
      <alignment horizontal="center" vertical="center" wrapText="1"/>
    </xf>
    <xf numFmtId="0" fontId="49" fillId="8" borderId="0" xfId="3" applyFont="1" applyFill="1" applyAlignment="1">
      <alignment horizontal="center" vertical="center" wrapText="1"/>
    </xf>
    <xf numFmtId="0" fontId="51" fillId="8" borderId="0" xfId="3" applyFont="1" applyFill="1" applyAlignment="1">
      <alignment horizontal="center" vertical="center" wrapText="1"/>
    </xf>
    <xf numFmtId="0" fontId="48" fillId="8" borderId="0" xfId="3" applyFill="1" applyAlignment="1">
      <alignment horizontal="center" vertical="center" wrapText="1"/>
    </xf>
    <xf numFmtId="0" fontId="52" fillId="0" borderId="0" xfId="3" applyFont="1" applyAlignment="1">
      <alignment horizontal="center" vertical="center" wrapText="1"/>
    </xf>
    <xf numFmtId="169" fontId="50" fillId="0" borderId="0" xfId="3" applyNumberFormat="1" applyFont="1" applyAlignment="1">
      <alignment horizontal="center" vertical="center" wrapText="1"/>
    </xf>
    <xf numFmtId="0" fontId="53" fillId="0" borderId="0" xfId="3" applyFont="1" applyAlignment="1">
      <alignment horizontal="center" vertical="center" wrapText="1"/>
    </xf>
    <xf numFmtId="0" fontId="54" fillId="0" borderId="0" xfId="2" quotePrefix="1" applyFont="1" applyFill="1" applyBorder="1" applyAlignment="1">
      <alignment horizontal="center" vertical="center" wrapText="1"/>
    </xf>
    <xf numFmtId="0" fontId="50" fillId="0" borderId="0" xfId="3" quotePrefix="1" applyFont="1" applyAlignment="1">
      <alignment horizontal="center" vertical="center" wrapText="1"/>
    </xf>
    <xf numFmtId="0" fontId="54" fillId="0" borderId="0" xfId="2" applyFont="1" applyFill="1" applyBorder="1" applyAlignment="1">
      <alignment horizontal="center" vertical="center" wrapText="1"/>
    </xf>
    <xf numFmtId="0" fontId="52" fillId="0" borderId="0" xfId="3" quotePrefix="1" applyFont="1" applyAlignment="1">
      <alignment horizontal="center" vertical="center" wrapText="1"/>
    </xf>
    <xf numFmtId="0" fontId="52" fillId="10" borderId="0" xfId="3" applyFont="1" applyFill="1" applyAlignment="1">
      <alignment horizontal="center" vertical="center" wrapText="1"/>
    </xf>
    <xf numFmtId="0" fontId="55" fillId="10" borderId="0" xfId="3" quotePrefix="1" applyFont="1" applyFill="1" applyAlignment="1">
      <alignment horizontal="center" vertical="center" wrapText="1"/>
    </xf>
    <xf numFmtId="0" fontId="51" fillId="10" borderId="0" xfId="3" applyFont="1" applyFill="1" applyAlignment="1">
      <alignment horizontal="center" vertical="center" wrapText="1"/>
    </xf>
    <xf numFmtId="0" fontId="27" fillId="10" borderId="0" xfId="3" applyFont="1" applyFill="1" applyAlignment="1">
      <alignment horizontal="center" vertical="center" wrapText="1"/>
    </xf>
    <xf numFmtId="4" fontId="50" fillId="0" borderId="0" xfId="3" applyNumberFormat="1" applyFont="1" applyAlignment="1">
      <alignment horizontal="center" vertical="center" wrapText="1"/>
    </xf>
    <xf numFmtId="0" fontId="53" fillId="0" borderId="0" xfId="3" quotePrefix="1" applyFont="1" applyAlignment="1">
      <alignment horizontal="center" vertical="center" wrapText="1"/>
    </xf>
    <xf numFmtId="170" fontId="50" fillId="0" borderId="0" xfId="3" applyNumberFormat="1" applyFont="1" applyAlignment="1">
      <alignment horizontal="center" vertical="center" wrapText="1"/>
    </xf>
    <xf numFmtId="0" fontId="29" fillId="0" borderId="0" xfId="3" applyFont="1" applyAlignment="1">
      <alignment horizontal="center" vertical="center" wrapText="1"/>
    </xf>
    <xf numFmtId="171" fontId="50" fillId="0" borderId="0" xfId="4" applyNumberFormat="1" applyFont="1" applyFill="1" applyBorder="1" applyAlignment="1">
      <alignment horizontal="center" vertical="center" wrapText="1"/>
    </xf>
    <xf numFmtId="9" fontId="50" fillId="0" borderId="0" xfId="4" applyFont="1" applyFill="1" applyBorder="1" applyAlignment="1">
      <alignment horizontal="center" vertical="center" wrapText="1"/>
    </xf>
    <xf numFmtId="3" fontId="50" fillId="0" borderId="0" xfId="3" quotePrefix="1" applyNumberFormat="1" applyFont="1" applyAlignment="1">
      <alignment horizontal="center" vertical="center" wrapText="1"/>
    </xf>
    <xf numFmtId="10" fontId="50" fillId="0" borderId="0" xfId="3" quotePrefix="1" applyNumberFormat="1" applyFont="1" applyAlignment="1">
      <alignment horizontal="center" vertical="center" wrapText="1"/>
    </xf>
    <xf numFmtId="0" fontId="50" fillId="0" borderId="0" xfId="3" quotePrefix="1" applyFont="1" applyAlignment="1">
      <alignment horizontal="right" vertical="center" wrapText="1"/>
    </xf>
    <xf numFmtId="170" fontId="50" fillId="0" borderId="0" xfId="3" quotePrefix="1" applyNumberFormat="1" applyFont="1" applyAlignment="1">
      <alignment horizontal="center" vertical="center" wrapText="1"/>
    </xf>
    <xf numFmtId="171" fontId="50" fillId="0" borderId="0" xfId="4" quotePrefix="1" applyNumberFormat="1" applyFont="1" applyFill="1" applyBorder="1" applyAlignment="1">
      <alignment horizontal="center" vertical="center" wrapText="1"/>
    </xf>
    <xf numFmtId="0" fontId="53" fillId="0" borderId="0" xfId="3" applyFont="1" applyAlignment="1">
      <alignment horizontal="right" vertical="center" wrapText="1"/>
    </xf>
    <xf numFmtId="171" fontId="50" fillId="0" borderId="0" xfId="3" quotePrefix="1" applyNumberFormat="1" applyFont="1" applyAlignment="1">
      <alignment horizontal="center" vertical="center" wrapText="1"/>
    </xf>
    <xf numFmtId="170" fontId="29" fillId="0" borderId="0" xfId="3" applyNumberFormat="1" applyFont="1" applyAlignment="1">
      <alignment horizontal="center" vertical="center" wrapText="1"/>
    </xf>
    <xf numFmtId="9" fontId="50" fillId="0" borderId="0" xfId="4" quotePrefix="1" applyFont="1" applyFill="1" applyBorder="1" applyAlignment="1">
      <alignment horizontal="center" vertical="center" wrapText="1"/>
    </xf>
    <xf numFmtId="0" fontId="52" fillId="10" borderId="0" xfId="3" quotePrefix="1" applyFont="1" applyFill="1" applyAlignment="1">
      <alignment horizontal="center" vertical="center" wrapText="1"/>
    </xf>
    <xf numFmtId="0" fontId="56" fillId="10" borderId="0" xfId="3" applyFont="1" applyFill="1" applyAlignment="1">
      <alignment horizontal="center" vertical="center" wrapText="1"/>
    </xf>
    <xf numFmtId="172" fontId="50" fillId="0" borderId="0" xfId="3" applyNumberFormat="1" applyFont="1" applyAlignment="1">
      <alignment horizontal="center" vertical="center" wrapText="1"/>
    </xf>
    <xf numFmtId="0" fontId="27" fillId="0" borderId="0" xfId="3" quotePrefix="1" applyFont="1" applyAlignment="1">
      <alignment horizontal="center" vertical="center" wrapText="1"/>
    </xf>
    <xf numFmtId="0" fontId="27" fillId="0" borderId="0" xfId="3" applyFont="1" applyAlignment="1">
      <alignment horizontal="center" vertical="center" wrapText="1"/>
    </xf>
    <xf numFmtId="0" fontId="48" fillId="0" borderId="0" xfId="3" quotePrefix="1" applyAlignment="1">
      <alignment horizontal="center" vertical="center" wrapText="1"/>
    </xf>
    <xf numFmtId="10" fontId="50" fillId="0" borderId="0" xfId="4" quotePrefix="1" applyNumberFormat="1" applyFont="1" applyFill="1" applyBorder="1" applyAlignment="1">
      <alignment horizontal="center" vertical="center" wrapText="1"/>
    </xf>
    <xf numFmtId="0" fontId="48" fillId="0" borderId="0" xfId="3" quotePrefix="1" applyAlignment="1">
      <alignment horizontal="right" vertical="center" wrapText="1"/>
    </xf>
    <xf numFmtId="0" fontId="57" fillId="0" borderId="0" xfId="3" quotePrefix="1" applyFont="1" applyAlignment="1">
      <alignment horizontal="right" vertical="center" wrapText="1"/>
    </xf>
    <xf numFmtId="171" fontId="27" fillId="0" borderId="0" xfId="3" quotePrefix="1" applyNumberFormat="1" applyFont="1" applyAlignment="1">
      <alignment horizontal="center" vertical="center" wrapText="1"/>
    </xf>
    <xf numFmtId="171" fontId="27" fillId="0" borderId="0" xfId="3" applyNumberFormat="1" applyFont="1" applyAlignment="1">
      <alignment horizontal="center" vertical="center" wrapText="1"/>
    </xf>
    <xf numFmtId="172" fontId="52" fillId="0" borderId="0" xfId="3" applyNumberFormat="1" applyFont="1" applyAlignment="1">
      <alignment horizontal="center" vertical="center" wrapText="1"/>
    </xf>
    <xf numFmtId="0" fontId="55" fillId="10" borderId="0" xfId="3" applyFont="1" applyFill="1" applyAlignment="1">
      <alignment horizontal="center" vertical="center" wrapText="1"/>
    </xf>
    <xf numFmtId="9" fontId="0" fillId="0" borderId="0" xfId="4" quotePrefix="1" applyFont="1" applyFill="1" applyBorder="1" applyAlignment="1">
      <alignment horizontal="center" vertical="center" wrapText="1"/>
    </xf>
    <xf numFmtId="0" fontId="48" fillId="0" borderId="0" xfId="3" applyAlignment="1">
      <alignment horizontal="right" vertical="center" wrapText="1"/>
    </xf>
    <xf numFmtId="170" fontId="48"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4" fontId="50" fillId="0" borderId="0" xfId="3" quotePrefix="1" applyNumberFormat="1" applyFont="1" applyAlignment="1">
      <alignment horizontal="center" vertical="center" wrapText="1"/>
    </xf>
    <xf numFmtId="0" fontId="53" fillId="0" borderId="0" xfId="3" quotePrefix="1" applyFont="1" applyAlignment="1">
      <alignment horizontal="right" vertical="center" wrapText="1"/>
    </xf>
    <xf numFmtId="170" fontId="53" fillId="0" borderId="0" xfId="3" quotePrefix="1" applyNumberFormat="1" applyFont="1" applyAlignment="1">
      <alignment horizontal="right" vertical="center" wrapText="1"/>
    </xf>
    <xf numFmtId="10" fontId="50" fillId="0" borderId="0" xfId="4" applyNumberFormat="1" applyFont="1" applyFill="1" applyBorder="1" applyAlignment="1">
      <alignment horizontal="center" vertical="center" wrapText="1"/>
    </xf>
    <xf numFmtId="170" fontId="46" fillId="0" borderId="0" xfId="3" quotePrefix="1" applyNumberFormat="1" applyFont="1" applyAlignment="1">
      <alignment horizontal="center" vertical="center" wrapText="1"/>
    </xf>
    <xf numFmtId="0" fontId="48" fillId="0" borderId="0" xfId="3" applyAlignment="1">
      <alignment horizontal="center"/>
    </xf>
    <xf numFmtId="0" fontId="50" fillId="0" borderId="0" xfId="3" applyFont="1" applyAlignment="1" applyProtection="1">
      <alignment horizontal="center" vertical="center" wrapText="1"/>
      <protection locked="0"/>
    </xf>
    <xf numFmtId="0" fontId="58" fillId="0" borderId="0" xfId="3" applyFont="1" applyAlignment="1">
      <alignment horizontal="left" vertical="center"/>
    </xf>
    <xf numFmtId="0" fontId="58" fillId="0" borderId="0" xfId="3" applyFont="1" applyAlignment="1">
      <alignment horizontal="center" vertical="center" wrapText="1"/>
    </xf>
    <xf numFmtId="0" fontId="59" fillId="0" borderId="0" xfId="3" applyFont="1" applyAlignment="1">
      <alignment horizontal="center" vertical="center" wrapText="1"/>
    </xf>
    <xf numFmtId="0" fontId="47" fillId="0" borderId="0" xfId="2" applyFill="1" applyBorder="1" applyAlignment="1">
      <alignment horizontal="center" vertical="center" wrapText="1"/>
    </xf>
    <xf numFmtId="0" fontId="60" fillId="0" borderId="0" xfId="3" applyFont="1" applyAlignment="1">
      <alignment horizontal="center" vertical="center" wrapText="1"/>
    </xf>
    <xf numFmtId="0" fontId="47" fillId="0" borderId="0" xfId="2" applyFill="1" applyAlignment="1">
      <alignment horizontal="center"/>
    </xf>
    <xf numFmtId="2" fontId="50" fillId="0" borderId="0" xfId="3" applyNumberFormat="1" applyFont="1" applyAlignment="1">
      <alignment horizontal="center" vertical="center" wrapText="1"/>
    </xf>
    <xf numFmtId="0" fontId="50" fillId="0" borderId="17" xfId="3" applyFont="1" applyBorder="1" applyAlignment="1" applyProtection="1">
      <alignment horizontal="center" vertical="center" wrapText="1"/>
      <protection locked="0"/>
    </xf>
    <xf numFmtId="0" fontId="47" fillId="0" borderId="19" xfId="2" applyFill="1" applyBorder="1" applyAlignment="1" applyProtection="1">
      <alignment horizontal="center" vertical="center" wrapText="1"/>
    </xf>
    <xf numFmtId="0" fontId="47" fillId="0" borderId="19" xfId="2" quotePrefix="1" applyFill="1" applyBorder="1" applyAlignment="1" applyProtection="1">
      <alignment horizontal="right" vertical="center" wrapText="1"/>
    </xf>
    <xf numFmtId="0" fontId="47" fillId="0" borderId="20" xfId="2" quotePrefix="1" applyFill="1" applyBorder="1" applyAlignment="1" applyProtection="1">
      <alignment horizontal="right" vertical="center" wrapText="1"/>
    </xf>
    <xf numFmtId="0" fontId="47" fillId="0" borderId="0" xfId="2" quotePrefix="1" applyFill="1" applyBorder="1" applyAlignment="1" applyProtection="1">
      <alignment horizontal="center" vertical="center" wrapText="1"/>
    </xf>
    <xf numFmtId="0" fontId="50" fillId="0" borderId="0" xfId="3" applyFont="1" applyAlignment="1">
      <alignment horizontal="right" vertical="center" wrapText="1"/>
    </xf>
    <xf numFmtId="10" fontId="50" fillId="0" borderId="0" xfId="4" applyNumberFormat="1" applyFont="1" applyFill="1" applyBorder="1" applyAlignment="1" applyProtection="1">
      <alignment horizontal="center" vertical="center" wrapText="1"/>
    </xf>
    <xf numFmtId="3" fontId="50" fillId="0" borderId="0" xfId="3" applyNumberFormat="1" applyFont="1" applyAlignment="1">
      <alignment horizontal="center" vertical="center" wrapText="1"/>
    </xf>
    <xf numFmtId="171" fontId="50" fillId="0" borderId="0" xfId="4" applyNumberFormat="1" applyFont="1" applyFill="1" applyBorder="1" applyAlignment="1" applyProtection="1">
      <alignment horizontal="center" vertical="center" wrapText="1"/>
    </xf>
    <xf numFmtId="171" fontId="50" fillId="0" borderId="0" xfId="3" applyNumberFormat="1" applyFont="1" applyAlignment="1">
      <alignment horizontal="center" vertical="center" wrapText="1"/>
    </xf>
    <xf numFmtId="0" fontId="61" fillId="0" borderId="0" xfId="3" applyFont="1" applyAlignment="1">
      <alignment horizontal="center" vertical="center" wrapText="1"/>
    </xf>
    <xf numFmtId="10" fontId="61" fillId="0" borderId="0" xfId="4" applyNumberFormat="1" applyFont="1" applyFill="1" applyBorder="1" applyAlignment="1" applyProtection="1">
      <alignment horizontal="center" vertical="center" wrapText="1"/>
    </xf>
    <xf numFmtId="171" fontId="61" fillId="0" borderId="0" xfId="4" applyNumberFormat="1" applyFont="1" applyFill="1" applyBorder="1" applyAlignment="1" applyProtection="1">
      <alignment horizontal="center" vertical="center" wrapText="1"/>
    </xf>
    <xf numFmtId="10" fontId="0" fillId="0" borderId="0" xfId="4" applyNumberFormat="1" applyFont="1" applyFill="1" applyBorder="1" applyAlignment="1" applyProtection="1">
      <alignment horizontal="center" vertical="center" wrapText="1"/>
    </xf>
    <xf numFmtId="171" fontId="0" fillId="0" borderId="0" xfId="4" applyNumberFormat="1" applyFont="1" applyFill="1" applyBorder="1" applyAlignment="1" applyProtection="1">
      <alignment horizontal="center" vertical="center" wrapText="1"/>
    </xf>
    <xf numFmtId="171" fontId="50" fillId="0" borderId="0" xfId="4" applyNumberFormat="1" applyFont="1" applyFill="1" applyBorder="1" applyAlignment="1" applyProtection="1">
      <alignment horizontal="center" vertical="center" wrapText="1"/>
      <protection locked="0"/>
    </xf>
    <xf numFmtId="9" fontId="53" fillId="0" borderId="0" xfId="4" applyFont="1" applyFill="1" applyBorder="1" applyAlignment="1" applyProtection="1">
      <alignment horizontal="center" vertical="center" wrapText="1"/>
    </xf>
    <xf numFmtId="0" fontId="52" fillId="11" borderId="0" xfId="3" applyFont="1" applyFill="1" applyAlignment="1">
      <alignment horizontal="center" vertical="center" wrapText="1"/>
    </xf>
    <xf numFmtId="0" fontId="62" fillId="11" borderId="0" xfId="3" quotePrefix="1" applyFont="1" applyFill="1" applyAlignment="1">
      <alignment horizontal="center" vertical="center" wrapText="1"/>
    </xf>
    <xf numFmtId="0" fontId="27" fillId="11" borderId="0" xfId="3" applyFont="1" applyFill="1" applyAlignment="1">
      <alignment horizontal="center" vertical="center" wrapText="1"/>
    </xf>
    <xf numFmtId="4" fontId="52" fillId="0" borderId="0" xfId="3" applyNumberFormat="1" applyFont="1" applyAlignment="1">
      <alignment horizontal="center" vertical="center" wrapText="1"/>
    </xf>
    <xf numFmtId="4" fontId="27" fillId="0" borderId="0" xfId="3" applyNumberFormat="1" applyFont="1" applyAlignment="1">
      <alignment horizontal="center" vertical="center" wrapText="1"/>
    </xf>
    <xf numFmtId="0" fontId="55" fillId="0" borderId="0" xfId="3" quotePrefix="1" applyFont="1" applyAlignment="1">
      <alignment horizontal="center" vertical="center" wrapText="1"/>
    </xf>
    <xf numFmtId="9" fontId="50" fillId="0" borderId="0" xfId="4" applyFont="1" applyFill="1" applyBorder="1" applyAlignment="1" applyProtection="1">
      <alignment horizontal="center" vertical="center" wrapText="1"/>
    </xf>
    <xf numFmtId="171" fontId="50" fillId="0" borderId="0" xfId="4" quotePrefix="1" applyNumberFormat="1" applyFont="1" applyFill="1" applyBorder="1" applyAlignment="1" applyProtection="1">
      <alignment horizontal="center" vertical="center" wrapText="1"/>
    </xf>
    <xf numFmtId="0" fontId="48" fillId="0" borderId="0" xfId="3" quotePrefix="1"/>
    <xf numFmtId="171" fontId="29" fillId="0" borderId="0" xfId="4" applyNumberFormat="1" applyFont="1" applyFill="1" applyBorder="1" applyAlignment="1" applyProtection="1">
      <alignment horizontal="center" vertical="center" wrapText="1"/>
    </xf>
    <xf numFmtId="10" fontId="50" fillId="0" borderId="0" xfId="3" applyNumberFormat="1" applyFont="1" applyAlignment="1">
      <alignment horizontal="center" vertical="center" wrapText="1"/>
    </xf>
    <xf numFmtId="0" fontId="48" fillId="0" borderId="0" xfId="3" quotePrefix="1" applyAlignment="1">
      <alignment horizontal="center"/>
    </xf>
    <xf numFmtId="171" fontId="50" fillId="0" borderId="0" xfId="4" applyNumberFormat="1" applyFont="1" applyFill="1" applyAlignment="1" applyProtection="1">
      <alignment horizontal="center" vertical="center" wrapText="1"/>
      <protection locked="0"/>
    </xf>
    <xf numFmtId="171" fontId="50" fillId="0" borderId="0" xfId="4" applyNumberFormat="1" applyFont="1" applyFill="1" applyAlignment="1">
      <alignment horizontal="center" vertical="center" wrapText="1"/>
    </xf>
    <xf numFmtId="170" fontId="50" fillId="0" borderId="0" xfId="3" applyNumberFormat="1" applyFont="1" applyAlignment="1" applyProtection="1">
      <alignment horizontal="center" vertical="center" wrapText="1"/>
      <protection locked="0"/>
    </xf>
    <xf numFmtId="0" fontId="48" fillId="0" borderId="0" xfId="3" applyAlignment="1" applyProtection="1">
      <alignment horizontal="center" vertical="center" wrapText="1"/>
      <protection locked="0"/>
    </xf>
    <xf numFmtId="0" fontId="48" fillId="0" borderId="0" xfId="3" applyAlignment="1">
      <alignment horizontal="left" vertical="center"/>
    </xf>
    <xf numFmtId="0" fontId="48" fillId="0" borderId="0" xfId="3" applyAlignment="1">
      <alignment horizontal="left" vertical="center" wrapText="1"/>
    </xf>
    <xf numFmtId="0" fontId="26" fillId="8" borderId="0" xfId="3" applyFont="1" applyFill="1" applyAlignment="1">
      <alignment horizontal="center" vertical="center" wrapText="1"/>
    </xf>
    <xf numFmtId="0" fontId="50" fillId="0" borderId="0" xfId="3" applyFont="1" applyAlignment="1">
      <alignment horizontal="left" vertical="center" wrapText="1"/>
    </xf>
    <xf numFmtId="0" fontId="48" fillId="0" borderId="0" xfId="3" applyProtection="1">
      <protection locked="0"/>
    </xf>
    <xf numFmtId="0" fontId="55" fillId="0" borderId="0" xfId="3" quotePrefix="1" applyFont="1" applyAlignment="1" applyProtection="1">
      <alignment horizontal="center" vertical="center" wrapText="1"/>
      <protection locked="0"/>
    </xf>
    <xf numFmtId="0" fontId="50" fillId="0" borderId="0" xfId="3" quotePrefix="1" applyFont="1" applyAlignment="1" applyProtection="1">
      <alignment horizontal="center" vertical="center" wrapText="1"/>
      <protection locked="0"/>
    </xf>
    <xf numFmtId="0" fontId="52" fillId="0" borderId="0" xfId="3" quotePrefix="1" applyFont="1" applyAlignment="1" applyProtection="1">
      <alignment horizontal="center" vertical="center" wrapText="1"/>
      <protection locked="0"/>
    </xf>
    <xf numFmtId="0" fontId="51" fillId="0" borderId="0" xfId="3" quotePrefix="1" applyFont="1" applyAlignment="1">
      <alignment horizontal="center" vertical="center" wrapText="1"/>
    </xf>
    <xf numFmtId="0" fontId="50" fillId="12" borderId="0" xfId="3" quotePrefix="1" applyFont="1" applyFill="1" applyAlignment="1">
      <alignment horizontal="center" vertical="center" wrapText="1"/>
    </xf>
    <xf numFmtId="0" fontId="52" fillId="0" borderId="0" xfId="3" quotePrefix="1" applyFont="1" applyAlignment="1">
      <alignment horizontal="left" vertical="center" wrapText="1"/>
    </xf>
    <xf numFmtId="0" fontId="52" fillId="0" borderId="0" xfId="3" applyFont="1" applyAlignment="1">
      <alignment horizontal="left" vertical="center" wrapText="1"/>
    </xf>
    <xf numFmtId="0" fontId="65" fillId="0" borderId="0" xfId="3" applyFont="1" applyAlignment="1">
      <alignment horizontal="center" vertical="center" wrapText="1"/>
    </xf>
    <xf numFmtId="0" fontId="53" fillId="0" borderId="0" xfId="3" applyFont="1" applyAlignment="1" applyProtection="1">
      <alignment horizontal="center" vertical="center" wrapText="1"/>
      <protection locked="0"/>
    </xf>
    <xf numFmtId="14" fontId="65" fillId="0" borderId="0" xfId="3" applyNumberFormat="1" applyFont="1" applyAlignment="1">
      <alignment horizontal="center" vertical="center" wrapText="1"/>
    </xf>
    <xf numFmtId="10" fontId="50" fillId="0" borderId="0" xfId="4" applyNumberFormat="1" applyFont="1" applyAlignment="1">
      <alignment horizontal="center" vertical="center" wrapText="1"/>
    </xf>
    <xf numFmtId="0" fontId="28" fillId="8" borderId="0" xfId="2" applyFont="1" applyFill="1" applyBorder="1" applyAlignment="1">
      <alignment horizontal="center"/>
    </xf>
    <xf numFmtId="0" fontId="28" fillId="0" borderId="0" xfId="2" applyFont="1" applyAlignment="1"/>
    <xf numFmtId="0" fontId="28" fillId="9" borderId="0" xfId="1" applyFont="1" applyFill="1" applyAlignment="1">
      <alignment horizontal="center"/>
    </xf>
    <xf numFmtId="0" fontId="1" fillId="0" borderId="0" xfId="1"/>
    <xf numFmtId="0" fontId="42" fillId="0" borderId="0" xfId="1" applyFont="1" applyAlignment="1">
      <alignment horizontal="center" vertical="center"/>
    </xf>
    <xf numFmtId="49"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0" fontId="3" fillId="2" borderId="0" xfId="0" applyFont="1" applyFill="1" applyAlignment="1">
      <alignment horizontal="left" vertical="center"/>
    </xf>
    <xf numFmtId="49" fontId="6" fillId="3" borderId="5"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49" fontId="3" fillId="2" borderId="0" xfId="0" applyNumberFormat="1" applyFont="1" applyFill="1" applyAlignment="1">
      <alignment horizontal="left" vertical="center" wrapText="1"/>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6" fillId="3" borderId="5" xfId="0" applyNumberFormat="1" applyFont="1" applyFill="1" applyBorder="1" applyAlignment="1">
      <alignment horizontal="left" vertical="top"/>
    </xf>
    <xf numFmtId="16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3" fillId="2" borderId="0" xfId="0" applyNumberFormat="1" applyFont="1" applyFill="1" applyAlignment="1">
      <alignment horizontal="right" vertical="center"/>
    </xf>
    <xf numFmtId="0" fontId="0" fillId="0" borderId="0" xfId="0" applyAlignment="1">
      <alignment horizontal="left"/>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3" fillId="2" borderId="0" xfId="0" applyNumberFormat="1" applyFont="1" applyFill="1" applyAlignment="1">
      <alignment horizontal="left" vertical="center"/>
    </xf>
    <xf numFmtId="49" fontId="13" fillId="2" borderId="4" xfId="0" applyNumberFormat="1" applyFont="1" applyFill="1" applyBorder="1" applyAlignment="1">
      <alignment horizontal="left" vertical="center"/>
    </xf>
    <xf numFmtId="49" fontId="13" fillId="2" borderId="0" xfId="0" applyNumberFormat="1" applyFont="1" applyFill="1" applyAlignment="1">
      <alignment horizontal="left"/>
    </xf>
    <xf numFmtId="49" fontId="18"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3" fontId="7" fillId="2" borderId="0" xfId="0" applyNumberFormat="1" applyFont="1" applyFill="1" applyAlignment="1">
      <alignment horizontal="center" vertical="center"/>
    </xf>
    <xf numFmtId="3" fontId="12" fillId="3" borderId="5"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165" fontId="12" fillId="3" borderId="5" xfId="0" applyNumberFormat="1" applyFont="1" applyFill="1" applyBorder="1" applyAlignment="1">
      <alignment horizontal="center" vertical="center"/>
    </xf>
    <xf numFmtId="4" fontId="7" fillId="2" borderId="0" xfId="0" applyNumberFormat="1" applyFont="1" applyFill="1" applyAlignment="1">
      <alignment horizontal="center" vertical="center"/>
    </xf>
    <xf numFmtId="4" fontId="12" fillId="3" borderId="5" xfId="0" applyNumberFormat="1" applyFont="1" applyFill="1" applyBorder="1" applyAlignment="1">
      <alignment horizontal="center" vertical="center"/>
    </xf>
    <xf numFmtId="49" fontId="7" fillId="2" borderId="0" xfId="0" applyNumberFormat="1" applyFont="1" applyFill="1" applyAlignment="1">
      <alignment horizontal="left" vertical="center"/>
    </xf>
    <xf numFmtId="0" fontId="12" fillId="3" borderId="5" xfId="0" applyFont="1" applyFill="1" applyBorder="1" applyAlignment="1">
      <alignment horizontal="left" vertical="center"/>
    </xf>
    <xf numFmtId="49" fontId="7" fillId="2" borderId="0" xfId="0" applyNumberFormat="1" applyFont="1" applyFill="1" applyAlignment="1">
      <alignment horizontal="center" vertical="center"/>
    </xf>
    <xf numFmtId="0" fontId="12" fillId="3" borderId="5" xfId="0" applyFont="1" applyFill="1" applyBorder="1" applyAlignment="1">
      <alignment horizontal="center" vertical="center"/>
    </xf>
    <xf numFmtId="1" fontId="7" fillId="2" borderId="0" xfId="0" applyNumberFormat="1" applyFont="1" applyFill="1" applyAlignment="1">
      <alignment horizontal="center" vertical="center"/>
    </xf>
    <xf numFmtId="4" fontId="3" fillId="2" borderId="0" xfId="0" applyNumberFormat="1" applyFont="1" applyFill="1" applyAlignment="1">
      <alignment horizontal="center" vertical="center"/>
    </xf>
    <xf numFmtId="4" fontId="6" fillId="3" borderId="5"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5" xfId="0" applyNumberFormat="1" applyFont="1" applyFill="1" applyBorder="1" applyAlignment="1">
      <alignment horizontal="center" vertical="center"/>
    </xf>
    <xf numFmtId="3" fontId="24" fillId="3" borderId="5" xfId="0" applyNumberFormat="1" applyFont="1" applyFill="1" applyBorder="1" applyAlignment="1">
      <alignment horizontal="right" vertical="center"/>
    </xf>
    <xf numFmtId="3" fontId="7" fillId="2" borderId="0" xfId="0" applyNumberFormat="1" applyFont="1" applyFill="1" applyAlignment="1">
      <alignment horizontal="right" vertical="center" wrapText="1"/>
    </xf>
    <xf numFmtId="0" fontId="24" fillId="3" borderId="5" xfId="0" applyFont="1" applyFill="1" applyBorder="1" applyAlignment="1">
      <alignment horizontal="right" vertical="center" wrapText="1"/>
    </xf>
    <xf numFmtId="49" fontId="6" fillId="3" borderId="5" xfId="0" applyNumberFormat="1" applyFont="1" applyFill="1" applyBorder="1" applyAlignment="1">
      <alignment horizontal="center" vertical="center" wrapText="1"/>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0" fontId="64" fillId="0" borderId="0" xfId="3" applyFont="1" applyAlignment="1">
      <alignment horizontal="left" vertical="center" wrapText="1"/>
    </xf>
  </cellXfs>
  <cellStyles count="5">
    <cellStyle name="Hyperlink 2" xfId="2" xr:uid="{80A552A3-F964-47F0-850D-24D3075FF925}"/>
    <cellStyle name="Normal" xfId="0" builtinId="0"/>
    <cellStyle name="Normal 2" xfId="1" xr:uid="{744F9571-1F05-4739-A605-795B04AF2156}"/>
    <cellStyle name="Normal 3" xfId="3" xr:uid="{F9876D48-ABB0-4A2F-9220-0F2A2668B16A}"/>
    <cellStyle name="Percent 2" xfId="4" xr:uid="{4333B4A5-C4A8-4ECE-B130-E5CFDA2BF8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9639C68D-3F1A-4F39-93BF-0A7EE28E5BD8}"/>
            </a:ext>
          </a:extLst>
        </xdr:cNvPr>
        <xdr:cNvPicPr>
          <a:picLocks noChangeAspect="1"/>
        </xdr:cNvPicPr>
      </xdr:nvPicPr>
      <xdr:blipFill>
        <a:blip xmlns:r="http://schemas.openxmlformats.org/officeDocument/2006/relationships" r:embed="rId1"/>
        <a:stretch>
          <a:fillRect/>
        </a:stretch>
      </xdr:blipFill>
      <xdr:spPr>
        <a:xfrm>
          <a:off x="2028190" y="3317241"/>
          <a:ext cx="4286468" cy="13935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128F5-A6B2-4596-9FB1-9FF296997B9F}">
  <sheetPr>
    <tabColor rgb="FFE36E00"/>
  </sheetPr>
  <dimension ref="A1:A174"/>
  <sheetViews>
    <sheetView view="pageBreakPreview" zoomScale="60" zoomScaleNormal="60" workbookViewId="0"/>
  </sheetViews>
  <sheetFormatPr defaultColWidth="8.26953125" defaultRowHeight="14.5" x14ac:dyDescent="0.35"/>
  <cols>
    <col min="1" max="1" width="220" style="71" customWidth="1"/>
    <col min="2" max="16384" width="8.26953125" style="71"/>
  </cols>
  <sheetData>
    <row r="1" spans="1:1" ht="31" x14ac:dyDescent="0.35">
      <c r="A1" s="70" t="s">
        <v>1207</v>
      </c>
    </row>
    <row r="3" spans="1:1" ht="15" x14ac:dyDescent="0.35">
      <c r="A3" s="72"/>
    </row>
    <row r="4" spans="1:1" ht="34" x14ac:dyDescent="0.35">
      <c r="A4" s="73" t="s">
        <v>1208</v>
      </c>
    </row>
    <row r="5" spans="1:1" ht="34" x14ac:dyDescent="0.35">
      <c r="A5" s="73" t="s">
        <v>1209</v>
      </c>
    </row>
    <row r="6" spans="1:1" ht="51" x14ac:dyDescent="0.35">
      <c r="A6" s="73" t="s">
        <v>1210</v>
      </c>
    </row>
    <row r="7" spans="1:1" ht="17" x14ac:dyDescent="0.35">
      <c r="A7" s="73"/>
    </row>
    <row r="8" spans="1:1" ht="18.5" x14ac:dyDescent="0.35">
      <c r="A8" s="74" t="s">
        <v>1211</v>
      </c>
    </row>
    <row r="9" spans="1:1" ht="34" x14ac:dyDescent="0.4">
      <c r="A9" s="75" t="s">
        <v>1212</v>
      </c>
    </row>
    <row r="10" spans="1:1" ht="85" x14ac:dyDescent="0.35">
      <c r="A10" s="76" t="s">
        <v>1213</v>
      </c>
    </row>
    <row r="11" spans="1:1" ht="34" x14ac:dyDescent="0.35">
      <c r="A11" s="76" t="s">
        <v>1214</v>
      </c>
    </row>
    <row r="12" spans="1:1" ht="17" x14ac:dyDescent="0.35">
      <c r="A12" s="76" t="s">
        <v>1215</v>
      </c>
    </row>
    <row r="13" spans="1:1" ht="17" x14ac:dyDescent="0.35">
      <c r="A13" s="76" t="s">
        <v>1216</v>
      </c>
    </row>
    <row r="14" spans="1:1" ht="34" x14ac:dyDescent="0.35">
      <c r="A14" s="76" t="s">
        <v>1217</v>
      </c>
    </row>
    <row r="15" spans="1:1" ht="17" x14ac:dyDescent="0.35">
      <c r="A15" s="76"/>
    </row>
    <row r="16" spans="1:1" ht="18.5" x14ac:dyDescent="0.35">
      <c r="A16" s="74" t="s">
        <v>1218</v>
      </c>
    </row>
    <row r="17" spans="1:1" ht="17" x14ac:dyDescent="0.35">
      <c r="A17" s="77" t="s">
        <v>1219</v>
      </c>
    </row>
    <row r="18" spans="1:1" ht="51" x14ac:dyDescent="0.35">
      <c r="A18" s="78" t="s">
        <v>1220</v>
      </c>
    </row>
    <row r="19" spans="1:1" ht="34" x14ac:dyDescent="0.35">
      <c r="A19" s="78" t="s">
        <v>1221</v>
      </c>
    </row>
    <row r="20" spans="1:1" ht="51" x14ac:dyDescent="0.35">
      <c r="A20" s="78" t="s">
        <v>1222</v>
      </c>
    </row>
    <row r="21" spans="1:1" ht="85" x14ac:dyDescent="0.35">
      <c r="A21" s="78" t="s">
        <v>1223</v>
      </c>
    </row>
    <row r="22" spans="1:1" ht="51" x14ac:dyDescent="0.35">
      <c r="A22" s="78" t="s">
        <v>1224</v>
      </c>
    </row>
    <row r="23" spans="1:1" ht="34" x14ac:dyDescent="0.35">
      <c r="A23" s="78" t="s">
        <v>1225</v>
      </c>
    </row>
    <row r="24" spans="1:1" ht="17" x14ac:dyDescent="0.35">
      <c r="A24" s="78" t="s">
        <v>1226</v>
      </c>
    </row>
    <row r="25" spans="1:1" ht="17" x14ac:dyDescent="0.35">
      <c r="A25" s="77" t="s">
        <v>1227</v>
      </c>
    </row>
    <row r="26" spans="1:1" ht="51" x14ac:dyDescent="0.4">
      <c r="A26" s="79" t="s">
        <v>1228</v>
      </c>
    </row>
    <row r="27" spans="1:1" ht="17" x14ac:dyDescent="0.4">
      <c r="A27" s="79" t="s">
        <v>1229</v>
      </c>
    </row>
    <row r="28" spans="1:1" ht="17" x14ac:dyDescent="0.35">
      <c r="A28" s="77" t="s">
        <v>1230</v>
      </c>
    </row>
    <row r="29" spans="1:1" ht="34" x14ac:dyDescent="0.35">
      <c r="A29" s="78" t="s">
        <v>1231</v>
      </c>
    </row>
    <row r="30" spans="1:1" ht="34" x14ac:dyDescent="0.35">
      <c r="A30" s="78" t="s">
        <v>1232</v>
      </c>
    </row>
    <row r="31" spans="1:1" ht="34" x14ac:dyDescent="0.35">
      <c r="A31" s="78" t="s">
        <v>1233</v>
      </c>
    </row>
    <row r="32" spans="1:1" ht="34" x14ac:dyDescent="0.35">
      <c r="A32" s="78" t="s">
        <v>1234</v>
      </c>
    </row>
    <row r="33" spans="1:1" ht="17" x14ac:dyDescent="0.35">
      <c r="A33" s="78"/>
    </row>
    <row r="34" spans="1:1" ht="18.5" x14ac:dyDescent="0.35">
      <c r="A34" s="74" t="s">
        <v>1235</v>
      </c>
    </row>
    <row r="35" spans="1:1" ht="17" x14ac:dyDescent="0.35">
      <c r="A35" s="77" t="s">
        <v>1236</v>
      </c>
    </row>
    <row r="36" spans="1:1" ht="34" x14ac:dyDescent="0.35">
      <c r="A36" s="78" t="s">
        <v>1237</v>
      </c>
    </row>
    <row r="37" spans="1:1" ht="34" x14ac:dyDescent="0.35">
      <c r="A37" s="78" t="s">
        <v>1238</v>
      </c>
    </row>
    <row r="38" spans="1:1" ht="34" x14ac:dyDescent="0.35">
      <c r="A38" s="78" t="s">
        <v>1239</v>
      </c>
    </row>
    <row r="39" spans="1:1" ht="17" x14ac:dyDescent="0.35">
      <c r="A39" s="78" t="s">
        <v>1240</v>
      </c>
    </row>
    <row r="40" spans="1:1" ht="34" x14ac:dyDescent="0.35">
      <c r="A40" s="78" t="s">
        <v>1241</v>
      </c>
    </row>
    <row r="41" spans="1:1" ht="17" x14ac:dyDescent="0.35">
      <c r="A41" s="77" t="s">
        <v>1242</v>
      </c>
    </row>
    <row r="42" spans="1:1" ht="17" x14ac:dyDescent="0.35">
      <c r="A42" s="78" t="s">
        <v>1243</v>
      </c>
    </row>
    <row r="43" spans="1:1" ht="17" x14ac:dyDescent="0.4">
      <c r="A43" s="79" t="s">
        <v>1244</v>
      </c>
    </row>
    <row r="44" spans="1:1" ht="17" x14ac:dyDescent="0.35">
      <c r="A44" s="77" t="s">
        <v>1245</v>
      </c>
    </row>
    <row r="45" spans="1:1" ht="34" x14ac:dyDescent="0.4">
      <c r="A45" s="79" t="s">
        <v>1246</v>
      </c>
    </row>
    <row r="46" spans="1:1" ht="34" x14ac:dyDescent="0.35">
      <c r="A46" s="78" t="s">
        <v>1247</v>
      </c>
    </row>
    <row r="47" spans="1:1" ht="51" x14ac:dyDescent="0.35">
      <c r="A47" s="78" t="s">
        <v>1248</v>
      </c>
    </row>
    <row r="48" spans="1:1" ht="17" x14ac:dyDescent="0.35">
      <c r="A48" s="78" t="s">
        <v>1249</v>
      </c>
    </row>
    <row r="49" spans="1:1" ht="34" x14ac:dyDescent="0.4">
      <c r="A49" s="79" t="s">
        <v>1250</v>
      </c>
    </row>
    <row r="50" spans="1:1" ht="17" x14ac:dyDescent="0.35">
      <c r="A50" s="77" t="s">
        <v>1251</v>
      </c>
    </row>
    <row r="51" spans="1:1" ht="34" x14ac:dyDescent="0.4">
      <c r="A51" s="79" t="s">
        <v>1252</v>
      </c>
    </row>
    <row r="52" spans="1:1" ht="17" x14ac:dyDescent="0.35">
      <c r="A52" s="78" t="s">
        <v>1253</v>
      </c>
    </row>
    <row r="53" spans="1:1" ht="34" x14ac:dyDescent="0.4">
      <c r="A53" s="79" t="s">
        <v>1254</v>
      </c>
    </row>
    <row r="54" spans="1:1" ht="17" x14ac:dyDescent="0.35">
      <c r="A54" s="77" t="s">
        <v>1255</v>
      </c>
    </row>
    <row r="55" spans="1:1" ht="17" x14ac:dyDescent="0.4">
      <c r="A55" s="79" t="s">
        <v>1256</v>
      </c>
    </row>
    <row r="56" spans="1:1" ht="34" x14ac:dyDescent="0.35">
      <c r="A56" s="78" t="s">
        <v>1257</v>
      </c>
    </row>
    <row r="57" spans="1:1" ht="17" x14ac:dyDescent="0.35">
      <c r="A57" s="78" t="s">
        <v>1258</v>
      </c>
    </row>
    <row r="58" spans="1:1" ht="34" x14ac:dyDescent="0.35">
      <c r="A58" s="78" t="s">
        <v>1259</v>
      </c>
    </row>
    <row r="59" spans="1:1" ht="17" x14ac:dyDescent="0.35">
      <c r="A59" s="77" t="s">
        <v>1260</v>
      </c>
    </row>
    <row r="60" spans="1:1" ht="34" x14ac:dyDescent="0.35">
      <c r="A60" s="78" t="s">
        <v>1261</v>
      </c>
    </row>
    <row r="61" spans="1:1" ht="17" x14ac:dyDescent="0.35">
      <c r="A61" s="80"/>
    </row>
    <row r="62" spans="1:1" ht="18.5" x14ac:dyDescent="0.35">
      <c r="A62" s="74" t="s">
        <v>1262</v>
      </c>
    </row>
    <row r="63" spans="1:1" ht="17" x14ac:dyDescent="0.35">
      <c r="A63" s="77" t="s">
        <v>1263</v>
      </c>
    </row>
    <row r="64" spans="1:1" ht="34" x14ac:dyDescent="0.35">
      <c r="A64" s="78" t="s">
        <v>1264</v>
      </c>
    </row>
    <row r="65" spans="1:1" ht="17" x14ac:dyDescent="0.35">
      <c r="A65" s="78" t="s">
        <v>1265</v>
      </c>
    </row>
    <row r="66" spans="1:1" ht="51" x14ac:dyDescent="0.35">
      <c r="A66" s="76" t="s">
        <v>1266</v>
      </c>
    </row>
    <row r="67" spans="1:1" ht="34" x14ac:dyDescent="0.35">
      <c r="A67" s="76" t="s">
        <v>1267</v>
      </c>
    </row>
    <row r="68" spans="1:1" ht="34" x14ac:dyDescent="0.35">
      <c r="A68" s="76" t="s">
        <v>1268</v>
      </c>
    </row>
    <row r="69" spans="1:1" ht="17" x14ac:dyDescent="0.35">
      <c r="A69" s="81" t="s">
        <v>1269</v>
      </c>
    </row>
    <row r="70" spans="1:1" ht="51" x14ac:dyDescent="0.35">
      <c r="A70" s="76" t="s">
        <v>1270</v>
      </c>
    </row>
    <row r="71" spans="1:1" ht="17" x14ac:dyDescent="0.35">
      <c r="A71" s="76" t="s">
        <v>1271</v>
      </c>
    </row>
    <row r="72" spans="1:1" ht="17" x14ac:dyDescent="0.35">
      <c r="A72" s="81" t="s">
        <v>1272</v>
      </c>
    </row>
    <row r="73" spans="1:1" ht="17" x14ac:dyDescent="0.35">
      <c r="A73" s="76" t="s">
        <v>1273</v>
      </c>
    </row>
    <row r="74" spans="1:1" ht="17" x14ac:dyDescent="0.35">
      <c r="A74" s="81" t="s">
        <v>1274</v>
      </c>
    </row>
    <row r="75" spans="1:1" ht="34" x14ac:dyDescent="0.35">
      <c r="A75" s="76" t="s">
        <v>1275</v>
      </c>
    </row>
    <row r="76" spans="1:1" ht="17" x14ac:dyDescent="0.35">
      <c r="A76" s="76" t="s">
        <v>1276</v>
      </c>
    </row>
    <row r="77" spans="1:1" ht="51" x14ac:dyDescent="0.35">
      <c r="A77" s="76" t="s">
        <v>1277</v>
      </c>
    </row>
    <row r="78" spans="1:1" ht="17" x14ac:dyDescent="0.35">
      <c r="A78" s="81" t="s">
        <v>1278</v>
      </c>
    </row>
    <row r="79" spans="1:1" ht="17" x14ac:dyDescent="0.4">
      <c r="A79" s="75" t="s">
        <v>1279</v>
      </c>
    </row>
    <row r="80" spans="1:1" ht="17" x14ac:dyDescent="0.35">
      <c r="A80" s="81" t="s">
        <v>1280</v>
      </c>
    </row>
    <row r="81" spans="1:1" ht="34" x14ac:dyDescent="0.35">
      <c r="A81" s="76" t="s">
        <v>1281</v>
      </c>
    </row>
    <row r="82" spans="1:1" ht="34" x14ac:dyDescent="0.35">
      <c r="A82" s="76" t="s">
        <v>1282</v>
      </c>
    </row>
    <row r="83" spans="1:1" ht="34" x14ac:dyDescent="0.35">
      <c r="A83" s="76" t="s">
        <v>1283</v>
      </c>
    </row>
    <row r="84" spans="1:1" ht="51" x14ac:dyDescent="0.35">
      <c r="A84" s="76" t="s">
        <v>1284</v>
      </c>
    </row>
    <row r="85" spans="1:1" ht="34" x14ac:dyDescent="0.35">
      <c r="A85" s="76" t="s">
        <v>1285</v>
      </c>
    </row>
    <row r="86" spans="1:1" ht="17" x14ac:dyDescent="0.35">
      <c r="A86" s="81" t="s">
        <v>1286</v>
      </c>
    </row>
    <row r="87" spans="1:1" ht="17" x14ac:dyDescent="0.35">
      <c r="A87" s="76" t="s">
        <v>1287</v>
      </c>
    </row>
    <row r="88" spans="1:1" ht="34" x14ac:dyDescent="0.35">
      <c r="A88" s="76" t="s">
        <v>1288</v>
      </c>
    </row>
    <row r="89" spans="1:1" ht="17" x14ac:dyDescent="0.35">
      <c r="A89" s="81" t="s">
        <v>1289</v>
      </c>
    </row>
    <row r="90" spans="1:1" ht="34" x14ac:dyDescent="0.35">
      <c r="A90" s="76" t="s">
        <v>1290</v>
      </c>
    </row>
    <row r="91" spans="1:1" ht="17" x14ac:dyDescent="0.35">
      <c r="A91" s="81" t="s">
        <v>1291</v>
      </c>
    </row>
    <row r="92" spans="1:1" ht="17" x14ac:dyDescent="0.4">
      <c r="A92" s="75" t="s">
        <v>1292</v>
      </c>
    </row>
    <row r="93" spans="1:1" ht="17" x14ac:dyDescent="0.35">
      <c r="A93" s="76" t="s">
        <v>1293</v>
      </c>
    </row>
    <row r="94" spans="1:1" ht="17" x14ac:dyDescent="0.35">
      <c r="A94" s="76"/>
    </row>
    <row r="95" spans="1:1" ht="18.5" x14ac:dyDescent="0.35">
      <c r="A95" s="74" t="s">
        <v>1294</v>
      </c>
    </row>
    <row r="96" spans="1:1" ht="34" x14ac:dyDescent="0.4">
      <c r="A96" s="75" t="s">
        <v>1295</v>
      </c>
    </row>
    <row r="97" spans="1:1" ht="17" x14ac:dyDescent="0.4">
      <c r="A97" s="75" t="s">
        <v>1296</v>
      </c>
    </row>
    <row r="98" spans="1:1" ht="17" x14ac:dyDescent="0.35">
      <c r="A98" s="81" t="s">
        <v>1297</v>
      </c>
    </row>
    <row r="99" spans="1:1" ht="17" x14ac:dyDescent="0.35">
      <c r="A99" s="73" t="s">
        <v>1298</v>
      </c>
    </row>
    <row r="100" spans="1:1" ht="17" x14ac:dyDescent="0.35">
      <c r="A100" s="76" t="s">
        <v>1299</v>
      </c>
    </row>
    <row r="101" spans="1:1" ht="17" x14ac:dyDescent="0.35">
      <c r="A101" s="76" t="s">
        <v>1300</v>
      </c>
    </row>
    <row r="102" spans="1:1" ht="17" x14ac:dyDescent="0.35">
      <c r="A102" s="76" t="s">
        <v>1301</v>
      </c>
    </row>
    <row r="103" spans="1:1" ht="17" x14ac:dyDescent="0.35">
      <c r="A103" s="76" t="s">
        <v>1302</v>
      </c>
    </row>
    <row r="104" spans="1:1" ht="34" x14ac:dyDescent="0.35">
      <c r="A104" s="76" t="s">
        <v>1303</v>
      </c>
    </row>
    <row r="105" spans="1:1" ht="17" x14ac:dyDescent="0.35">
      <c r="A105" s="73" t="s">
        <v>1304</v>
      </c>
    </row>
    <row r="106" spans="1:1" ht="17" x14ac:dyDescent="0.35">
      <c r="A106" s="76" t="s">
        <v>1305</v>
      </c>
    </row>
    <row r="107" spans="1:1" ht="17" x14ac:dyDescent="0.35">
      <c r="A107" s="76" t="s">
        <v>1306</v>
      </c>
    </row>
    <row r="108" spans="1:1" ht="17" x14ac:dyDescent="0.35">
      <c r="A108" s="76" t="s">
        <v>1307</v>
      </c>
    </row>
    <row r="109" spans="1:1" ht="17" x14ac:dyDescent="0.35">
      <c r="A109" s="76" t="s">
        <v>1308</v>
      </c>
    </row>
    <row r="110" spans="1:1" ht="17" x14ac:dyDescent="0.35">
      <c r="A110" s="76" t="s">
        <v>1309</v>
      </c>
    </row>
    <row r="111" spans="1:1" ht="17" x14ac:dyDescent="0.35">
      <c r="A111" s="76" t="s">
        <v>1310</v>
      </c>
    </row>
    <row r="112" spans="1:1" ht="17" x14ac:dyDescent="0.35">
      <c r="A112" s="81" t="s">
        <v>1311</v>
      </c>
    </row>
    <row r="113" spans="1:1" ht="17" x14ac:dyDescent="0.35">
      <c r="A113" s="76" t="s">
        <v>1312</v>
      </c>
    </row>
    <row r="114" spans="1:1" ht="17" x14ac:dyDescent="0.35">
      <c r="A114" s="73" t="s">
        <v>1313</v>
      </c>
    </row>
    <row r="115" spans="1:1" ht="17" x14ac:dyDescent="0.35">
      <c r="A115" s="76" t="s">
        <v>1314</v>
      </c>
    </row>
    <row r="116" spans="1:1" ht="17" x14ac:dyDescent="0.35">
      <c r="A116" s="76" t="s">
        <v>1315</v>
      </c>
    </row>
    <row r="117" spans="1:1" ht="17" x14ac:dyDescent="0.35">
      <c r="A117" s="73" t="s">
        <v>1316</v>
      </c>
    </row>
    <row r="118" spans="1:1" ht="17" x14ac:dyDescent="0.35">
      <c r="A118" s="76" t="s">
        <v>1317</v>
      </c>
    </row>
    <row r="119" spans="1:1" ht="17" x14ac:dyDescent="0.35">
      <c r="A119" s="76" t="s">
        <v>1318</v>
      </c>
    </row>
    <row r="120" spans="1:1" ht="17" x14ac:dyDescent="0.35">
      <c r="A120" s="76" t="s">
        <v>1319</v>
      </c>
    </row>
    <row r="121" spans="1:1" ht="17" x14ac:dyDescent="0.35">
      <c r="A121" s="81" t="s">
        <v>1320</v>
      </c>
    </row>
    <row r="122" spans="1:1" ht="17" x14ac:dyDescent="0.35">
      <c r="A122" s="73" t="s">
        <v>1321</v>
      </c>
    </row>
    <row r="123" spans="1:1" ht="17" x14ac:dyDescent="0.35">
      <c r="A123" s="73" t="s">
        <v>1322</v>
      </c>
    </row>
    <row r="124" spans="1:1" ht="17" x14ac:dyDescent="0.35">
      <c r="A124" s="76" t="s">
        <v>1323</v>
      </c>
    </row>
    <row r="125" spans="1:1" ht="17" x14ac:dyDescent="0.35">
      <c r="A125" s="76" t="s">
        <v>1324</v>
      </c>
    </row>
    <row r="126" spans="1:1" ht="17" x14ac:dyDescent="0.35">
      <c r="A126" s="76" t="s">
        <v>1325</v>
      </c>
    </row>
    <row r="127" spans="1:1" ht="17" x14ac:dyDescent="0.35">
      <c r="A127" s="76" t="s">
        <v>1326</v>
      </c>
    </row>
    <row r="128" spans="1:1" ht="17" x14ac:dyDescent="0.35">
      <c r="A128" s="76" t="s">
        <v>1327</v>
      </c>
    </row>
    <row r="129" spans="1:1" ht="17" x14ac:dyDescent="0.35">
      <c r="A129" s="81" t="s">
        <v>1328</v>
      </c>
    </row>
    <row r="130" spans="1:1" ht="34" x14ac:dyDescent="0.35">
      <c r="A130" s="76" t="s">
        <v>1329</v>
      </c>
    </row>
    <row r="131" spans="1:1" ht="85" x14ac:dyDescent="0.35">
      <c r="A131" s="76" t="s">
        <v>1330</v>
      </c>
    </row>
    <row r="132" spans="1:1" ht="34" x14ac:dyDescent="0.35">
      <c r="A132" s="76" t="s">
        <v>1331</v>
      </c>
    </row>
    <row r="133" spans="1:1" ht="17" x14ac:dyDescent="0.35">
      <c r="A133" s="81" t="s">
        <v>1332</v>
      </c>
    </row>
    <row r="134" spans="1:1" ht="34" x14ac:dyDescent="0.35">
      <c r="A134" s="73" t="s">
        <v>1333</v>
      </c>
    </row>
    <row r="135" spans="1:1" ht="17" x14ac:dyDescent="0.35">
      <c r="A135" s="73"/>
    </row>
    <row r="136" spans="1:1" ht="18.5" x14ac:dyDescent="0.35">
      <c r="A136" s="74" t="s">
        <v>1334</v>
      </c>
    </row>
    <row r="137" spans="1:1" ht="17" x14ac:dyDescent="0.35">
      <c r="A137" s="76" t="s">
        <v>1335</v>
      </c>
    </row>
    <row r="138" spans="1:1" ht="51" x14ac:dyDescent="0.35">
      <c r="A138" s="78" t="s">
        <v>1336</v>
      </c>
    </row>
    <row r="139" spans="1:1" ht="34" x14ac:dyDescent="0.35">
      <c r="A139" s="78" t="s">
        <v>1337</v>
      </c>
    </row>
    <row r="140" spans="1:1" ht="17" x14ac:dyDescent="0.35">
      <c r="A140" s="77" t="s">
        <v>1338</v>
      </c>
    </row>
    <row r="141" spans="1:1" ht="17" x14ac:dyDescent="0.35">
      <c r="A141" s="82" t="s">
        <v>1339</v>
      </c>
    </row>
    <row r="142" spans="1:1" ht="34" x14ac:dyDescent="0.4">
      <c r="A142" s="79" t="s">
        <v>1340</v>
      </c>
    </row>
    <row r="143" spans="1:1" ht="17" x14ac:dyDescent="0.35">
      <c r="A143" s="78" t="s">
        <v>1341</v>
      </c>
    </row>
    <row r="144" spans="1:1" ht="17" x14ac:dyDescent="0.35">
      <c r="A144" s="78" t="s">
        <v>1342</v>
      </c>
    </row>
    <row r="145" spans="1:1" ht="17" x14ac:dyDescent="0.35">
      <c r="A145" s="82" t="s">
        <v>1343</v>
      </c>
    </row>
    <row r="146" spans="1:1" ht="17" x14ac:dyDescent="0.35">
      <c r="A146" s="77" t="s">
        <v>1344</v>
      </c>
    </row>
    <row r="147" spans="1:1" ht="17" x14ac:dyDescent="0.35">
      <c r="A147" s="82" t="s">
        <v>1345</v>
      </c>
    </row>
    <row r="148" spans="1:1" ht="17" x14ac:dyDescent="0.35">
      <c r="A148" s="78" t="s">
        <v>1346</v>
      </c>
    </row>
    <row r="149" spans="1:1" ht="17" x14ac:dyDescent="0.35">
      <c r="A149" s="78" t="s">
        <v>1347</v>
      </c>
    </row>
    <row r="150" spans="1:1" ht="17" x14ac:dyDescent="0.35">
      <c r="A150" s="78" t="s">
        <v>1348</v>
      </c>
    </row>
    <row r="151" spans="1:1" ht="34" x14ac:dyDescent="0.35">
      <c r="A151" s="82" t="s">
        <v>1349</v>
      </c>
    </row>
    <row r="152" spans="1:1" ht="17" x14ac:dyDescent="0.35">
      <c r="A152" s="77" t="s">
        <v>1350</v>
      </c>
    </row>
    <row r="153" spans="1:1" ht="17" x14ac:dyDescent="0.35">
      <c r="A153" s="78" t="s">
        <v>1351</v>
      </c>
    </row>
    <row r="154" spans="1:1" ht="17" x14ac:dyDescent="0.35">
      <c r="A154" s="78" t="s">
        <v>1352</v>
      </c>
    </row>
    <row r="155" spans="1:1" ht="17" x14ac:dyDescent="0.35">
      <c r="A155" s="78" t="s">
        <v>1353</v>
      </c>
    </row>
    <row r="156" spans="1:1" ht="17" x14ac:dyDescent="0.35">
      <c r="A156" s="78" t="s">
        <v>1354</v>
      </c>
    </row>
    <row r="157" spans="1:1" ht="34" x14ac:dyDescent="0.35">
      <c r="A157" s="78" t="s">
        <v>1355</v>
      </c>
    </row>
    <row r="158" spans="1:1" ht="34" x14ac:dyDescent="0.35">
      <c r="A158" s="78" t="s">
        <v>1356</v>
      </c>
    </row>
    <row r="159" spans="1:1" ht="17" x14ac:dyDescent="0.35">
      <c r="A159" s="77" t="s">
        <v>1357</v>
      </c>
    </row>
    <row r="160" spans="1:1" ht="34" x14ac:dyDescent="0.35">
      <c r="A160" s="78" t="s">
        <v>1358</v>
      </c>
    </row>
    <row r="161" spans="1:1" ht="34" x14ac:dyDescent="0.35">
      <c r="A161" s="78" t="s">
        <v>1359</v>
      </c>
    </row>
    <row r="162" spans="1:1" ht="17" x14ac:dyDescent="0.35">
      <c r="A162" s="78" t="s">
        <v>1360</v>
      </c>
    </row>
    <row r="163" spans="1:1" ht="17" x14ac:dyDescent="0.35">
      <c r="A163" s="77" t="s">
        <v>1361</v>
      </c>
    </row>
    <row r="164" spans="1:1" ht="34" x14ac:dyDescent="0.4">
      <c r="A164" s="79" t="s">
        <v>1362</v>
      </c>
    </row>
    <row r="165" spans="1:1" ht="34" x14ac:dyDescent="0.35">
      <c r="A165" s="78" t="s">
        <v>1363</v>
      </c>
    </row>
    <row r="166" spans="1:1" ht="17" x14ac:dyDescent="0.35">
      <c r="A166" s="77" t="s">
        <v>1364</v>
      </c>
    </row>
    <row r="167" spans="1:1" ht="17" x14ac:dyDescent="0.35">
      <c r="A167" s="78" t="s">
        <v>1365</v>
      </c>
    </row>
    <row r="168" spans="1:1" ht="17" x14ac:dyDescent="0.35">
      <c r="A168" s="77" t="s">
        <v>1366</v>
      </c>
    </row>
    <row r="169" spans="1:1" ht="17" x14ac:dyDescent="0.4">
      <c r="A169" s="79" t="s">
        <v>1367</v>
      </c>
    </row>
    <row r="170" spans="1:1" ht="17" x14ac:dyDescent="0.4">
      <c r="A170" s="79"/>
    </row>
    <row r="171" spans="1:1" ht="17" x14ac:dyDescent="0.4">
      <c r="A171" s="79"/>
    </row>
    <row r="172" spans="1:1" ht="17" x14ac:dyDescent="0.4">
      <c r="A172" s="79"/>
    </row>
    <row r="173" spans="1:1" ht="17" x14ac:dyDescent="0.4">
      <c r="A173" s="79"/>
    </row>
    <row r="174" spans="1:1" ht="17" x14ac:dyDescent="0.4">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&amp;R&amp;1#&amp;"Calibri"&amp;10&amp;K0078D7Classification : Internal</oddFooter>
  </headerFooter>
  <rowBreaks count="5" manualBreakCount="5">
    <brk id="15" man="1"/>
    <brk id="43" man="1"/>
    <brk id="77" man="1"/>
    <brk id="111" man="1"/>
    <brk id="139"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60"/>
  <sheetViews>
    <sheetView view="pageBreakPreview" zoomScale="69" zoomScaleNormal="100" zoomScaleSheetLayoutView="69" workbookViewId="0">
      <selection activeCell="K18" sqref="K18"/>
    </sheetView>
  </sheetViews>
  <sheetFormatPr defaultRowHeight="12.5" x14ac:dyDescent="0.25"/>
  <cols>
    <col min="1" max="1" width="0.453125" customWidth="1"/>
    <col min="2" max="3" width="14.7265625" customWidth="1"/>
    <col min="4" max="4" width="24.81640625" customWidth="1"/>
    <col min="5" max="5" width="13.54296875" customWidth="1"/>
    <col min="6" max="6" width="17.6328125" customWidth="1"/>
    <col min="7" max="8" width="0.26953125" customWidth="1"/>
    <col min="9" max="9" width="4.6328125" customWidth="1"/>
  </cols>
  <sheetData>
    <row r="1" spans="2:7" s="1" customFormat="1" ht="8" x14ac:dyDescent="0.2">
      <c r="B1" s="234"/>
    </row>
    <row r="2" spans="2:7" s="1" customFormat="1" ht="17.5" x14ac:dyDescent="0.2">
      <c r="B2" s="234"/>
      <c r="D2" s="239" t="s">
        <v>887</v>
      </c>
      <c r="E2" s="239"/>
      <c r="F2" s="239"/>
      <c r="G2" s="239"/>
    </row>
    <row r="3" spans="2:7" s="1" customFormat="1" ht="8" x14ac:dyDescent="0.2">
      <c r="B3" s="234"/>
    </row>
    <row r="4" spans="2:7" s="1" customFormat="1" ht="15.5" x14ac:dyDescent="0.2">
      <c r="B4" s="235" t="s">
        <v>1045</v>
      </c>
      <c r="C4" s="235"/>
      <c r="D4" s="235"/>
      <c r="E4" s="235"/>
      <c r="F4" s="235"/>
    </row>
    <row r="5" spans="2:7" s="1" customFormat="1" ht="8" x14ac:dyDescent="0.2"/>
    <row r="6" spans="2:7" s="1" customFormat="1" x14ac:dyDescent="0.2">
      <c r="B6" s="9" t="s">
        <v>1047</v>
      </c>
      <c r="C6" s="3">
        <v>44985</v>
      </c>
      <c r="D6" s="50" t="s">
        <v>1046</v>
      </c>
    </row>
    <row r="7" spans="2:7" s="1" customFormat="1" ht="8" x14ac:dyDescent="0.2"/>
    <row r="8" spans="2:7" s="1" customFormat="1" ht="13" x14ac:dyDescent="0.2">
      <c r="B8" s="247" t="s">
        <v>1048</v>
      </c>
      <c r="C8" s="247"/>
      <c r="D8" s="247"/>
      <c r="E8" s="247"/>
      <c r="F8" s="247"/>
    </row>
    <row r="9" spans="2:7" s="1" customFormat="1" ht="8" x14ac:dyDescent="0.2"/>
    <row r="10" spans="2:7" s="1" customFormat="1" ht="10" x14ac:dyDescent="0.2">
      <c r="B10" s="252" t="s">
        <v>1049</v>
      </c>
      <c r="C10" s="252"/>
    </row>
    <row r="11" spans="2:7" s="1" customFormat="1" ht="8" x14ac:dyDescent="0.2"/>
    <row r="12" spans="2:7" s="1" customFormat="1" x14ac:dyDescent="0.2">
      <c r="B12" s="253" t="s">
        <v>1010</v>
      </c>
      <c r="C12" s="253"/>
      <c r="D12" s="253"/>
      <c r="E12" s="253"/>
      <c r="F12" s="37">
        <v>2953882379.1300402</v>
      </c>
    </row>
    <row r="13" spans="2:7" s="1" customFormat="1" x14ac:dyDescent="0.2">
      <c r="B13" s="249" t="s">
        <v>1011</v>
      </c>
      <c r="C13" s="249"/>
      <c r="D13" s="249"/>
      <c r="E13" s="249"/>
      <c r="F13" s="38">
        <v>2953882379.1300402</v>
      </c>
    </row>
    <row r="14" spans="2:7" s="1" customFormat="1" x14ac:dyDescent="0.2">
      <c r="B14" s="249" t="s">
        <v>1012</v>
      </c>
      <c r="C14" s="249"/>
      <c r="D14" s="249"/>
      <c r="E14" s="249"/>
      <c r="F14" s="38">
        <v>357237938.40000099</v>
      </c>
    </row>
    <row r="15" spans="2:7" s="1" customFormat="1" x14ac:dyDescent="0.2">
      <c r="B15" s="249" t="s">
        <v>432</v>
      </c>
      <c r="C15" s="249"/>
      <c r="D15" s="249"/>
      <c r="E15" s="249"/>
      <c r="F15" s="38">
        <v>23699</v>
      </c>
    </row>
    <row r="16" spans="2:7" s="1" customFormat="1" x14ac:dyDescent="0.2">
      <c r="B16" s="249" t="s">
        <v>1013</v>
      </c>
      <c r="C16" s="249"/>
      <c r="D16" s="249"/>
      <c r="E16" s="249"/>
      <c r="F16" s="38">
        <v>44202</v>
      </c>
    </row>
    <row r="17" spans="2:6" s="1" customFormat="1" x14ac:dyDescent="0.2">
      <c r="B17" s="249" t="s">
        <v>1014</v>
      </c>
      <c r="C17" s="249"/>
      <c r="D17" s="249"/>
      <c r="E17" s="249"/>
      <c r="F17" s="38">
        <v>124641.646446264</v>
      </c>
    </row>
    <row r="18" spans="2:6" s="1" customFormat="1" x14ac:dyDescent="0.2">
      <c r="B18" s="249" t="s">
        <v>1015</v>
      </c>
      <c r="C18" s="249"/>
      <c r="D18" s="249"/>
      <c r="E18" s="249"/>
      <c r="F18" s="38">
        <v>66826.894238496199</v>
      </c>
    </row>
    <row r="19" spans="2:6" s="1" customFormat="1" x14ac:dyDescent="0.2">
      <c r="B19" s="249" t="s">
        <v>1016</v>
      </c>
      <c r="C19" s="249"/>
      <c r="D19" s="249"/>
      <c r="E19" s="249"/>
      <c r="F19" s="39">
        <v>0.48732725611761202</v>
      </c>
    </row>
    <row r="20" spans="2:6" s="1" customFormat="1" x14ac:dyDescent="0.2">
      <c r="B20" s="249" t="s">
        <v>1017</v>
      </c>
      <c r="C20" s="249"/>
      <c r="D20" s="249"/>
      <c r="E20" s="249"/>
      <c r="F20" s="39">
        <v>0.577204601673454</v>
      </c>
    </row>
    <row r="21" spans="2:6" s="1" customFormat="1" x14ac:dyDescent="0.2">
      <c r="B21" s="249" t="s">
        <v>1018</v>
      </c>
      <c r="C21" s="249"/>
      <c r="D21" s="249"/>
      <c r="E21" s="249"/>
      <c r="F21" s="40">
        <v>4.5016518814047304</v>
      </c>
    </row>
    <row r="22" spans="2:6" s="1" customFormat="1" x14ac:dyDescent="0.2">
      <c r="B22" s="249" t="s">
        <v>1019</v>
      </c>
      <c r="C22" s="249"/>
      <c r="D22" s="249"/>
      <c r="E22" s="249"/>
      <c r="F22" s="40">
        <v>13.910182210056</v>
      </c>
    </row>
    <row r="23" spans="2:6" s="1" customFormat="1" x14ac:dyDescent="0.2">
      <c r="B23" s="249" t="s">
        <v>1020</v>
      </c>
      <c r="C23" s="249"/>
      <c r="D23" s="249"/>
      <c r="E23" s="249"/>
      <c r="F23" s="40">
        <v>18.411834091460801</v>
      </c>
    </row>
    <row r="24" spans="2:6" s="1" customFormat="1" x14ac:dyDescent="0.2">
      <c r="B24" s="249" t="s">
        <v>1021</v>
      </c>
      <c r="C24" s="249"/>
      <c r="D24" s="249"/>
      <c r="E24" s="249"/>
      <c r="F24" s="39">
        <v>0.93075754059636895</v>
      </c>
    </row>
    <row r="25" spans="2:6" s="1" customFormat="1" x14ac:dyDescent="0.2">
      <c r="B25" s="249" t="s">
        <v>1022</v>
      </c>
      <c r="C25" s="249"/>
      <c r="D25" s="249"/>
      <c r="E25" s="249"/>
      <c r="F25" s="39">
        <v>6.9242459403626999E-2</v>
      </c>
    </row>
    <row r="26" spans="2:6" s="1" customFormat="1" x14ac:dyDescent="0.2">
      <c r="B26" s="249" t="s">
        <v>1023</v>
      </c>
      <c r="C26" s="249"/>
      <c r="D26" s="249"/>
      <c r="E26" s="249"/>
      <c r="F26" s="39">
        <v>1.6719210690976601E-2</v>
      </c>
    </row>
    <row r="27" spans="2:6" s="1" customFormat="1" x14ac:dyDescent="0.2">
      <c r="B27" s="249" t="s">
        <v>1024</v>
      </c>
      <c r="C27" s="249"/>
      <c r="D27" s="249"/>
      <c r="E27" s="249"/>
      <c r="F27" s="39">
        <v>1.67667570713581E-2</v>
      </c>
    </row>
    <row r="28" spans="2:6" s="1" customFormat="1" x14ac:dyDescent="0.2">
      <c r="B28" s="249" t="s">
        <v>1025</v>
      </c>
      <c r="C28" s="249"/>
      <c r="D28" s="249"/>
      <c r="E28" s="249"/>
      <c r="F28" s="39">
        <v>1.6080091970335698E-2</v>
      </c>
    </row>
    <row r="29" spans="2:6" s="1" customFormat="1" x14ac:dyDescent="0.2">
      <c r="B29" s="249" t="s">
        <v>1026</v>
      </c>
      <c r="C29" s="249"/>
      <c r="D29" s="249"/>
      <c r="E29" s="249"/>
      <c r="F29" s="40">
        <v>7.2487344229637101</v>
      </c>
    </row>
    <row r="30" spans="2:6" s="1" customFormat="1" x14ac:dyDescent="0.2">
      <c r="B30" s="249" t="s">
        <v>1027</v>
      </c>
      <c r="C30" s="249"/>
      <c r="D30" s="249"/>
      <c r="E30" s="249"/>
      <c r="F30" s="40">
        <v>6.7857163853514102</v>
      </c>
    </row>
    <row r="31" spans="2:6" s="1" customFormat="1" x14ac:dyDescent="0.2">
      <c r="B31" s="250" t="s">
        <v>1028</v>
      </c>
      <c r="C31" s="250"/>
      <c r="D31" s="250"/>
      <c r="E31" s="250"/>
      <c r="F31" s="41">
        <v>7.1691842402461998E-5</v>
      </c>
    </row>
    <row r="32" spans="2:6" s="1" customFormat="1" ht="8" x14ac:dyDescent="0.2"/>
    <row r="33" spans="2:6" s="1" customFormat="1" ht="13" x14ac:dyDescent="0.2">
      <c r="B33" s="247" t="s">
        <v>1050</v>
      </c>
      <c r="C33" s="247"/>
      <c r="D33" s="247"/>
      <c r="E33" s="247"/>
      <c r="F33" s="247"/>
    </row>
    <row r="34" spans="2:6" s="1" customFormat="1" ht="8" x14ac:dyDescent="0.2"/>
    <row r="35" spans="2:6" s="1" customFormat="1" x14ac:dyDescent="0.25">
      <c r="B35" s="251" t="s">
        <v>1029</v>
      </c>
      <c r="C35" s="251"/>
      <c r="D35" s="251"/>
      <c r="E35" s="251"/>
      <c r="F35" s="28">
        <v>118129088.02</v>
      </c>
    </row>
    <row r="36" spans="2:6" s="1" customFormat="1" ht="8" x14ac:dyDescent="0.2"/>
    <row r="37" spans="2:6" s="1" customFormat="1" ht="13" x14ac:dyDescent="0.2">
      <c r="B37" s="247" t="s">
        <v>1051</v>
      </c>
      <c r="C37" s="247"/>
      <c r="D37" s="247"/>
      <c r="E37" s="247"/>
      <c r="F37" s="247"/>
    </row>
    <row r="38" spans="2:6" s="1" customFormat="1" ht="8" x14ac:dyDescent="0.2"/>
    <row r="39" spans="2:6" s="1" customFormat="1" ht="10.5" x14ac:dyDescent="0.2">
      <c r="B39" s="42"/>
      <c r="C39" s="43" t="s">
        <v>1030</v>
      </c>
      <c r="D39" s="43" t="s">
        <v>1030</v>
      </c>
      <c r="E39" s="43" t="s">
        <v>1030</v>
      </c>
    </row>
    <row r="40" spans="2:6" s="1" customFormat="1" ht="10" x14ac:dyDescent="0.2">
      <c r="B40" s="44" t="s">
        <v>892</v>
      </c>
      <c r="C40" s="45" t="s">
        <v>1031</v>
      </c>
      <c r="D40" s="45" t="s">
        <v>1032</v>
      </c>
      <c r="E40" s="45" t="s">
        <v>1033</v>
      </c>
    </row>
    <row r="41" spans="2:6" s="1" customFormat="1" ht="10" x14ac:dyDescent="0.2">
      <c r="B41" s="46" t="s">
        <v>10</v>
      </c>
      <c r="C41" s="12" t="s">
        <v>1034</v>
      </c>
      <c r="D41" s="12" t="s">
        <v>1034</v>
      </c>
      <c r="E41" s="12" t="s">
        <v>1034</v>
      </c>
    </row>
    <row r="42" spans="2:6" s="1" customFormat="1" ht="10" x14ac:dyDescent="0.2">
      <c r="B42" s="47" t="s">
        <v>891</v>
      </c>
      <c r="C42" s="48" t="s">
        <v>1035</v>
      </c>
      <c r="D42" s="48" t="s">
        <v>1036</v>
      </c>
      <c r="E42" s="48" t="s">
        <v>1037</v>
      </c>
    </row>
    <row r="43" spans="2:6" s="1" customFormat="1" ht="10" x14ac:dyDescent="0.2">
      <c r="B43" s="46" t="s">
        <v>896</v>
      </c>
      <c r="C43" s="12" t="s">
        <v>1</v>
      </c>
      <c r="D43" s="12" t="s">
        <v>1</v>
      </c>
      <c r="E43" s="12" t="s">
        <v>1</v>
      </c>
    </row>
    <row r="44" spans="2:6" s="1" customFormat="1" ht="10" x14ac:dyDescent="0.2">
      <c r="B44" s="47" t="s">
        <v>1038</v>
      </c>
      <c r="C44" s="13">
        <v>2000000</v>
      </c>
      <c r="D44" s="13">
        <v>6000000</v>
      </c>
      <c r="E44" s="13">
        <v>5000000</v>
      </c>
    </row>
    <row r="45" spans="2:6" s="1" customFormat="1" ht="10" x14ac:dyDescent="0.2">
      <c r="B45" s="47" t="s">
        <v>894</v>
      </c>
      <c r="C45" s="14">
        <v>43385</v>
      </c>
      <c r="D45" s="14">
        <v>43180</v>
      </c>
      <c r="E45" s="14">
        <v>44587</v>
      </c>
    </row>
    <row r="46" spans="2:6" s="1" customFormat="1" ht="10" x14ac:dyDescent="0.2">
      <c r="B46" s="47" t="s">
        <v>895</v>
      </c>
      <c r="C46" s="14">
        <v>46195</v>
      </c>
      <c r="D46" s="14">
        <v>46926</v>
      </c>
      <c r="E46" s="14">
        <v>48143</v>
      </c>
    </row>
    <row r="47" spans="2:6" s="1" customFormat="1" ht="10" x14ac:dyDescent="0.2">
      <c r="B47" s="47" t="s">
        <v>897</v>
      </c>
      <c r="C47" s="12" t="s">
        <v>1039</v>
      </c>
      <c r="D47" s="12" t="s">
        <v>1039</v>
      </c>
      <c r="E47" s="12" t="s">
        <v>1039</v>
      </c>
    </row>
    <row r="48" spans="2:6" s="1" customFormat="1" ht="10" x14ac:dyDescent="0.2">
      <c r="B48" s="46" t="s">
        <v>898</v>
      </c>
      <c r="C48" s="15">
        <v>0.01</v>
      </c>
      <c r="D48" s="15">
        <v>8.0000000000000002E-3</v>
      </c>
      <c r="E48" s="15">
        <v>0</v>
      </c>
    </row>
    <row r="49" spans="2:6" s="1" customFormat="1" ht="10" x14ac:dyDescent="0.2">
      <c r="B49" s="46" t="s">
        <v>1040</v>
      </c>
      <c r="C49" s="12" t="s">
        <v>1041</v>
      </c>
      <c r="D49" s="12" t="s">
        <v>1041</v>
      </c>
      <c r="E49" s="12" t="s">
        <v>1041</v>
      </c>
    </row>
    <row r="50" spans="2:6" s="1" customFormat="1" ht="10" x14ac:dyDescent="0.2">
      <c r="B50" s="46" t="s">
        <v>1042</v>
      </c>
      <c r="C50" s="12" t="s">
        <v>933</v>
      </c>
      <c r="D50" s="12" t="s">
        <v>933</v>
      </c>
      <c r="E50" s="12" t="s">
        <v>933</v>
      </c>
    </row>
    <row r="51" spans="2:6" s="1" customFormat="1" ht="10" x14ac:dyDescent="0.2">
      <c r="B51" s="46" t="s">
        <v>1043</v>
      </c>
      <c r="C51" s="12" t="s">
        <v>1044</v>
      </c>
      <c r="D51" s="12" t="s">
        <v>1044</v>
      </c>
      <c r="E51" s="12" t="s">
        <v>1044</v>
      </c>
    </row>
    <row r="52" spans="2:6" s="1" customFormat="1" ht="8" x14ac:dyDescent="0.2"/>
    <row r="53" spans="2:6" s="1" customFormat="1" ht="13" x14ac:dyDescent="0.2">
      <c r="B53" s="247" t="s">
        <v>1052</v>
      </c>
      <c r="C53" s="247"/>
      <c r="D53" s="247"/>
      <c r="E53" s="247"/>
      <c r="F53" s="247"/>
    </row>
    <row r="54" spans="2:6" s="1" customFormat="1" ht="8" x14ac:dyDescent="0.2"/>
    <row r="55" spans="2:6" s="1" customFormat="1" x14ac:dyDescent="0.2">
      <c r="B55" s="7" t="s">
        <v>1053</v>
      </c>
    </row>
    <row r="56" spans="2:6" s="1" customFormat="1" ht="8" x14ac:dyDescent="0.2"/>
    <row r="57" spans="2:6" s="1" customFormat="1" ht="13" x14ac:dyDescent="0.2">
      <c r="B57" s="247" t="s">
        <v>1054</v>
      </c>
      <c r="C57" s="247"/>
      <c r="D57" s="247"/>
      <c r="E57" s="247"/>
      <c r="F57" s="247"/>
    </row>
    <row r="58" spans="2:6" s="1" customFormat="1" ht="8" x14ac:dyDescent="0.2"/>
    <row r="59" spans="2:6" s="1" customFormat="1" x14ac:dyDescent="0.25">
      <c r="B59" s="49">
        <v>4733250.54</v>
      </c>
      <c r="C59" s="27" t="s">
        <v>1</v>
      </c>
    </row>
    <row r="60" spans="2:6" s="1" customFormat="1" ht="8" x14ac:dyDescent="0.2"/>
  </sheetData>
  <mergeCells count="30">
    <mergeCell ref="B1:B3"/>
    <mergeCell ref="B10:C10"/>
    <mergeCell ref="B12:E12"/>
    <mergeCell ref="B13:E13"/>
    <mergeCell ref="B14:E14"/>
    <mergeCell ref="B4:F4"/>
    <mergeCell ref="B22:E22"/>
    <mergeCell ref="B23:E23"/>
    <mergeCell ref="B24:E24"/>
    <mergeCell ref="B15:E15"/>
    <mergeCell ref="B16:E16"/>
    <mergeCell ref="B17:E17"/>
    <mergeCell ref="B18:E18"/>
    <mergeCell ref="B19:E19"/>
    <mergeCell ref="B53:F53"/>
    <mergeCell ref="B57:F57"/>
    <mergeCell ref="B8:F8"/>
    <mergeCell ref="D2:G2"/>
    <mergeCell ref="B30:E30"/>
    <mergeCell ref="B31:E31"/>
    <mergeCell ref="B33:F33"/>
    <mergeCell ref="B35:E35"/>
    <mergeCell ref="B37:F37"/>
    <mergeCell ref="B25:E25"/>
    <mergeCell ref="B26:E26"/>
    <mergeCell ref="B27:E27"/>
    <mergeCell ref="B28:E28"/>
    <mergeCell ref="B29:E29"/>
    <mergeCell ref="B20:E20"/>
    <mergeCell ref="B21:E21"/>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335"/>
  <sheetViews>
    <sheetView view="pageBreakPreview" zoomScale="60" zoomScaleNormal="100" workbookViewId="0">
      <selection activeCell="B7" sqref="B7:K9"/>
    </sheetView>
  </sheetViews>
  <sheetFormatPr defaultRowHeight="12.5" x14ac:dyDescent="0.25"/>
  <cols>
    <col min="1" max="1" width="0.6328125" customWidth="1"/>
    <col min="2" max="2" width="11.7265625" customWidth="1"/>
    <col min="3" max="3" width="0.453125" customWidth="1"/>
    <col min="4" max="4" width="0.26953125" customWidth="1"/>
    <col min="5" max="5" width="0.453125" customWidth="1"/>
    <col min="6" max="7" width="0.26953125" customWidth="1"/>
    <col min="8" max="9" width="0.54296875" customWidth="1"/>
    <col min="10" max="10" width="0.6328125" customWidth="1"/>
    <col min="11" max="11" width="3.1796875" customWidth="1"/>
    <col min="12" max="12" width="6" customWidth="1"/>
    <col min="13" max="13" width="7.453125" customWidth="1"/>
    <col min="14" max="14" width="0.453125" customWidth="1"/>
    <col min="15" max="15" width="0.26953125" customWidth="1"/>
    <col min="16" max="16" width="0.453125" customWidth="1"/>
    <col min="17" max="18" width="0.26953125" customWidth="1"/>
    <col min="19" max="20" width="0.54296875" customWidth="1"/>
    <col min="21" max="22" width="0.6328125" customWidth="1"/>
    <col min="23" max="23" width="7.453125" customWidth="1"/>
    <col min="24" max="24" width="0.453125" customWidth="1"/>
    <col min="25" max="25" width="0.26953125" customWidth="1"/>
    <col min="26" max="26" width="0.453125" customWidth="1"/>
    <col min="27" max="28" width="0.26953125" customWidth="1"/>
    <col min="29" max="30" width="0.54296875" customWidth="1"/>
    <col min="31" max="31" width="0.6328125" customWidth="1"/>
    <col min="32" max="32" width="15.26953125" customWidth="1"/>
    <col min="33" max="34" width="0.453125" customWidth="1"/>
    <col min="35" max="35" width="0.26953125" customWidth="1"/>
    <col min="36" max="36" width="0.36328125" customWidth="1"/>
    <col min="37" max="37" width="0.1796875" customWidth="1"/>
    <col min="38" max="38" width="0.54296875" customWidth="1"/>
    <col min="39" max="39" width="0.26953125" customWidth="1"/>
    <col min="40" max="40" width="1" customWidth="1"/>
    <col min="41" max="41" width="9" customWidth="1"/>
    <col min="42" max="43" width="0.26953125" customWidth="1"/>
    <col min="44" max="44" width="0.6328125" customWidth="1"/>
    <col min="45" max="45" width="0.26953125" customWidth="1"/>
    <col min="46" max="46" width="4.6328125" customWidth="1"/>
  </cols>
  <sheetData>
    <row r="1" spans="2:44" s="1" customFormat="1" ht="8" x14ac:dyDescent="0.2">
      <c r="B1" s="234"/>
      <c r="C1" s="234"/>
      <c r="D1" s="234"/>
      <c r="E1" s="234"/>
      <c r="F1" s="234"/>
      <c r="G1" s="234"/>
      <c r="H1" s="234"/>
      <c r="I1" s="234"/>
      <c r="J1" s="234"/>
      <c r="K1" s="234"/>
      <c r="L1" s="234"/>
    </row>
    <row r="2" spans="2:44" s="1" customFormat="1" ht="17.5" x14ac:dyDescent="0.2">
      <c r="B2" s="234"/>
      <c r="C2" s="234"/>
      <c r="D2" s="234"/>
      <c r="E2" s="234"/>
      <c r="F2" s="234"/>
      <c r="G2" s="234"/>
      <c r="H2" s="234"/>
      <c r="I2" s="234"/>
      <c r="J2" s="234"/>
      <c r="K2" s="234"/>
      <c r="L2" s="234"/>
      <c r="M2" s="239" t="s">
        <v>887</v>
      </c>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row>
    <row r="3" spans="2:44" s="1" customFormat="1" ht="8" x14ac:dyDescent="0.2">
      <c r="B3" s="234"/>
      <c r="C3" s="234"/>
      <c r="D3" s="234"/>
      <c r="E3" s="234"/>
      <c r="F3" s="234"/>
      <c r="G3" s="234"/>
      <c r="H3" s="234"/>
      <c r="I3" s="234"/>
      <c r="J3" s="234"/>
      <c r="K3" s="234"/>
      <c r="L3" s="234"/>
    </row>
    <row r="4" spans="2:44" s="1" customFormat="1" ht="8" x14ac:dyDescent="0.2"/>
    <row r="5" spans="2:44" s="1" customFormat="1" ht="15.5" x14ac:dyDescent="0.2">
      <c r="B5" s="235" t="s">
        <v>1168</v>
      </c>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row>
    <row r="6" spans="2:44" s="1" customFormat="1" ht="8" x14ac:dyDescent="0.2"/>
    <row r="7" spans="2:44" s="1" customFormat="1" ht="8" x14ac:dyDescent="0.2">
      <c r="B7" s="240" t="s">
        <v>1047</v>
      </c>
      <c r="C7" s="240"/>
      <c r="D7" s="240"/>
      <c r="E7" s="240"/>
      <c r="F7" s="240"/>
      <c r="G7" s="240"/>
      <c r="H7" s="240"/>
      <c r="I7" s="240"/>
      <c r="J7" s="240"/>
      <c r="K7" s="240"/>
    </row>
    <row r="8" spans="2:44" s="1" customFormat="1" x14ac:dyDescent="0.2">
      <c r="B8" s="240"/>
      <c r="C8" s="240"/>
      <c r="D8" s="240"/>
      <c r="E8" s="240"/>
      <c r="F8" s="240"/>
      <c r="G8" s="240"/>
      <c r="H8" s="240"/>
      <c r="I8" s="240"/>
      <c r="J8" s="240"/>
      <c r="K8" s="240"/>
      <c r="M8" s="237">
        <v>44985</v>
      </c>
      <c r="N8" s="237"/>
      <c r="O8" s="237"/>
      <c r="P8" s="237"/>
      <c r="Q8" s="237"/>
      <c r="R8" s="237"/>
      <c r="S8" s="237"/>
      <c r="T8" s="237"/>
      <c r="U8" s="237"/>
      <c r="V8" s="237"/>
    </row>
    <row r="9" spans="2:44" s="1" customFormat="1" ht="8" x14ac:dyDescent="0.2">
      <c r="B9" s="240"/>
      <c r="C9" s="240"/>
      <c r="D9" s="240"/>
      <c r="E9" s="240"/>
      <c r="F9" s="240"/>
      <c r="G9" s="240"/>
      <c r="H9" s="240"/>
      <c r="I9" s="240"/>
      <c r="J9" s="240"/>
      <c r="K9" s="240"/>
    </row>
    <row r="10" spans="2:44" s="1" customFormat="1" ht="8" x14ac:dyDescent="0.2"/>
    <row r="11" spans="2:44" s="1" customFormat="1" ht="13" x14ac:dyDescent="0.2">
      <c r="B11" s="247" t="s">
        <v>1169</v>
      </c>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c r="AR11" s="247"/>
    </row>
    <row r="12" spans="2:44" s="1" customFormat="1" ht="8" x14ac:dyDescent="0.2"/>
    <row r="13" spans="2:44" s="1" customFormat="1" ht="10.5" x14ac:dyDescent="0.2">
      <c r="B13" s="261"/>
      <c r="C13" s="261"/>
      <c r="D13" s="261"/>
      <c r="E13" s="261"/>
      <c r="F13" s="261"/>
      <c r="G13" s="261"/>
      <c r="H13" s="261"/>
      <c r="I13" s="261"/>
      <c r="J13" s="261"/>
      <c r="K13" s="244" t="s">
        <v>1055</v>
      </c>
      <c r="L13" s="244"/>
      <c r="M13" s="244"/>
      <c r="N13" s="244"/>
      <c r="O13" s="244"/>
      <c r="P13" s="244"/>
      <c r="Q13" s="244"/>
      <c r="R13" s="244"/>
      <c r="S13" s="244"/>
      <c r="T13" s="244"/>
      <c r="U13" s="244"/>
      <c r="V13" s="244" t="s">
        <v>1056</v>
      </c>
      <c r="W13" s="244"/>
      <c r="X13" s="244"/>
      <c r="Y13" s="244"/>
      <c r="Z13" s="244"/>
      <c r="AA13" s="244"/>
      <c r="AB13" s="244"/>
      <c r="AC13" s="244"/>
      <c r="AD13" s="244"/>
      <c r="AE13" s="244"/>
      <c r="AF13" s="244" t="s">
        <v>1057</v>
      </c>
      <c r="AG13" s="244"/>
      <c r="AH13" s="244"/>
      <c r="AI13" s="244"/>
      <c r="AJ13" s="244"/>
      <c r="AK13" s="244"/>
      <c r="AL13" s="244"/>
      <c r="AM13" s="244"/>
      <c r="AN13" s="244"/>
      <c r="AO13" s="10" t="s">
        <v>1056</v>
      </c>
    </row>
    <row r="14" spans="2:44" s="1" customFormat="1" ht="10" x14ac:dyDescent="0.2">
      <c r="B14" s="260" t="s">
        <v>536</v>
      </c>
      <c r="C14" s="260"/>
      <c r="D14" s="260"/>
      <c r="E14" s="260"/>
      <c r="F14" s="260"/>
      <c r="G14" s="260"/>
      <c r="H14" s="260"/>
      <c r="I14" s="260"/>
      <c r="J14" s="260"/>
      <c r="K14" s="258">
        <v>494447928.38999897</v>
      </c>
      <c r="L14" s="258"/>
      <c r="M14" s="258"/>
      <c r="N14" s="258"/>
      <c r="O14" s="258"/>
      <c r="P14" s="258"/>
      <c r="Q14" s="258"/>
      <c r="R14" s="258"/>
      <c r="S14" s="258"/>
      <c r="T14" s="258"/>
      <c r="U14" s="258"/>
      <c r="V14" s="256">
        <v>0.16738917293505401</v>
      </c>
      <c r="W14" s="256"/>
      <c r="X14" s="256"/>
      <c r="Y14" s="256"/>
      <c r="Z14" s="256"/>
      <c r="AA14" s="256"/>
      <c r="AB14" s="256"/>
      <c r="AC14" s="256"/>
      <c r="AD14" s="256"/>
      <c r="AE14" s="256"/>
      <c r="AF14" s="254">
        <v>7117</v>
      </c>
      <c r="AG14" s="254"/>
      <c r="AH14" s="254"/>
      <c r="AI14" s="254"/>
      <c r="AJ14" s="254"/>
      <c r="AK14" s="254"/>
      <c r="AL14" s="254"/>
      <c r="AM14" s="254"/>
      <c r="AN14" s="254"/>
      <c r="AO14" s="15">
        <v>0.161010813990317</v>
      </c>
    </row>
    <row r="15" spans="2:44" s="1" customFormat="1" ht="10" x14ac:dyDescent="0.2">
      <c r="B15" s="260" t="s">
        <v>540</v>
      </c>
      <c r="C15" s="260"/>
      <c r="D15" s="260"/>
      <c r="E15" s="260"/>
      <c r="F15" s="260"/>
      <c r="G15" s="260"/>
      <c r="H15" s="260"/>
      <c r="I15" s="260"/>
      <c r="J15" s="260"/>
      <c r="K15" s="258">
        <v>449502738.69000101</v>
      </c>
      <c r="L15" s="258"/>
      <c r="M15" s="258"/>
      <c r="N15" s="258"/>
      <c r="O15" s="258"/>
      <c r="P15" s="258"/>
      <c r="Q15" s="258"/>
      <c r="R15" s="258"/>
      <c r="S15" s="258"/>
      <c r="T15" s="258"/>
      <c r="U15" s="258"/>
      <c r="V15" s="256">
        <v>0.152173540106357</v>
      </c>
      <c r="W15" s="256"/>
      <c r="X15" s="256"/>
      <c r="Y15" s="256"/>
      <c r="Z15" s="256"/>
      <c r="AA15" s="256"/>
      <c r="AB15" s="256"/>
      <c r="AC15" s="256"/>
      <c r="AD15" s="256"/>
      <c r="AE15" s="256"/>
      <c r="AF15" s="254">
        <v>7074</v>
      </c>
      <c r="AG15" s="254"/>
      <c r="AH15" s="254"/>
      <c r="AI15" s="254"/>
      <c r="AJ15" s="254"/>
      <c r="AK15" s="254"/>
      <c r="AL15" s="254"/>
      <c r="AM15" s="254"/>
      <c r="AN15" s="254"/>
      <c r="AO15" s="15">
        <v>0.16003800732998499</v>
      </c>
    </row>
    <row r="16" spans="2:44" s="1" customFormat="1" ht="10" x14ac:dyDescent="0.2">
      <c r="B16" s="260" t="s">
        <v>538</v>
      </c>
      <c r="C16" s="260"/>
      <c r="D16" s="260"/>
      <c r="E16" s="260"/>
      <c r="F16" s="260"/>
      <c r="G16" s="260"/>
      <c r="H16" s="260"/>
      <c r="I16" s="260"/>
      <c r="J16" s="260"/>
      <c r="K16" s="258">
        <v>396726332.12999803</v>
      </c>
      <c r="L16" s="258"/>
      <c r="M16" s="258"/>
      <c r="N16" s="258"/>
      <c r="O16" s="258"/>
      <c r="P16" s="258"/>
      <c r="Q16" s="258"/>
      <c r="R16" s="258"/>
      <c r="S16" s="258"/>
      <c r="T16" s="258"/>
      <c r="U16" s="258"/>
      <c r="V16" s="256">
        <v>0.13430674658306699</v>
      </c>
      <c r="W16" s="256"/>
      <c r="X16" s="256"/>
      <c r="Y16" s="256"/>
      <c r="Z16" s="256"/>
      <c r="AA16" s="256"/>
      <c r="AB16" s="256"/>
      <c r="AC16" s="256"/>
      <c r="AD16" s="256"/>
      <c r="AE16" s="256"/>
      <c r="AF16" s="254">
        <v>5729</v>
      </c>
      <c r="AG16" s="254"/>
      <c r="AH16" s="254"/>
      <c r="AI16" s="254"/>
      <c r="AJ16" s="254"/>
      <c r="AK16" s="254"/>
      <c r="AL16" s="254"/>
      <c r="AM16" s="254"/>
      <c r="AN16" s="254"/>
      <c r="AO16" s="15">
        <v>0.12960951993122499</v>
      </c>
    </row>
    <row r="17" spans="2:44" s="1" customFormat="1" ht="10" x14ac:dyDescent="0.2">
      <c r="B17" s="260" t="s">
        <v>544</v>
      </c>
      <c r="C17" s="260"/>
      <c r="D17" s="260"/>
      <c r="E17" s="260"/>
      <c r="F17" s="260"/>
      <c r="G17" s="260"/>
      <c r="H17" s="260"/>
      <c r="I17" s="260"/>
      <c r="J17" s="260"/>
      <c r="K17" s="258">
        <v>323869563.24000001</v>
      </c>
      <c r="L17" s="258"/>
      <c r="M17" s="258"/>
      <c r="N17" s="258"/>
      <c r="O17" s="258"/>
      <c r="P17" s="258"/>
      <c r="Q17" s="258"/>
      <c r="R17" s="258"/>
      <c r="S17" s="258"/>
      <c r="T17" s="258"/>
      <c r="U17" s="258"/>
      <c r="V17" s="256">
        <v>0.109641997097863</v>
      </c>
      <c r="W17" s="256"/>
      <c r="X17" s="256"/>
      <c r="Y17" s="256"/>
      <c r="Z17" s="256"/>
      <c r="AA17" s="256"/>
      <c r="AB17" s="256"/>
      <c r="AC17" s="256"/>
      <c r="AD17" s="256"/>
      <c r="AE17" s="256"/>
      <c r="AF17" s="254">
        <v>5508</v>
      </c>
      <c r="AG17" s="254"/>
      <c r="AH17" s="254"/>
      <c r="AI17" s="254"/>
      <c r="AJ17" s="254"/>
      <c r="AK17" s="254"/>
      <c r="AL17" s="254"/>
      <c r="AM17" s="254"/>
      <c r="AN17" s="254"/>
      <c r="AO17" s="15">
        <v>0.12460974616533201</v>
      </c>
    </row>
    <row r="18" spans="2:44" s="1" customFormat="1" ht="10" x14ac:dyDescent="0.2">
      <c r="B18" s="260" t="s">
        <v>542</v>
      </c>
      <c r="C18" s="260"/>
      <c r="D18" s="260"/>
      <c r="E18" s="260"/>
      <c r="F18" s="260"/>
      <c r="G18" s="260"/>
      <c r="H18" s="260"/>
      <c r="I18" s="260"/>
      <c r="J18" s="260"/>
      <c r="K18" s="258">
        <v>308433140.16000003</v>
      </c>
      <c r="L18" s="258"/>
      <c r="M18" s="258"/>
      <c r="N18" s="258"/>
      <c r="O18" s="258"/>
      <c r="P18" s="258"/>
      <c r="Q18" s="258"/>
      <c r="R18" s="258"/>
      <c r="S18" s="258"/>
      <c r="T18" s="258"/>
      <c r="U18" s="258"/>
      <c r="V18" s="256">
        <v>0.104416188789088</v>
      </c>
      <c r="W18" s="256"/>
      <c r="X18" s="256"/>
      <c r="Y18" s="256"/>
      <c r="Z18" s="256"/>
      <c r="AA18" s="256"/>
      <c r="AB18" s="256"/>
      <c r="AC18" s="256"/>
      <c r="AD18" s="256"/>
      <c r="AE18" s="256"/>
      <c r="AF18" s="254">
        <v>3411</v>
      </c>
      <c r="AG18" s="254"/>
      <c r="AH18" s="254"/>
      <c r="AI18" s="254"/>
      <c r="AJ18" s="254"/>
      <c r="AK18" s="254"/>
      <c r="AL18" s="254"/>
      <c r="AM18" s="254"/>
      <c r="AN18" s="254"/>
      <c r="AO18" s="15">
        <v>7.7168453916112406E-2</v>
      </c>
    </row>
    <row r="19" spans="2:44" s="1" customFormat="1" ht="10" x14ac:dyDescent="0.2">
      <c r="B19" s="260" t="s">
        <v>548</v>
      </c>
      <c r="C19" s="260"/>
      <c r="D19" s="260"/>
      <c r="E19" s="260"/>
      <c r="F19" s="260"/>
      <c r="G19" s="260"/>
      <c r="H19" s="260"/>
      <c r="I19" s="260"/>
      <c r="J19" s="260"/>
      <c r="K19" s="258">
        <v>228787095.13</v>
      </c>
      <c r="L19" s="258"/>
      <c r="M19" s="258"/>
      <c r="N19" s="258"/>
      <c r="O19" s="258"/>
      <c r="P19" s="258"/>
      <c r="Q19" s="258"/>
      <c r="R19" s="258"/>
      <c r="S19" s="258"/>
      <c r="T19" s="258"/>
      <c r="U19" s="258"/>
      <c r="V19" s="256">
        <v>7.7453014631335498E-2</v>
      </c>
      <c r="W19" s="256"/>
      <c r="X19" s="256"/>
      <c r="Y19" s="256"/>
      <c r="Z19" s="256"/>
      <c r="AA19" s="256"/>
      <c r="AB19" s="256"/>
      <c r="AC19" s="256"/>
      <c r="AD19" s="256"/>
      <c r="AE19" s="256"/>
      <c r="AF19" s="254">
        <v>3666</v>
      </c>
      <c r="AG19" s="254"/>
      <c r="AH19" s="254"/>
      <c r="AI19" s="254"/>
      <c r="AJ19" s="254"/>
      <c r="AK19" s="254"/>
      <c r="AL19" s="254"/>
      <c r="AM19" s="254"/>
      <c r="AN19" s="254"/>
      <c r="AO19" s="15">
        <v>8.2937423645988897E-2</v>
      </c>
    </row>
    <row r="20" spans="2:44" s="1" customFormat="1" ht="10" x14ac:dyDescent="0.2">
      <c r="B20" s="260" t="s">
        <v>546</v>
      </c>
      <c r="C20" s="260"/>
      <c r="D20" s="260"/>
      <c r="E20" s="260"/>
      <c r="F20" s="260"/>
      <c r="G20" s="260"/>
      <c r="H20" s="260"/>
      <c r="I20" s="260"/>
      <c r="J20" s="260"/>
      <c r="K20" s="258">
        <v>202940763.40000001</v>
      </c>
      <c r="L20" s="258"/>
      <c r="M20" s="258"/>
      <c r="N20" s="258"/>
      <c r="O20" s="258"/>
      <c r="P20" s="258"/>
      <c r="Q20" s="258"/>
      <c r="R20" s="258"/>
      <c r="S20" s="258"/>
      <c r="T20" s="258"/>
      <c r="U20" s="258"/>
      <c r="V20" s="256">
        <v>6.8703061717634101E-2</v>
      </c>
      <c r="W20" s="256"/>
      <c r="X20" s="256"/>
      <c r="Y20" s="256"/>
      <c r="Z20" s="256"/>
      <c r="AA20" s="256"/>
      <c r="AB20" s="256"/>
      <c r="AC20" s="256"/>
      <c r="AD20" s="256"/>
      <c r="AE20" s="256"/>
      <c r="AF20" s="254">
        <v>3487</v>
      </c>
      <c r="AG20" s="254"/>
      <c r="AH20" s="254"/>
      <c r="AI20" s="254"/>
      <c r="AJ20" s="254"/>
      <c r="AK20" s="254"/>
      <c r="AL20" s="254"/>
      <c r="AM20" s="254"/>
      <c r="AN20" s="254"/>
      <c r="AO20" s="15">
        <v>7.8887833129722598E-2</v>
      </c>
    </row>
    <row r="21" spans="2:44" s="1" customFormat="1" ht="10" x14ac:dyDescent="0.2">
      <c r="B21" s="260" t="s">
        <v>550</v>
      </c>
      <c r="C21" s="260"/>
      <c r="D21" s="260"/>
      <c r="E21" s="260"/>
      <c r="F21" s="260"/>
      <c r="G21" s="260"/>
      <c r="H21" s="260"/>
      <c r="I21" s="260"/>
      <c r="J21" s="260"/>
      <c r="K21" s="258">
        <v>182023920.55000001</v>
      </c>
      <c r="L21" s="258"/>
      <c r="M21" s="258"/>
      <c r="N21" s="258"/>
      <c r="O21" s="258"/>
      <c r="P21" s="258"/>
      <c r="Q21" s="258"/>
      <c r="R21" s="258"/>
      <c r="S21" s="258"/>
      <c r="T21" s="258"/>
      <c r="U21" s="258"/>
      <c r="V21" s="256">
        <v>6.1621925719199097E-2</v>
      </c>
      <c r="W21" s="256"/>
      <c r="X21" s="256"/>
      <c r="Y21" s="256"/>
      <c r="Z21" s="256"/>
      <c r="AA21" s="256"/>
      <c r="AB21" s="256"/>
      <c r="AC21" s="256"/>
      <c r="AD21" s="256"/>
      <c r="AE21" s="256"/>
      <c r="AF21" s="254">
        <v>3045</v>
      </c>
      <c r="AG21" s="254"/>
      <c r="AH21" s="254"/>
      <c r="AI21" s="254"/>
      <c r="AJ21" s="254"/>
      <c r="AK21" s="254"/>
      <c r="AL21" s="254"/>
      <c r="AM21" s="254"/>
      <c r="AN21" s="254"/>
      <c r="AO21" s="15">
        <v>6.8888285597936805E-2</v>
      </c>
    </row>
    <row r="22" spans="2:44" s="1" customFormat="1" ht="10" x14ac:dyDescent="0.2">
      <c r="B22" s="260" t="s">
        <v>552</v>
      </c>
      <c r="C22" s="260"/>
      <c r="D22" s="260"/>
      <c r="E22" s="260"/>
      <c r="F22" s="260"/>
      <c r="G22" s="260"/>
      <c r="H22" s="260"/>
      <c r="I22" s="260"/>
      <c r="J22" s="260"/>
      <c r="K22" s="258">
        <v>166480711.56999999</v>
      </c>
      <c r="L22" s="258"/>
      <c r="M22" s="258"/>
      <c r="N22" s="258"/>
      <c r="O22" s="258"/>
      <c r="P22" s="258"/>
      <c r="Q22" s="258"/>
      <c r="R22" s="258"/>
      <c r="S22" s="258"/>
      <c r="T22" s="258"/>
      <c r="U22" s="258"/>
      <c r="V22" s="256">
        <v>5.6359966377210101E-2</v>
      </c>
      <c r="W22" s="256"/>
      <c r="X22" s="256"/>
      <c r="Y22" s="256"/>
      <c r="Z22" s="256"/>
      <c r="AA22" s="256"/>
      <c r="AB22" s="256"/>
      <c r="AC22" s="256"/>
      <c r="AD22" s="256"/>
      <c r="AE22" s="256"/>
      <c r="AF22" s="254">
        <v>2128</v>
      </c>
      <c r="AG22" s="254"/>
      <c r="AH22" s="254"/>
      <c r="AI22" s="254"/>
      <c r="AJ22" s="254"/>
      <c r="AK22" s="254"/>
      <c r="AL22" s="254"/>
      <c r="AM22" s="254"/>
      <c r="AN22" s="254"/>
      <c r="AO22" s="15">
        <v>4.8142617981086801E-2</v>
      </c>
    </row>
    <row r="23" spans="2:44" s="1" customFormat="1" ht="10" x14ac:dyDescent="0.2">
      <c r="B23" s="260" t="s">
        <v>554</v>
      </c>
      <c r="C23" s="260"/>
      <c r="D23" s="260"/>
      <c r="E23" s="260"/>
      <c r="F23" s="260"/>
      <c r="G23" s="260"/>
      <c r="H23" s="260"/>
      <c r="I23" s="260"/>
      <c r="J23" s="260"/>
      <c r="K23" s="258">
        <v>114255176.16</v>
      </c>
      <c r="L23" s="258"/>
      <c r="M23" s="258"/>
      <c r="N23" s="258"/>
      <c r="O23" s="258"/>
      <c r="P23" s="258"/>
      <c r="Q23" s="258"/>
      <c r="R23" s="258"/>
      <c r="S23" s="258"/>
      <c r="T23" s="258"/>
      <c r="U23" s="258"/>
      <c r="V23" s="256">
        <v>3.8679663404082902E-2</v>
      </c>
      <c r="W23" s="256"/>
      <c r="X23" s="256"/>
      <c r="Y23" s="256"/>
      <c r="Z23" s="256"/>
      <c r="AA23" s="256"/>
      <c r="AB23" s="256"/>
      <c r="AC23" s="256"/>
      <c r="AD23" s="256"/>
      <c r="AE23" s="256"/>
      <c r="AF23" s="254">
        <v>1753</v>
      </c>
      <c r="AG23" s="254"/>
      <c r="AH23" s="254"/>
      <c r="AI23" s="254"/>
      <c r="AJ23" s="254"/>
      <c r="AK23" s="254"/>
      <c r="AL23" s="254"/>
      <c r="AM23" s="254"/>
      <c r="AN23" s="254"/>
      <c r="AO23" s="15">
        <v>3.9658838966562603E-2</v>
      </c>
    </row>
    <row r="24" spans="2:44" s="1" customFormat="1" ht="10" x14ac:dyDescent="0.2">
      <c r="B24" s="260" t="s">
        <v>488</v>
      </c>
      <c r="C24" s="260"/>
      <c r="D24" s="260"/>
      <c r="E24" s="260"/>
      <c r="F24" s="260"/>
      <c r="G24" s="260"/>
      <c r="H24" s="260"/>
      <c r="I24" s="260"/>
      <c r="J24" s="260"/>
      <c r="K24" s="258">
        <v>82753817.939999893</v>
      </c>
      <c r="L24" s="258"/>
      <c r="M24" s="258"/>
      <c r="N24" s="258"/>
      <c r="O24" s="258"/>
      <c r="P24" s="258"/>
      <c r="Q24" s="258"/>
      <c r="R24" s="258"/>
      <c r="S24" s="258"/>
      <c r="T24" s="258"/>
      <c r="U24" s="258"/>
      <c r="V24" s="256">
        <v>2.8015271875643601E-2</v>
      </c>
      <c r="W24" s="256"/>
      <c r="X24" s="256"/>
      <c r="Y24" s="256"/>
      <c r="Z24" s="256"/>
      <c r="AA24" s="256"/>
      <c r="AB24" s="256"/>
      <c r="AC24" s="256"/>
      <c r="AD24" s="256"/>
      <c r="AE24" s="256"/>
      <c r="AF24" s="254">
        <v>1222</v>
      </c>
      <c r="AG24" s="254"/>
      <c r="AH24" s="254"/>
      <c r="AI24" s="254"/>
      <c r="AJ24" s="254"/>
      <c r="AK24" s="254"/>
      <c r="AL24" s="254"/>
      <c r="AM24" s="254"/>
      <c r="AN24" s="254"/>
      <c r="AO24" s="15">
        <v>2.76458078819963E-2</v>
      </c>
    </row>
    <row r="25" spans="2:44" s="1" customFormat="1" ht="10" x14ac:dyDescent="0.2">
      <c r="B25" s="260" t="s">
        <v>66</v>
      </c>
      <c r="C25" s="260"/>
      <c r="D25" s="260"/>
      <c r="E25" s="260"/>
      <c r="F25" s="260"/>
      <c r="G25" s="260"/>
      <c r="H25" s="260"/>
      <c r="I25" s="260"/>
      <c r="J25" s="260"/>
      <c r="K25" s="258">
        <v>3661191.77</v>
      </c>
      <c r="L25" s="258"/>
      <c r="M25" s="258"/>
      <c r="N25" s="258"/>
      <c r="O25" s="258"/>
      <c r="P25" s="258"/>
      <c r="Q25" s="258"/>
      <c r="R25" s="258"/>
      <c r="S25" s="258"/>
      <c r="T25" s="258"/>
      <c r="U25" s="258"/>
      <c r="V25" s="256">
        <v>1.23945076346551E-3</v>
      </c>
      <c r="W25" s="256"/>
      <c r="X25" s="256"/>
      <c r="Y25" s="256"/>
      <c r="Z25" s="256"/>
      <c r="AA25" s="256"/>
      <c r="AB25" s="256"/>
      <c r="AC25" s="256"/>
      <c r="AD25" s="256"/>
      <c r="AE25" s="256"/>
      <c r="AF25" s="254">
        <v>62</v>
      </c>
      <c r="AG25" s="254"/>
      <c r="AH25" s="254"/>
      <c r="AI25" s="254"/>
      <c r="AJ25" s="254"/>
      <c r="AK25" s="254"/>
      <c r="AL25" s="254"/>
      <c r="AM25" s="254"/>
      <c r="AN25" s="254"/>
      <c r="AO25" s="15">
        <v>1.40265146373467E-3</v>
      </c>
    </row>
    <row r="26" spans="2:44" s="1" customFormat="1" ht="10.5" x14ac:dyDescent="0.2">
      <c r="B26" s="261"/>
      <c r="C26" s="261"/>
      <c r="D26" s="261"/>
      <c r="E26" s="261"/>
      <c r="F26" s="261"/>
      <c r="G26" s="261"/>
      <c r="H26" s="261"/>
      <c r="I26" s="261"/>
      <c r="J26" s="261"/>
      <c r="K26" s="259">
        <v>2953882379.1300001</v>
      </c>
      <c r="L26" s="259"/>
      <c r="M26" s="259"/>
      <c r="N26" s="259"/>
      <c r="O26" s="259"/>
      <c r="P26" s="259"/>
      <c r="Q26" s="259"/>
      <c r="R26" s="259"/>
      <c r="S26" s="259"/>
      <c r="T26" s="259"/>
      <c r="U26" s="259"/>
      <c r="V26" s="257">
        <v>1</v>
      </c>
      <c r="W26" s="257"/>
      <c r="X26" s="257"/>
      <c r="Y26" s="257"/>
      <c r="Z26" s="257"/>
      <c r="AA26" s="257"/>
      <c r="AB26" s="257"/>
      <c r="AC26" s="257"/>
      <c r="AD26" s="257"/>
      <c r="AE26" s="257"/>
      <c r="AF26" s="255">
        <v>44202</v>
      </c>
      <c r="AG26" s="255"/>
      <c r="AH26" s="255"/>
      <c r="AI26" s="255"/>
      <c r="AJ26" s="255"/>
      <c r="AK26" s="255"/>
      <c r="AL26" s="255"/>
      <c r="AM26" s="255"/>
      <c r="AN26" s="255"/>
      <c r="AO26" s="51">
        <v>1</v>
      </c>
    </row>
    <row r="27" spans="2:44" s="1" customFormat="1" ht="8" x14ac:dyDescent="0.2"/>
    <row r="28" spans="2:44" s="1" customFormat="1" ht="13" x14ac:dyDescent="0.2">
      <c r="B28" s="247" t="s">
        <v>1170</v>
      </c>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47"/>
      <c r="AR28" s="247"/>
    </row>
    <row r="29" spans="2:44" s="1" customFormat="1" ht="8" x14ac:dyDescent="0.2"/>
    <row r="30" spans="2:44" s="1" customFormat="1" ht="10.5" x14ac:dyDescent="0.2">
      <c r="B30" s="244" t="s">
        <v>1058</v>
      </c>
      <c r="C30" s="244"/>
      <c r="D30" s="244"/>
      <c r="E30" s="244"/>
      <c r="F30" s="244"/>
      <c r="G30" s="244"/>
      <c r="H30" s="244"/>
      <c r="I30" s="244"/>
      <c r="J30" s="244"/>
      <c r="K30" s="244" t="s">
        <v>1055</v>
      </c>
      <c r="L30" s="244"/>
      <c r="M30" s="244"/>
      <c r="N30" s="244"/>
      <c r="O30" s="244"/>
      <c r="P30" s="244"/>
      <c r="Q30" s="244"/>
      <c r="R30" s="244"/>
      <c r="S30" s="244"/>
      <c r="T30" s="244"/>
      <c r="U30" s="244"/>
      <c r="V30" s="244" t="s">
        <v>1056</v>
      </c>
      <c r="W30" s="244"/>
      <c r="X30" s="244"/>
      <c r="Y30" s="244"/>
      <c r="Z30" s="244"/>
      <c r="AA30" s="244"/>
      <c r="AB30" s="244"/>
      <c r="AC30" s="244"/>
      <c r="AD30" s="244"/>
      <c r="AE30" s="244"/>
      <c r="AF30" s="244" t="s">
        <v>1057</v>
      </c>
      <c r="AG30" s="244"/>
      <c r="AH30" s="244"/>
      <c r="AI30" s="244"/>
      <c r="AJ30" s="244"/>
      <c r="AK30" s="244"/>
      <c r="AL30" s="244"/>
      <c r="AM30" s="244"/>
      <c r="AN30" s="244" t="s">
        <v>1056</v>
      </c>
      <c r="AO30" s="244"/>
    </row>
    <row r="31" spans="2:44" s="1" customFormat="1" ht="10" x14ac:dyDescent="0.2">
      <c r="B31" s="262" t="s">
        <v>1059</v>
      </c>
      <c r="C31" s="262"/>
      <c r="D31" s="262"/>
      <c r="E31" s="262"/>
      <c r="F31" s="262"/>
      <c r="G31" s="262"/>
      <c r="H31" s="262"/>
      <c r="I31" s="262"/>
      <c r="J31" s="262"/>
      <c r="K31" s="258">
        <v>100472579.44</v>
      </c>
      <c r="L31" s="258"/>
      <c r="M31" s="258"/>
      <c r="N31" s="258"/>
      <c r="O31" s="258"/>
      <c r="P31" s="258"/>
      <c r="Q31" s="258"/>
      <c r="R31" s="258"/>
      <c r="S31" s="258"/>
      <c r="T31" s="258"/>
      <c r="U31" s="258"/>
      <c r="V31" s="256">
        <v>3.4013737361333903E-2</v>
      </c>
      <c r="W31" s="256"/>
      <c r="X31" s="256"/>
      <c r="Y31" s="256"/>
      <c r="Z31" s="256"/>
      <c r="AA31" s="256"/>
      <c r="AB31" s="256"/>
      <c r="AC31" s="256"/>
      <c r="AD31" s="256"/>
      <c r="AE31" s="256"/>
      <c r="AF31" s="254">
        <v>1058</v>
      </c>
      <c r="AG31" s="254"/>
      <c r="AH31" s="254"/>
      <c r="AI31" s="254"/>
      <c r="AJ31" s="254"/>
      <c r="AK31" s="254"/>
      <c r="AL31" s="254"/>
      <c r="AM31" s="254"/>
      <c r="AN31" s="256">
        <v>2.3935568526310999E-2</v>
      </c>
      <c r="AO31" s="256"/>
    </row>
    <row r="32" spans="2:44" s="1" customFormat="1" ht="10" x14ac:dyDescent="0.2">
      <c r="B32" s="262" t="s">
        <v>1060</v>
      </c>
      <c r="C32" s="262"/>
      <c r="D32" s="262"/>
      <c r="E32" s="262"/>
      <c r="F32" s="262"/>
      <c r="G32" s="262"/>
      <c r="H32" s="262"/>
      <c r="I32" s="262"/>
      <c r="J32" s="262"/>
      <c r="K32" s="258">
        <v>507062494.31000102</v>
      </c>
      <c r="L32" s="258"/>
      <c r="M32" s="258"/>
      <c r="N32" s="258"/>
      <c r="O32" s="258"/>
      <c r="P32" s="258"/>
      <c r="Q32" s="258"/>
      <c r="R32" s="258"/>
      <c r="S32" s="258"/>
      <c r="T32" s="258"/>
      <c r="U32" s="258"/>
      <c r="V32" s="256">
        <v>0.17165967673342</v>
      </c>
      <c r="W32" s="256"/>
      <c r="X32" s="256"/>
      <c r="Y32" s="256"/>
      <c r="Z32" s="256"/>
      <c r="AA32" s="256"/>
      <c r="AB32" s="256"/>
      <c r="AC32" s="256"/>
      <c r="AD32" s="256"/>
      <c r="AE32" s="256"/>
      <c r="AF32" s="254">
        <v>4790</v>
      </c>
      <c r="AG32" s="254"/>
      <c r="AH32" s="254"/>
      <c r="AI32" s="254"/>
      <c r="AJ32" s="254"/>
      <c r="AK32" s="254"/>
      <c r="AL32" s="254"/>
      <c r="AM32" s="254"/>
      <c r="AN32" s="256">
        <v>0.108366137278856</v>
      </c>
      <c r="AO32" s="256"/>
    </row>
    <row r="33" spans="2:41" s="1" customFormat="1" ht="10" x14ac:dyDescent="0.2">
      <c r="B33" s="262" t="s">
        <v>1061</v>
      </c>
      <c r="C33" s="262"/>
      <c r="D33" s="262"/>
      <c r="E33" s="262"/>
      <c r="F33" s="262"/>
      <c r="G33" s="262"/>
      <c r="H33" s="262"/>
      <c r="I33" s="262"/>
      <c r="J33" s="262"/>
      <c r="K33" s="258">
        <v>304657670.739999</v>
      </c>
      <c r="L33" s="258"/>
      <c r="M33" s="258"/>
      <c r="N33" s="258"/>
      <c r="O33" s="258"/>
      <c r="P33" s="258"/>
      <c r="Q33" s="258"/>
      <c r="R33" s="258"/>
      <c r="S33" s="258"/>
      <c r="T33" s="258"/>
      <c r="U33" s="258"/>
      <c r="V33" s="256">
        <v>0.103138050753981</v>
      </c>
      <c r="W33" s="256"/>
      <c r="X33" s="256"/>
      <c r="Y33" s="256"/>
      <c r="Z33" s="256"/>
      <c r="AA33" s="256"/>
      <c r="AB33" s="256"/>
      <c r="AC33" s="256"/>
      <c r="AD33" s="256"/>
      <c r="AE33" s="256"/>
      <c r="AF33" s="254">
        <v>3266</v>
      </c>
      <c r="AG33" s="254"/>
      <c r="AH33" s="254"/>
      <c r="AI33" s="254"/>
      <c r="AJ33" s="254"/>
      <c r="AK33" s="254"/>
      <c r="AL33" s="254"/>
      <c r="AM33" s="254"/>
      <c r="AN33" s="256">
        <v>7.3888059363829695E-2</v>
      </c>
      <c r="AO33" s="256"/>
    </row>
    <row r="34" spans="2:41" s="1" customFormat="1" ht="10" x14ac:dyDescent="0.2">
      <c r="B34" s="262" t="s">
        <v>1062</v>
      </c>
      <c r="C34" s="262"/>
      <c r="D34" s="262"/>
      <c r="E34" s="262"/>
      <c r="F34" s="262"/>
      <c r="G34" s="262"/>
      <c r="H34" s="262"/>
      <c r="I34" s="262"/>
      <c r="J34" s="262"/>
      <c r="K34" s="258">
        <v>466494588.609999</v>
      </c>
      <c r="L34" s="258"/>
      <c r="M34" s="258"/>
      <c r="N34" s="258"/>
      <c r="O34" s="258"/>
      <c r="P34" s="258"/>
      <c r="Q34" s="258"/>
      <c r="R34" s="258"/>
      <c r="S34" s="258"/>
      <c r="T34" s="258"/>
      <c r="U34" s="258"/>
      <c r="V34" s="256">
        <v>0.15792591875218601</v>
      </c>
      <c r="W34" s="256"/>
      <c r="X34" s="256"/>
      <c r="Y34" s="256"/>
      <c r="Z34" s="256"/>
      <c r="AA34" s="256"/>
      <c r="AB34" s="256"/>
      <c r="AC34" s="256"/>
      <c r="AD34" s="256"/>
      <c r="AE34" s="256"/>
      <c r="AF34" s="254">
        <v>5793</v>
      </c>
      <c r="AG34" s="254"/>
      <c r="AH34" s="254"/>
      <c r="AI34" s="254"/>
      <c r="AJ34" s="254"/>
      <c r="AK34" s="254"/>
      <c r="AL34" s="254"/>
      <c r="AM34" s="254"/>
      <c r="AN34" s="256">
        <v>0.13105741821636999</v>
      </c>
      <c r="AO34" s="256"/>
    </row>
    <row r="35" spans="2:41" s="1" customFormat="1" ht="10" x14ac:dyDescent="0.2">
      <c r="B35" s="262" t="s">
        <v>1063</v>
      </c>
      <c r="C35" s="262"/>
      <c r="D35" s="262"/>
      <c r="E35" s="262"/>
      <c r="F35" s="262"/>
      <c r="G35" s="262"/>
      <c r="H35" s="262"/>
      <c r="I35" s="262"/>
      <c r="J35" s="262"/>
      <c r="K35" s="258">
        <v>273794753.13999999</v>
      </c>
      <c r="L35" s="258"/>
      <c r="M35" s="258"/>
      <c r="N35" s="258"/>
      <c r="O35" s="258"/>
      <c r="P35" s="258"/>
      <c r="Q35" s="258"/>
      <c r="R35" s="258"/>
      <c r="S35" s="258"/>
      <c r="T35" s="258"/>
      <c r="U35" s="258"/>
      <c r="V35" s="256">
        <v>9.2689795326461294E-2</v>
      </c>
      <c r="W35" s="256"/>
      <c r="X35" s="256"/>
      <c r="Y35" s="256"/>
      <c r="Z35" s="256"/>
      <c r="AA35" s="256"/>
      <c r="AB35" s="256"/>
      <c r="AC35" s="256"/>
      <c r="AD35" s="256"/>
      <c r="AE35" s="256"/>
      <c r="AF35" s="254">
        <v>3621</v>
      </c>
      <c r="AG35" s="254"/>
      <c r="AH35" s="254"/>
      <c r="AI35" s="254"/>
      <c r="AJ35" s="254"/>
      <c r="AK35" s="254"/>
      <c r="AL35" s="254"/>
      <c r="AM35" s="254"/>
      <c r="AN35" s="256">
        <v>8.1919370164245997E-2</v>
      </c>
      <c r="AO35" s="256"/>
    </row>
    <row r="36" spans="2:41" s="1" customFormat="1" ht="10" x14ac:dyDescent="0.2">
      <c r="B36" s="262" t="s">
        <v>1064</v>
      </c>
      <c r="C36" s="262"/>
      <c r="D36" s="262"/>
      <c r="E36" s="262"/>
      <c r="F36" s="262"/>
      <c r="G36" s="262"/>
      <c r="H36" s="262"/>
      <c r="I36" s="262"/>
      <c r="J36" s="262"/>
      <c r="K36" s="258">
        <v>279184938.419999</v>
      </c>
      <c r="L36" s="258"/>
      <c r="M36" s="258"/>
      <c r="N36" s="258"/>
      <c r="O36" s="258"/>
      <c r="P36" s="258"/>
      <c r="Q36" s="258"/>
      <c r="R36" s="258"/>
      <c r="S36" s="258"/>
      <c r="T36" s="258"/>
      <c r="U36" s="258"/>
      <c r="V36" s="256">
        <v>9.4514575256116701E-2</v>
      </c>
      <c r="W36" s="256"/>
      <c r="X36" s="256"/>
      <c r="Y36" s="256"/>
      <c r="Z36" s="256"/>
      <c r="AA36" s="256"/>
      <c r="AB36" s="256"/>
      <c r="AC36" s="256"/>
      <c r="AD36" s="256"/>
      <c r="AE36" s="256"/>
      <c r="AF36" s="254">
        <v>4420</v>
      </c>
      <c r="AG36" s="254"/>
      <c r="AH36" s="254"/>
      <c r="AI36" s="254"/>
      <c r="AJ36" s="254"/>
      <c r="AK36" s="254"/>
      <c r="AL36" s="254"/>
      <c r="AM36" s="254"/>
      <c r="AN36" s="256">
        <v>9.9995475317858906E-2</v>
      </c>
      <c r="AO36" s="256"/>
    </row>
    <row r="37" spans="2:41" s="1" customFormat="1" ht="10" x14ac:dyDescent="0.2">
      <c r="B37" s="262" t="s">
        <v>1065</v>
      </c>
      <c r="C37" s="262"/>
      <c r="D37" s="262"/>
      <c r="E37" s="262"/>
      <c r="F37" s="262"/>
      <c r="G37" s="262"/>
      <c r="H37" s="262"/>
      <c r="I37" s="262"/>
      <c r="J37" s="262"/>
      <c r="K37" s="258">
        <v>617914537.03999996</v>
      </c>
      <c r="L37" s="258"/>
      <c r="M37" s="258"/>
      <c r="N37" s="258"/>
      <c r="O37" s="258"/>
      <c r="P37" s="258"/>
      <c r="Q37" s="258"/>
      <c r="R37" s="258"/>
      <c r="S37" s="258"/>
      <c r="T37" s="258"/>
      <c r="U37" s="258"/>
      <c r="V37" s="256">
        <v>0.209187251803165</v>
      </c>
      <c r="W37" s="256"/>
      <c r="X37" s="256"/>
      <c r="Y37" s="256"/>
      <c r="Z37" s="256"/>
      <c r="AA37" s="256"/>
      <c r="AB37" s="256"/>
      <c r="AC37" s="256"/>
      <c r="AD37" s="256"/>
      <c r="AE37" s="256"/>
      <c r="AF37" s="254">
        <v>11675</v>
      </c>
      <c r="AG37" s="254"/>
      <c r="AH37" s="254"/>
      <c r="AI37" s="254"/>
      <c r="AJ37" s="254"/>
      <c r="AK37" s="254"/>
      <c r="AL37" s="254"/>
      <c r="AM37" s="254"/>
      <c r="AN37" s="256">
        <v>0.264128319985521</v>
      </c>
      <c r="AO37" s="256"/>
    </row>
    <row r="38" spans="2:41" s="1" customFormat="1" ht="10" x14ac:dyDescent="0.2">
      <c r="B38" s="262" t="s">
        <v>1066</v>
      </c>
      <c r="C38" s="262"/>
      <c r="D38" s="262"/>
      <c r="E38" s="262"/>
      <c r="F38" s="262"/>
      <c r="G38" s="262"/>
      <c r="H38" s="262"/>
      <c r="I38" s="262"/>
      <c r="J38" s="262"/>
      <c r="K38" s="258">
        <v>324896759.69000101</v>
      </c>
      <c r="L38" s="258"/>
      <c r="M38" s="258"/>
      <c r="N38" s="258"/>
      <c r="O38" s="258"/>
      <c r="P38" s="258"/>
      <c r="Q38" s="258"/>
      <c r="R38" s="258"/>
      <c r="S38" s="258"/>
      <c r="T38" s="258"/>
      <c r="U38" s="258"/>
      <c r="V38" s="256">
        <v>0.109989741631382</v>
      </c>
      <c r="W38" s="256"/>
      <c r="X38" s="256"/>
      <c r="Y38" s="256"/>
      <c r="Z38" s="256"/>
      <c r="AA38" s="256"/>
      <c r="AB38" s="256"/>
      <c r="AC38" s="256"/>
      <c r="AD38" s="256"/>
      <c r="AE38" s="256"/>
      <c r="AF38" s="254">
        <v>6929</v>
      </c>
      <c r="AG38" s="254"/>
      <c r="AH38" s="254"/>
      <c r="AI38" s="254"/>
      <c r="AJ38" s="254"/>
      <c r="AK38" s="254"/>
      <c r="AL38" s="254"/>
      <c r="AM38" s="254"/>
      <c r="AN38" s="256">
        <v>0.156757612777702</v>
      </c>
      <c r="AO38" s="256"/>
    </row>
    <row r="39" spans="2:41" s="1" customFormat="1" ht="10" x14ac:dyDescent="0.2">
      <c r="B39" s="262" t="s">
        <v>1067</v>
      </c>
      <c r="C39" s="262"/>
      <c r="D39" s="262"/>
      <c r="E39" s="262"/>
      <c r="F39" s="262"/>
      <c r="G39" s="262"/>
      <c r="H39" s="262"/>
      <c r="I39" s="262"/>
      <c r="J39" s="262"/>
      <c r="K39" s="258">
        <v>48222394.220000103</v>
      </c>
      <c r="L39" s="258"/>
      <c r="M39" s="258"/>
      <c r="N39" s="258"/>
      <c r="O39" s="258"/>
      <c r="P39" s="258"/>
      <c r="Q39" s="258"/>
      <c r="R39" s="258"/>
      <c r="S39" s="258"/>
      <c r="T39" s="258"/>
      <c r="U39" s="258"/>
      <c r="V39" s="256">
        <v>1.6325089502786098E-2</v>
      </c>
      <c r="W39" s="256"/>
      <c r="X39" s="256"/>
      <c r="Y39" s="256"/>
      <c r="Z39" s="256"/>
      <c r="AA39" s="256"/>
      <c r="AB39" s="256"/>
      <c r="AC39" s="256"/>
      <c r="AD39" s="256"/>
      <c r="AE39" s="256"/>
      <c r="AF39" s="254">
        <v>1470</v>
      </c>
      <c r="AG39" s="254"/>
      <c r="AH39" s="254"/>
      <c r="AI39" s="254"/>
      <c r="AJ39" s="254"/>
      <c r="AK39" s="254"/>
      <c r="AL39" s="254"/>
      <c r="AM39" s="254"/>
      <c r="AN39" s="256">
        <v>3.3256413736934998E-2</v>
      </c>
      <c r="AO39" s="256"/>
    </row>
    <row r="40" spans="2:41" s="1" customFormat="1" ht="10" x14ac:dyDescent="0.2">
      <c r="B40" s="262" t="s">
        <v>1068</v>
      </c>
      <c r="C40" s="262"/>
      <c r="D40" s="262"/>
      <c r="E40" s="262"/>
      <c r="F40" s="262"/>
      <c r="G40" s="262"/>
      <c r="H40" s="262"/>
      <c r="I40" s="262"/>
      <c r="J40" s="262"/>
      <c r="K40" s="258">
        <v>4931263.92</v>
      </c>
      <c r="L40" s="258"/>
      <c r="M40" s="258"/>
      <c r="N40" s="258"/>
      <c r="O40" s="258"/>
      <c r="P40" s="258"/>
      <c r="Q40" s="258"/>
      <c r="R40" s="258"/>
      <c r="S40" s="258"/>
      <c r="T40" s="258"/>
      <c r="U40" s="258"/>
      <c r="V40" s="256">
        <v>1.66941783289705E-3</v>
      </c>
      <c r="W40" s="256"/>
      <c r="X40" s="256"/>
      <c r="Y40" s="256"/>
      <c r="Z40" s="256"/>
      <c r="AA40" s="256"/>
      <c r="AB40" s="256"/>
      <c r="AC40" s="256"/>
      <c r="AD40" s="256"/>
      <c r="AE40" s="256"/>
      <c r="AF40" s="254">
        <v>195</v>
      </c>
      <c r="AG40" s="254"/>
      <c r="AH40" s="254"/>
      <c r="AI40" s="254"/>
      <c r="AJ40" s="254"/>
      <c r="AK40" s="254"/>
      <c r="AL40" s="254"/>
      <c r="AM40" s="254"/>
      <c r="AN40" s="256">
        <v>4.4115650875525998E-3</v>
      </c>
      <c r="AO40" s="256"/>
    </row>
    <row r="41" spans="2:41" s="1" customFormat="1" ht="10" x14ac:dyDescent="0.2">
      <c r="B41" s="262" t="s">
        <v>1069</v>
      </c>
      <c r="C41" s="262"/>
      <c r="D41" s="262"/>
      <c r="E41" s="262"/>
      <c r="F41" s="262"/>
      <c r="G41" s="262"/>
      <c r="H41" s="262"/>
      <c r="I41" s="262"/>
      <c r="J41" s="262"/>
      <c r="K41" s="258">
        <v>1690278.37</v>
      </c>
      <c r="L41" s="258"/>
      <c r="M41" s="258"/>
      <c r="N41" s="258"/>
      <c r="O41" s="258"/>
      <c r="P41" s="258"/>
      <c r="Q41" s="258"/>
      <c r="R41" s="258"/>
      <c r="S41" s="258"/>
      <c r="T41" s="258"/>
      <c r="U41" s="258"/>
      <c r="V41" s="256">
        <v>5.7222263890474698E-4</v>
      </c>
      <c r="W41" s="256"/>
      <c r="X41" s="256"/>
      <c r="Y41" s="256"/>
      <c r="Z41" s="256"/>
      <c r="AA41" s="256"/>
      <c r="AB41" s="256"/>
      <c r="AC41" s="256"/>
      <c r="AD41" s="256"/>
      <c r="AE41" s="256"/>
      <c r="AF41" s="254">
        <v>58</v>
      </c>
      <c r="AG41" s="254"/>
      <c r="AH41" s="254"/>
      <c r="AI41" s="254"/>
      <c r="AJ41" s="254"/>
      <c r="AK41" s="254"/>
      <c r="AL41" s="254"/>
      <c r="AM41" s="254"/>
      <c r="AN41" s="256">
        <v>1.3121578209130799E-3</v>
      </c>
      <c r="AO41" s="256"/>
    </row>
    <row r="42" spans="2:41" s="1" customFormat="1" ht="10" x14ac:dyDescent="0.2">
      <c r="B42" s="262" t="s">
        <v>1070</v>
      </c>
      <c r="C42" s="262"/>
      <c r="D42" s="262"/>
      <c r="E42" s="262"/>
      <c r="F42" s="262"/>
      <c r="G42" s="262"/>
      <c r="H42" s="262"/>
      <c r="I42" s="262"/>
      <c r="J42" s="262"/>
      <c r="K42" s="258">
        <v>2765627.09</v>
      </c>
      <c r="L42" s="258"/>
      <c r="M42" s="258"/>
      <c r="N42" s="258"/>
      <c r="O42" s="258"/>
      <c r="P42" s="258"/>
      <c r="Q42" s="258"/>
      <c r="R42" s="258"/>
      <c r="S42" s="258"/>
      <c r="T42" s="258"/>
      <c r="U42" s="258"/>
      <c r="V42" s="256">
        <v>9.3626852224716996E-4</v>
      </c>
      <c r="W42" s="256"/>
      <c r="X42" s="256"/>
      <c r="Y42" s="256"/>
      <c r="Z42" s="256"/>
      <c r="AA42" s="256"/>
      <c r="AB42" s="256"/>
      <c r="AC42" s="256"/>
      <c r="AD42" s="256"/>
      <c r="AE42" s="256"/>
      <c r="AF42" s="254">
        <v>169</v>
      </c>
      <c r="AG42" s="254"/>
      <c r="AH42" s="254"/>
      <c r="AI42" s="254"/>
      <c r="AJ42" s="254"/>
      <c r="AK42" s="254"/>
      <c r="AL42" s="254"/>
      <c r="AM42" s="254"/>
      <c r="AN42" s="256">
        <v>3.82335640921225E-3</v>
      </c>
      <c r="AO42" s="256"/>
    </row>
    <row r="43" spans="2:41" s="1" customFormat="1" ht="10" x14ac:dyDescent="0.2">
      <c r="B43" s="262" t="s">
        <v>1071</v>
      </c>
      <c r="C43" s="262"/>
      <c r="D43" s="262"/>
      <c r="E43" s="262"/>
      <c r="F43" s="262"/>
      <c r="G43" s="262"/>
      <c r="H43" s="262"/>
      <c r="I43" s="262"/>
      <c r="J43" s="262"/>
      <c r="K43" s="258">
        <v>7486598.9000000004</v>
      </c>
      <c r="L43" s="258"/>
      <c r="M43" s="258"/>
      <c r="N43" s="258"/>
      <c r="O43" s="258"/>
      <c r="P43" s="258"/>
      <c r="Q43" s="258"/>
      <c r="R43" s="258"/>
      <c r="S43" s="258"/>
      <c r="T43" s="258"/>
      <c r="U43" s="258"/>
      <c r="V43" s="256">
        <v>2.5344945868173E-3</v>
      </c>
      <c r="W43" s="256"/>
      <c r="X43" s="256"/>
      <c r="Y43" s="256"/>
      <c r="Z43" s="256"/>
      <c r="AA43" s="256"/>
      <c r="AB43" s="256"/>
      <c r="AC43" s="256"/>
      <c r="AD43" s="256"/>
      <c r="AE43" s="256"/>
      <c r="AF43" s="254">
        <v>276</v>
      </c>
      <c r="AG43" s="254"/>
      <c r="AH43" s="254"/>
      <c r="AI43" s="254"/>
      <c r="AJ43" s="254"/>
      <c r="AK43" s="254"/>
      <c r="AL43" s="254"/>
      <c r="AM43" s="254"/>
      <c r="AN43" s="256">
        <v>6.24406135468983E-3</v>
      </c>
      <c r="AO43" s="256"/>
    </row>
    <row r="44" spans="2:41" s="1" customFormat="1" ht="10" x14ac:dyDescent="0.2">
      <c r="B44" s="262" t="s">
        <v>1072</v>
      </c>
      <c r="C44" s="262"/>
      <c r="D44" s="262"/>
      <c r="E44" s="262"/>
      <c r="F44" s="262"/>
      <c r="G44" s="262"/>
      <c r="H44" s="262"/>
      <c r="I44" s="262"/>
      <c r="J44" s="262"/>
      <c r="K44" s="258">
        <v>8220384.2999999998</v>
      </c>
      <c r="L44" s="258"/>
      <c r="M44" s="258"/>
      <c r="N44" s="258"/>
      <c r="O44" s="258"/>
      <c r="P44" s="258"/>
      <c r="Q44" s="258"/>
      <c r="R44" s="258"/>
      <c r="S44" s="258"/>
      <c r="T44" s="258"/>
      <c r="U44" s="258"/>
      <c r="V44" s="256">
        <v>2.78290847261871E-3</v>
      </c>
      <c r="W44" s="256"/>
      <c r="X44" s="256"/>
      <c r="Y44" s="256"/>
      <c r="Z44" s="256"/>
      <c r="AA44" s="256"/>
      <c r="AB44" s="256"/>
      <c r="AC44" s="256"/>
      <c r="AD44" s="256"/>
      <c r="AE44" s="256"/>
      <c r="AF44" s="254">
        <v>200</v>
      </c>
      <c r="AG44" s="254"/>
      <c r="AH44" s="254"/>
      <c r="AI44" s="254"/>
      <c r="AJ44" s="254"/>
      <c r="AK44" s="254"/>
      <c r="AL44" s="254"/>
      <c r="AM44" s="254"/>
      <c r="AN44" s="256">
        <v>4.5246821410795902E-3</v>
      </c>
      <c r="AO44" s="256"/>
    </row>
    <row r="45" spans="2:41" s="1" customFormat="1" ht="10" x14ac:dyDescent="0.2">
      <c r="B45" s="262" t="s">
        <v>1073</v>
      </c>
      <c r="C45" s="262"/>
      <c r="D45" s="262"/>
      <c r="E45" s="262"/>
      <c r="F45" s="262"/>
      <c r="G45" s="262"/>
      <c r="H45" s="262"/>
      <c r="I45" s="262"/>
      <c r="J45" s="262"/>
      <c r="K45" s="258">
        <v>1374241.76</v>
      </c>
      <c r="L45" s="258"/>
      <c r="M45" s="258"/>
      <c r="N45" s="258"/>
      <c r="O45" s="258"/>
      <c r="P45" s="258"/>
      <c r="Q45" s="258"/>
      <c r="R45" s="258"/>
      <c r="S45" s="258"/>
      <c r="T45" s="258"/>
      <c r="U45" s="258"/>
      <c r="V45" s="256">
        <v>4.6523239033124697E-4</v>
      </c>
      <c r="W45" s="256"/>
      <c r="X45" s="256"/>
      <c r="Y45" s="256"/>
      <c r="Z45" s="256"/>
      <c r="AA45" s="256"/>
      <c r="AB45" s="256"/>
      <c r="AC45" s="256"/>
      <c r="AD45" s="256"/>
      <c r="AE45" s="256"/>
      <c r="AF45" s="254">
        <v>42</v>
      </c>
      <c r="AG45" s="254"/>
      <c r="AH45" s="254"/>
      <c r="AI45" s="254"/>
      <c r="AJ45" s="254"/>
      <c r="AK45" s="254"/>
      <c r="AL45" s="254"/>
      <c r="AM45" s="254"/>
      <c r="AN45" s="256">
        <v>9.50183249626714E-4</v>
      </c>
      <c r="AO45" s="256"/>
    </row>
    <row r="46" spans="2:41" s="1" customFormat="1" ht="10" x14ac:dyDescent="0.2">
      <c r="B46" s="262" t="s">
        <v>1074</v>
      </c>
      <c r="C46" s="262"/>
      <c r="D46" s="262"/>
      <c r="E46" s="262"/>
      <c r="F46" s="262"/>
      <c r="G46" s="262"/>
      <c r="H46" s="262"/>
      <c r="I46" s="262"/>
      <c r="J46" s="262"/>
      <c r="K46" s="258">
        <v>194804.92</v>
      </c>
      <c r="L46" s="258"/>
      <c r="M46" s="258"/>
      <c r="N46" s="258"/>
      <c r="O46" s="258"/>
      <c r="P46" s="258"/>
      <c r="Q46" s="258"/>
      <c r="R46" s="258"/>
      <c r="S46" s="258"/>
      <c r="T46" s="258"/>
      <c r="U46" s="258"/>
      <c r="V46" s="256">
        <v>6.59487735112105E-5</v>
      </c>
      <c r="W46" s="256"/>
      <c r="X46" s="256"/>
      <c r="Y46" s="256"/>
      <c r="Z46" s="256"/>
      <c r="AA46" s="256"/>
      <c r="AB46" s="256"/>
      <c r="AC46" s="256"/>
      <c r="AD46" s="256"/>
      <c r="AE46" s="256"/>
      <c r="AF46" s="254">
        <v>10</v>
      </c>
      <c r="AG46" s="254"/>
      <c r="AH46" s="254"/>
      <c r="AI46" s="254"/>
      <c r="AJ46" s="254"/>
      <c r="AK46" s="254"/>
      <c r="AL46" s="254"/>
      <c r="AM46" s="254"/>
      <c r="AN46" s="256">
        <v>2.2623410705397901E-4</v>
      </c>
      <c r="AO46" s="256"/>
    </row>
    <row r="47" spans="2:41" s="1" customFormat="1" ht="10" x14ac:dyDescent="0.2">
      <c r="B47" s="262" t="s">
        <v>1075</v>
      </c>
      <c r="C47" s="262"/>
      <c r="D47" s="262"/>
      <c r="E47" s="262"/>
      <c r="F47" s="262"/>
      <c r="G47" s="262"/>
      <c r="H47" s="262"/>
      <c r="I47" s="262"/>
      <c r="J47" s="262"/>
      <c r="K47" s="258">
        <v>878824.21</v>
      </c>
      <c r="L47" s="258"/>
      <c r="M47" s="258"/>
      <c r="N47" s="258"/>
      <c r="O47" s="258"/>
      <c r="P47" s="258"/>
      <c r="Q47" s="258"/>
      <c r="R47" s="258"/>
      <c r="S47" s="258"/>
      <c r="T47" s="258"/>
      <c r="U47" s="258"/>
      <c r="V47" s="256">
        <v>2.9751496410592999E-4</v>
      </c>
      <c r="W47" s="256"/>
      <c r="X47" s="256"/>
      <c r="Y47" s="256"/>
      <c r="Z47" s="256"/>
      <c r="AA47" s="256"/>
      <c r="AB47" s="256"/>
      <c r="AC47" s="256"/>
      <c r="AD47" s="256"/>
      <c r="AE47" s="256"/>
      <c r="AF47" s="254">
        <v>33</v>
      </c>
      <c r="AG47" s="254"/>
      <c r="AH47" s="254"/>
      <c r="AI47" s="254"/>
      <c r="AJ47" s="254"/>
      <c r="AK47" s="254"/>
      <c r="AL47" s="254"/>
      <c r="AM47" s="254"/>
      <c r="AN47" s="256">
        <v>7.46572553278132E-4</v>
      </c>
      <c r="AO47" s="256"/>
    </row>
    <row r="48" spans="2:41" s="1" customFormat="1" ht="10" x14ac:dyDescent="0.2">
      <c r="B48" s="262" t="s">
        <v>1076</v>
      </c>
      <c r="C48" s="262"/>
      <c r="D48" s="262"/>
      <c r="E48" s="262"/>
      <c r="F48" s="262"/>
      <c r="G48" s="262"/>
      <c r="H48" s="262"/>
      <c r="I48" s="262"/>
      <c r="J48" s="262"/>
      <c r="K48" s="258">
        <v>2326649.92</v>
      </c>
      <c r="L48" s="258"/>
      <c r="M48" s="258"/>
      <c r="N48" s="258"/>
      <c r="O48" s="258"/>
      <c r="P48" s="258"/>
      <c r="Q48" s="258"/>
      <c r="R48" s="258"/>
      <c r="S48" s="258"/>
      <c r="T48" s="258"/>
      <c r="U48" s="258"/>
      <c r="V48" s="256">
        <v>7.8765828200825702E-4</v>
      </c>
      <c r="W48" s="256"/>
      <c r="X48" s="256"/>
      <c r="Y48" s="256"/>
      <c r="Z48" s="256"/>
      <c r="AA48" s="256"/>
      <c r="AB48" s="256"/>
      <c r="AC48" s="256"/>
      <c r="AD48" s="256"/>
      <c r="AE48" s="256"/>
      <c r="AF48" s="254">
        <v>106</v>
      </c>
      <c r="AG48" s="254"/>
      <c r="AH48" s="254"/>
      <c r="AI48" s="254"/>
      <c r="AJ48" s="254"/>
      <c r="AK48" s="254"/>
      <c r="AL48" s="254"/>
      <c r="AM48" s="254"/>
      <c r="AN48" s="256">
        <v>2.3980815347721799E-3</v>
      </c>
      <c r="AO48" s="256"/>
    </row>
    <row r="49" spans="2:44" s="1" customFormat="1" ht="10" x14ac:dyDescent="0.2">
      <c r="B49" s="262" t="s">
        <v>1077</v>
      </c>
      <c r="C49" s="262"/>
      <c r="D49" s="262"/>
      <c r="E49" s="262"/>
      <c r="F49" s="262"/>
      <c r="G49" s="262"/>
      <c r="H49" s="262"/>
      <c r="I49" s="262"/>
      <c r="J49" s="262"/>
      <c r="K49" s="258">
        <v>882286.64</v>
      </c>
      <c r="L49" s="258"/>
      <c r="M49" s="258"/>
      <c r="N49" s="258"/>
      <c r="O49" s="258"/>
      <c r="P49" s="258"/>
      <c r="Q49" s="258"/>
      <c r="R49" s="258"/>
      <c r="S49" s="258"/>
      <c r="T49" s="258"/>
      <c r="U49" s="258"/>
      <c r="V49" s="256">
        <v>2.9868712655371798E-4</v>
      </c>
      <c r="W49" s="256"/>
      <c r="X49" s="256"/>
      <c r="Y49" s="256"/>
      <c r="Z49" s="256"/>
      <c r="AA49" s="256"/>
      <c r="AB49" s="256"/>
      <c r="AC49" s="256"/>
      <c r="AD49" s="256"/>
      <c r="AE49" s="256"/>
      <c r="AF49" s="254">
        <v>71</v>
      </c>
      <c r="AG49" s="254"/>
      <c r="AH49" s="254"/>
      <c r="AI49" s="254"/>
      <c r="AJ49" s="254"/>
      <c r="AK49" s="254"/>
      <c r="AL49" s="254"/>
      <c r="AM49" s="254"/>
      <c r="AN49" s="256">
        <v>1.6062621600832501E-3</v>
      </c>
      <c r="AO49" s="256"/>
    </row>
    <row r="50" spans="2:44" s="1" customFormat="1" ht="10" x14ac:dyDescent="0.2">
      <c r="B50" s="262" t="s">
        <v>1078</v>
      </c>
      <c r="C50" s="262"/>
      <c r="D50" s="262"/>
      <c r="E50" s="262"/>
      <c r="F50" s="262"/>
      <c r="G50" s="262"/>
      <c r="H50" s="262"/>
      <c r="I50" s="262"/>
      <c r="J50" s="262"/>
      <c r="K50" s="258">
        <v>155525.23000000001</v>
      </c>
      <c r="L50" s="258"/>
      <c r="M50" s="258"/>
      <c r="N50" s="258"/>
      <c r="O50" s="258"/>
      <c r="P50" s="258"/>
      <c r="Q50" s="258"/>
      <c r="R50" s="258"/>
      <c r="S50" s="258"/>
      <c r="T50" s="258"/>
      <c r="U50" s="258"/>
      <c r="V50" s="256">
        <v>5.2651124871737897E-5</v>
      </c>
      <c r="W50" s="256"/>
      <c r="X50" s="256"/>
      <c r="Y50" s="256"/>
      <c r="Z50" s="256"/>
      <c r="AA50" s="256"/>
      <c r="AB50" s="256"/>
      <c r="AC50" s="256"/>
      <c r="AD50" s="256"/>
      <c r="AE50" s="256"/>
      <c r="AF50" s="254">
        <v>15</v>
      </c>
      <c r="AG50" s="254"/>
      <c r="AH50" s="254"/>
      <c r="AI50" s="254"/>
      <c r="AJ50" s="254"/>
      <c r="AK50" s="254"/>
      <c r="AL50" s="254"/>
      <c r="AM50" s="254"/>
      <c r="AN50" s="256">
        <v>3.3935116058096898E-4</v>
      </c>
      <c r="AO50" s="256"/>
    </row>
    <row r="51" spans="2:44" s="1" customFormat="1" ht="10" x14ac:dyDescent="0.2">
      <c r="B51" s="262" t="s">
        <v>1079</v>
      </c>
      <c r="C51" s="262"/>
      <c r="D51" s="262"/>
      <c r="E51" s="262"/>
      <c r="F51" s="262"/>
      <c r="G51" s="262"/>
      <c r="H51" s="262"/>
      <c r="I51" s="262"/>
      <c r="J51" s="262"/>
      <c r="K51" s="258">
        <v>250000</v>
      </c>
      <c r="L51" s="258"/>
      <c r="M51" s="258"/>
      <c r="N51" s="258"/>
      <c r="O51" s="258"/>
      <c r="P51" s="258"/>
      <c r="Q51" s="258"/>
      <c r="R51" s="258"/>
      <c r="S51" s="258"/>
      <c r="T51" s="258"/>
      <c r="U51" s="258"/>
      <c r="V51" s="256">
        <v>8.4634378730283696E-5</v>
      </c>
      <c r="W51" s="256"/>
      <c r="X51" s="256"/>
      <c r="Y51" s="256"/>
      <c r="Z51" s="256"/>
      <c r="AA51" s="256"/>
      <c r="AB51" s="256"/>
      <c r="AC51" s="256"/>
      <c r="AD51" s="256"/>
      <c r="AE51" s="256"/>
      <c r="AF51" s="254">
        <v>2</v>
      </c>
      <c r="AG51" s="254"/>
      <c r="AH51" s="254"/>
      <c r="AI51" s="254"/>
      <c r="AJ51" s="254"/>
      <c r="AK51" s="254"/>
      <c r="AL51" s="254"/>
      <c r="AM51" s="254"/>
      <c r="AN51" s="256">
        <v>4.5246821410795902E-5</v>
      </c>
      <c r="AO51" s="256"/>
    </row>
    <row r="52" spans="2:44" s="1" customFormat="1" ht="10" x14ac:dyDescent="0.2">
      <c r="B52" s="262" t="s">
        <v>1080</v>
      </c>
      <c r="C52" s="262"/>
      <c r="D52" s="262"/>
      <c r="E52" s="262"/>
      <c r="F52" s="262"/>
      <c r="G52" s="262"/>
      <c r="H52" s="262"/>
      <c r="I52" s="262"/>
      <c r="J52" s="262"/>
      <c r="K52" s="258">
        <v>1483.91</v>
      </c>
      <c r="L52" s="258"/>
      <c r="M52" s="258"/>
      <c r="N52" s="258"/>
      <c r="O52" s="258"/>
      <c r="P52" s="258"/>
      <c r="Q52" s="258"/>
      <c r="R52" s="258"/>
      <c r="S52" s="258"/>
      <c r="T52" s="258"/>
      <c r="U52" s="258"/>
      <c r="V52" s="256">
        <v>5.0235920376662101E-7</v>
      </c>
      <c r="W52" s="256"/>
      <c r="X52" s="256"/>
      <c r="Y52" s="256"/>
      <c r="Z52" s="256"/>
      <c r="AA52" s="256"/>
      <c r="AB52" s="256"/>
      <c r="AC52" s="256"/>
      <c r="AD52" s="256"/>
      <c r="AE52" s="256"/>
      <c r="AF52" s="254">
        <v>1</v>
      </c>
      <c r="AG52" s="254"/>
      <c r="AH52" s="254"/>
      <c r="AI52" s="254"/>
      <c r="AJ52" s="254"/>
      <c r="AK52" s="254"/>
      <c r="AL52" s="254"/>
      <c r="AM52" s="254"/>
      <c r="AN52" s="256">
        <v>2.26234107053979E-5</v>
      </c>
      <c r="AO52" s="256"/>
    </row>
    <row r="53" spans="2:44" s="1" customFormat="1" ht="10" x14ac:dyDescent="0.2">
      <c r="B53" s="262" t="s">
        <v>1081</v>
      </c>
      <c r="C53" s="262"/>
      <c r="D53" s="262"/>
      <c r="E53" s="262"/>
      <c r="F53" s="262"/>
      <c r="G53" s="262"/>
      <c r="H53" s="262"/>
      <c r="I53" s="262"/>
      <c r="J53" s="262"/>
      <c r="K53" s="258">
        <v>23694.35</v>
      </c>
      <c r="L53" s="258"/>
      <c r="M53" s="258"/>
      <c r="N53" s="258"/>
      <c r="O53" s="258"/>
      <c r="P53" s="258"/>
      <c r="Q53" s="258"/>
      <c r="R53" s="258"/>
      <c r="S53" s="258"/>
      <c r="T53" s="258"/>
      <c r="U53" s="258"/>
      <c r="V53" s="256">
        <v>8.0214263666715897E-6</v>
      </c>
      <c r="W53" s="256"/>
      <c r="X53" s="256"/>
      <c r="Y53" s="256"/>
      <c r="Z53" s="256"/>
      <c r="AA53" s="256"/>
      <c r="AB53" s="256"/>
      <c r="AC53" s="256"/>
      <c r="AD53" s="256"/>
      <c r="AE53" s="256"/>
      <c r="AF53" s="254">
        <v>2</v>
      </c>
      <c r="AG53" s="254"/>
      <c r="AH53" s="254"/>
      <c r="AI53" s="254"/>
      <c r="AJ53" s="254"/>
      <c r="AK53" s="254"/>
      <c r="AL53" s="254"/>
      <c r="AM53" s="254"/>
      <c r="AN53" s="256">
        <v>4.5246821410795902E-5</v>
      </c>
      <c r="AO53" s="256"/>
    </row>
    <row r="54" spans="2:44" s="1" customFormat="1" ht="10.5" x14ac:dyDescent="0.2">
      <c r="B54" s="263"/>
      <c r="C54" s="263"/>
      <c r="D54" s="263"/>
      <c r="E54" s="263"/>
      <c r="F54" s="263"/>
      <c r="G54" s="263"/>
      <c r="H54" s="263"/>
      <c r="I54" s="263"/>
      <c r="J54" s="263"/>
      <c r="K54" s="259">
        <v>2953882379.1300001</v>
      </c>
      <c r="L54" s="259"/>
      <c r="M54" s="259"/>
      <c r="N54" s="259"/>
      <c r="O54" s="259"/>
      <c r="P54" s="259"/>
      <c r="Q54" s="259"/>
      <c r="R54" s="259"/>
      <c r="S54" s="259"/>
      <c r="T54" s="259"/>
      <c r="U54" s="259"/>
      <c r="V54" s="257">
        <v>1</v>
      </c>
      <c r="W54" s="257"/>
      <c r="X54" s="257"/>
      <c r="Y54" s="257"/>
      <c r="Z54" s="257"/>
      <c r="AA54" s="257"/>
      <c r="AB54" s="257"/>
      <c r="AC54" s="257"/>
      <c r="AD54" s="257"/>
      <c r="AE54" s="257"/>
      <c r="AF54" s="255">
        <v>44202</v>
      </c>
      <c r="AG54" s="255"/>
      <c r="AH54" s="255"/>
      <c r="AI54" s="255"/>
      <c r="AJ54" s="255"/>
      <c r="AK54" s="255"/>
      <c r="AL54" s="255"/>
      <c r="AM54" s="255"/>
      <c r="AN54" s="257">
        <v>1</v>
      </c>
      <c r="AO54" s="257"/>
    </row>
    <row r="55" spans="2:44" s="1" customFormat="1" ht="8" x14ac:dyDescent="0.2"/>
    <row r="56" spans="2:44" s="1" customFormat="1" ht="13" x14ac:dyDescent="0.2">
      <c r="B56" s="247" t="s">
        <v>1171</v>
      </c>
      <c r="C56" s="247"/>
      <c r="D56" s="247"/>
      <c r="E56" s="247"/>
      <c r="F56" s="247"/>
      <c r="G56" s="247"/>
      <c r="H56" s="247"/>
      <c r="I56" s="247"/>
      <c r="J56" s="247"/>
      <c r="K56" s="247"/>
      <c r="L56" s="247"/>
      <c r="M56" s="247"/>
      <c r="N56" s="247"/>
      <c r="O56" s="247"/>
      <c r="P56" s="247"/>
      <c r="Q56" s="247"/>
      <c r="R56" s="247"/>
      <c r="S56" s="247"/>
      <c r="T56" s="247"/>
      <c r="U56" s="247"/>
      <c r="V56" s="247"/>
      <c r="W56" s="247"/>
      <c r="X56" s="247"/>
      <c r="Y56" s="247"/>
      <c r="Z56" s="247"/>
      <c r="AA56" s="247"/>
      <c r="AB56" s="247"/>
      <c r="AC56" s="247"/>
      <c r="AD56" s="247"/>
      <c r="AE56" s="247"/>
      <c r="AF56" s="247"/>
      <c r="AG56" s="247"/>
      <c r="AH56" s="247"/>
      <c r="AI56" s="247"/>
      <c r="AJ56" s="247"/>
      <c r="AK56" s="247"/>
      <c r="AL56" s="247"/>
      <c r="AM56" s="247"/>
      <c r="AN56" s="247"/>
      <c r="AO56" s="247"/>
      <c r="AP56" s="247"/>
      <c r="AQ56" s="247"/>
      <c r="AR56" s="247"/>
    </row>
    <row r="57" spans="2:44" s="1" customFormat="1" ht="8" x14ac:dyDescent="0.2"/>
    <row r="58" spans="2:44" s="1" customFormat="1" ht="10.5" x14ac:dyDescent="0.2">
      <c r="B58" s="244" t="s">
        <v>1058</v>
      </c>
      <c r="C58" s="244"/>
      <c r="D58" s="244"/>
      <c r="E58" s="244"/>
      <c r="F58" s="244"/>
      <c r="G58" s="244"/>
      <c r="H58" s="244"/>
      <c r="I58" s="244"/>
      <c r="J58" s="244"/>
      <c r="K58" s="244"/>
      <c r="L58" s="244" t="s">
        <v>1055</v>
      </c>
      <c r="M58" s="244"/>
      <c r="N58" s="244"/>
      <c r="O58" s="244"/>
      <c r="P58" s="244"/>
      <c r="Q58" s="244"/>
      <c r="R58" s="244"/>
      <c r="S58" s="244"/>
      <c r="T58" s="244"/>
      <c r="U58" s="244"/>
      <c r="V58" s="244" t="s">
        <v>1056</v>
      </c>
      <c r="W58" s="244"/>
      <c r="X58" s="244"/>
      <c r="Y58" s="244"/>
      <c r="Z58" s="244"/>
      <c r="AA58" s="244"/>
      <c r="AB58" s="244"/>
      <c r="AC58" s="244"/>
      <c r="AD58" s="244"/>
      <c r="AE58" s="244"/>
      <c r="AF58" s="244" t="s">
        <v>1057</v>
      </c>
      <c r="AG58" s="244"/>
      <c r="AH58" s="244"/>
      <c r="AI58" s="244"/>
      <c r="AJ58" s="244"/>
      <c r="AK58" s="244" t="s">
        <v>1056</v>
      </c>
      <c r="AL58" s="244"/>
      <c r="AM58" s="244"/>
      <c r="AN58" s="244"/>
      <c r="AO58" s="244"/>
      <c r="AP58" s="244"/>
      <c r="AQ58" s="244"/>
    </row>
    <row r="59" spans="2:44" s="1" customFormat="1" ht="10" x14ac:dyDescent="0.2">
      <c r="B59" s="262" t="s">
        <v>1082</v>
      </c>
      <c r="C59" s="262"/>
      <c r="D59" s="262"/>
      <c r="E59" s="262"/>
      <c r="F59" s="262"/>
      <c r="G59" s="262"/>
      <c r="H59" s="262"/>
      <c r="I59" s="262"/>
      <c r="J59" s="262"/>
      <c r="K59" s="262"/>
      <c r="L59" s="258">
        <v>0</v>
      </c>
      <c r="M59" s="258"/>
      <c r="N59" s="258"/>
      <c r="O59" s="258"/>
      <c r="P59" s="258"/>
      <c r="Q59" s="258"/>
      <c r="R59" s="258"/>
      <c r="S59" s="258"/>
      <c r="T59" s="258"/>
      <c r="U59" s="258"/>
      <c r="V59" s="256">
        <v>0</v>
      </c>
      <c r="W59" s="256"/>
      <c r="X59" s="256"/>
      <c r="Y59" s="256"/>
      <c r="Z59" s="256"/>
      <c r="AA59" s="256"/>
      <c r="AB59" s="256"/>
      <c r="AC59" s="256"/>
      <c r="AD59" s="256"/>
      <c r="AE59" s="256"/>
      <c r="AF59" s="254">
        <v>122</v>
      </c>
      <c r="AG59" s="254"/>
      <c r="AH59" s="254"/>
      <c r="AI59" s="254"/>
      <c r="AJ59" s="254"/>
      <c r="AK59" s="256">
        <v>2.7600561060585498E-3</v>
      </c>
      <c r="AL59" s="256"/>
      <c r="AM59" s="256"/>
      <c r="AN59" s="256"/>
      <c r="AO59" s="256"/>
      <c r="AP59" s="256"/>
      <c r="AQ59" s="256"/>
    </row>
    <row r="60" spans="2:44" s="1" customFormat="1" ht="10" x14ac:dyDescent="0.2">
      <c r="B60" s="262" t="s">
        <v>1059</v>
      </c>
      <c r="C60" s="262"/>
      <c r="D60" s="262"/>
      <c r="E60" s="262"/>
      <c r="F60" s="262"/>
      <c r="G60" s="262"/>
      <c r="H60" s="262"/>
      <c r="I60" s="262"/>
      <c r="J60" s="262"/>
      <c r="K60" s="262"/>
      <c r="L60" s="258">
        <v>18093730.82</v>
      </c>
      <c r="M60" s="258"/>
      <c r="N60" s="258"/>
      <c r="O60" s="258"/>
      <c r="P60" s="258"/>
      <c r="Q60" s="258"/>
      <c r="R60" s="258"/>
      <c r="S60" s="258"/>
      <c r="T60" s="258"/>
      <c r="U60" s="258"/>
      <c r="V60" s="256">
        <v>6.1254066674547502E-3</v>
      </c>
      <c r="W60" s="256"/>
      <c r="X60" s="256"/>
      <c r="Y60" s="256"/>
      <c r="Z60" s="256"/>
      <c r="AA60" s="256"/>
      <c r="AB60" s="256"/>
      <c r="AC60" s="256"/>
      <c r="AD60" s="256"/>
      <c r="AE60" s="256"/>
      <c r="AF60" s="254">
        <v>826</v>
      </c>
      <c r="AG60" s="254"/>
      <c r="AH60" s="254"/>
      <c r="AI60" s="254"/>
      <c r="AJ60" s="254"/>
      <c r="AK60" s="256">
        <v>1.8686937242658699E-2</v>
      </c>
      <c r="AL60" s="256"/>
      <c r="AM60" s="256"/>
      <c r="AN60" s="256"/>
      <c r="AO60" s="256"/>
      <c r="AP60" s="256"/>
      <c r="AQ60" s="256"/>
    </row>
    <row r="61" spans="2:44" s="1" customFormat="1" ht="10" x14ac:dyDescent="0.2">
      <c r="B61" s="262" t="s">
        <v>1060</v>
      </c>
      <c r="C61" s="262"/>
      <c r="D61" s="262"/>
      <c r="E61" s="262"/>
      <c r="F61" s="262"/>
      <c r="G61" s="262"/>
      <c r="H61" s="262"/>
      <c r="I61" s="262"/>
      <c r="J61" s="262"/>
      <c r="K61" s="262"/>
      <c r="L61" s="258">
        <v>31609112.099999901</v>
      </c>
      <c r="M61" s="258"/>
      <c r="N61" s="258"/>
      <c r="O61" s="258"/>
      <c r="P61" s="258"/>
      <c r="Q61" s="258"/>
      <c r="R61" s="258"/>
      <c r="S61" s="258"/>
      <c r="T61" s="258"/>
      <c r="U61" s="258"/>
      <c r="V61" s="256">
        <v>1.07008702591976E-2</v>
      </c>
      <c r="W61" s="256"/>
      <c r="X61" s="256"/>
      <c r="Y61" s="256"/>
      <c r="Z61" s="256"/>
      <c r="AA61" s="256"/>
      <c r="AB61" s="256"/>
      <c r="AC61" s="256"/>
      <c r="AD61" s="256"/>
      <c r="AE61" s="256"/>
      <c r="AF61" s="254">
        <v>1475</v>
      </c>
      <c r="AG61" s="254"/>
      <c r="AH61" s="254"/>
      <c r="AI61" s="254"/>
      <c r="AJ61" s="254"/>
      <c r="AK61" s="256">
        <v>3.3369530790462003E-2</v>
      </c>
      <c r="AL61" s="256"/>
      <c r="AM61" s="256"/>
      <c r="AN61" s="256"/>
      <c r="AO61" s="256"/>
      <c r="AP61" s="256"/>
      <c r="AQ61" s="256"/>
    </row>
    <row r="62" spans="2:44" s="1" customFormat="1" ht="10" x14ac:dyDescent="0.2">
      <c r="B62" s="262" t="s">
        <v>1061</v>
      </c>
      <c r="C62" s="262"/>
      <c r="D62" s="262"/>
      <c r="E62" s="262"/>
      <c r="F62" s="262"/>
      <c r="G62" s="262"/>
      <c r="H62" s="262"/>
      <c r="I62" s="262"/>
      <c r="J62" s="262"/>
      <c r="K62" s="262"/>
      <c r="L62" s="258">
        <v>63683367.320000201</v>
      </c>
      <c r="M62" s="258"/>
      <c r="N62" s="258"/>
      <c r="O62" s="258"/>
      <c r="P62" s="258"/>
      <c r="Q62" s="258"/>
      <c r="R62" s="258"/>
      <c r="S62" s="258"/>
      <c r="T62" s="258"/>
      <c r="U62" s="258"/>
      <c r="V62" s="256">
        <v>2.1559208914322701E-2</v>
      </c>
      <c r="W62" s="256"/>
      <c r="X62" s="256"/>
      <c r="Y62" s="256"/>
      <c r="Z62" s="256"/>
      <c r="AA62" s="256"/>
      <c r="AB62" s="256"/>
      <c r="AC62" s="256"/>
      <c r="AD62" s="256"/>
      <c r="AE62" s="256"/>
      <c r="AF62" s="254">
        <v>3040</v>
      </c>
      <c r="AG62" s="254"/>
      <c r="AH62" s="254"/>
      <c r="AI62" s="254"/>
      <c r="AJ62" s="254"/>
      <c r="AK62" s="256">
        <v>6.8775168544409807E-2</v>
      </c>
      <c r="AL62" s="256"/>
      <c r="AM62" s="256"/>
      <c r="AN62" s="256"/>
      <c r="AO62" s="256"/>
      <c r="AP62" s="256"/>
      <c r="AQ62" s="256"/>
    </row>
    <row r="63" spans="2:44" s="1" customFormat="1" ht="10" x14ac:dyDescent="0.2">
      <c r="B63" s="262" t="s">
        <v>1062</v>
      </c>
      <c r="C63" s="262"/>
      <c r="D63" s="262"/>
      <c r="E63" s="262"/>
      <c r="F63" s="262"/>
      <c r="G63" s="262"/>
      <c r="H63" s="262"/>
      <c r="I63" s="262"/>
      <c r="J63" s="262"/>
      <c r="K63" s="262"/>
      <c r="L63" s="258">
        <v>94565757.309999704</v>
      </c>
      <c r="M63" s="258"/>
      <c r="N63" s="258"/>
      <c r="O63" s="258"/>
      <c r="P63" s="258"/>
      <c r="Q63" s="258"/>
      <c r="R63" s="258"/>
      <c r="S63" s="258"/>
      <c r="T63" s="258"/>
      <c r="U63" s="258"/>
      <c r="V63" s="256">
        <v>3.2014056476362497E-2</v>
      </c>
      <c r="W63" s="256"/>
      <c r="X63" s="256"/>
      <c r="Y63" s="256"/>
      <c r="Z63" s="256"/>
      <c r="AA63" s="256"/>
      <c r="AB63" s="256"/>
      <c r="AC63" s="256"/>
      <c r="AD63" s="256"/>
      <c r="AE63" s="256"/>
      <c r="AF63" s="254">
        <v>3587</v>
      </c>
      <c r="AG63" s="254"/>
      <c r="AH63" s="254"/>
      <c r="AI63" s="254"/>
      <c r="AJ63" s="254"/>
      <c r="AK63" s="256">
        <v>8.1150174200262395E-2</v>
      </c>
      <c r="AL63" s="256"/>
      <c r="AM63" s="256"/>
      <c r="AN63" s="256"/>
      <c r="AO63" s="256"/>
      <c r="AP63" s="256"/>
      <c r="AQ63" s="256"/>
    </row>
    <row r="64" spans="2:44" s="1" customFormat="1" ht="10" x14ac:dyDescent="0.2">
      <c r="B64" s="262" t="s">
        <v>1063</v>
      </c>
      <c r="C64" s="262"/>
      <c r="D64" s="262"/>
      <c r="E64" s="262"/>
      <c r="F64" s="262"/>
      <c r="G64" s="262"/>
      <c r="H64" s="262"/>
      <c r="I64" s="262"/>
      <c r="J64" s="262"/>
      <c r="K64" s="262"/>
      <c r="L64" s="258">
        <v>67167073.930000097</v>
      </c>
      <c r="M64" s="258"/>
      <c r="N64" s="258"/>
      <c r="O64" s="258"/>
      <c r="P64" s="258"/>
      <c r="Q64" s="258"/>
      <c r="R64" s="258"/>
      <c r="S64" s="258"/>
      <c r="T64" s="258"/>
      <c r="U64" s="258"/>
      <c r="V64" s="256">
        <v>2.27385742927864E-2</v>
      </c>
      <c r="W64" s="256"/>
      <c r="X64" s="256"/>
      <c r="Y64" s="256"/>
      <c r="Z64" s="256"/>
      <c r="AA64" s="256"/>
      <c r="AB64" s="256"/>
      <c r="AC64" s="256"/>
      <c r="AD64" s="256"/>
      <c r="AE64" s="256"/>
      <c r="AF64" s="254">
        <v>2021</v>
      </c>
      <c r="AG64" s="254"/>
      <c r="AH64" s="254"/>
      <c r="AI64" s="254"/>
      <c r="AJ64" s="254"/>
      <c r="AK64" s="256">
        <v>4.5721913035609303E-2</v>
      </c>
      <c r="AL64" s="256"/>
      <c r="AM64" s="256"/>
      <c r="AN64" s="256"/>
      <c r="AO64" s="256"/>
      <c r="AP64" s="256"/>
      <c r="AQ64" s="256"/>
    </row>
    <row r="65" spans="2:43" s="1" customFormat="1" ht="10" x14ac:dyDescent="0.2">
      <c r="B65" s="262" t="s">
        <v>1064</v>
      </c>
      <c r="C65" s="262"/>
      <c r="D65" s="262"/>
      <c r="E65" s="262"/>
      <c r="F65" s="262"/>
      <c r="G65" s="262"/>
      <c r="H65" s="262"/>
      <c r="I65" s="262"/>
      <c r="J65" s="262"/>
      <c r="K65" s="262"/>
      <c r="L65" s="258">
        <v>90444915.319999799</v>
      </c>
      <c r="M65" s="258"/>
      <c r="N65" s="258"/>
      <c r="O65" s="258"/>
      <c r="P65" s="258"/>
      <c r="Q65" s="258"/>
      <c r="R65" s="258"/>
      <c r="S65" s="258"/>
      <c r="T65" s="258"/>
      <c r="U65" s="258"/>
      <c r="V65" s="256">
        <v>3.0618996869685201E-2</v>
      </c>
      <c r="W65" s="256"/>
      <c r="X65" s="256"/>
      <c r="Y65" s="256"/>
      <c r="Z65" s="256"/>
      <c r="AA65" s="256"/>
      <c r="AB65" s="256"/>
      <c r="AC65" s="256"/>
      <c r="AD65" s="256"/>
      <c r="AE65" s="256"/>
      <c r="AF65" s="254">
        <v>2219</v>
      </c>
      <c r="AG65" s="254"/>
      <c r="AH65" s="254"/>
      <c r="AI65" s="254"/>
      <c r="AJ65" s="254"/>
      <c r="AK65" s="256">
        <v>5.0201348355278001E-2</v>
      </c>
      <c r="AL65" s="256"/>
      <c r="AM65" s="256"/>
      <c r="AN65" s="256"/>
      <c r="AO65" s="256"/>
      <c r="AP65" s="256"/>
      <c r="AQ65" s="256"/>
    </row>
    <row r="66" spans="2:43" s="1" customFormat="1" ht="10" x14ac:dyDescent="0.2">
      <c r="B66" s="262" t="s">
        <v>1065</v>
      </c>
      <c r="C66" s="262"/>
      <c r="D66" s="262"/>
      <c r="E66" s="262"/>
      <c r="F66" s="262"/>
      <c r="G66" s="262"/>
      <c r="H66" s="262"/>
      <c r="I66" s="262"/>
      <c r="J66" s="262"/>
      <c r="K66" s="262"/>
      <c r="L66" s="258">
        <v>112026251.17</v>
      </c>
      <c r="M66" s="258"/>
      <c r="N66" s="258"/>
      <c r="O66" s="258"/>
      <c r="P66" s="258"/>
      <c r="Q66" s="258"/>
      <c r="R66" s="258"/>
      <c r="S66" s="258"/>
      <c r="T66" s="258"/>
      <c r="U66" s="258"/>
      <c r="V66" s="256">
        <v>3.7925088677022697E-2</v>
      </c>
      <c r="W66" s="256"/>
      <c r="X66" s="256"/>
      <c r="Y66" s="256"/>
      <c r="Z66" s="256"/>
      <c r="AA66" s="256"/>
      <c r="AB66" s="256"/>
      <c r="AC66" s="256"/>
      <c r="AD66" s="256"/>
      <c r="AE66" s="256"/>
      <c r="AF66" s="254">
        <v>2500</v>
      </c>
      <c r="AG66" s="254"/>
      <c r="AH66" s="254"/>
      <c r="AI66" s="254"/>
      <c r="AJ66" s="254"/>
      <c r="AK66" s="256">
        <v>5.6558526763494897E-2</v>
      </c>
      <c r="AL66" s="256"/>
      <c r="AM66" s="256"/>
      <c r="AN66" s="256"/>
      <c r="AO66" s="256"/>
      <c r="AP66" s="256"/>
      <c r="AQ66" s="256"/>
    </row>
    <row r="67" spans="2:43" s="1" customFormat="1" ht="10" x14ac:dyDescent="0.2">
      <c r="B67" s="262" t="s">
        <v>1066</v>
      </c>
      <c r="C67" s="262"/>
      <c r="D67" s="262"/>
      <c r="E67" s="262"/>
      <c r="F67" s="262"/>
      <c r="G67" s="262"/>
      <c r="H67" s="262"/>
      <c r="I67" s="262"/>
      <c r="J67" s="262"/>
      <c r="K67" s="262"/>
      <c r="L67" s="258">
        <v>103487130.70999999</v>
      </c>
      <c r="M67" s="258"/>
      <c r="N67" s="258"/>
      <c r="O67" s="258"/>
      <c r="P67" s="258"/>
      <c r="Q67" s="258"/>
      <c r="R67" s="258"/>
      <c r="S67" s="258"/>
      <c r="T67" s="258"/>
      <c r="U67" s="258"/>
      <c r="V67" s="256">
        <v>3.5034276056882099E-2</v>
      </c>
      <c r="W67" s="256"/>
      <c r="X67" s="256"/>
      <c r="Y67" s="256"/>
      <c r="Z67" s="256"/>
      <c r="AA67" s="256"/>
      <c r="AB67" s="256"/>
      <c r="AC67" s="256"/>
      <c r="AD67" s="256"/>
      <c r="AE67" s="256"/>
      <c r="AF67" s="254">
        <v>2012</v>
      </c>
      <c r="AG67" s="254"/>
      <c r="AH67" s="254"/>
      <c r="AI67" s="254"/>
      <c r="AJ67" s="254"/>
      <c r="AK67" s="256">
        <v>4.5518302339260699E-2</v>
      </c>
      <c r="AL67" s="256"/>
      <c r="AM67" s="256"/>
      <c r="AN67" s="256"/>
      <c r="AO67" s="256"/>
      <c r="AP67" s="256"/>
      <c r="AQ67" s="256"/>
    </row>
    <row r="68" spans="2:43" s="1" customFormat="1" ht="10" x14ac:dyDescent="0.2">
      <c r="B68" s="262" t="s">
        <v>1067</v>
      </c>
      <c r="C68" s="262"/>
      <c r="D68" s="262"/>
      <c r="E68" s="262"/>
      <c r="F68" s="262"/>
      <c r="G68" s="262"/>
      <c r="H68" s="262"/>
      <c r="I68" s="262"/>
      <c r="J68" s="262"/>
      <c r="K68" s="262"/>
      <c r="L68" s="258">
        <v>142678760.30000001</v>
      </c>
      <c r="M68" s="258"/>
      <c r="N68" s="258"/>
      <c r="O68" s="258"/>
      <c r="P68" s="258"/>
      <c r="Q68" s="258"/>
      <c r="R68" s="258"/>
      <c r="S68" s="258"/>
      <c r="T68" s="258"/>
      <c r="U68" s="258"/>
      <c r="V68" s="256">
        <v>4.8302112943990297E-2</v>
      </c>
      <c r="W68" s="256"/>
      <c r="X68" s="256"/>
      <c r="Y68" s="256"/>
      <c r="Z68" s="256"/>
      <c r="AA68" s="256"/>
      <c r="AB68" s="256"/>
      <c r="AC68" s="256"/>
      <c r="AD68" s="256"/>
      <c r="AE68" s="256"/>
      <c r="AF68" s="254">
        <v>2432</v>
      </c>
      <c r="AG68" s="254"/>
      <c r="AH68" s="254"/>
      <c r="AI68" s="254"/>
      <c r="AJ68" s="254"/>
      <c r="AK68" s="256">
        <v>5.5020134835527798E-2</v>
      </c>
      <c r="AL68" s="256"/>
      <c r="AM68" s="256"/>
      <c r="AN68" s="256"/>
      <c r="AO68" s="256"/>
      <c r="AP68" s="256"/>
      <c r="AQ68" s="256"/>
    </row>
    <row r="69" spans="2:43" s="1" customFormat="1" ht="10" x14ac:dyDescent="0.2">
      <c r="B69" s="262" t="s">
        <v>1068</v>
      </c>
      <c r="C69" s="262"/>
      <c r="D69" s="262"/>
      <c r="E69" s="262"/>
      <c r="F69" s="262"/>
      <c r="G69" s="262"/>
      <c r="H69" s="262"/>
      <c r="I69" s="262"/>
      <c r="J69" s="262"/>
      <c r="K69" s="262"/>
      <c r="L69" s="258">
        <v>100266171</v>
      </c>
      <c r="M69" s="258"/>
      <c r="N69" s="258"/>
      <c r="O69" s="258"/>
      <c r="P69" s="258"/>
      <c r="Q69" s="258"/>
      <c r="R69" s="258"/>
      <c r="S69" s="258"/>
      <c r="T69" s="258"/>
      <c r="U69" s="258"/>
      <c r="V69" s="256">
        <v>3.3943860360997599E-2</v>
      </c>
      <c r="W69" s="256"/>
      <c r="X69" s="256"/>
      <c r="Y69" s="256"/>
      <c r="Z69" s="256"/>
      <c r="AA69" s="256"/>
      <c r="AB69" s="256"/>
      <c r="AC69" s="256"/>
      <c r="AD69" s="256"/>
      <c r="AE69" s="256"/>
      <c r="AF69" s="254">
        <v>1568</v>
      </c>
      <c r="AG69" s="254"/>
      <c r="AH69" s="254"/>
      <c r="AI69" s="254"/>
      <c r="AJ69" s="254"/>
      <c r="AK69" s="256">
        <v>3.5473507986064003E-2</v>
      </c>
      <c r="AL69" s="256"/>
      <c r="AM69" s="256"/>
      <c r="AN69" s="256"/>
      <c r="AO69" s="256"/>
      <c r="AP69" s="256"/>
      <c r="AQ69" s="256"/>
    </row>
    <row r="70" spans="2:43" s="1" customFormat="1" ht="10" x14ac:dyDescent="0.2">
      <c r="B70" s="262" t="s">
        <v>1069</v>
      </c>
      <c r="C70" s="262"/>
      <c r="D70" s="262"/>
      <c r="E70" s="262"/>
      <c r="F70" s="262"/>
      <c r="G70" s="262"/>
      <c r="H70" s="262"/>
      <c r="I70" s="262"/>
      <c r="J70" s="262"/>
      <c r="K70" s="262"/>
      <c r="L70" s="258">
        <v>102623524.17</v>
      </c>
      <c r="M70" s="258"/>
      <c r="N70" s="258"/>
      <c r="O70" s="258"/>
      <c r="P70" s="258"/>
      <c r="Q70" s="258"/>
      <c r="R70" s="258"/>
      <c r="S70" s="258"/>
      <c r="T70" s="258"/>
      <c r="U70" s="258"/>
      <c r="V70" s="256">
        <v>3.4741912844960803E-2</v>
      </c>
      <c r="W70" s="256"/>
      <c r="X70" s="256"/>
      <c r="Y70" s="256"/>
      <c r="Z70" s="256"/>
      <c r="AA70" s="256"/>
      <c r="AB70" s="256"/>
      <c r="AC70" s="256"/>
      <c r="AD70" s="256"/>
      <c r="AE70" s="256"/>
      <c r="AF70" s="254">
        <v>1515</v>
      </c>
      <c r="AG70" s="254"/>
      <c r="AH70" s="254"/>
      <c r="AI70" s="254"/>
      <c r="AJ70" s="254"/>
      <c r="AK70" s="256">
        <v>3.4274467218677898E-2</v>
      </c>
      <c r="AL70" s="256"/>
      <c r="AM70" s="256"/>
      <c r="AN70" s="256"/>
      <c r="AO70" s="256"/>
      <c r="AP70" s="256"/>
      <c r="AQ70" s="256"/>
    </row>
    <row r="71" spans="2:43" s="1" customFormat="1" ht="10" x14ac:dyDescent="0.2">
      <c r="B71" s="262" t="s">
        <v>1070</v>
      </c>
      <c r="C71" s="262"/>
      <c r="D71" s="262"/>
      <c r="E71" s="262"/>
      <c r="F71" s="262"/>
      <c r="G71" s="262"/>
      <c r="H71" s="262"/>
      <c r="I71" s="262"/>
      <c r="J71" s="262"/>
      <c r="K71" s="262"/>
      <c r="L71" s="258">
        <v>157985321.66999999</v>
      </c>
      <c r="M71" s="258"/>
      <c r="N71" s="258"/>
      <c r="O71" s="258"/>
      <c r="P71" s="258"/>
      <c r="Q71" s="258"/>
      <c r="R71" s="258"/>
      <c r="S71" s="258"/>
      <c r="T71" s="258"/>
      <c r="U71" s="258"/>
      <c r="V71" s="256">
        <v>5.3483958192177897E-2</v>
      </c>
      <c r="W71" s="256"/>
      <c r="X71" s="256"/>
      <c r="Y71" s="256"/>
      <c r="Z71" s="256"/>
      <c r="AA71" s="256"/>
      <c r="AB71" s="256"/>
      <c r="AC71" s="256"/>
      <c r="AD71" s="256"/>
      <c r="AE71" s="256"/>
      <c r="AF71" s="254">
        <v>2244</v>
      </c>
      <c r="AG71" s="254"/>
      <c r="AH71" s="254"/>
      <c r="AI71" s="254"/>
      <c r="AJ71" s="254"/>
      <c r="AK71" s="256">
        <v>5.0766933622912999E-2</v>
      </c>
      <c r="AL71" s="256"/>
      <c r="AM71" s="256"/>
      <c r="AN71" s="256"/>
      <c r="AO71" s="256"/>
      <c r="AP71" s="256"/>
      <c r="AQ71" s="256"/>
    </row>
    <row r="72" spans="2:43" s="1" customFormat="1" ht="10" x14ac:dyDescent="0.2">
      <c r="B72" s="262" t="s">
        <v>1071</v>
      </c>
      <c r="C72" s="262"/>
      <c r="D72" s="262"/>
      <c r="E72" s="262"/>
      <c r="F72" s="262"/>
      <c r="G72" s="262"/>
      <c r="H72" s="262"/>
      <c r="I72" s="262"/>
      <c r="J72" s="262"/>
      <c r="K72" s="262"/>
      <c r="L72" s="258">
        <v>150741897.68000001</v>
      </c>
      <c r="M72" s="258"/>
      <c r="N72" s="258"/>
      <c r="O72" s="258"/>
      <c r="P72" s="258"/>
      <c r="Q72" s="258"/>
      <c r="R72" s="258"/>
      <c r="S72" s="258"/>
      <c r="T72" s="258"/>
      <c r="U72" s="258"/>
      <c r="V72" s="256">
        <v>5.1031787435083201E-2</v>
      </c>
      <c r="W72" s="256"/>
      <c r="X72" s="256"/>
      <c r="Y72" s="256"/>
      <c r="Z72" s="256"/>
      <c r="AA72" s="256"/>
      <c r="AB72" s="256"/>
      <c r="AC72" s="256"/>
      <c r="AD72" s="256"/>
      <c r="AE72" s="256"/>
      <c r="AF72" s="254">
        <v>1959</v>
      </c>
      <c r="AG72" s="254"/>
      <c r="AH72" s="254"/>
      <c r="AI72" s="254"/>
      <c r="AJ72" s="254"/>
      <c r="AK72" s="256">
        <v>4.4319261571874602E-2</v>
      </c>
      <c r="AL72" s="256"/>
      <c r="AM72" s="256"/>
      <c r="AN72" s="256"/>
      <c r="AO72" s="256"/>
      <c r="AP72" s="256"/>
      <c r="AQ72" s="256"/>
    </row>
    <row r="73" spans="2:43" s="1" customFormat="1" ht="10" x14ac:dyDescent="0.2">
      <c r="B73" s="262" t="s">
        <v>1072</v>
      </c>
      <c r="C73" s="262"/>
      <c r="D73" s="262"/>
      <c r="E73" s="262"/>
      <c r="F73" s="262"/>
      <c r="G73" s="262"/>
      <c r="H73" s="262"/>
      <c r="I73" s="262"/>
      <c r="J73" s="262"/>
      <c r="K73" s="262"/>
      <c r="L73" s="258">
        <v>212735047</v>
      </c>
      <c r="M73" s="258"/>
      <c r="N73" s="258"/>
      <c r="O73" s="258"/>
      <c r="P73" s="258"/>
      <c r="Q73" s="258"/>
      <c r="R73" s="258"/>
      <c r="S73" s="258"/>
      <c r="T73" s="258"/>
      <c r="U73" s="258"/>
      <c r="V73" s="256">
        <v>7.2018794148010795E-2</v>
      </c>
      <c r="W73" s="256"/>
      <c r="X73" s="256"/>
      <c r="Y73" s="256"/>
      <c r="Z73" s="256"/>
      <c r="AA73" s="256"/>
      <c r="AB73" s="256"/>
      <c r="AC73" s="256"/>
      <c r="AD73" s="256"/>
      <c r="AE73" s="256"/>
      <c r="AF73" s="254">
        <v>2504</v>
      </c>
      <c r="AG73" s="254"/>
      <c r="AH73" s="254"/>
      <c r="AI73" s="254"/>
      <c r="AJ73" s="254"/>
      <c r="AK73" s="256">
        <v>5.6649020406316503E-2</v>
      </c>
      <c r="AL73" s="256"/>
      <c r="AM73" s="256"/>
      <c r="AN73" s="256"/>
      <c r="AO73" s="256"/>
      <c r="AP73" s="256"/>
      <c r="AQ73" s="256"/>
    </row>
    <row r="74" spans="2:43" s="1" customFormat="1" ht="10" x14ac:dyDescent="0.2">
      <c r="B74" s="262" t="s">
        <v>1073</v>
      </c>
      <c r="C74" s="262"/>
      <c r="D74" s="262"/>
      <c r="E74" s="262"/>
      <c r="F74" s="262"/>
      <c r="G74" s="262"/>
      <c r="H74" s="262"/>
      <c r="I74" s="262"/>
      <c r="J74" s="262"/>
      <c r="K74" s="262"/>
      <c r="L74" s="258">
        <v>136630974.59</v>
      </c>
      <c r="M74" s="258"/>
      <c r="N74" s="258"/>
      <c r="O74" s="258"/>
      <c r="P74" s="258"/>
      <c r="Q74" s="258"/>
      <c r="R74" s="258"/>
      <c r="S74" s="258"/>
      <c r="T74" s="258"/>
      <c r="U74" s="258"/>
      <c r="V74" s="256">
        <v>4.6254710598951303E-2</v>
      </c>
      <c r="W74" s="256"/>
      <c r="X74" s="256"/>
      <c r="Y74" s="256"/>
      <c r="Z74" s="256"/>
      <c r="AA74" s="256"/>
      <c r="AB74" s="256"/>
      <c r="AC74" s="256"/>
      <c r="AD74" s="256"/>
      <c r="AE74" s="256"/>
      <c r="AF74" s="254">
        <v>1527</v>
      </c>
      <c r="AG74" s="254"/>
      <c r="AH74" s="254"/>
      <c r="AI74" s="254"/>
      <c r="AJ74" s="254"/>
      <c r="AK74" s="256">
        <v>3.4545948147142701E-2</v>
      </c>
      <c r="AL74" s="256"/>
      <c r="AM74" s="256"/>
      <c r="AN74" s="256"/>
      <c r="AO74" s="256"/>
      <c r="AP74" s="256"/>
      <c r="AQ74" s="256"/>
    </row>
    <row r="75" spans="2:43" s="1" customFormat="1" ht="10" x14ac:dyDescent="0.2">
      <c r="B75" s="262" t="s">
        <v>1074</v>
      </c>
      <c r="C75" s="262"/>
      <c r="D75" s="262"/>
      <c r="E75" s="262"/>
      <c r="F75" s="262"/>
      <c r="G75" s="262"/>
      <c r="H75" s="262"/>
      <c r="I75" s="262"/>
      <c r="J75" s="262"/>
      <c r="K75" s="262"/>
      <c r="L75" s="258">
        <v>117954540.3</v>
      </c>
      <c r="M75" s="258"/>
      <c r="N75" s="258"/>
      <c r="O75" s="258"/>
      <c r="P75" s="258"/>
      <c r="Q75" s="258"/>
      <c r="R75" s="258"/>
      <c r="S75" s="258"/>
      <c r="T75" s="258"/>
      <c r="U75" s="258"/>
      <c r="V75" s="256">
        <v>3.9932036946826899E-2</v>
      </c>
      <c r="W75" s="256"/>
      <c r="X75" s="256"/>
      <c r="Y75" s="256"/>
      <c r="Z75" s="256"/>
      <c r="AA75" s="256"/>
      <c r="AB75" s="256"/>
      <c r="AC75" s="256"/>
      <c r="AD75" s="256"/>
      <c r="AE75" s="256"/>
      <c r="AF75" s="254">
        <v>1288</v>
      </c>
      <c r="AG75" s="254"/>
      <c r="AH75" s="254"/>
      <c r="AI75" s="254"/>
      <c r="AJ75" s="254"/>
      <c r="AK75" s="256">
        <v>2.91389529885526E-2</v>
      </c>
      <c r="AL75" s="256"/>
      <c r="AM75" s="256"/>
      <c r="AN75" s="256"/>
      <c r="AO75" s="256"/>
      <c r="AP75" s="256"/>
      <c r="AQ75" s="256"/>
    </row>
    <row r="76" spans="2:43" s="1" customFormat="1" ht="10" x14ac:dyDescent="0.2">
      <c r="B76" s="262" t="s">
        <v>1075</v>
      </c>
      <c r="C76" s="262"/>
      <c r="D76" s="262"/>
      <c r="E76" s="262"/>
      <c r="F76" s="262"/>
      <c r="G76" s="262"/>
      <c r="H76" s="262"/>
      <c r="I76" s="262"/>
      <c r="J76" s="262"/>
      <c r="K76" s="262"/>
      <c r="L76" s="258">
        <v>171761805.81999999</v>
      </c>
      <c r="M76" s="258"/>
      <c r="N76" s="258"/>
      <c r="O76" s="258"/>
      <c r="P76" s="258"/>
      <c r="Q76" s="258"/>
      <c r="R76" s="258"/>
      <c r="S76" s="258"/>
      <c r="T76" s="258"/>
      <c r="U76" s="258"/>
      <c r="V76" s="256">
        <v>5.8147814900669399E-2</v>
      </c>
      <c r="W76" s="256"/>
      <c r="X76" s="256"/>
      <c r="Y76" s="256"/>
      <c r="Z76" s="256"/>
      <c r="AA76" s="256"/>
      <c r="AB76" s="256"/>
      <c r="AC76" s="256"/>
      <c r="AD76" s="256"/>
      <c r="AE76" s="256"/>
      <c r="AF76" s="254">
        <v>1927</v>
      </c>
      <c r="AG76" s="254"/>
      <c r="AH76" s="254"/>
      <c r="AI76" s="254"/>
      <c r="AJ76" s="254"/>
      <c r="AK76" s="256">
        <v>4.35953124293018E-2</v>
      </c>
      <c r="AL76" s="256"/>
      <c r="AM76" s="256"/>
      <c r="AN76" s="256"/>
      <c r="AO76" s="256"/>
      <c r="AP76" s="256"/>
      <c r="AQ76" s="256"/>
    </row>
    <row r="77" spans="2:43" s="1" customFormat="1" ht="10" x14ac:dyDescent="0.2">
      <c r="B77" s="262" t="s">
        <v>1076</v>
      </c>
      <c r="C77" s="262"/>
      <c r="D77" s="262"/>
      <c r="E77" s="262"/>
      <c r="F77" s="262"/>
      <c r="G77" s="262"/>
      <c r="H77" s="262"/>
      <c r="I77" s="262"/>
      <c r="J77" s="262"/>
      <c r="K77" s="262"/>
      <c r="L77" s="258">
        <v>170730666.53</v>
      </c>
      <c r="M77" s="258"/>
      <c r="N77" s="258"/>
      <c r="O77" s="258"/>
      <c r="P77" s="258"/>
      <c r="Q77" s="258"/>
      <c r="R77" s="258"/>
      <c r="S77" s="258"/>
      <c r="T77" s="258"/>
      <c r="U77" s="258"/>
      <c r="V77" s="256">
        <v>5.7798735567895297E-2</v>
      </c>
      <c r="W77" s="256"/>
      <c r="X77" s="256"/>
      <c r="Y77" s="256"/>
      <c r="Z77" s="256"/>
      <c r="AA77" s="256"/>
      <c r="AB77" s="256"/>
      <c r="AC77" s="256"/>
      <c r="AD77" s="256"/>
      <c r="AE77" s="256"/>
      <c r="AF77" s="254">
        <v>1794</v>
      </c>
      <c r="AG77" s="254"/>
      <c r="AH77" s="254"/>
      <c r="AI77" s="254"/>
      <c r="AJ77" s="254"/>
      <c r="AK77" s="256">
        <v>4.0586398805483898E-2</v>
      </c>
      <c r="AL77" s="256"/>
      <c r="AM77" s="256"/>
      <c r="AN77" s="256"/>
      <c r="AO77" s="256"/>
      <c r="AP77" s="256"/>
      <c r="AQ77" s="256"/>
    </row>
    <row r="78" spans="2:43" s="1" customFormat="1" ht="10" x14ac:dyDescent="0.2">
      <c r="B78" s="262" t="s">
        <v>1077</v>
      </c>
      <c r="C78" s="262"/>
      <c r="D78" s="262"/>
      <c r="E78" s="262"/>
      <c r="F78" s="262"/>
      <c r="G78" s="262"/>
      <c r="H78" s="262"/>
      <c r="I78" s="262"/>
      <c r="J78" s="262"/>
      <c r="K78" s="262"/>
      <c r="L78" s="258">
        <v>292190619.31999999</v>
      </c>
      <c r="M78" s="258"/>
      <c r="N78" s="258"/>
      <c r="O78" s="258"/>
      <c r="P78" s="258"/>
      <c r="Q78" s="258"/>
      <c r="R78" s="258"/>
      <c r="S78" s="258"/>
      <c r="T78" s="258"/>
      <c r="U78" s="258"/>
      <c r="V78" s="256">
        <v>9.8917486147860098E-2</v>
      </c>
      <c r="W78" s="256"/>
      <c r="X78" s="256"/>
      <c r="Y78" s="256"/>
      <c r="Z78" s="256"/>
      <c r="AA78" s="256"/>
      <c r="AB78" s="256"/>
      <c r="AC78" s="256"/>
      <c r="AD78" s="256"/>
      <c r="AE78" s="256"/>
      <c r="AF78" s="254">
        <v>2696</v>
      </c>
      <c r="AG78" s="254"/>
      <c r="AH78" s="254"/>
      <c r="AI78" s="254"/>
      <c r="AJ78" s="254"/>
      <c r="AK78" s="256">
        <v>6.09927152617529E-2</v>
      </c>
      <c r="AL78" s="256"/>
      <c r="AM78" s="256"/>
      <c r="AN78" s="256"/>
      <c r="AO78" s="256"/>
      <c r="AP78" s="256"/>
      <c r="AQ78" s="256"/>
    </row>
    <row r="79" spans="2:43" s="1" customFormat="1" ht="10" x14ac:dyDescent="0.2">
      <c r="B79" s="262" t="s">
        <v>1078</v>
      </c>
      <c r="C79" s="262"/>
      <c r="D79" s="262"/>
      <c r="E79" s="262"/>
      <c r="F79" s="262"/>
      <c r="G79" s="262"/>
      <c r="H79" s="262"/>
      <c r="I79" s="262"/>
      <c r="J79" s="262"/>
      <c r="K79" s="262"/>
      <c r="L79" s="258">
        <v>94146445.010000005</v>
      </c>
      <c r="M79" s="258"/>
      <c r="N79" s="258"/>
      <c r="O79" s="258"/>
      <c r="P79" s="258"/>
      <c r="Q79" s="258"/>
      <c r="R79" s="258"/>
      <c r="S79" s="258"/>
      <c r="T79" s="258"/>
      <c r="U79" s="258"/>
      <c r="V79" s="256">
        <v>3.1872103532344702E-2</v>
      </c>
      <c r="W79" s="256"/>
      <c r="X79" s="256"/>
      <c r="Y79" s="256"/>
      <c r="Z79" s="256"/>
      <c r="AA79" s="256"/>
      <c r="AB79" s="256"/>
      <c r="AC79" s="256"/>
      <c r="AD79" s="256"/>
      <c r="AE79" s="256"/>
      <c r="AF79" s="254">
        <v>926</v>
      </c>
      <c r="AG79" s="254"/>
      <c r="AH79" s="254"/>
      <c r="AI79" s="254"/>
      <c r="AJ79" s="254"/>
      <c r="AK79" s="256">
        <v>2.09492783131985E-2</v>
      </c>
      <c r="AL79" s="256"/>
      <c r="AM79" s="256"/>
      <c r="AN79" s="256"/>
      <c r="AO79" s="256"/>
      <c r="AP79" s="256"/>
      <c r="AQ79" s="256"/>
    </row>
    <row r="80" spans="2:43" s="1" customFormat="1" ht="10" x14ac:dyDescent="0.2">
      <c r="B80" s="262" t="s">
        <v>1079</v>
      </c>
      <c r="C80" s="262"/>
      <c r="D80" s="262"/>
      <c r="E80" s="262"/>
      <c r="F80" s="262"/>
      <c r="G80" s="262"/>
      <c r="H80" s="262"/>
      <c r="I80" s="262"/>
      <c r="J80" s="262"/>
      <c r="K80" s="262"/>
      <c r="L80" s="258">
        <v>67629666.299999997</v>
      </c>
      <c r="M80" s="258"/>
      <c r="N80" s="258"/>
      <c r="O80" s="258"/>
      <c r="P80" s="258"/>
      <c r="Q80" s="258"/>
      <c r="R80" s="258"/>
      <c r="S80" s="258"/>
      <c r="T80" s="258"/>
      <c r="U80" s="258"/>
      <c r="V80" s="256">
        <v>2.28951791641476E-2</v>
      </c>
      <c r="W80" s="256"/>
      <c r="X80" s="256"/>
      <c r="Y80" s="256"/>
      <c r="Z80" s="256"/>
      <c r="AA80" s="256"/>
      <c r="AB80" s="256"/>
      <c r="AC80" s="256"/>
      <c r="AD80" s="256"/>
      <c r="AE80" s="256"/>
      <c r="AF80" s="254">
        <v>623</v>
      </c>
      <c r="AG80" s="254"/>
      <c r="AH80" s="254"/>
      <c r="AI80" s="254"/>
      <c r="AJ80" s="254"/>
      <c r="AK80" s="256">
        <v>1.4094384869462901E-2</v>
      </c>
      <c r="AL80" s="256"/>
      <c r="AM80" s="256"/>
      <c r="AN80" s="256"/>
      <c r="AO80" s="256"/>
      <c r="AP80" s="256"/>
      <c r="AQ80" s="256"/>
    </row>
    <row r="81" spans="2:44" s="1" customFormat="1" ht="10" x14ac:dyDescent="0.2">
      <c r="B81" s="262" t="s">
        <v>1080</v>
      </c>
      <c r="C81" s="262"/>
      <c r="D81" s="262"/>
      <c r="E81" s="262"/>
      <c r="F81" s="262"/>
      <c r="G81" s="262"/>
      <c r="H81" s="262"/>
      <c r="I81" s="262"/>
      <c r="J81" s="262"/>
      <c r="K81" s="262"/>
      <c r="L81" s="258">
        <v>143000430.74000001</v>
      </c>
      <c r="M81" s="258"/>
      <c r="N81" s="258"/>
      <c r="O81" s="258"/>
      <c r="P81" s="258"/>
      <c r="Q81" s="258"/>
      <c r="R81" s="258"/>
      <c r="S81" s="258"/>
      <c r="T81" s="258"/>
      <c r="U81" s="258"/>
      <c r="V81" s="256">
        <v>4.8411010455371502E-2</v>
      </c>
      <c r="W81" s="256"/>
      <c r="X81" s="256"/>
      <c r="Y81" s="256"/>
      <c r="Z81" s="256"/>
      <c r="AA81" s="256"/>
      <c r="AB81" s="256"/>
      <c r="AC81" s="256"/>
      <c r="AD81" s="256"/>
      <c r="AE81" s="256"/>
      <c r="AF81" s="254">
        <v>1231</v>
      </c>
      <c r="AG81" s="254"/>
      <c r="AH81" s="254"/>
      <c r="AI81" s="254"/>
      <c r="AJ81" s="254"/>
      <c r="AK81" s="256">
        <v>2.7849418578344901E-2</v>
      </c>
      <c r="AL81" s="256"/>
      <c r="AM81" s="256"/>
      <c r="AN81" s="256"/>
      <c r="AO81" s="256"/>
      <c r="AP81" s="256"/>
      <c r="AQ81" s="256"/>
    </row>
    <row r="82" spans="2:44" s="1" customFormat="1" ht="10" x14ac:dyDescent="0.2">
      <c r="B82" s="262" t="s">
        <v>1081</v>
      </c>
      <c r="C82" s="262"/>
      <c r="D82" s="262"/>
      <c r="E82" s="262"/>
      <c r="F82" s="262"/>
      <c r="G82" s="262"/>
      <c r="H82" s="262"/>
      <c r="I82" s="262"/>
      <c r="J82" s="262"/>
      <c r="K82" s="262"/>
      <c r="L82" s="258">
        <v>114560452.73</v>
      </c>
      <c r="M82" s="258"/>
      <c r="N82" s="258"/>
      <c r="O82" s="258"/>
      <c r="P82" s="258"/>
      <c r="Q82" s="258"/>
      <c r="R82" s="258"/>
      <c r="S82" s="258"/>
      <c r="T82" s="258"/>
      <c r="U82" s="258"/>
      <c r="V82" s="256">
        <v>3.8783010975454398E-2</v>
      </c>
      <c r="W82" s="256"/>
      <c r="X82" s="256"/>
      <c r="Y82" s="256"/>
      <c r="Z82" s="256"/>
      <c r="AA82" s="256"/>
      <c r="AB82" s="256"/>
      <c r="AC82" s="256"/>
      <c r="AD82" s="256"/>
      <c r="AE82" s="256"/>
      <c r="AF82" s="254">
        <v>845</v>
      </c>
      <c r="AG82" s="254"/>
      <c r="AH82" s="254"/>
      <c r="AI82" s="254"/>
      <c r="AJ82" s="254"/>
      <c r="AK82" s="256">
        <v>1.9116782046061299E-2</v>
      </c>
      <c r="AL82" s="256"/>
      <c r="AM82" s="256"/>
      <c r="AN82" s="256"/>
      <c r="AO82" s="256"/>
      <c r="AP82" s="256"/>
      <c r="AQ82" s="256"/>
    </row>
    <row r="83" spans="2:44" s="1" customFormat="1" ht="10" x14ac:dyDescent="0.2">
      <c r="B83" s="262" t="s">
        <v>1083</v>
      </c>
      <c r="C83" s="262"/>
      <c r="D83" s="262"/>
      <c r="E83" s="262"/>
      <c r="F83" s="262"/>
      <c r="G83" s="262"/>
      <c r="H83" s="262"/>
      <c r="I83" s="262"/>
      <c r="J83" s="262"/>
      <c r="K83" s="262"/>
      <c r="L83" s="258">
        <v>167163199.16</v>
      </c>
      <c r="M83" s="258"/>
      <c r="N83" s="258"/>
      <c r="O83" s="258"/>
      <c r="P83" s="258"/>
      <c r="Q83" s="258"/>
      <c r="R83" s="258"/>
      <c r="S83" s="258"/>
      <c r="T83" s="258"/>
      <c r="U83" s="258"/>
      <c r="V83" s="256">
        <v>5.6591014029893201E-2</v>
      </c>
      <c r="W83" s="256"/>
      <c r="X83" s="256"/>
      <c r="Y83" s="256"/>
      <c r="Z83" s="256"/>
      <c r="AA83" s="256"/>
      <c r="AB83" s="256"/>
      <c r="AC83" s="256"/>
      <c r="AD83" s="256"/>
      <c r="AE83" s="256"/>
      <c r="AF83" s="254">
        <v>1111</v>
      </c>
      <c r="AG83" s="254"/>
      <c r="AH83" s="254"/>
      <c r="AI83" s="254"/>
      <c r="AJ83" s="254"/>
      <c r="AK83" s="256">
        <v>2.51346092936971E-2</v>
      </c>
      <c r="AL83" s="256"/>
      <c r="AM83" s="256"/>
      <c r="AN83" s="256"/>
      <c r="AO83" s="256"/>
      <c r="AP83" s="256"/>
      <c r="AQ83" s="256"/>
    </row>
    <row r="84" spans="2:44" s="1" customFormat="1" ht="10" x14ac:dyDescent="0.2">
      <c r="B84" s="262" t="s">
        <v>1084</v>
      </c>
      <c r="C84" s="262"/>
      <c r="D84" s="262"/>
      <c r="E84" s="262"/>
      <c r="F84" s="262"/>
      <c r="G84" s="262"/>
      <c r="H84" s="262"/>
      <c r="I84" s="262"/>
      <c r="J84" s="262"/>
      <c r="K84" s="262"/>
      <c r="L84" s="258">
        <v>25279227.539999999</v>
      </c>
      <c r="M84" s="258"/>
      <c r="N84" s="258"/>
      <c r="O84" s="258"/>
      <c r="P84" s="258"/>
      <c r="Q84" s="258"/>
      <c r="R84" s="258"/>
      <c r="S84" s="258"/>
      <c r="T84" s="258"/>
      <c r="U84" s="258"/>
      <c r="V84" s="256">
        <v>8.5579668705175107E-3</v>
      </c>
      <c r="W84" s="256"/>
      <c r="X84" s="256"/>
      <c r="Y84" s="256"/>
      <c r="Z84" s="256"/>
      <c r="AA84" s="256"/>
      <c r="AB84" s="256"/>
      <c r="AC84" s="256"/>
      <c r="AD84" s="256"/>
      <c r="AE84" s="256"/>
      <c r="AF84" s="254">
        <v>177</v>
      </c>
      <c r="AG84" s="254"/>
      <c r="AH84" s="254"/>
      <c r="AI84" s="254"/>
      <c r="AJ84" s="254"/>
      <c r="AK84" s="256">
        <v>4.0043436948554402E-3</v>
      </c>
      <c r="AL84" s="256"/>
      <c r="AM84" s="256"/>
      <c r="AN84" s="256"/>
      <c r="AO84" s="256"/>
      <c r="AP84" s="256"/>
      <c r="AQ84" s="256"/>
    </row>
    <row r="85" spans="2:44" s="1" customFormat="1" ht="10" x14ac:dyDescent="0.2">
      <c r="B85" s="262" t="s">
        <v>1085</v>
      </c>
      <c r="C85" s="262"/>
      <c r="D85" s="262"/>
      <c r="E85" s="262"/>
      <c r="F85" s="262"/>
      <c r="G85" s="262"/>
      <c r="H85" s="262"/>
      <c r="I85" s="262"/>
      <c r="J85" s="262"/>
      <c r="K85" s="262"/>
      <c r="L85" s="258">
        <v>1046322.64</v>
      </c>
      <c r="M85" s="258"/>
      <c r="N85" s="258"/>
      <c r="O85" s="258"/>
      <c r="P85" s="258"/>
      <c r="Q85" s="258"/>
      <c r="R85" s="258"/>
      <c r="S85" s="258"/>
      <c r="T85" s="258"/>
      <c r="U85" s="258"/>
      <c r="V85" s="256">
        <v>3.5421946635132102E-4</v>
      </c>
      <c r="W85" s="256"/>
      <c r="X85" s="256"/>
      <c r="Y85" s="256"/>
      <c r="Z85" s="256"/>
      <c r="AA85" s="256"/>
      <c r="AB85" s="256"/>
      <c r="AC85" s="256"/>
      <c r="AD85" s="256"/>
      <c r="AE85" s="256"/>
      <c r="AF85" s="254">
        <v>8</v>
      </c>
      <c r="AG85" s="254"/>
      <c r="AH85" s="254"/>
      <c r="AI85" s="254"/>
      <c r="AJ85" s="254"/>
      <c r="AK85" s="256">
        <v>1.8098728564318401E-4</v>
      </c>
      <c r="AL85" s="256"/>
      <c r="AM85" s="256"/>
      <c r="AN85" s="256"/>
      <c r="AO85" s="256"/>
      <c r="AP85" s="256"/>
      <c r="AQ85" s="256"/>
    </row>
    <row r="86" spans="2:44" s="1" customFormat="1" ht="10" x14ac:dyDescent="0.2">
      <c r="B86" s="262" t="s">
        <v>1086</v>
      </c>
      <c r="C86" s="262"/>
      <c r="D86" s="262"/>
      <c r="E86" s="262"/>
      <c r="F86" s="262"/>
      <c r="G86" s="262"/>
      <c r="H86" s="262"/>
      <c r="I86" s="262"/>
      <c r="J86" s="262"/>
      <c r="K86" s="262"/>
      <c r="L86" s="258">
        <v>839685.37</v>
      </c>
      <c r="M86" s="258"/>
      <c r="N86" s="258"/>
      <c r="O86" s="258"/>
      <c r="P86" s="258"/>
      <c r="Q86" s="258"/>
      <c r="R86" s="258"/>
      <c r="S86" s="258"/>
      <c r="T86" s="258"/>
      <c r="U86" s="258"/>
      <c r="V86" s="256">
        <v>2.8426499847543401E-4</v>
      </c>
      <c r="W86" s="256"/>
      <c r="X86" s="256"/>
      <c r="Y86" s="256"/>
      <c r="Z86" s="256"/>
      <c r="AA86" s="256"/>
      <c r="AB86" s="256"/>
      <c r="AC86" s="256"/>
      <c r="AD86" s="256"/>
      <c r="AE86" s="256"/>
      <c r="AF86" s="254">
        <v>8</v>
      </c>
      <c r="AG86" s="254"/>
      <c r="AH86" s="254"/>
      <c r="AI86" s="254"/>
      <c r="AJ86" s="254"/>
      <c r="AK86" s="256">
        <v>1.8098728564318401E-4</v>
      </c>
      <c r="AL86" s="256"/>
      <c r="AM86" s="256"/>
      <c r="AN86" s="256"/>
      <c r="AO86" s="256"/>
      <c r="AP86" s="256"/>
      <c r="AQ86" s="256"/>
    </row>
    <row r="87" spans="2:44" s="1" customFormat="1" ht="10" x14ac:dyDescent="0.2">
      <c r="B87" s="262" t="s">
        <v>1087</v>
      </c>
      <c r="C87" s="262"/>
      <c r="D87" s="262"/>
      <c r="E87" s="262"/>
      <c r="F87" s="262"/>
      <c r="G87" s="262"/>
      <c r="H87" s="262"/>
      <c r="I87" s="262"/>
      <c r="J87" s="262"/>
      <c r="K87" s="262"/>
      <c r="L87" s="258">
        <v>1182695</v>
      </c>
      <c r="M87" s="258"/>
      <c r="N87" s="258"/>
      <c r="O87" s="258"/>
      <c r="P87" s="258"/>
      <c r="Q87" s="258"/>
      <c r="R87" s="258"/>
      <c r="S87" s="258"/>
      <c r="T87" s="258"/>
      <c r="U87" s="258"/>
      <c r="V87" s="256">
        <v>4.0038662620965197E-4</v>
      </c>
      <c r="W87" s="256"/>
      <c r="X87" s="256"/>
      <c r="Y87" s="256"/>
      <c r="Z87" s="256"/>
      <c r="AA87" s="256"/>
      <c r="AB87" s="256"/>
      <c r="AC87" s="256"/>
      <c r="AD87" s="256"/>
      <c r="AE87" s="256"/>
      <c r="AF87" s="254">
        <v>8</v>
      </c>
      <c r="AG87" s="254"/>
      <c r="AH87" s="254"/>
      <c r="AI87" s="254"/>
      <c r="AJ87" s="254"/>
      <c r="AK87" s="256">
        <v>1.8098728564318401E-4</v>
      </c>
      <c r="AL87" s="256"/>
      <c r="AM87" s="256"/>
      <c r="AN87" s="256"/>
      <c r="AO87" s="256"/>
      <c r="AP87" s="256"/>
      <c r="AQ87" s="256"/>
    </row>
    <row r="88" spans="2:44" s="1" customFormat="1" ht="10" x14ac:dyDescent="0.2">
      <c r="B88" s="262" t="s">
        <v>1088</v>
      </c>
      <c r="C88" s="262"/>
      <c r="D88" s="262"/>
      <c r="E88" s="262"/>
      <c r="F88" s="262"/>
      <c r="G88" s="262"/>
      <c r="H88" s="262"/>
      <c r="I88" s="262"/>
      <c r="J88" s="262"/>
      <c r="K88" s="262"/>
      <c r="L88" s="258">
        <v>1253478.3600000001</v>
      </c>
      <c r="M88" s="258"/>
      <c r="N88" s="258"/>
      <c r="O88" s="258"/>
      <c r="P88" s="258"/>
      <c r="Q88" s="258"/>
      <c r="R88" s="258"/>
      <c r="S88" s="258"/>
      <c r="T88" s="258"/>
      <c r="U88" s="258"/>
      <c r="V88" s="256">
        <v>4.2434944900182002E-4</v>
      </c>
      <c r="W88" s="256"/>
      <c r="X88" s="256"/>
      <c r="Y88" s="256"/>
      <c r="Z88" s="256"/>
      <c r="AA88" s="256"/>
      <c r="AB88" s="256"/>
      <c r="AC88" s="256"/>
      <c r="AD88" s="256"/>
      <c r="AE88" s="256"/>
      <c r="AF88" s="254">
        <v>8</v>
      </c>
      <c r="AG88" s="254"/>
      <c r="AH88" s="254"/>
      <c r="AI88" s="254"/>
      <c r="AJ88" s="254"/>
      <c r="AK88" s="256">
        <v>1.8098728564318401E-4</v>
      </c>
      <c r="AL88" s="256"/>
      <c r="AM88" s="256"/>
      <c r="AN88" s="256"/>
      <c r="AO88" s="256"/>
      <c r="AP88" s="256"/>
      <c r="AQ88" s="256"/>
    </row>
    <row r="89" spans="2:44" s="1" customFormat="1" ht="10" x14ac:dyDescent="0.2">
      <c r="B89" s="262" t="s">
        <v>1089</v>
      </c>
      <c r="C89" s="262"/>
      <c r="D89" s="262"/>
      <c r="E89" s="262"/>
      <c r="F89" s="262"/>
      <c r="G89" s="262"/>
      <c r="H89" s="262"/>
      <c r="I89" s="262"/>
      <c r="J89" s="262"/>
      <c r="K89" s="262"/>
      <c r="L89" s="258">
        <v>404109.22</v>
      </c>
      <c r="M89" s="258"/>
      <c r="N89" s="258"/>
      <c r="O89" s="258"/>
      <c r="P89" s="258"/>
      <c r="Q89" s="258"/>
      <c r="R89" s="258"/>
      <c r="S89" s="258"/>
      <c r="T89" s="258"/>
      <c r="U89" s="258"/>
      <c r="V89" s="256">
        <v>1.3680613109551799E-4</v>
      </c>
      <c r="W89" s="256"/>
      <c r="X89" s="256"/>
      <c r="Y89" s="256"/>
      <c r="Z89" s="256"/>
      <c r="AA89" s="256"/>
      <c r="AB89" s="256"/>
      <c r="AC89" s="256"/>
      <c r="AD89" s="256"/>
      <c r="AE89" s="256"/>
      <c r="AF89" s="254">
        <v>1</v>
      </c>
      <c r="AG89" s="254"/>
      <c r="AH89" s="254"/>
      <c r="AI89" s="254"/>
      <c r="AJ89" s="254"/>
      <c r="AK89" s="256">
        <v>2.26234107053979E-5</v>
      </c>
      <c r="AL89" s="256"/>
      <c r="AM89" s="256"/>
      <c r="AN89" s="256"/>
      <c r="AO89" s="256"/>
      <c r="AP89" s="256"/>
      <c r="AQ89" s="256"/>
    </row>
    <row r="90" spans="2:44" s="1" customFormat="1" ht="10.5" x14ac:dyDescent="0.2">
      <c r="B90" s="263"/>
      <c r="C90" s="263"/>
      <c r="D90" s="263"/>
      <c r="E90" s="263"/>
      <c r="F90" s="263"/>
      <c r="G90" s="263"/>
      <c r="H90" s="263"/>
      <c r="I90" s="263"/>
      <c r="J90" s="263"/>
      <c r="K90" s="263"/>
      <c r="L90" s="259">
        <v>2953882379.1300001</v>
      </c>
      <c r="M90" s="259"/>
      <c r="N90" s="259"/>
      <c r="O90" s="259"/>
      <c r="P90" s="259"/>
      <c r="Q90" s="259"/>
      <c r="R90" s="259"/>
      <c r="S90" s="259"/>
      <c r="T90" s="259"/>
      <c r="U90" s="259"/>
      <c r="V90" s="257">
        <v>1</v>
      </c>
      <c r="W90" s="257"/>
      <c r="X90" s="257"/>
      <c r="Y90" s="257"/>
      <c r="Z90" s="257"/>
      <c r="AA90" s="257"/>
      <c r="AB90" s="257"/>
      <c r="AC90" s="257"/>
      <c r="AD90" s="257"/>
      <c r="AE90" s="257"/>
      <c r="AF90" s="255">
        <v>44202</v>
      </c>
      <c r="AG90" s="255"/>
      <c r="AH90" s="255"/>
      <c r="AI90" s="255"/>
      <c r="AJ90" s="255"/>
      <c r="AK90" s="257">
        <v>1</v>
      </c>
      <c r="AL90" s="257"/>
      <c r="AM90" s="257"/>
      <c r="AN90" s="257"/>
      <c r="AO90" s="257"/>
      <c r="AP90" s="257"/>
      <c r="AQ90" s="257"/>
    </row>
    <row r="91" spans="2:44" s="1" customFormat="1" ht="8" x14ac:dyDescent="0.2"/>
    <row r="92" spans="2:44" s="1" customFormat="1" ht="13" x14ac:dyDescent="0.2">
      <c r="B92" s="247" t="s">
        <v>1172</v>
      </c>
      <c r="C92" s="247"/>
      <c r="D92" s="247"/>
      <c r="E92" s="247"/>
      <c r="F92" s="247"/>
      <c r="G92" s="247"/>
      <c r="H92" s="247"/>
      <c r="I92" s="247"/>
      <c r="J92" s="247"/>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47"/>
      <c r="AP92" s="247"/>
      <c r="AQ92" s="247"/>
      <c r="AR92" s="247"/>
    </row>
    <row r="93" spans="2:44" s="1" customFormat="1" ht="8" x14ac:dyDescent="0.2"/>
    <row r="94" spans="2:44" s="1" customFormat="1" ht="10.5" x14ac:dyDescent="0.2">
      <c r="B94" s="244" t="s">
        <v>1058</v>
      </c>
      <c r="C94" s="244"/>
      <c r="D94" s="244"/>
      <c r="E94" s="244"/>
      <c r="F94" s="244"/>
      <c r="G94" s="244"/>
      <c r="H94" s="244"/>
      <c r="I94" s="244"/>
      <c r="J94" s="244"/>
      <c r="K94" s="244" t="s">
        <v>1055</v>
      </c>
      <c r="L94" s="244"/>
      <c r="M94" s="244"/>
      <c r="N94" s="244"/>
      <c r="O94" s="244"/>
      <c r="P94" s="244"/>
      <c r="Q94" s="244"/>
      <c r="R94" s="244"/>
      <c r="S94" s="244"/>
      <c r="T94" s="244"/>
      <c r="U94" s="244"/>
      <c r="V94" s="244" t="s">
        <v>1056</v>
      </c>
      <c r="W94" s="244"/>
      <c r="X94" s="244"/>
      <c r="Y94" s="244"/>
      <c r="Z94" s="244"/>
      <c r="AA94" s="244"/>
      <c r="AB94" s="244"/>
      <c r="AC94" s="244"/>
      <c r="AD94" s="244"/>
      <c r="AE94" s="244"/>
      <c r="AF94" s="244" t="s">
        <v>1057</v>
      </c>
      <c r="AG94" s="244"/>
      <c r="AH94" s="244"/>
      <c r="AI94" s="244"/>
      <c r="AJ94" s="244"/>
      <c r="AK94" s="244" t="s">
        <v>1056</v>
      </c>
      <c r="AL94" s="244"/>
      <c r="AM94" s="244"/>
      <c r="AN94" s="244"/>
      <c r="AO94" s="244"/>
    </row>
    <row r="95" spans="2:44" s="1" customFormat="1" ht="10" x14ac:dyDescent="0.2">
      <c r="B95" s="262" t="s">
        <v>1059</v>
      </c>
      <c r="C95" s="262"/>
      <c r="D95" s="262"/>
      <c r="E95" s="262"/>
      <c r="F95" s="262"/>
      <c r="G95" s="262"/>
      <c r="H95" s="262"/>
      <c r="I95" s="262"/>
      <c r="J95" s="262"/>
      <c r="K95" s="258">
        <v>761000</v>
      </c>
      <c r="L95" s="258"/>
      <c r="M95" s="258"/>
      <c r="N95" s="258"/>
      <c r="O95" s="258"/>
      <c r="P95" s="258"/>
      <c r="Q95" s="258"/>
      <c r="R95" s="258"/>
      <c r="S95" s="258"/>
      <c r="T95" s="258"/>
      <c r="U95" s="258"/>
      <c r="V95" s="256">
        <v>2.5762704885498301E-4</v>
      </c>
      <c r="W95" s="256"/>
      <c r="X95" s="256"/>
      <c r="Y95" s="256"/>
      <c r="Z95" s="256"/>
      <c r="AA95" s="256"/>
      <c r="AB95" s="256"/>
      <c r="AC95" s="256"/>
      <c r="AD95" s="256"/>
      <c r="AE95" s="256"/>
      <c r="AF95" s="254">
        <v>4</v>
      </c>
      <c r="AG95" s="254"/>
      <c r="AH95" s="254"/>
      <c r="AI95" s="254"/>
      <c r="AJ95" s="254"/>
      <c r="AK95" s="256">
        <v>9.0493642821591803E-5</v>
      </c>
      <c r="AL95" s="256"/>
      <c r="AM95" s="256"/>
      <c r="AN95" s="256"/>
      <c r="AO95" s="256"/>
    </row>
    <row r="96" spans="2:44" s="1" customFormat="1" ht="10" x14ac:dyDescent="0.2">
      <c r="B96" s="262" t="s">
        <v>1060</v>
      </c>
      <c r="C96" s="262"/>
      <c r="D96" s="262"/>
      <c r="E96" s="262"/>
      <c r="F96" s="262"/>
      <c r="G96" s="262"/>
      <c r="H96" s="262"/>
      <c r="I96" s="262"/>
      <c r="J96" s="262"/>
      <c r="K96" s="258">
        <v>5317506.93</v>
      </c>
      <c r="L96" s="258"/>
      <c r="M96" s="258"/>
      <c r="N96" s="258"/>
      <c r="O96" s="258"/>
      <c r="P96" s="258"/>
      <c r="Q96" s="258"/>
      <c r="R96" s="258"/>
      <c r="S96" s="258"/>
      <c r="T96" s="258"/>
      <c r="U96" s="258"/>
      <c r="V96" s="256">
        <v>1.8001755816581099E-3</v>
      </c>
      <c r="W96" s="256"/>
      <c r="X96" s="256"/>
      <c r="Y96" s="256"/>
      <c r="Z96" s="256"/>
      <c r="AA96" s="256"/>
      <c r="AB96" s="256"/>
      <c r="AC96" s="256"/>
      <c r="AD96" s="256"/>
      <c r="AE96" s="256"/>
      <c r="AF96" s="254">
        <v>35</v>
      </c>
      <c r="AG96" s="254"/>
      <c r="AH96" s="254"/>
      <c r="AI96" s="254"/>
      <c r="AJ96" s="254"/>
      <c r="AK96" s="256">
        <v>7.9181937468892803E-4</v>
      </c>
      <c r="AL96" s="256"/>
      <c r="AM96" s="256"/>
      <c r="AN96" s="256"/>
      <c r="AO96" s="256"/>
    </row>
    <row r="97" spans="2:41" s="1" customFormat="1" ht="10" x14ac:dyDescent="0.2">
      <c r="B97" s="262" t="s">
        <v>1061</v>
      </c>
      <c r="C97" s="262"/>
      <c r="D97" s="262"/>
      <c r="E97" s="262"/>
      <c r="F97" s="262"/>
      <c r="G97" s="262"/>
      <c r="H97" s="262"/>
      <c r="I97" s="262"/>
      <c r="J97" s="262"/>
      <c r="K97" s="258">
        <v>4065905.51</v>
      </c>
      <c r="L97" s="258"/>
      <c r="M97" s="258"/>
      <c r="N97" s="258"/>
      <c r="O97" s="258"/>
      <c r="P97" s="258"/>
      <c r="Q97" s="258"/>
      <c r="R97" s="258"/>
      <c r="S97" s="258"/>
      <c r="T97" s="258"/>
      <c r="U97" s="258"/>
      <c r="V97" s="256">
        <v>1.37646154725955E-3</v>
      </c>
      <c r="W97" s="256"/>
      <c r="X97" s="256"/>
      <c r="Y97" s="256"/>
      <c r="Z97" s="256"/>
      <c r="AA97" s="256"/>
      <c r="AB97" s="256"/>
      <c r="AC97" s="256"/>
      <c r="AD97" s="256"/>
      <c r="AE97" s="256"/>
      <c r="AF97" s="254">
        <v>42</v>
      </c>
      <c r="AG97" s="254"/>
      <c r="AH97" s="254"/>
      <c r="AI97" s="254"/>
      <c r="AJ97" s="254"/>
      <c r="AK97" s="256">
        <v>9.50183249626714E-4</v>
      </c>
      <c r="AL97" s="256"/>
      <c r="AM97" s="256"/>
      <c r="AN97" s="256"/>
      <c r="AO97" s="256"/>
    </row>
    <row r="98" spans="2:41" s="1" customFormat="1" ht="10" x14ac:dyDescent="0.2">
      <c r="B98" s="262" t="s">
        <v>1062</v>
      </c>
      <c r="C98" s="262"/>
      <c r="D98" s="262"/>
      <c r="E98" s="262"/>
      <c r="F98" s="262"/>
      <c r="G98" s="262"/>
      <c r="H98" s="262"/>
      <c r="I98" s="262"/>
      <c r="J98" s="262"/>
      <c r="K98" s="258">
        <v>2275496.2999999998</v>
      </c>
      <c r="L98" s="258"/>
      <c r="M98" s="258"/>
      <c r="N98" s="258"/>
      <c r="O98" s="258"/>
      <c r="P98" s="258"/>
      <c r="Q98" s="258"/>
      <c r="R98" s="258"/>
      <c r="S98" s="258"/>
      <c r="T98" s="258"/>
      <c r="U98" s="258"/>
      <c r="V98" s="256">
        <v>7.7034086261423601E-4</v>
      </c>
      <c r="W98" s="256"/>
      <c r="X98" s="256"/>
      <c r="Y98" s="256"/>
      <c r="Z98" s="256"/>
      <c r="AA98" s="256"/>
      <c r="AB98" s="256"/>
      <c r="AC98" s="256"/>
      <c r="AD98" s="256"/>
      <c r="AE98" s="256"/>
      <c r="AF98" s="254">
        <v>58</v>
      </c>
      <c r="AG98" s="254"/>
      <c r="AH98" s="254"/>
      <c r="AI98" s="254"/>
      <c r="AJ98" s="254"/>
      <c r="AK98" s="256">
        <v>1.3121578209130799E-3</v>
      </c>
      <c r="AL98" s="256"/>
      <c r="AM98" s="256"/>
      <c r="AN98" s="256"/>
      <c r="AO98" s="256"/>
    </row>
    <row r="99" spans="2:41" s="1" customFormat="1" ht="10" x14ac:dyDescent="0.2">
      <c r="B99" s="262" t="s">
        <v>1063</v>
      </c>
      <c r="C99" s="262"/>
      <c r="D99" s="262"/>
      <c r="E99" s="262"/>
      <c r="F99" s="262"/>
      <c r="G99" s="262"/>
      <c r="H99" s="262"/>
      <c r="I99" s="262"/>
      <c r="J99" s="262"/>
      <c r="K99" s="258">
        <v>34132616.799999997</v>
      </c>
      <c r="L99" s="258"/>
      <c r="M99" s="258"/>
      <c r="N99" s="258"/>
      <c r="O99" s="258"/>
      <c r="P99" s="258"/>
      <c r="Q99" s="258"/>
      <c r="R99" s="258"/>
      <c r="S99" s="258"/>
      <c r="T99" s="258"/>
      <c r="U99" s="258"/>
      <c r="V99" s="256">
        <v>1.15551712692274E-2</v>
      </c>
      <c r="W99" s="256"/>
      <c r="X99" s="256"/>
      <c r="Y99" s="256"/>
      <c r="Z99" s="256"/>
      <c r="AA99" s="256"/>
      <c r="AB99" s="256"/>
      <c r="AC99" s="256"/>
      <c r="AD99" s="256"/>
      <c r="AE99" s="256"/>
      <c r="AF99" s="254">
        <v>277</v>
      </c>
      <c r="AG99" s="254"/>
      <c r="AH99" s="254"/>
      <c r="AI99" s="254"/>
      <c r="AJ99" s="254"/>
      <c r="AK99" s="256">
        <v>6.2666847653952296E-3</v>
      </c>
      <c r="AL99" s="256"/>
      <c r="AM99" s="256"/>
      <c r="AN99" s="256"/>
      <c r="AO99" s="256"/>
    </row>
    <row r="100" spans="2:41" s="1" customFormat="1" ht="10" x14ac:dyDescent="0.2">
      <c r="B100" s="262" t="s">
        <v>1064</v>
      </c>
      <c r="C100" s="262"/>
      <c r="D100" s="262"/>
      <c r="E100" s="262"/>
      <c r="F100" s="262"/>
      <c r="G100" s="262"/>
      <c r="H100" s="262"/>
      <c r="I100" s="262"/>
      <c r="J100" s="262"/>
      <c r="K100" s="258">
        <v>3052362.31</v>
      </c>
      <c r="L100" s="258"/>
      <c r="M100" s="258"/>
      <c r="N100" s="258"/>
      <c r="O100" s="258"/>
      <c r="P100" s="258"/>
      <c r="Q100" s="258"/>
      <c r="R100" s="258"/>
      <c r="S100" s="258"/>
      <c r="T100" s="258"/>
      <c r="U100" s="258"/>
      <c r="V100" s="256">
        <v>1.0333391510663301E-3</v>
      </c>
      <c r="W100" s="256"/>
      <c r="X100" s="256"/>
      <c r="Y100" s="256"/>
      <c r="Z100" s="256"/>
      <c r="AA100" s="256"/>
      <c r="AB100" s="256"/>
      <c r="AC100" s="256"/>
      <c r="AD100" s="256"/>
      <c r="AE100" s="256"/>
      <c r="AF100" s="254">
        <v>114</v>
      </c>
      <c r="AG100" s="254"/>
      <c r="AH100" s="254"/>
      <c r="AI100" s="254"/>
      <c r="AJ100" s="254"/>
      <c r="AK100" s="256">
        <v>2.5790688204153701E-3</v>
      </c>
      <c r="AL100" s="256"/>
      <c r="AM100" s="256"/>
      <c r="AN100" s="256"/>
      <c r="AO100" s="256"/>
    </row>
    <row r="101" spans="2:41" s="1" customFormat="1" ht="10" x14ac:dyDescent="0.2">
      <c r="B101" s="262" t="s">
        <v>1065</v>
      </c>
      <c r="C101" s="262"/>
      <c r="D101" s="262"/>
      <c r="E101" s="262"/>
      <c r="F101" s="262"/>
      <c r="G101" s="262"/>
      <c r="H101" s="262"/>
      <c r="I101" s="262"/>
      <c r="J101" s="262"/>
      <c r="K101" s="258">
        <v>6925025.1900000004</v>
      </c>
      <c r="L101" s="258"/>
      <c r="M101" s="258"/>
      <c r="N101" s="258"/>
      <c r="O101" s="258"/>
      <c r="P101" s="258"/>
      <c r="Q101" s="258"/>
      <c r="R101" s="258"/>
      <c r="S101" s="258"/>
      <c r="T101" s="258"/>
      <c r="U101" s="258"/>
      <c r="V101" s="256">
        <v>2.34438081858886E-3</v>
      </c>
      <c r="W101" s="256"/>
      <c r="X101" s="256"/>
      <c r="Y101" s="256"/>
      <c r="Z101" s="256"/>
      <c r="AA101" s="256"/>
      <c r="AB101" s="256"/>
      <c r="AC101" s="256"/>
      <c r="AD101" s="256"/>
      <c r="AE101" s="256"/>
      <c r="AF101" s="254">
        <v>369</v>
      </c>
      <c r="AG101" s="254"/>
      <c r="AH101" s="254"/>
      <c r="AI101" s="254"/>
      <c r="AJ101" s="254"/>
      <c r="AK101" s="256">
        <v>8.3480385502918402E-3</v>
      </c>
      <c r="AL101" s="256"/>
      <c r="AM101" s="256"/>
      <c r="AN101" s="256"/>
      <c r="AO101" s="256"/>
    </row>
    <row r="102" spans="2:41" s="1" customFormat="1" ht="10" x14ac:dyDescent="0.2">
      <c r="B102" s="262" t="s">
        <v>1066</v>
      </c>
      <c r="C102" s="262"/>
      <c r="D102" s="262"/>
      <c r="E102" s="262"/>
      <c r="F102" s="262"/>
      <c r="G102" s="262"/>
      <c r="H102" s="262"/>
      <c r="I102" s="262"/>
      <c r="J102" s="262"/>
      <c r="K102" s="258">
        <v>9047255.3100000005</v>
      </c>
      <c r="L102" s="258"/>
      <c r="M102" s="258"/>
      <c r="N102" s="258"/>
      <c r="O102" s="258"/>
      <c r="P102" s="258"/>
      <c r="Q102" s="258"/>
      <c r="R102" s="258"/>
      <c r="S102" s="258"/>
      <c r="T102" s="258"/>
      <c r="U102" s="258"/>
      <c r="V102" s="256">
        <v>3.0628353295044401E-3</v>
      </c>
      <c r="W102" s="256"/>
      <c r="X102" s="256"/>
      <c r="Y102" s="256"/>
      <c r="Z102" s="256"/>
      <c r="AA102" s="256"/>
      <c r="AB102" s="256"/>
      <c r="AC102" s="256"/>
      <c r="AD102" s="256"/>
      <c r="AE102" s="256"/>
      <c r="AF102" s="254">
        <v>617</v>
      </c>
      <c r="AG102" s="254"/>
      <c r="AH102" s="254"/>
      <c r="AI102" s="254"/>
      <c r="AJ102" s="254"/>
      <c r="AK102" s="256">
        <v>1.3958644405230499E-2</v>
      </c>
      <c r="AL102" s="256"/>
      <c r="AM102" s="256"/>
      <c r="AN102" s="256"/>
      <c r="AO102" s="256"/>
    </row>
    <row r="103" spans="2:41" s="1" customFormat="1" ht="10" x14ac:dyDescent="0.2">
      <c r="B103" s="262" t="s">
        <v>1067</v>
      </c>
      <c r="C103" s="262"/>
      <c r="D103" s="262"/>
      <c r="E103" s="262"/>
      <c r="F103" s="262"/>
      <c r="G103" s="262"/>
      <c r="H103" s="262"/>
      <c r="I103" s="262"/>
      <c r="J103" s="262"/>
      <c r="K103" s="258">
        <v>19154704.59</v>
      </c>
      <c r="L103" s="258"/>
      <c r="M103" s="258"/>
      <c r="N103" s="258"/>
      <c r="O103" s="258"/>
      <c r="P103" s="258"/>
      <c r="Q103" s="258"/>
      <c r="R103" s="258"/>
      <c r="S103" s="258"/>
      <c r="T103" s="258"/>
      <c r="U103" s="258"/>
      <c r="V103" s="256">
        <v>6.4845860909470499E-3</v>
      </c>
      <c r="W103" s="256"/>
      <c r="X103" s="256"/>
      <c r="Y103" s="256"/>
      <c r="Z103" s="256"/>
      <c r="AA103" s="256"/>
      <c r="AB103" s="256"/>
      <c r="AC103" s="256"/>
      <c r="AD103" s="256"/>
      <c r="AE103" s="256"/>
      <c r="AF103" s="254">
        <v>855</v>
      </c>
      <c r="AG103" s="254"/>
      <c r="AH103" s="254"/>
      <c r="AI103" s="254"/>
      <c r="AJ103" s="254"/>
      <c r="AK103" s="256">
        <v>1.9343016153115199E-2</v>
      </c>
      <c r="AL103" s="256"/>
      <c r="AM103" s="256"/>
      <c r="AN103" s="256"/>
      <c r="AO103" s="256"/>
    </row>
    <row r="104" spans="2:41" s="1" customFormat="1" ht="10" x14ac:dyDescent="0.2">
      <c r="B104" s="262" t="s">
        <v>1068</v>
      </c>
      <c r="C104" s="262"/>
      <c r="D104" s="262"/>
      <c r="E104" s="262"/>
      <c r="F104" s="262"/>
      <c r="G104" s="262"/>
      <c r="H104" s="262"/>
      <c r="I104" s="262"/>
      <c r="J104" s="262"/>
      <c r="K104" s="258">
        <v>273296605.92999899</v>
      </c>
      <c r="L104" s="258"/>
      <c r="M104" s="258"/>
      <c r="N104" s="258"/>
      <c r="O104" s="258"/>
      <c r="P104" s="258"/>
      <c r="Q104" s="258"/>
      <c r="R104" s="258"/>
      <c r="S104" s="258"/>
      <c r="T104" s="258"/>
      <c r="U104" s="258"/>
      <c r="V104" s="256">
        <v>9.2521153807922599E-2</v>
      </c>
      <c r="W104" s="256"/>
      <c r="X104" s="256"/>
      <c r="Y104" s="256"/>
      <c r="Z104" s="256"/>
      <c r="AA104" s="256"/>
      <c r="AB104" s="256"/>
      <c r="AC104" s="256"/>
      <c r="AD104" s="256"/>
      <c r="AE104" s="256"/>
      <c r="AF104" s="254">
        <v>8981</v>
      </c>
      <c r="AG104" s="254"/>
      <c r="AH104" s="254"/>
      <c r="AI104" s="254"/>
      <c r="AJ104" s="254"/>
      <c r="AK104" s="256">
        <v>0.20318085154517901</v>
      </c>
      <c r="AL104" s="256"/>
      <c r="AM104" s="256"/>
      <c r="AN104" s="256"/>
      <c r="AO104" s="256"/>
    </row>
    <row r="105" spans="2:41" s="1" customFormat="1" ht="10" x14ac:dyDescent="0.2">
      <c r="B105" s="262" t="s">
        <v>1069</v>
      </c>
      <c r="C105" s="262"/>
      <c r="D105" s="262"/>
      <c r="E105" s="262"/>
      <c r="F105" s="262"/>
      <c r="G105" s="262"/>
      <c r="H105" s="262"/>
      <c r="I105" s="262"/>
      <c r="J105" s="262"/>
      <c r="K105" s="258">
        <v>37743282.719999999</v>
      </c>
      <c r="L105" s="258"/>
      <c r="M105" s="258"/>
      <c r="N105" s="258"/>
      <c r="O105" s="258"/>
      <c r="P105" s="258"/>
      <c r="Q105" s="258"/>
      <c r="R105" s="258"/>
      <c r="S105" s="258"/>
      <c r="T105" s="258"/>
      <c r="U105" s="258"/>
      <c r="V105" s="256">
        <v>1.27775171369946E-2</v>
      </c>
      <c r="W105" s="256"/>
      <c r="X105" s="256"/>
      <c r="Y105" s="256"/>
      <c r="Z105" s="256"/>
      <c r="AA105" s="256"/>
      <c r="AB105" s="256"/>
      <c r="AC105" s="256"/>
      <c r="AD105" s="256"/>
      <c r="AE105" s="256"/>
      <c r="AF105" s="254">
        <v>1665</v>
      </c>
      <c r="AG105" s="254"/>
      <c r="AH105" s="254"/>
      <c r="AI105" s="254"/>
      <c r="AJ105" s="254"/>
      <c r="AK105" s="256">
        <v>3.7667978824487601E-2</v>
      </c>
      <c r="AL105" s="256"/>
      <c r="AM105" s="256"/>
      <c r="AN105" s="256"/>
      <c r="AO105" s="256"/>
    </row>
    <row r="106" spans="2:41" s="1" customFormat="1" ht="10" x14ac:dyDescent="0.2">
      <c r="B106" s="262" t="s">
        <v>1070</v>
      </c>
      <c r="C106" s="262"/>
      <c r="D106" s="262"/>
      <c r="E106" s="262"/>
      <c r="F106" s="262"/>
      <c r="G106" s="262"/>
      <c r="H106" s="262"/>
      <c r="I106" s="262"/>
      <c r="J106" s="262"/>
      <c r="K106" s="258">
        <v>49797340.780000001</v>
      </c>
      <c r="L106" s="258"/>
      <c r="M106" s="258"/>
      <c r="N106" s="258"/>
      <c r="O106" s="258"/>
      <c r="P106" s="258"/>
      <c r="Q106" s="258"/>
      <c r="R106" s="258"/>
      <c r="S106" s="258"/>
      <c r="T106" s="258"/>
      <c r="U106" s="258"/>
      <c r="V106" s="256">
        <v>1.6858267997342101E-2</v>
      </c>
      <c r="W106" s="256"/>
      <c r="X106" s="256"/>
      <c r="Y106" s="256"/>
      <c r="Z106" s="256"/>
      <c r="AA106" s="256"/>
      <c r="AB106" s="256"/>
      <c r="AC106" s="256"/>
      <c r="AD106" s="256"/>
      <c r="AE106" s="256"/>
      <c r="AF106" s="254">
        <v>1130</v>
      </c>
      <c r="AG106" s="254"/>
      <c r="AH106" s="254"/>
      <c r="AI106" s="254"/>
      <c r="AJ106" s="254"/>
      <c r="AK106" s="256">
        <v>2.55644540970997E-2</v>
      </c>
      <c r="AL106" s="256"/>
      <c r="AM106" s="256"/>
      <c r="AN106" s="256"/>
      <c r="AO106" s="256"/>
    </row>
    <row r="107" spans="2:41" s="1" customFormat="1" ht="10" x14ac:dyDescent="0.2">
      <c r="B107" s="262" t="s">
        <v>1071</v>
      </c>
      <c r="C107" s="262"/>
      <c r="D107" s="262"/>
      <c r="E107" s="262"/>
      <c r="F107" s="262"/>
      <c r="G107" s="262"/>
      <c r="H107" s="262"/>
      <c r="I107" s="262"/>
      <c r="J107" s="262"/>
      <c r="K107" s="258">
        <v>166550461.97999999</v>
      </c>
      <c r="L107" s="258"/>
      <c r="M107" s="258"/>
      <c r="N107" s="258"/>
      <c r="O107" s="258"/>
      <c r="P107" s="258"/>
      <c r="Q107" s="258"/>
      <c r="R107" s="258"/>
      <c r="S107" s="258"/>
      <c r="T107" s="258"/>
      <c r="U107" s="258"/>
      <c r="V107" s="256">
        <v>5.6383579507676203E-2</v>
      </c>
      <c r="W107" s="256"/>
      <c r="X107" s="256"/>
      <c r="Y107" s="256"/>
      <c r="Z107" s="256"/>
      <c r="AA107" s="256"/>
      <c r="AB107" s="256"/>
      <c r="AC107" s="256"/>
      <c r="AD107" s="256"/>
      <c r="AE107" s="256"/>
      <c r="AF107" s="254">
        <v>3453</v>
      </c>
      <c r="AG107" s="254"/>
      <c r="AH107" s="254"/>
      <c r="AI107" s="254"/>
      <c r="AJ107" s="254"/>
      <c r="AK107" s="256">
        <v>7.8118637165739094E-2</v>
      </c>
      <c r="AL107" s="256"/>
      <c r="AM107" s="256"/>
      <c r="AN107" s="256"/>
      <c r="AO107" s="256"/>
    </row>
    <row r="108" spans="2:41" s="1" customFormat="1" ht="10" x14ac:dyDescent="0.2">
      <c r="B108" s="262" t="s">
        <v>1072</v>
      </c>
      <c r="C108" s="262"/>
      <c r="D108" s="262"/>
      <c r="E108" s="262"/>
      <c r="F108" s="262"/>
      <c r="G108" s="262"/>
      <c r="H108" s="262"/>
      <c r="I108" s="262"/>
      <c r="J108" s="262"/>
      <c r="K108" s="258">
        <v>24022432.649999999</v>
      </c>
      <c r="L108" s="258"/>
      <c r="M108" s="258"/>
      <c r="N108" s="258"/>
      <c r="O108" s="258"/>
      <c r="P108" s="258"/>
      <c r="Q108" s="258"/>
      <c r="R108" s="258"/>
      <c r="S108" s="258"/>
      <c r="T108" s="258"/>
      <c r="U108" s="258"/>
      <c r="V108" s="256">
        <v>8.1324946516913403E-3</v>
      </c>
      <c r="W108" s="256"/>
      <c r="X108" s="256"/>
      <c r="Y108" s="256"/>
      <c r="Z108" s="256"/>
      <c r="AA108" s="256"/>
      <c r="AB108" s="256"/>
      <c r="AC108" s="256"/>
      <c r="AD108" s="256"/>
      <c r="AE108" s="256"/>
      <c r="AF108" s="254">
        <v>464</v>
      </c>
      <c r="AG108" s="254"/>
      <c r="AH108" s="254"/>
      <c r="AI108" s="254"/>
      <c r="AJ108" s="254"/>
      <c r="AK108" s="256">
        <v>1.0497262567304599E-2</v>
      </c>
      <c r="AL108" s="256"/>
      <c r="AM108" s="256"/>
      <c r="AN108" s="256"/>
      <c r="AO108" s="256"/>
    </row>
    <row r="109" spans="2:41" s="1" customFormat="1" ht="10" x14ac:dyDescent="0.2">
      <c r="B109" s="262" t="s">
        <v>1073</v>
      </c>
      <c r="C109" s="262"/>
      <c r="D109" s="262"/>
      <c r="E109" s="262"/>
      <c r="F109" s="262"/>
      <c r="G109" s="262"/>
      <c r="H109" s="262"/>
      <c r="I109" s="262"/>
      <c r="J109" s="262"/>
      <c r="K109" s="258">
        <v>393867133.55000001</v>
      </c>
      <c r="L109" s="258"/>
      <c r="M109" s="258"/>
      <c r="N109" s="258"/>
      <c r="O109" s="258"/>
      <c r="P109" s="258"/>
      <c r="Q109" s="258"/>
      <c r="R109" s="258"/>
      <c r="S109" s="258"/>
      <c r="T109" s="258"/>
      <c r="U109" s="258"/>
      <c r="V109" s="256">
        <v>0.13333880060112799</v>
      </c>
      <c r="W109" s="256"/>
      <c r="X109" s="256"/>
      <c r="Y109" s="256"/>
      <c r="Z109" s="256"/>
      <c r="AA109" s="256"/>
      <c r="AB109" s="256"/>
      <c r="AC109" s="256"/>
      <c r="AD109" s="256"/>
      <c r="AE109" s="256"/>
      <c r="AF109" s="254">
        <v>6176</v>
      </c>
      <c r="AG109" s="254"/>
      <c r="AH109" s="254"/>
      <c r="AI109" s="254"/>
      <c r="AJ109" s="254"/>
      <c r="AK109" s="256">
        <v>0.13972218451653801</v>
      </c>
      <c r="AL109" s="256"/>
      <c r="AM109" s="256"/>
      <c r="AN109" s="256"/>
      <c r="AO109" s="256"/>
    </row>
    <row r="110" spans="2:41" s="1" customFormat="1" ht="10" x14ac:dyDescent="0.2">
      <c r="B110" s="262" t="s">
        <v>1074</v>
      </c>
      <c r="C110" s="262"/>
      <c r="D110" s="262"/>
      <c r="E110" s="262"/>
      <c r="F110" s="262"/>
      <c r="G110" s="262"/>
      <c r="H110" s="262"/>
      <c r="I110" s="262"/>
      <c r="J110" s="262"/>
      <c r="K110" s="258">
        <v>29809009.5</v>
      </c>
      <c r="L110" s="258"/>
      <c r="M110" s="258"/>
      <c r="N110" s="258"/>
      <c r="O110" s="258"/>
      <c r="P110" s="258"/>
      <c r="Q110" s="258"/>
      <c r="R110" s="258"/>
      <c r="S110" s="258"/>
      <c r="T110" s="258"/>
      <c r="U110" s="258"/>
      <c r="V110" s="256">
        <v>1.00914679983905E-2</v>
      </c>
      <c r="W110" s="256"/>
      <c r="X110" s="256"/>
      <c r="Y110" s="256"/>
      <c r="Z110" s="256"/>
      <c r="AA110" s="256"/>
      <c r="AB110" s="256"/>
      <c r="AC110" s="256"/>
      <c r="AD110" s="256"/>
      <c r="AE110" s="256"/>
      <c r="AF110" s="254">
        <v>409</v>
      </c>
      <c r="AG110" s="254"/>
      <c r="AH110" s="254"/>
      <c r="AI110" s="254"/>
      <c r="AJ110" s="254"/>
      <c r="AK110" s="256">
        <v>9.2529749785077598E-3</v>
      </c>
      <c r="AL110" s="256"/>
      <c r="AM110" s="256"/>
      <c r="AN110" s="256"/>
      <c r="AO110" s="256"/>
    </row>
    <row r="111" spans="2:41" s="1" customFormat="1" ht="10" x14ac:dyDescent="0.2">
      <c r="B111" s="262" t="s">
        <v>1075</v>
      </c>
      <c r="C111" s="262"/>
      <c r="D111" s="262"/>
      <c r="E111" s="262"/>
      <c r="F111" s="262"/>
      <c r="G111" s="262"/>
      <c r="H111" s="262"/>
      <c r="I111" s="262"/>
      <c r="J111" s="262"/>
      <c r="K111" s="258">
        <v>45275750.549999997</v>
      </c>
      <c r="L111" s="258"/>
      <c r="M111" s="258"/>
      <c r="N111" s="258"/>
      <c r="O111" s="258"/>
      <c r="P111" s="258"/>
      <c r="Q111" s="258"/>
      <c r="R111" s="258"/>
      <c r="S111" s="258"/>
      <c r="T111" s="258"/>
      <c r="U111" s="258"/>
      <c r="V111" s="256">
        <v>1.53275400773862E-2</v>
      </c>
      <c r="W111" s="256"/>
      <c r="X111" s="256"/>
      <c r="Y111" s="256"/>
      <c r="Z111" s="256"/>
      <c r="AA111" s="256"/>
      <c r="AB111" s="256"/>
      <c r="AC111" s="256"/>
      <c r="AD111" s="256"/>
      <c r="AE111" s="256"/>
      <c r="AF111" s="254">
        <v>592</v>
      </c>
      <c r="AG111" s="254"/>
      <c r="AH111" s="254"/>
      <c r="AI111" s="254"/>
      <c r="AJ111" s="254"/>
      <c r="AK111" s="256">
        <v>1.33930591375956E-2</v>
      </c>
      <c r="AL111" s="256"/>
      <c r="AM111" s="256"/>
      <c r="AN111" s="256"/>
      <c r="AO111" s="256"/>
    </row>
    <row r="112" spans="2:41" s="1" customFormat="1" ht="10" x14ac:dyDescent="0.2">
      <c r="B112" s="262" t="s">
        <v>1076</v>
      </c>
      <c r="C112" s="262"/>
      <c r="D112" s="262"/>
      <c r="E112" s="262"/>
      <c r="F112" s="262"/>
      <c r="G112" s="262"/>
      <c r="H112" s="262"/>
      <c r="I112" s="262"/>
      <c r="J112" s="262"/>
      <c r="K112" s="258">
        <v>188965180.56</v>
      </c>
      <c r="L112" s="258"/>
      <c r="M112" s="258"/>
      <c r="N112" s="258"/>
      <c r="O112" s="258"/>
      <c r="P112" s="258"/>
      <c r="Q112" s="258"/>
      <c r="R112" s="258"/>
      <c r="S112" s="258"/>
      <c r="T112" s="258"/>
      <c r="U112" s="258"/>
      <c r="V112" s="256">
        <v>6.3971802633405794E-2</v>
      </c>
      <c r="W112" s="256"/>
      <c r="X112" s="256"/>
      <c r="Y112" s="256"/>
      <c r="Z112" s="256"/>
      <c r="AA112" s="256"/>
      <c r="AB112" s="256"/>
      <c r="AC112" s="256"/>
      <c r="AD112" s="256"/>
      <c r="AE112" s="256"/>
      <c r="AF112" s="254">
        <v>2420</v>
      </c>
      <c r="AG112" s="254"/>
      <c r="AH112" s="254"/>
      <c r="AI112" s="254"/>
      <c r="AJ112" s="254"/>
      <c r="AK112" s="256">
        <v>5.4748653907063002E-2</v>
      </c>
      <c r="AL112" s="256"/>
      <c r="AM112" s="256"/>
      <c r="AN112" s="256"/>
      <c r="AO112" s="256"/>
    </row>
    <row r="113" spans="2:41" s="1" customFormat="1" ht="10" x14ac:dyDescent="0.2">
      <c r="B113" s="262" t="s">
        <v>1077</v>
      </c>
      <c r="C113" s="262"/>
      <c r="D113" s="262"/>
      <c r="E113" s="262"/>
      <c r="F113" s="262"/>
      <c r="G113" s="262"/>
      <c r="H113" s="262"/>
      <c r="I113" s="262"/>
      <c r="J113" s="262"/>
      <c r="K113" s="258">
        <v>27522642.829999998</v>
      </c>
      <c r="L113" s="258"/>
      <c r="M113" s="258"/>
      <c r="N113" s="258"/>
      <c r="O113" s="258"/>
      <c r="P113" s="258"/>
      <c r="Q113" s="258"/>
      <c r="R113" s="258"/>
      <c r="S113" s="258"/>
      <c r="T113" s="258"/>
      <c r="U113" s="258"/>
      <c r="V113" s="256">
        <v>9.3174471077301802E-3</v>
      </c>
      <c r="W113" s="256"/>
      <c r="X113" s="256"/>
      <c r="Y113" s="256"/>
      <c r="Z113" s="256"/>
      <c r="AA113" s="256"/>
      <c r="AB113" s="256"/>
      <c r="AC113" s="256"/>
      <c r="AD113" s="256"/>
      <c r="AE113" s="256"/>
      <c r="AF113" s="254">
        <v>436</v>
      </c>
      <c r="AG113" s="254"/>
      <c r="AH113" s="254"/>
      <c r="AI113" s="254"/>
      <c r="AJ113" s="254"/>
      <c r="AK113" s="256">
        <v>9.8638070675535101E-3</v>
      </c>
      <c r="AL113" s="256"/>
      <c r="AM113" s="256"/>
      <c r="AN113" s="256"/>
      <c r="AO113" s="256"/>
    </row>
    <row r="114" spans="2:41" s="1" customFormat="1" ht="10" x14ac:dyDescent="0.2">
      <c r="B114" s="262" t="s">
        <v>1078</v>
      </c>
      <c r="C114" s="262"/>
      <c r="D114" s="262"/>
      <c r="E114" s="262"/>
      <c r="F114" s="262"/>
      <c r="G114" s="262"/>
      <c r="H114" s="262"/>
      <c r="I114" s="262"/>
      <c r="J114" s="262"/>
      <c r="K114" s="258">
        <v>750161185.96000004</v>
      </c>
      <c r="L114" s="258"/>
      <c r="M114" s="258"/>
      <c r="N114" s="258"/>
      <c r="O114" s="258"/>
      <c r="P114" s="258"/>
      <c r="Q114" s="258"/>
      <c r="R114" s="258"/>
      <c r="S114" s="258"/>
      <c r="T114" s="258"/>
      <c r="U114" s="258"/>
      <c r="V114" s="256">
        <v>0.25395770368518999</v>
      </c>
      <c r="W114" s="256"/>
      <c r="X114" s="256"/>
      <c r="Y114" s="256"/>
      <c r="Z114" s="256"/>
      <c r="AA114" s="256"/>
      <c r="AB114" s="256"/>
      <c r="AC114" s="256"/>
      <c r="AD114" s="256"/>
      <c r="AE114" s="256"/>
      <c r="AF114" s="254">
        <v>8145</v>
      </c>
      <c r="AG114" s="254"/>
      <c r="AH114" s="254"/>
      <c r="AI114" s="254"/>
      <c r="AJ114" s="254"/>
      <c r="AK114" s="256">
        <v>0.18426768019546599</v>
      </c>
      <c r="AL114" s="256"/>
      <c r="AM114" s="256"/>
      <c r="AN114" s="256"/>
      <c r="AO114" s="256"/>
    </row>
    <row r="115" spans="2:41" s="1" customFormat="1" ht="10" x14ac:dyDescent="0.2">
      <c r="B115" s="262" t="s">
        <v>1079</v>
      </c>
      <c r="C115" s="262"/>
      <c r="D115" s="262"/>
      <c r="E115" s="262"/>
      <c r="F115" s="262"/>
      <c r="G115" s="262"/>
      <c r="H115" s="262"/>
      <c r="I115" s="262"/>
      <c r="J115" s="262"/>
      <c r="K115" s="258">
        <v>42372944.030000001</v>
      </c>
      <c r="L115" s="258"/>
      <c r="M115" s="258"/>
      <c r="N115" s="258"/>
      <c r="O115" s="258"/>
      <c r="P115" s="258"/>
      <c r="Q115" s="258"/>
      <c r="R115" s="258"/>
      <c r="S115" s="258"/>
      <c r="T115" s="258"/>
      <c r="U115" s="258"/>
      <c r="V115" s="256">
        <v>1.43448311718085E-2</v>
      </c>
      <c r="W115" s="256"/>
      <c r="X115" s="256"/>
      <c r="Y115" s="256"/>
      <c r="Z115" s="256"/>
      <c r="AA115" s="256"/>
      <c r="AB115" s="256"/>
      <c r="AC115" s="256"/>
      <c r="AD115" s="256"/>
      <c r="AE115" s="256"/>
      <c r="AF115" s="254">
        <v>535</v>
      </c>
      <c r="AG115" s="254"/>
      <c r="AH115" s="254"/>
      <c r="AI115" s="254"/>
      <c r="AJ115" s="254"/>
      <c r="AK115" s="256">
        <v>1.2103524727387901E-2</v>
      </c>
      <c r="AL115" s="256"/>
      <c r="AM115" s="256"/>
      <c r="AN115" s="256"/>
      <c r="AO115" s="256"/>
    </row>
    <row r="116" spans="2:41" s="1" customFormat="1" ht="10" x14ac:dyDescent="0.2">
      <c r="B116" s="262" t="s">
        <v>1080</v>
      </c>
      <c r="C116" s="262"/>
      <c r="D116" s="262"/>
      <c r="E116" s="262"/>
      <c r="F116" s="262"/>
      <c r="G116" s="262"/>
      <c r="H116" s="262"/>
      <c r="I116" s="262"/>
      <c r="J116" s="262"/>
      <c r="K116" s="258">
        <v>19903984.32</v>
      </c>
      <c r="L116" s="258"/>
      <c r="M116" s="258"/>
      <c r="N116" s="258"/>
      <c r="O116" s="258"/>
      <c r="P116" s="258"/>
      <c r="Q116" s="258"/>
      <c r="R116" s="258"/>
      <c r="S116" s="258"/>
      <c r="T116" s="258"/>
      <c r="U116" s="258"/>
      <c r="V116" s="256">
        <v>6.7382453887220297E-3</v>
      </c>
      <c r="W116" s="256"/>
      <c r="X116" s="256"/>
      <c r="Y116" s="256"/>
      <c r="Z116" s="256"/>
      <c r="AA116" s="256"/>
      <c r="AB116" s="256"/>
      <c r="AC116" s="256"/>
      <c r="AD116" s="256"/>
      <c r="AE116" s="256"/>
      <c r="AF116" s="254">
        <v>218</v>
      </c>
      <c r="AG116" s="254"/>
      <c r="AH116" s="254"/>
      <c r="AI116" s="254"/>
      <c r="AJ116" s="254"/>
      <c r="AK116" s="256">
        <v>4.9319035337767499E-3</v>
      </c>
      <c r="AL116" s="256"/>
      <c r="AM116" s="256"/>
      <c r="AN116" s="256"/>
      <c r="AO116" s="256"/>
    </row>
    <row r="117" spans="2:41" s="1" customFormat="1" ht="10" x14ac:dyDescent="0.2">
      <c r="B117" s="262" t="s">
        <v>1081</v>
      </c>
      <c r="C117" s="262"/>
      <c r="D117" s="262"/>
      <c r="E117" s="262"/>
      <c r="F117" s="262"/>
      <c r="G117" s="262"/>
      <c r="H117" s="262"/>
      <c r="I117" s="262"/>
      <c r="J117" s="262"/>
      <c r="K117" s="258">
        <v>23001223.57</v>
      </c>
      <c r="L117" s="258"/>
      <c r="M117" s="258"/>
      <c r="N117" s="258"/>
      <c r="O117" s="258"/>
      <c r="P117" s="258"/>
      <c r="Q117" s="258"/>
      <c r="R117" s="258"/>
      <c r="S117" s="258"/>
      <c r="T117" s="258"/>
      <c r="U117" s="258"/>
      <c r="V117" s="256">
        <v>7.7867770675332298E-3</v>
      </c>
      <c r="W117" s="256"/>
      <c r="X117" s="256"/>
      <c r="Y117" s="256"/>
      <c r="Z117" s="256"/>
      <c r="AA117" s="256"/>
      <c r="AB117" s="256"/>
      <c r="AC117" s="256"/>
      <c r="AD117" s="256"/>
      <c r="AE117" s="256"/>
      <c r="AF117" s="254">
        <v>271</v>
      </c>
      <c r="AG117" s="254"/>
      <c r="AH117" s="254"/>
      <c r="AI117" s="254"/>
      <c r="AJ117" s="254"/>
      <c r="AK117" s="256">
        <v>6.1309443011628396E-3</v>
      </c>
      <c r="AL117" s="256"/>
      <c r="AM117" s="256"/>
      <c r="AN117" s="256"/>
      <c r="AO117" s="256"/>
    </row>
    <row r="118" spans="2:41" s="1" customFormat="1" ht="10" x14ac:dyDescent="0.2">
      <c r="B118" s="262" t="s">
        <v>1083</v>
      </c>
      <c r="C118" s="262"/>
      <c r="D118" s="262"/>
      <c r="E118" s="262"/>
      <c r="F118" s="262"/>
      <c r="G118" s="262"/>
      <c r="H118" s="262"/>
      <c r="I118" s="262"/>
      <c r="J118" s="262"/>
      <c r="K118" s="258">
        <v>14911078.859999999</v>
      </c>
      <c r="L118" s="258"/>
      <c r="M118" s="258"/>
      <c r="N118" s="258"/>
      <c r="O118" s="258"/>
      <c r="P118" s="258"/>
      <c r="Q118" s="258"/>
      <c r="R118" s="258"/>
      <c r="S118" s="258"/>
      <c r="T118" s="258"/>
      <c r="U118" s="258"/>
      <c r="V118" s="256">
        <v>5.0479595820574702E-3</v>
      </c>
      <c r="W118" s="256"/>
      <c r="X118" s="256"/>
      <c r="Y118" s="256"/>
      <c r="Z118" s="256"/>
      <c r="AA118" s="256"/>
      <c r="AB118" s="256"/>
      <c r="AC118" s="256"/>
      <c r="AD118" s="256"/>
      <c r="AE118" s="256"/>
      <c r="AF118" s="254">
        <v>184</v>
      </c>
      <c r="AG118" s="254"/>
      <c r="AH118" s="254"/>
      <c r="AI118" s="254"/>
      <c r="AJ118" s="254"/>
      <c r="AK118" s="256">
        <v>4.1627075697932203E-3</v>
      </c>
      <c r="AL118" s="256"/>
      <c r="AM118" s="256"/>
      <c r="AN118" s="256"/>
      <c r="AO118" s="256"/>
    </row>
    <row r="119" spans="2:41" s="1" customFormat="1" ht="10" x14ac:dyDescent="0.2">
      <c r="B119" s="262" t="s">
        <v>1084</v>
      </c>
      <c r="C119" s="262"/>
      <c r="D119" s="262"/>
      <c r="E119" s="262"/>
      <c r="F119" s="262"/>
      <c r="G119" s="262"/>
      <c r="H119" s="262"/>
      <c r="I119" s="262"/>
      <c r="J119" s="262"/>
      <c r="K119" s="258">
        <v>704312237.29000294</v>
      </c>
      <c r="L119" s="258"/>
      <c r="M119" s="258"/>
      <c r="N119" s="258"/>
      <c r="O119" s="258"/>
      <c r="P119" s="258"/>
      <c r="Q119" s="258"/>
      <c r="R119" s="258"/>
      <c r="S119" s="258"/>
      <c r="T119" s="258"/>
      <c r="U119" s="258"/>
      <c r="V119" s="256">
        <v>0.23843611454070199</v>
      </c>
      <c r="W119" s="256"/>
      <c r="X119" s="256"/>
      <c r="Y119" s="256"/>
      <c r="Z119" s="256"/>
      <c r="AA119" s="256"/>
      <c r="AB119" s="256"/>
      <c r="AC119" s="256"/>
      <c r="AD119" s="256"/>
      <c r="AE119" s="256"/>
      <c r="AF119" s="254">
        <v>6014</v>
      </c>
      <c r="AG119" s="254"/>
      <c r="AH119" s="254"/>
      <c r="AI119" s="254"/>
      <c r="AJ119" s="254"/>
      <c r="AK119" s="256">
        <v>0.13605719198226299</v>
      </c>
      <c r="AL119" s="256"/>
      <c r="AM119" s="256"/>
      <c r="AN119" s="256"/>
      <c r="AO119" s="256"/>
    </row>
    <row r="120" spans="2:41" s="1" customFormat="1" ht="10" x14ac:dyDescent="0.2">
      <c r="B120" s="262" t="s">
        <v>1085</v>
      </c>
      <c r="C120" s="262"/>
      <c r="D120" s="262"/>
      <c r="E120" s="262"/>
      <c r="F120" s="262"/>
      <c r="G120" s="262"/>
      <c r="H120" s="262"/>
      <c r="I120" s="262"/>
      <c r="J120" s="262"/>
      <c r="K120" s="258">
        <v>58173854.150000103</v>
      </c>
      <c r="L120" s="258"/>
      <c r="M120" s="258"/>
      <c r="N120" s="258"/>
      <c r="O120" s="258"/>
      <c r="P120" s="258"/>
      <c r="Q120" s="258"/>
      <c r="R120" s="258"/>
      <c r="S120" s="258"/>
      <c r="T120" s="258"/>
      <c r="U120" s="258"/>
      <c r="V120" s="256">
        <v>1.9694032017325599E-2</v>
      </c>
      <c r="W120" s="256"/>
      <c r="X120" s="256"/>
      <c r="Y120" s="256"/>
      <c r="Z120" s="256"/>
      <c r="AA120" s="256"/>
      <c r="AB120" s="256"/>
      <c r="AC120" s="256"/>
      <c r="AD120" s="256"/>
      <c r="AE120" s="256"/>
      <c r="AF120" s="254">
        <v>521</v>
      </c>
      <c r="AG120" s="254"/>
      <c r="AH120" s="254"/>
      <c r="AI120" s="254"/>
      <c r="AJ120" s="254"/>
      <c r="AK120" s="256">
        <v>1.1786796977512301E-2</v>
      </c>
      <c r="AL120" s="256"/>
      <c r="AM120" s="256"/>
      <c r="AN120" s="256"/>
      <c r="AO120" s="256"/>
    </row>
    <row r="121" spans="2:41" s="1" customFormat="1" ht="10" x14ac:dyDescent="0.2">
      <c r="B121" s="262" t="s">
        <v>1086</v>
      </c>
      <c r="C121" s="262"/>
      <c r="D121" s="262"/>
      <c r="E121" s="262"/>
      <c r="F121" s="262"/>
      <c r="G121" s="262"/>
      <c r="H121" s="262"/>
      <c r="I121" s="262"/>
      <c r="J121" s="262"/>
      <c r="K121" s="258">
        <v>3164343.1</v>
      </c>
      <c r="L121" s="258"/>
      <c r="M121" s="258"/>
      <c r="N121" s="258"/>
      <c r="O121" s="258"/>
      <c r="P121" s="258"/>
      <c r="Q121" s="258"/>
      <c r="R121" s="258"/>
      <c r="S121" s="258"/>
      <c r="T121" s="258"/>
      <c r="U121" s="258"/>
      <c r="V121" s="256">
        <v>1.0712488494318401E-3</v>
      </c>
      <c r="W121" s="256"/>
      <c r="X121" s="256"/>
      <c r="Y121" s="256"/>
      <c r="Z121" s="256"/>
      <c r="AA121" s="256"/>
      <c r="AB121" s="256"/>
      <c r="AC121" s="256"/>
      <c r="AD121" s="256"/>
      <c r="AE121" s="256"/>
      <c r="AF121" s="254">
        <v>26</v>
      </c>
      <c r="AG121" s="254"/>
      <c r="AH121" s="254"/>
      <c r="AI121" s="254"/>
      <c r="AJ121" s="254"/>
      <c r="AK121" s="256">
        <v>5.88208678340347E-4</v>
      </c>
      <c r="AL121" s="256"/>
      <c r="AM121" s="256"/>
      <c r="AN121" s="256"/>
      <c r="AO121" s="256"/>
    </row>
    <row r="122" spans="2:41" s="1" customFormat="1" ht="10" x14ac:dyDescent="0.2">
      <c r="B122" s="262" t="s">
        <v>1087</v>
      </c>
      <c r="C122" s="262"/>
      <c r="D122" s="262"/>
      <c r="E122" s="262"/>
      <c r="F122" s="262"/>
      <c r="G122" s="262"/>
      <c r="H122" s="262"/>
      <c r="I122" s="262"/>
      <c r="J122" s="262"/>
      <c r="K122" s="258">
        <v>2023530.41</v>
      </c>
      <c r="L122" s="258"/>
      <c r="M122" s="258"/>
      <c r="N122" s="258"/>
      <c r="O122" s="258"/>
      <c r="P122" s="258"/>
      <c r="Q122" s="258"/>
      <c r="R122" s="258"/>
      <c r="S122" s="258"/>
      <c r="T122" s="258"/>
      <c r="U122" s="258"/>
      <c r="V122" s="256">
        <v>6.8504095636874498E-4</v>
      </c>
      <c r="W122" s="256"/>
      <c r="X122" s="256"/>
      <c r="Y122" s="256"/>
      <c r="Z122" s="256"/>
      <c r="AA122" s="256"/>
      <c r="AB122" s="256"/>
      <c r="AC122" s="256"/>
      <c r="AD122" s="256"/>
      <c r="AE122" s="256"/>
      <c r="AF122" s="254">
        <v>16</v>
      </c>
      <c r="AG122" s="254"/>
      <c r="AH122" s="254"/>
      <c r="AI122" s="254"/>
      <c r="AJ122" s="254"/>
      <c r="AK122" s="256">
        <v>3.61974571286367E-4</v>
      </c>
      <c r="AL122" s="256"/>
      <c r="AM122" s="256"/>
      <c r="AN122" s="256"/>
      <c r="AO122" s="256"/>
    </row>
    <row r="123" spans="2:41" s="1" customFormat="1" ht="10" x14ac:dyDescent="0.2">
      <c r="B123" s="262" t="s">
        <v>1088</v>
      </c>
      <c r="C123" s="262"/>
      <c r="D123" s="262"/>
      <c r="E123" s="262"/>
      <c r="F123" s="262"/>
      <c r="G123" s="262"/>
      <c r="H123" s="262"/>
      <c r="I123" s="262"/>
      <c r="J123" s="262"/>
      <c r="K123" s="258">
        <v>649441.94999999995</v>
      </c>
      <c r="L123" s="258"/>
      <c r="M123" s="258"/>
      <c r="N123" s="258"/>
      <c r="O123" s="258"/>
      <c r="P123" s="258"/>
      <c r="Q123" s="258"/>
      <c r="R123" s="258"/>
      <c r="S123" s="258"/>
      <c r="T123" s="258"/>
      <c r="U123" s="258"/>
      <c r="V123" s="256">
        <v>2.1986046383853599E-4</v>
      </c>
      <c r="W123" s="256"/>
      <c r="X123" s="256"/>
      <c r="Y123" s="256"/>
      <c r="Z123" s="256"/>
      <c r="AA123" s="256"/>
      <c r="AB123" s="256"/>
      <c r="AC123" s="256"/>
      <c r="AD123" s="256"/>
      <c r="AE123" s="256"/>
      <c r="AF123" s="254">
        <v>7</v>
      </c>
      <c r="AG123" s="254"/>
      <c r="AH123" s="254"/>
      <c r="AI123" s="254"/>
      <c r="AJ123" s="254"/>
      <c r="AK123" s="256">
        <v>1.58363874937786E-4</v>
      </c>
      <c r="AL123" s="256"/>
      <c r="AM123" s="256"/>
      <c r="AN123" s="256"/>
      <c r="AO123" s="256"/>
    </row>
    <row r="124" spans="2:41" s="1" customFormat="1" ht="10" x14ac:dyDescent="0.2">
      <c r="B124" s="262" t="s">
        <v>1089</v>
      </c>
      <c r="C124" s="262"/>
      <c r="D124" s="262"/>
      <c r="E124" s="262"/>
      <c r="F124" s="262"/>
      <c r="G124" s="262"/>
      <c r="H124" s="262"/>
      <c r="I124" s="262"/>
      <c r="J124" s="262"/>
      <c r="K124" s="258">
        <v>11956164.460000001</v>
      </c>
      <c r="L124" s="258"/>
      <c r="M124" s="258"/>
      <c r="N124" s="258"/>
      <c r="O124" s="258"/>
      <c r="P124" s="258"/>
      <c r="Q124" s="258"/>
      <c r="R124" s="258"/>
      <c r="S124" s="258"/>
      <c r="T124" s="258"/>
      <c r="U124" s="258"/>
      <c r="V124" s="256">
        <v>4.04761020427679E-3</v>
      </c>
      <c r="W124" s="256"/>
      <c r="X124" s="256"/>
      <c r="Y124" s="256"/>
      <c r="Z124" s="256"/>
      <c r="AA124" s="256"/>
      <c r="AB124" s="256"/>
      <c r="AC124" s="256"/>
      <c r="AD124" s="256"/>
      <c r="AE124" s="256"/>
      <c r="AF124" s="254">
        <v>146</v>
      </c>
      <c r="AG124" s="254"/>
      <c r="AH124" s="254"/>
      <c r="AI124" s="254"/>
      <c r="AJ124" s="254"/>
      <c r="AK124" s="256">
        <v>3.3030179629881E-3</v>
      </c>
      <c r="AL124" s="256"/>
      <c r="AM124" s="256"/>
      <c r="AN124" s="256"/>
      <c r="AO124" s="256"/>
    </row>
    <row r="125" spans="2:41" s="1" customFormat="1" ht="10" x14ac:dyDescent="0.2">
      <c r="B125" s="262" t="s">
        <v>1090</v>
      </c>
      <c r="C125" s="262"/>
      <c r="D125" s="262"/>
      <c r="E125" s="262"/>
      <c r="F125" s="262"/>
      <c r="G125" s="262"/>
      <c r="H125" s="262"/>
      <c r="I125" s="262"/>
      <c r="J125" s="262"/>
      <c r="K125" s="258">
        <v>1296167.8600000001</v>
      </c>
      <c r="L125" s="258"/>
      <c r="M125" s="258"/>
      <c r="N125" s="258"/>
      <c r="O125" s="258"/>
      <c r="P125" s="258"/>
      <c r="Q125" s="258"/>
      <c r="R125" s="258"/>
      <c r="S125" s="258"/>
      <c r="T125" s="258"/>
      <c r="U125" s="258"/>
      <c r="V125" s="256">
        <v>4.3880144624504499E-4</v>
      </c>
      <c r="W125" s="256"/>
      <c r="X125" s="256"/>
      <c r="Y125" s="256"/>
      <c r="Z125" s="256"/>
      <c r="AA125" s="256"/>
      <c r="AB125" s="256"/>
      <c r="AC125" s="256"/>
      <c r="AD125" s="256"/>
      <c r="AE125" s="256"/>
      <c r="AF125" s="254">
        <v>14</v>
      </c>
      <c r="AG125" s="254"/>
      <c r="AH125" s="254"/>
      <c r="AI125" s="254"/>
      <c r="AJ125" s="254"/>
      <c r="AK125" s="256">
        <v>3.1672774987557103E-4</v>
      </c>
      <c r="AL125" s="256"/>
      <c r="AM125" s="256"/>
      <c r="AN125" s="256"/>
      <c r="AO125" s="256"/>
    </row>
    <row r="126" spans="2:41" s="1" customFormat="1" ht="10" x14ac:dyDescent="0.2">
      <c r="B126" s="262" t="s">
        <v>1091</v>
      </c>
      <c r="C126" s="262"/>
      <c r="D126" s="262"/>
      <c r="E126" s="262"/>
      <c r="F126" s="262"/>
      <c r="G126" s="262"/>
      <c r="H126" s="262"/>
      <c r="I126" s="262"/>
      <c r="J126" s="262"/>
      <c r="K126" s="258">
        <v>264547.15999999997</v>
      </c>
      <c r="L126" s="258"/>
      <c r="M126" s="258"/>
      <c r="N126" s="258"/>
      <c r="O126" s="258"/>
      <c r="P126" s="258"/>
      <c r="Q126" s="258"/>
      <c r="R126" s="258"/>
      <c r="S126" s="258"/>
      <c r="T126" s="258"/>
      <c r="U126" s="258"/>
      <c r="V126" s="256">
        <v>8.9559138125843799E-5</v>
      </c>
      <c r="W126" s="256"/>
      <c r="X126" s="256"/>
      <c r="Y126" s="256"/>
      <c r="Z126" s="256"/>
      <c r="AA126" s="256"/>
      <c r="AB126" s="256"/>
      <c r="AC126" s="256"/>
      <c r="AD126" s="256"/>
      <c r="AE126" s="256"/>
      <c r="AF126" s="254">
        <v>5</v>
      </c>
      <c r="AG126" s="254"/>
      <c r="AH126" s="254"/>
      <c r="AI126" s="254"/>
      <c r="AJ126" s="254"/>
      <c r="AK126" s="256">
        <v>1.1311705352699E-4</v>
      </c>
      <c r="AL126" s="256"/>
      <c r="AM126" s="256"/>
      <c r="AN126" s="256"/>
      <c r="AO126" s="256"/>
    </row>
    <row r="127" spans="2:41" s="1" customFormat="1" ht="10" x14ac:dyDescent="0.2">
      <c r="B127" s="262" t="s">
        <v>1092</v>
      </c>
      <c r="C127" s="262"/>
      <c r="D127" s="262"/>
      <c r="E127" s="262"/>
      <c r="F127" s="262"/>
      <c r="G127" s="262"/>
      <c r="H127" s="262"/>
      <c r="I127" s="262"/>
      <c r="J127" s="262"/>
      <c r="K127" s="258">
        <v>109962.02</v>
      </c>
      <c r="L127" s="258"/>
      <c r="M127" s="258"/>
      <c r="N127" s="258"/>
      <c r="O127" s="258"/>
      <c r="P127" s="258"/>
      <c r="Q127" s="258"/>
      <c r="R127" s="258"/>
      <c r="S127" s="258"/>
      <c r="T127" s="258"/>
      <c r="U127" s="258"/>
      <c r="V127" s="256">
        <v>3.7226268986508102E-5</v>
      </c>
      <c r="W127" s="256"/>
      <c r="X127" s="256"/>
      <c r="Y127" s="256"/>
      <c r="Z127" s="256"/>
      <c r="AA127" s="256"/>
      <c r="AB127" s="256"/>
      <c r="AC127" s="256"/>
      <c r="AD127" s="256"/>
      <c r="AE127" s="256"/>
      <c r="AF127" s="254">
        <v>3</v>
      </c>
      <c r="AG127" s="254"/>
      <c r="AH127" s="254"/>
      <c r="AI127" s="254"/>
      <c r="AJ127" s="254"/>
      <c r="AK127" s="256">
        <v>6.7870232116193805E-5</v>
      </c>
      <c r="AL127" s="256"/>
      <c r="AM127" s="256"/>
      <c r="AN127" s="256"/>
      <c r="AO127" s="256"/>
    </row>
    <row r="128" spans="2:41" s="1" customFormat="1" ht="10.5" x14ac:dyDescent="0.2">
      <c r="B128" s="263"/>
      <c r="C128" s="263"/>
      <c r="D128" s="263"/>
      <c r="E128" s="263"/>
      <c r="F128" s="263"/>
      <c r="G128" s="263"/>
      <c r="H128" s="263"/>
      <c r="I128" s="263"/>
      <c r="J128" s="263"/>
      <c r="K128" s="259">
        <v>2953882379.1300001</v>
      </c>
      <c r="L128" s="259"/>
      <c r="M128" s="259"/>
      <c r="N128" s="259"/>
      <c r="O128" s="259"/>
      <c r="P128" s="259"/>
      <c r="Q128" s="259"/>
      <c r="R128" s="259"/>
      <c r="S128" s="259"/>
      <c r="T128" s="259"/>
      <c r="U128" s="259"/>
      <c r="V128" s="257">
        <v>1</v>
      </c>
      <c r="W128" s="257"/>
      <c r="X128" s="257"/>
      <c r="Y128" s="257"/>
      <c r="Z128" s="257"/>
      <c r="AA128" s="257"/>
      <c r="AB128" s="257"/>
      <c r="AC128" s="257"/>
      <c r="AD128" s="257"/>
      <c r="AE128" s="257"/>
      <c r="AF128" s="255">
        <v>44202</v>
      </c>
      <c r="AG128" s="255"/>
      <c r="AH128" s="255"/>
      <c r="AI128" s="255"/>
      <c r="AJ128" s="255"/>
      <c r="AK128" s="257">
        <v>1</v>
      </c>
      <c r="AL128" s="257"/>
      <c r="AM128" s="257"/>
      <c r="AN128" s="257"/>
      <c r="AO128" s="257"/>
    </row>
    <row r="129" spans="2:44" s="1" customFormat="1" ht="8" x14ac:dyDescent="0.2"/>
    <row r="130" spans="2:44" s="1" customFormat="1" ht="13" x14ac:dyDescent="0.2">
      <c r="B130" s="247" t="s">
        <v>1173</v>
      </c>
      <c r="C130" s="247"/>
      <c r="D130" s="247"/>
      <c r="E130" s="247"/>
      <c r="F130" s="247"/>
      <c r="G130" s="247"/>
      <c r="H130" s="247"/>
      <c r="I130" s="247"/>
      <c r="J130" s="247"/>
      <c r="K130" s="247"/>
      <c r="L130" s="247"/>
      <c r="M130" s="247"/>
      <c r="N130" s="247"/>
      <c r="O130" s="247"/>
      <c r="P130" s="247"/>
      <c r="Q130" s="247"/>
      <c r="R130" s="247"/>
      <c r="S130" s="247"/>
      <c r="T130" s="247"/>
      <c r="U130" s="247"/>
      <c r="V130" s="247"/>
      <c r="W130" s="247"/>
      <c r="X130" s="247"/>
      <c r="Y130" s="247"/>
      <c r="Z130" s="247"/>
      <c r="AA130" s="247"/>
      <c r="AB130" s="247"/>
      <c r="AC130" s="247"/>
      <c r="AD130" s="247"/>
      <c r="AE130" s="247"/>
      <c r="AF130" s="247"/>
      <c r="AG130" s="247"/>
      <c r="AH130" s="247"/>
      <c r="AI130" s="247"/>
      <c r="AJ130" s="247"/>
      <c r="AK130" s="247"/>
      <c r="AL130" s="247"/>
      <c r="AM130" s="247"/>
      <c r="AN130" s="247"/>
      <c r="AO130" s="247"/>
      <c r="AP130" s="247"/>
      <c r="AQ130" s="247"/>
      <c r="AR130" s="247"/>
    </row>
    <row r="131" spans="2:44" s="1" customFormat="1" ht="8" x14ac:dyDescent="0.2"/>
    <row r="132" spans="2:44" s="1" customFormat="1" ht="10.5" x14ac:dyDescent="0.2">
      <c r="B132" s="244" t="s">
        <v>1093</v>
      </c>
      <c r="C132" s="244"/>
      <c r="D132" s="244"/>
      <c r="E132" s="244"/>
      <c r="F132" s="244"/>
      <c r="G132" s="244"/>
      <c r="H132" s="244"/>
      <c r="I132" s="244"/>
      <c r="J132" s="244"/>
      <c r="K132" s="244" t="s">
        <v>1055</v>
      </c>
      <c r="L132" s="244"/>
      <c r="M132" s="244"/>
      <c r="N132" s="244"/>
      <c r="O132" s="244"/>
      <c r="P132" s="244"/>
      <c r="Q132" s="244"/>
      <c r="R132" s="244"/>
      <c r="S132" s="244"/>
      <c r="T132" s="244" t="s">
        <v>1056</v>
      </c>
      <c r="U132" s="244"/>
      <c r="V132" s="244"/>
      <c r="W132" s="244"/>
      <c r="X132" s="244"/>
      <c r="Y132" s="244"/>
      <c r="Z132" s="244"/>
      <c r="AA132" s="244"/>
      <c r="AB132" s="244"/>
      <c r="AC132" s="244"/>
      <c r="AD132" s="244"/>
      <c r="AE132" s="244" t="s">
        <v>1057</v>
      </c>
      <c r="AF132" s="244"/>
      <c r="AG132" s="244"/>
      <c r="AH132" s="244"/>
      <c r="AI132" s="244" t="s">
        <v>1056</v>
      </c>
      <c r="AJ132" s="244"/>
      <c r="AK132" s="244"/>
      <c r="AL132" s="244"/>
      <c r="AM132" s="244"/>
      <c r="AN132" s="244"/>
      <c r="AO132" s="244"/>
      <c r="AP132" s="244"/>
    </row>
    <row r="133" spans="2:44" s="1" customFormat="1" ht="10" x14ac:dyDescent="0.2">
      <c r="B133" s="264">
        <v>2000</v>
      </c>
      <c r="C133" s="264"/>
      <c r="D133" s="264"/>
      <c r="E133" s="264"/>
      <c r="F133" s="264"/>
      <c r="G133" s="264"/>
      <c r="H133" s="264"/>
      <c r="I133" s="264"/>
      <c r="J133" s="264"/>
      <c r="K133" s="258">
        <v>23694.35</v>
      </c>
      <c r="L133" s="258"/>
      <c r="M133" s="258"/>
      <c r="N133" s="258"/>
      <c r="O133" s="258"/>
      <c r="P133" s="258"/>
      <c r="Q133" s="258"/>
      <c r="R133" s="258"/>
      <c r="S133" s="258"/>
      <c r="T133" s="256">
        <v>8.0214263666715998E-6</v>
      </c>
      <c r="U133" s="256"/>
      <c r="V133" s="256"/>
      <c r="W133" s="256"/>
      <c r="X133" s="256"/>
      <c r="Y133" s="256"/>
      <c r="Z133" s="256"/>
      <c r="AA133" s="256"/>
      <c r="AB133" s="256"/>
      <c r="AC133" s="256"/>
      <c r="AD133" s="256"/>
      <c r="AE133" s="254">
        <v>2</v>
      </c>
      <c r="AF133" s="254"/>
      <c r="AG133" s="254"/>
      <c r="AH133" s="254"/>
      <c r="AI133" s="256">
        <v>4.5246821410795902E-5</v>
      </c>
      <c r="AJ133" s="256"/>
      <c r="AK133" s="256"/>
      <c r="AL133" s="256"/>
      <c r="AM133" s="256"/>
      <c r="AN133" s="256"/>
      <c r="AO133" s="256"/>
      <c r="AP133" s="256"/>
    </row>
    <row r="134" spans="2:44" s="1" customFormat="1" ht="10" x14ac:dyDescent="0.2">
      <c r="B134" s="264">
        <v>2001</v>
      </c>
      <c r="C134" s="264"/>
      <c r="D134" s="264"/>
      <c r="E134" s="264"/>
      <c r="F134" s="264"/>
      <c r="G134" s="264"/>
      <c r="H134" s="264"/>
      <c r="I134" s="264"/>
      <c r="J134" s="264"/>
      <c r="K134" s="258">
        <v>1483.91</v>
      </c>
      <c r="L134" s="258"/>
      <c r="M134" s="258"/>
      <c r="N134" s="258"/>
      <c r="O134" s="258"/>
      <c r="P134" s="258"/>
      <c r="Q134" s="258"/>
      <c r="R134" s="258"/>
      <c r="S134" s="258"/>
      <c r="T134" s="256">
        <v>5.0235920376662197E-7</v>
      </c>
      <c r="U134" s="256"/>
      <c r="V134" s="256"/>
      <c r="W134" s="256"/>
      <c r="X134" s="256"/>
      <c r="Y134" s="256"/>
      <c r="Z134" s="256"/>
      <c r="AA134" s="256"/>
      <c r="AB134" s="256"/>
      <c r="AC134" s="256"/>
      <c r="AD134" s="256"/>
      <c r="AE134" s="254">
        <v>1</v>
      </c>
      <c r="AF134" s="254"/>
      <c r="AG134" s="254"/>
      <c r="AH134" s="254"/>
      <c r="AI134" s="256">
        <v>2.26234107053979E-5</v>
      </c>
      <c r="AJ134" s="256"/>
      <c r="AK134" s="256"/>
      <c r="AL134" s="256"/>
      <c r="AM134" s="256"/>
      <c r="AN134" s="256"/>
      <c r="AO134" s="256"/>
      <c r="AP134" s="256"/>
    </row>
    <row r="135" spans="2:44" s="1" customFormat="1" ht="10" x14ac:dyDescent="0.2">
      <c r="B135" s="264">
        <v>2002</v>
      </c>
      <c r="C135" s="264"/>
      <c r="D135" s="264"/>
      <c r="E135" s="264"/>
      <c r="F135" s="264"/>
      <c r="G135" s="264"/>
      <c r="H135" s="264"/>
      <c r="I135" s="264"/>
      <c r="J135" s="264"/>
      <c r="K135" s="258">
        <v>250000</v>
      </c>
      <c r="L135" s="258"/>
      <c r="M135" s="258"/>
      <c r="N135" s="258"/>
      <c r="O135" s="258"/>
      <c r="P135" s="258"/>
      <c r="Q135" s="258"/>
      <c r="R135" s="258"/>
      <c r="S135" s="258"/>
      <c r="T135" s="256">
        <v>8.4634378730283805E-5</v>
      </c>
      <c r="U135" s="256"/>
      <c r="V135" s="256"/>
      <c r="W135" s="256"/>
      <c r="X135" s="256"/>
      <c r="Y135" s="256"/>
      <c r="Z135" s="256"/>
      <c r="AA135" s="256"/>
      <c r="AB135" s="256"/>
      <c r="AC135" s="256"/>
      <c r="AD135" s="256"/>
      <c r="AE135" s="254">
        <v>2</v>
      </c>
      <c r="AF135" s="254"/>
      <c r="AG135" s="254"/>
      <c r="AH135" s="254"/>
      <c r="AI135" s="256">
        <v>4.5246821410795902E-5</v>
      </c>
      <c r="AJ135" s="256"/>
      <c r="AK135" s="256"/>
      <c r="AL135" s="256"/>
      <c r="AM135" s="256"/>
      <c r="AN135" s="256"/>
      <c r="AO135" s="256"/>
      <c r="AP135" s="256"/>
    </row>
    <row r="136" spans="2:44" s="1" customFormat="1" ht="10" x14ac:dyDescent="0.2">
      <c r="B136" s="264">
        <v>2003</v>
      </c>
      <c r="C136" s="264"/>
      <c r="D136" s="264"/>
      <c r="E136" s="264"/>
      <c r="F136" s="264"/>
      <c r="G136" s="264"/>
      <c r="H136" s="264"/>
      <c r="I136" s="264"/>
      <c r="J136" s="264"/>
      <c r="K136" s="258">
        <v>106713.87</v>
      </c>
      <c r="L136" s="258"/>
      <c r="M136" s="258"/>
      <c r="N136" s="258"/>
      <c r="O136" s="258"/>
      <c r="P136" s="258"/>
      <c r="Q136" s="258"/>
      <c r="R136" s="258"/>
      <c r="S136" s="258"/>
      <c r="T136" s="256">
        <v>3.6126648357417097E-5</v>
      </c>
      <c r="U136" s="256"/>
      <c r="V136" s="256"/>
      <c r="W136" s="256"/>
      <c r="X136" s="256"/>
      <c r="Y136" s="256"/>
      <c r="Z136" s="256"/>
      <c r="AA136" s="256"/>
      <c r="AB136" s="256"/>
      <c r="AC136" s="256"/>
      <c r="AD136" s="256"/>
      <c r="AE136" s="254">
        <v>11</v>
      </c>
      <c r="AF136" s="254"/>
      <c r="AG136" s="254"/>
      <c r="AH136" s="254"/>
      <c r="AI136" s="256">
        <v>2.4885751775937699E-4</v>
      </c>
      <c r="AJ136" s="256"/>
      <c r="AK136" s="256"/>
      <c r="AL136" s="256"/>
      <c r="AM136" s="256"/>
      <c r="AN136" s="256"/>
      <c r="AO136" s="256"/>
      <c r="AP136" s="256"/>
    </row>
    <row r="137" spans="2:44" s="1" customFormat="1" ht="10" x14ac:dyDescent="0.2">
      <c r="B137" s="264">
        <v>2004</v>
      </c>
      <c r="C137" s="264"/>
      <c r="D137" s="264"/>
      <c r="E137" s="264"/>
      <c r="F137" s="264"/>
      <c r="G137" s="264"/>
      <c r="H137" s="264"/>
      <c r="I137" s="264"/>
      <c r="J137" s="264"/>
      <c r="K137" s="258">
        <v>668288.66</v>
      </c>
      <c r="L137" s="258"/>
      <c r="M137" s="258"/>
      <c r="N137" s="258"/>
      <c r="O137" s="258"/>
      <c r="P137" s="258"/>
      <c r="Q137" s="258"/>
      <c r="R137" s="258"/>
      <c r="S137" s="258"/>
      <c r="T137" s="256">
        <v>2.2624078220637501E-4</v>
      </c>
      <c r="U137" s="256"/>
      <c r="V137" s="256"/>
      <c r="W137" s="256"/>
      <c r="X137" s="256"/>
      <c r="Y137" s="256"/>
      <c r="Z137" s="256"/>
      <c r="AA137" s="256"/>
      <c r="AB137" s="256"/>
      <c r="AC137" s="256"/>
      <c r="AD137" s="256"/>
      <c r="AE137" s="254">
        <v>50</v>
      </c>
      <c r="AF137" s="254"/>
      <c r="AG137" s="254"/>
      <c r="AH137" s="254"/>
      <c r="AI137" s="256">
        <v>1.1311705352698999E-3</v>
      </c>
      <c r="AJ137" s="256"/>
      <c r="AK137" s="256"/>
      <c r="AL137" s="256"/>
      <c r="AM137" s="256"/>
      <c r="AN137" s="256"/>
      <c r="AO137" s="256"/>
      <c r="AP137" s="256"/>
    </row>
    <row r="138" spans="2:44" s="1" customFormat="1" ht="10" x14ac:dyDescent="0.2">
      <c r="B138" s="264">
        <v>2005</v>
      </c>
      <c r="C138" s="264"/>
      <c r="D138" s="264"/>
      <c r="E138" s="264"/>
      <c r="F138" s="264"/>
      <c r="G138" s="264"/>
      <c r="H138" s="264"/>
      <c r="I138" s="264"/>
      <c r="J138" s="264"/>
      <c r="K138" s="258">
        <v>2201004.13</v>
      </c>
      <c r="L138" s="258"/>
      <c r="M138" s="258"/>
      <c r="N138" s="258"/>
      <c r="O138" s="258"/>
      <c r="P138" s="258"/>
      <c r="Q138" s="258"/>
      <c r="R138" s="258"/>
      <c r="S138" s="258"/>
      <c r="T138" s="256">
        <v>7.4512246850135498E-4</v>
      </c>
      <c r="U138" s="256"/>
      <c r="V138" s="256"/>
      <c r="W138" s="256"/>
      <c r="X138" s="256"/>
      <c r="Y138" s="256"/>
      <c r="Z138" s="256"/>
      <c r="AA138" s="256"/>
      <c r="AB138" s="256"/>
      <c r="AC138" s="256"/>
      <c r="AD138" s="256"/>
      <c r="AE138" s="254">
        <v>120</v>
      </c>
      <c r="AF138" s="254"/>
      <c r="AG138" s="254"/>
      <c r="AH138" s="254"/>
      <c r="AI138" s="256">
        <v>2.7148092846477501E-3</v>
      </c>
      <c r="AJ138" s="256"/>
      <c r="AK138" s="256"/>
      <c r="AL138" s="256"/>
      <c r="AM138" s="256"/>
      <c r="AN138" s="256"/>
      <c r="AO138" s="256"/>
      <c r="AP138" s="256"/>
    </row>
    <row r="139" spans="2:44" s="1" customFormat="1" ht="10" x14ac:dyDescent="0.2">
      <c r="B139" s="264">
        <v>2006</v>
      </c>
      <c r="C139" s="264"/>
      <c r="D139" s="264"/>
      <c r="E139" s="264"/>
      <c r="F139" s="264"/>
      <c r="G139" s="264"/>
      <c r="H139" s="264"/>
      <c r="I139" s="264"/>
      <c r="J139" s="264"/>
      <c r="K139" s="258">
        <v>1239556.72</v>
      </c>
      <c r="L139" s="258"/>
      <c r="M139" s="258"/>
      <c r="N139" s="258"/>
      <c r="O139" s="258"/>
      <c r="P139" s="258"/>
      <c r="Q139" s="258"/>
      <c r="R139" s="258"/>
      <c r="S139" s="258"/>
      <c r="T139" s="256">
        <v>4.19636451592593E-4</v>
      </c>
      <c r="U139" s="256"/>
      <c r="V139" s="256"/>
      <c r="W139" s="256"/>
      <c r="X139" s="256"/>
      <c r="Y139" s="256"/>
      <c r="Z139" s="256"/>
      <c r="AA139" s="256"/>
      <c r="AB139" s="256"/>
      <c r="AC139" s="256"/>
      <c r="AD139" s="256"/>
      <c r="AE139" s="254">
        <v>43</v>
      </c>
      <c r="AF139" s="254"/>
      <c r="AG139" s="254"/>
      <c r="AH139" s="254"/>
      <c r="AI139" s="256">
        <v>9.7280666033211201E-4</v>
      </c>
      <c r="AJ139" s="256"/>
      <c r="AK139" s="256"/>
      <c r="AL139" s="256"/>
      <c r="AM139" s="256"/>
      <c r="AN139" s="256"/>
      <c r="AO139" s="256"/>
      <c r="AP139" s="256"/>
    </row>
    <row r="140" spans="2:44" s="1" customFormat="1" ht="10" x14ac:dyDescent="0.2">
      <c r="B140" s="264">
        <v>2007</v>
      </c>
      <c r="C140" s="264"/>
      <c r="D140" s="264"/>
      <c r="E140" s="264"/>
      <c r="F140" s="264"/>
      <c r="G140" s="264"/>
      <c r="H140" s="264"/>
      <c r="I140" s="264"/>
      <c r="J140" s="264"/>
      <c r="K140" s="258">
        <v>222527.54</v>
      </c>
      <c r="L140" s="258"/>
      <c r="M140" s="258"/>
      <c r="N140" s="258"/>
      <c r="O140" s="258"/>
      <c r="P140" s="258"/>
      <c r="Q140" s="258"/>
      <c r="R140" s="258"/>
      <c r="S140" s="258"/>
      <c r="T140" s="256">
        <v>7.5333920393113495E-5</v>
      </c>
      <c r="U140" s="256"/>
      <c r="V140" s="256"/>
      <c r="W140" s="256"/>
      <c r="X140" s="256"/>
      <c r="Y140" s="256"/>
      <c r="Z140" s="256"/>
      <c r="AA140" s="256"/>
      <c r="AB140" s="256"/>
      <c r="AC140" s="256"/>
      <c r="AD140" s="256"/>
      <c r="AE140" s="254">
        <v>11</v>
      </c>
      <c r="AF140" s="254"/>
      <c r="AG140" s="254"/>
      <c r="AH140" s="254"/>
      <c r="AI140" s="256">
        <v>2.4885751775937699E-4</v>
      </c>
      <c r="AJ140" s="256"/>
      <c r="AK140" s="256"/>
      <c r="AL140" s="256"/>
      <c r="AM140" s="256"/>
      <c r="AN140" s="256"/>
      <c r="AO140" s="256"/>
      <c r="AP140" s="256"/>
    </row>
    <row r="141" spans="2:44" s="1" customFormat="1" ht="10" x14ac:dyDescent="0.2">
      <c r="B141" s="264">
        <v>2008</v>
      </c>
      <c r="C141" s="264"/>
      <c r="D141" s="264"/>
      <c r="E141" s="264"/>
      <c r="F141" s="264"/>
      <c r="G141" s="264"/>
      <c r="H141" s="264"/>
      <c r="I141" s="264"/>
      <c r="J141" s="264"/>
      <c r="K141" s="258">
        <v>1176208.3700000001</v>
      </c>
      <c r="L141" s="258"/>
      <c r="M141" s="258"/>
      <c r="N141" s="258"/>
      <c r="O141" s="258"/>
      <c r="P141" s="258"/>
      <c r="Q141" s="258"/>
      <c r="R141" s="258"/>
      <c r="S141" s="258"/>
      <c r="T141" s="256">
        <v>3.9819065860923901E-4</v>
      </c>
      <c r="U141" s="256"/>
      <c r="V141" s="256"/>
      <c r="W141" s="256"/>
      <c r="X141" s="256"/>
      <c r="Y141" s="256"/>
      <c r="Z141" s="256"/>
      <c r="AA141" s="256"/>
      <c r="AB141" s="256"/>
      <c r="AC141" s="256"/>
      <c r="AD141" s="256"/>
      <c r="AE141" s="254">
        <v>32</v>
      </c>
      <c r="AF141" s="254"/>
      <c r="AG141" s="254"/>
      <c r="AH141" s="254"/>
      <c r="AI141" s="256">
        <v>7.2394914257273399E-4</v>
      </c>
      <c r="AJ141" s="256"/>
      <c r="AK141" s="256"/>
      <c r="AL141" s="256"/>
      <c r="AM141" s="256"/>
      <c r="AN141" s="256"/>
      <c r="AO141" s="256"/>
      <c r="AP141" s="256"/>
    </row>
    <row r="142" spans="2:44" s="1" customFormat="1" ht="10" x14ac:dyDescent="0.2">
      <c r="B142" s="264">
        <v>2009</v>
      </c>
      <c r="C142" s="264"/>
      <c r="D142" s="264"/>
      <c r="E142" s="264"/>
      <c r="F142" s="264"/>
      <c r="G142" s="264"/>
      <c r="H142" s="264"/>
      <c r="I142" s="264"/>
      <c r="J142" s="264"/>
      <c r="K142" s="258">
        <v>6481976.8099999996</v>
      </c>
      <c r="L142" s="258"/>
      <c r="M142" s="258"/>
      <c r="N142" s="258"/>
      <c r="O142" s="258"/>
      <c r="P142" s="258"/>
      <c r="Q142" s="258"/>
      <c r="R142" s="258"/>
      <c r="S142" s="258"/>
      <c r="T142" s="256">
        <v>2.19439232103383E-3</v>
      </c>
      <c r="U142" s="256"/>
      <c r="V142" s="256"/>
      <c r="W142" s="256"/>
      <c r="X142" s="256"/>
      <c r="Y142" s="256"/>
      <c r="Z142" s="256"/>
      <c r="AA142" s="256"/>
      <c r="AB142" s="256"/>
      <c r="AC142" s="256"/>
      <c r="AD142" s="256"/>
      <c r="AE142" s="254">
        <v>174</v>
      </c>
      <c r="AF142" s="254"/>
      <c r="AG142" s="254"/>
      <c r="AH142" s="254"/>
      <c r="AI142" s="256">
        <v>3.9364734627392404E-3</v>
      </c>
      <c r="AJ142" s="256"/>
      <c r="AK142" s="256"/>
      <c r="AL142" s="256"/>
      <c r="AM142" s="256"/>
      <c r="AN142" s="256"/>
      <c r="AO142" s="256"/>
      <c r="AP142" s="256"/>
    </row>
    <row r="143" spans="2:44" s="1" customFormat="1" ht="10" x14ac:dyDescent="0.2">
      <c r="B143" s="264">
        <v>2010</v>
      </c>
      <c r="C143" s="264"/>
      <c r="D143" s="264"/>
      <c r="E143" s="264"/>
      <c r="F143" s="264"/>
      <c r="G143" s="264"/>
      <c r="H143" s="264"/>
      <c r="I143" s="264"/>
      <c r="J143" s="264"/>
      <c r="K143" s="258">
        <v>8764871.9199999999</v>
      </c>
      <c r="L143" s="258"/>
      <c r="M143" s="258"/>
      <c r="N143" s="258"/>
      <c r="O143" s="258"/>
      <c r="P143" s="258"/>
      <c r="Q143" s="258"/>
      <c r="R143" s="258"/>
      <c r="S143" s="258"/>
      <c r="T143" s="256">
        <v>2.9672379583988401E-3</v>
      </c>
      <c r="U143" s="256"/>
      <c r="V143" s="256"/>
      <c r="W143" s="256"/>
      <c r="X143" s="256"/>
      <c r="Y143" s="256"/>
      <c r="Z143" s="256"/>
      <c r="AA143" s="256"/>
      <c r="AB143" s="256"/>
      <c r="AC143" s="256"/>
      <c r="AD143" s="256"/>
      <c r="AE143" s="254">
        <v>287</v>
      </c>
      <c r="AF143" s="254"/>
      <c r="AG143" s="254"/>
      <c r="AH143" s="254"/>
      <c r="AI143" s="256">
        <v>6.4929188724492104E-3</v>
      </c>
      <c r="AJ143" s="256"/>
      <c r="AK143" s="256"/>
      <c r="AL143" s="256"/>
      <c r="AM143" s="256"/>
      <c r="AN143" s="256"/>
      <c r="AO143" s="256"/>
      <c r="AP143" s="256"/>
    </row>
    <row r="144" spans="2:44" s="1" customFormat="1" ht="10" x14ac:dyDescent="0.2">
      <c r="B144" s="264">
        <v>2011</v>
      </c>
      <c r="C144" s="264"/>
      <c r="D144" s="264"/>
      <c r="E144" s="264"/>
      <c r="F144" s="264"/>
      <c r="G144" s="264"/>
      <c r="H144" s="264"/>
      <c r="I144" s="264"/>
      <c r="J144" s="264"/>
      <c r="K144" s="258">
        <v>3379817.46</v>
      </c>
      <c r="L144" s="258"/>
      <c r="M144" s="258"/>
      <c r="N144" s="258"/>
      <c r="O144" s="258"/>
      <c r="P144" s="258"/>
      <c r="Q144" s="258"/>
      <c r="R144" s="258"/>
      <c r="S144" s="258"/>
      <c r="T144" s="256">
        <v>1.14419500379546E-3</v>
      </c>
      <c r="U144" s="256"/>
      <c r="V144" s="256"/>
      <c r="W144" s="256"/>
      <c r="X144" s="256"/>
      <c r="Y144" s="256"/>
      <c r="Z144" s="256"/>
      <c r="AA144" s="256"/>
      <c r="AB144" s="256"/>
      <c r="AC144" s="256"/>
      <c r="AD144" s="256"/>
      <c r="AE144" s="254">
        <v>190</v>
      </c>
      <c r="AF144" s="254"/>
      <c r="AG144" s="254"/>
      <c r="AH144" s="254"/>
      <c r="AI144" s="256">
        <v>4.2984480340256103E-3</v>
      </c>
      <c r="AJ144" s="256"/>
      <c r="AK144" s="256"/>
      <c r="AL144" s="256"/>
      <c r="AM144" s="256"/>
      <c r="AN144" s="256"/>
      <c r="AO144" s="256"/>
      <c r="AP144" s="256"/>
    </row>
    <row r="145" spans="2:44" s="1" customFormat="1" ht="10" x14ac:dyDescent="0.2">
      <c r="B145" s="264">
        <v>2012</v>
      </c>
      <c r="C145" s="264"/>
      <c r="D145" s="264"/>
      <c r="E145" s="264"/>
      <c r="F145" s="264"/>
      <c r="G145" s="264"/>
      <c r="H145" s="264"/>
      <c r="I145" s="264"/>
      <c r="J145" s="264"/>
      <c r="K145" s="258">
        <v>1549210.17</v>
      </c>
      <c r="L145" s="258"/>
      <c r="M145" s="258"/>
      <c r="N145" s="258"/>
      <c r="O145" s="258"/>
      <c r="P145" s="258"/>
      <c r="Q145" s="258"/>
      <c r="R145" s="258"/>
      <c r="S145" s="258"/>
      <c r="T145" s="256">
        <v>5.2446576104234904E-4</v>
      </c>
      <c r="U145" s="256"/>
      <c r="V145" s="256"/>
      <c r="W145" s="256"/>
      <c r="X145" s="256"/>
      <c r="Y145" s="256"/>
      <c r="Z145" s="256"/>
      <c r="AA145" s="256"/>
      <c r="AB145" s="256"/>
      <c r="AC145" s="256"/>
      <c r="AD145" s="256"/>
      <c r="AE145" s="254">
        <v>55</v>
      </c>
      <c r="AF145" s="254"/>
      <c r="AG145" s="254"/>
      <c r="AH145" s="254"/>
      <c r="AI145" s="256">
        <v>1.2442875887968901E-3</v>
      </c>
      <c r="AJ145" s="256"/>
      <c r="AK145" s="256"/>
      <c r="AL145" s="256"/>
      <c r="AM145" s="256"/>
      <c r="AN145" s="256"/>
      <c r="AO145" s="256"/>
      <c r="AP145" s="256"/>
    </row>
    <row r="146" spans="2:44" s="1" customFormat="1" ht="10" x14ac:dyDescent="0.2">
      <c r="B146" s="264">
        <v>2013</v>
      </c>
      <c r="C146" s="264"/>
      <c r="D146" s="264"/>
      <c r="E146" s="264"/>
      <c r="F146" s="264"/>
      <c r="G146" s="264"/>
      <c r="H146" s="264"/>
      <c r="I146" s="264"/>
      <c r="J146" s="264"/>
      <c r="K146" s="258">
        <v>4489523.47</v>
      </c>
      <c r="L146" s="258"/>
      <c r="M146" s="258"/>
      <c r="N146" s="258"/>
      <c r="O146" s="258"/>
      <c r="P146" s="258"/>
      <c r="Q146" s="258"/>
      <c r="R146" s="258"/>
      <c r="S146" s="258"/>
      <c r="T146" s="256">
        <v>1.51987211871391E-3</v>
      </c>
      <c r="U146" s="256"/>
      <c r="V146" s="256"/>
      <c r="W146" s="256"/>
      <c r="X146" s="256"/>
      <c r="Y146" s="256"/>
      <c r="Z146" s="256"/>
      <c r="AA146" s="256"/>
      <c r="AB146" s="256"/>
      <c r="AC146" s="256"/>
      <c r="AD146" s="256"/>
      <c r="AE146" s="254">
        <v>176</v>
      </c>
      <c r="AF146" s="254"/>
      <c r="AG146" s="254"/>
      <c r="AH146" s="254"/>
      <c r="AI146" s="256">
        <v>3.9817202841500397E-3</v>
      </c>
      <c r="AJ146" s="256"/>
      <c r="AK146" s="256"/>
      <c r="AL146" s="256"/>
      <c r="AM146" s="256"/>
      <c r="AN146" s="256"/>
      <c r="AO146" s="256"/>
      <c r="AP146" s="256"/>
    </row>
    <row r="147" spans="2:44" s="1" customFormat="1" ht="10" x14ac:dyDescent="0.2">
      <c r="B147" s="264">
        <v>2014</v>
      </c>
      <c r="C147" s="264"/>
      <c r="D147" s="264"/>
      <c r="E147" s="264"/>
      <c r="F147" s="264"/>
      <c r="G147" s="264"/>
      <c r="H147" s="264"/>
      <c r="I147" s="264"/>
      <c r="J147" s="264"/>
      <c r="K147" s="258">
        <v>32885846.289999999</v>
      </c>
      <c r="L147" s="258"/>
      <c r="M147" s="258"/>
      <c r="N147" s="258"/>
      <c r="O147" s="258"/>
      <c r="P147" s="258"/>
      <c r="Q147" s="258"/>
      <c r="R147" s="258"/>
      <c r="S147" s="258"/>
      <c r="T147" s="256">
        <v>1.1133092679095E-2</v>
      </c>
      <c r="U147" s="256"/>
      <c r="V147" s="256"/>
      <c r="W147" s="256"/>
      <c r="X147" s="256"/>
      <c r="Y147" s="256"/>
      <c r="Z147" s="256"/>
      <c r="AA147" s="256"/>
      <c r="AB147" s="256"/>
      <c r="AC147" s="256"/>
      <c r="AD147" s="256"/>
      <c r="AE147" s="254">
        <v>979</v>
      </c>
      <c r="AF147" s="254"/>
      <c r="AG147" s="254"/>
      <c r="AH147" s="254"/>
      <c r="AI147" s="256">
        <v>2.2148319080584601E-2</v>
      </c>
      <c r="AJ147" s="256"/>
      <c r="AK147" s="256"/>
      <c r="AL147" s="256"/>
      <c r="AM147" s="256"/>
      <c r="AN147" s="256"/>
      <c r="AO147" s="256"/>
      <c r="AP147" s="256"/>
    </row>
    <row r="148" spans="2:44" s="1" customFormat="1" ht="10" x14ac:dyDescent="0.2">
      <c r="B148" s="264">
        <v>2015</v>
      </c>
      <c r="C148" s="264"/>
      <c r="D148" s="264"/>
      <c r="E148" s="264"/>
      <c r="F148" s="264"/>
      <c r="G148" s="264"/>
      <c r="H148" s="264"/>
      <c r="I148" s="264"/>
      <c r="J148" s="264"/>
      <c r="K148" s="258">
        <v>326436457.760001</v>
      </c>
      <c r="L148" s="258"/>
      <c r="M148" s="258"/>
      <c r="N148" s="258"/>
      <c r="O148" s="258"/>
      <c r="P148" s="258"/>
      <c r="Q148" s="258"/>
      <c r="R148" s="258"/>
      <c r="S148" s="258"/>
      <c r="T148" s="256">
        <v>0.110510987189729</v>
      </c>
      <c r="U148" s="256"/>
      <c r="V148" s="256"/>
      <c r="W148" s="256"/>
      <c r="X148" s="256"/>
      <c r="Y148" s="256"/>
      <c r="Z148" s="256"/>
      <c r="AA148" s="256"/>
      <c r="AB148" s="256"/>
      <c r="AC148" s="256"/>
      <c r="AD148" s="256"/>
      <c r="AE148" s="254">
        <v>7048</v>
      </c>
      <c r="AF148" s="254"/>
      <c r="AG148" s="254"/>
      <c r="AH148" s="254"/>
      <c r="AI148" s="256">
        <v>0.15944979865164499</v>
      </c>
      <c r="AJ148" s="256"/>
      <c r="AK148" s="256"/>
      <c r="AL148" s="256"/>
      <c r="AM148" s="256"/>
      <c r="AN148" s="256"/>
      <c r="AO148" s="256"/>
      <c r="AP148" s="256"/>
    </row>
    <row r="149" spans="2:44" s="1" customFormat="1" ht="10" x14ac:dyDescent="0.2">
      <c r="B149" s="264">
        <v>2016</v>
      </c>
      <c r="C149" s="264"/>
      <c r="D149" s="264"/>
      <c r="E149" s="264"/>
      <c r="F149" s="264"/>
      <c r="G149" s="264"/>
      <c r="H149" s="264"/>
      <c r="I149" s="264"/>
      <c r="J149" s="264"/>
      <c r="K149" s="258">
        <v>542880752.99999905</v>
      </c>
      <c r="L149" s="258"/>
      <c r="M149" s="258"/>
      <c r="N149" s="258"/>
      <c r="O149" s="258"/>
      <c r="P149" s="258"/>
      <c r="Q149" s="258"/>
      <c r="R149" s="258"/>
      <c r="S149" s="258"/>
      <c r="T149" s="256">
        <v>0.18378550101913399</v>
      </c>
      <c r="U149" s="256"/>
      <c r="V149" s="256"/>
      <c r="W149" s="256"/>
      <c r="X149" s="256"/>
      <c r="Y149" s="256"/>
      <c r="Z149" s="256"/>
      <c r="AA149" s="256"/>
      <c r="AB149" s="256"/>
      <c r="AC149" s="256"/>
      <c r="AD149" s="256"/>
      <c r="AE149" s="254">
        <v>10735</v>
      </c>
      <c r="AF149" s="254"/>
      <c r="AG149" s="254"/>
      <c r="AH149" s="254"/>
      <c r="AI149" s="256">
        <v>0.242862313922447</v>
      </c>
      <c r="AJ149" s="256"/>
      <c r="AK149" s="256"/>
      <c r="AL149" s="256"/>
      <c r="AM149" s="256"/>
      <c r="AN149" s="256"/>
      <c r="AO149" s="256"/>
      <c r="AP149" s="256"/>
    </row>
    <row r="150" spans="2:44" s="1" customFormat="1" ht="10" x14ac:dyDescent="0.2">
      <c r="B150" s="264">
        <v>2017</v>
      </c>
      <c r="C150" s="264"/>
      <c r="D150" s="264"/>
      <c r="E150" s="264"/>
      <c r="F150" s="264"/>
      <c r="G150" s="264"/>
      <c r="H150" s="264"/>
      <c r="I150" s="264"/>
      <c r="J150" s="264"/>
      <c r="K150" s="258">
        <v>315565645.55999899</v>
      </c>
      <c r="L150" s="258"/>
      <c r="M150" s="258"/>
      <c r="N150" s="258"/>
      <c r="O150" s="258"/>
      <c r="P150" s="258"/>
      <c r="Q150" s="258"/>
      <c r="R150" s="258"/>
      <c r="S150" s="258"/>
      <c r="T150" s="256">
        <v>0.106830809442366</v>
      </c>
      <c r="U150" s="256"/>
      <c r="V150" s="256"/>
      <c r="W150" s="256"/>
      <c r="X150" s="256"/>
      <c r="Y150" s="256"/>
      <c r="Z150" s="256"/>
      <c r="AA150" s="256"/>
      <c r="AB150" s="256"/>
      <c r="AC150" s="256"/>
      <c r="AD150" s="256"/>
      <c r="AE150" s="254">
        <v>4995</v>
      </c>
      <c r="AF150" s="254"/>
      <c r="AG150" s="254"/>
      <c r="AH150" s="254"/>
      <c r="AI150" s="256">
        <v>0.113003936473463</v>
      </c>
      <c r="AJ150" s="256"/>
      <c r="AK150" s="256"/>
      <c r="AL150" s="256"/>
      <c r="AM150" s="256"/>
      <c r="AN150" s="256"/>
      <c r="AO150" s="256"/>
      <c r="AP150" s="256"/>
    </row>
    <row r="151" spans="2:44" s="1" customFormat="1" ht="10" x14ac:dyDescent="0.2">
      <c r="B151" s="264">
        <v>2018</v>
      </c>
      <c r="C151" s="264"/>
      <c r="D151" s="264"/>
      <c r="E151" s="264"/>
      <c r="F151" s="264"/>
      <c r="G151" s="264"/>
      <c r="H151" s="264"/>
      <c r="I151" s="264"/>
      <c r="J151" s="264"/>
      <c r="K151" s="258">
        <v>282522317.23000002</v>
      </c>
      <c r="L151" s="258"/>
      <c r="M151" s="258"/>
      <c r="N151" s="258"/>
      <c r="O151" s="258"/>
      <c r="P151" s="258"/>
      <c r="Q151" s="258"/>
      <c r="R151" s="258"/>
      <c r="S151" s="258"/>
      <c r="T151" s="256">
        <v>9.5644403184804605E-2</v>
      </c>
      <c r="U151" s="256"/>
      <c r="V151" s="256"/>
      <c r="W151" s="256"/>
      <c r="X151" s="256"/>
      <c r="Y151" s="256"/>
      <c r="Z151" s="256"/>
      <c r="AA151" s="256"/>
      <c r="AB151" s="256"/>
      <c r="AC151" s="256"/>
      <c r="AD151" s="256"/>
      <c r="AE151" s="254">
        <v>3748</v>
      </c>
      <c r="AF151" s="254"/>
      <c r="AG151" s="254"/>
      <c r="AH151" s="254"/>
      <c r="AI151" s="256">
        <v>8.4792543323831501E-2</v>
      </c>
      <c r="AJ151" s="256"/>
      <c r="AK151" s="256"/>
      <c r="AL151" s="256"/>
      <c r="AM151" s="256"/>
      <c r="AN151" s="256"/>
      <c r="AO151" s="256"/>
      <c r="AP151" s="256"/>
    </row>
    <row r="152" spans="2:44" s="1" customFormat="1" ht="10" x14ac:dyDescent="0.2">
      <c r="B152" s="264">
        <v>2019</v>
      </c>
      <c r="C152" s="264"/>
      <c r="D152" s="264"/>
      <c r="E152" s="264"/>
      <c r="F152" s="264"/>
      <c r="G152" s="264"/>
      <c r="H152" s="264"/>
      <c r="I152" s="264"/>
      <c r="J152" s="264"/>
      <c r="K152" s="258">
        <v>473360639.52999902</v>
      </c>
      <c r="L152" s="258"/>
      <c r="M152" s="258"/>
      <c r="N152" s="258"/>
      <c r="O152" s="258"/>
      <c r="P152" s="258"/>
      <c r="Q152" s="258"/>
      <c r="R152" s="258"/>
      <c r="S152" s="258"/>
      <c r="T152" s="256">
        <v>0.160250334567965</v>
      </c>
      <c r="U152" s="256"/>
      <c r="V152" s="256"/>
      <c r="W152" s="256"/>
      <c r="X152" s="256"/>
      <c r="Y152" s="256"/>
      <c r="Z152" s="256"/>
      <c r="AA152" s="256"/>
      <c r="AB152" s="256"/>
      <c r="AC152" s="256"/>
      <c r="AD152" s="256"/>
      <c r="AE152" s="254">
        <v>5956</v>
      </c>
      <c r="AF152" s="254"/>
      <c r="AG152" s="254"/>
      <c r="AH152" s="254"/>
      <c r="AI152" s="256">
        <v>0.13474503416135</v>
      </c>
      <c r="AJ152" s="256"/>
      <c r="AK152" s="256"/>
      <c r="AL152" s="256"/>
      <c r="AM152" s="256"/>
      <c r="AN152" s="256"/>
      <c r="AO152" s="256"/>
      <c r="AP152" s="256"/>
    </row>
    <row r="153" spans="2:44" s="1" customFormat="1" ht="10" x14ac:dyDescent="0.2">
      <c r="B153" s="264">
        <v>2020</v>
      </c>
      <c r="C153" s="264"/>
      <c r="D153" s="264"/>
      <c r="E153" s="264"/>
      <c r="F153" s="264"/>
      <c r="G153" s="264"/>
      <c r="H153" s="264"/>
      <c r="I153" s="264"/>
      <c r="J153" s="264"/>
      <c r="K153" s="258">
        <v>289918406.30000001</v>
      </c>
      <c r="L153" s="258"/>
      <c r="M153" s="258"/>
      <c r="N153" s="258"/>
      <c r="O153" s="258"/>
      <c r="P153" s="258"/>
      <c r="Q153" s="258"/>
      <c r="R153" s="258"/>
      <c r="S153" s="258"/>
      <c r="T153" s="256">
        <v>9.8148256798698E-2</v>
      </c>
      <c r="U153" s="256"/>
      <c r="V153" s="256"/>
      <c r="W153" s="256"/>
      <c r="X153" s="256"/>
      <c r="Y153" s="256"/>
      <c r="Z153" s="256"/>
      <c r="AA153" s="256"/>
      <c r="AB153" s="256"/>
      <c r="AC153" s="256"/>
      <c r="AD153" s="256"/>
      <c r="AE153" s="254">
        <v>3178</v>
      </c>
      <c r="AF153" s="254"/>
      <c r="AG153" s="254"/>
      <c r="AH153" s="254"/>
      <c r="AI153" s="256">
        <v>7.1897199221754707E-2</v>
      </c>
      <c r="AJ153" s="256"/>
      <c r="AK153" s="256"/>
      <c r="AL153" s="256"/>
      <c r="AM153" s="256"/>
      <c r="AN153" s="256"/>
      <c r="AO153" s="256"/>
      <c r="AP153" s="256"/>
    </row>
    <row r="154" spans="2:44" s="1" customFormat="1" ht="10" x14ac:dyDescent="0.2">
      <c r="B154" s="264">
        <v>2021</v>
      </c>
      <c r="C154" s="264"/>
      <c r="D154" s="264"/>
      <c r="E154" s="264"/>
      <c r="F154" s="264"/>
      <c r="G154" s="264"/>
      <c r="H154" s="264"/>
      <c r="I154" s="264"/>
      <c r="J154" s="264"/>
      <c r="K154" s="258">
        <v>512892560.21000099</v>
      </c>
      <c r="L154" s="258"/>
      <c r="M154" s="258"/>
      <c r="N154" s="258"/>
      <c r="O154" s="258"/>
      <c r="P154" s="258"/>
      <c r="Q154" s="258"/>
      <c r="R154" s="258"/>
      <c r="S154" s="258"/>
      <c r="T154" s="256">
        <v>0.17363337275503199</v>
      </c>
      <c r="U154" s="256"/>
      <c r="V154" s="256"/>
      <c r="W154" s="256"/>
      <c r="X154" s="256"/>
      <c r="Y154" s="256"/>
      <c r="Z154" s="256"/>
      <c r="AA154" s="256"/>
      <c r="AB154" s="256"/>
      <c r="AC154" s="256"/>
      <c r="AD154" s="256"/>
      <c r="AE154" s="254">
        <v>4939</v>
      </c>
      <c r="AF154" s="254"/>
      <c r="AG154" s="254"/>
      <c r="AH154" s="254"/>
      <c r="AI154" s="256">
        <v>0.11173702547396</v>
      </c>
      <c r="AJ154" s="256"/>
      <c r="AK154" s="256"/>
      <c r="AL154" s="256"/>
      <c r="AM154" s="256"/>
      <c r="AN154" s="256"/>
      <c r="AO154" s="256"/>
      <c r="AP154" s="256"/>
    </row>
    <row r="155" spans="2:44" s="1" customFormat="1" ht="10" x14ac:dyDescent="0.2">
      <c r="B155" s="264">
        <v>2022</v>
      </c>
      <c r="C155" s="264"/>
      <c r="D155" s="264"/>
      <c r="E155" s="264"/>
      <c r="F155" s="264"/>
      <c r="G155" s="264"/>
      <c r="H155" s="264"/>
      <c r="I155" s="264"/>
      <c r="J155" s="264"/>
      <c r="K155" s="258">
        <v>146864875.87</v>
      </c>
      <c r="L155" s="258"/>
      <c r="M155" s="258"/>
      <c r="N155" s="258"/>
      <c r="O155" s="258"/>
      <c r="P155" s="258"/>
      <c r="Q155" s="258"/>
      <c r="R155" s="258"/>
      <c r="S155" s="258"/>
      <c r="T155" s="256">
        <v>4.9719270106230798E-2</v>
      </c>
      <c r="U155" s="256"/>
      <c r="V155" s="256"/>
      <c r="W155" s="256"/>
      <c r="X155" s="256"/>
      <c r="Y155" s="256"/>
      <c r="Z155" s="256"/>
      <c r="AA155" s="256"/>
      <c r="AB155" s="256"/>
      <c r="AC155" s="256"/>
      <c r="AD155" s="256"/>
      <c r="AE155" s="254">
        <v>1470</v>
      </c>
      <c r="AF155" s="254"/>
      <c r="AG155" s="254"/>
      <c r="AH155" s="254"/>
      <c r="AI155" s="256">
        <v>3.3256413736934998E-2</v>
      </c>
      <c r="AJ155" s="256"/>
      <c r="AK155" s="256"/>
      <c r="AL155" s="256"/>
      <c r="AM155" s="256"/>
      <c r="AN155" s="256"/>
      <c r="AO155" s="256"/>
      <c r="AP155" s="256"/>
    </row>
    <row r="156" spans="2:44" s="1" customFormat="1" ht="10.5" x14ac:dyDescent="0.2">
      <c r="B156" s="263"/>
      <c r="C156" s="263"/>
      <c r="D156" s="263"/>
      <c r="E156" s="263"/>
      <c r="F156" s="263"/>
      <c r="G156" s="263"/>
      <c r="H156" s="263"/>
      <c r="I156" s="263"/>
      <c r="J156" s="263"/>
      <c r="K156" s="259">
        <v>2953882379.1300001</v>
      </c>
      <c r="L156" s="259"/>
      <c r="M156" s="259"/>
      <c r="N156" s="259"/>
      <c r="O156" s="259"/>
      <c r="P156" s="259"/>
      <c r="Q156" s="259"/>
      <c r="R156" s="259"/>
      <c r="S156" s="259"/>
      <c r="T156" s="257">
        <v>1</v>
      </c>
      <c r="U156" s="257"/>
      <c r="V156" s="257"/>
      <c r="W156" s="257"/>
      <c r="X156" s="257"/>
      <c r="Y156" s="257"/>
      <c r="Z156" s="257"/>
      <c r="AA156" s="257"/>
      <c r="AB156" s="257"/>
      <c r="AC156" s="257"/>
      <c r="AD156" s="257"/>
      <c r="AE156" s="255">
        <v>44202</v>
      </c>
      <c r="AF156" s="255"/>
      <c r="AG156" s="255"/>
      <c r="AH156" s="255"/>
      <c r="AI156" s="257">
        <v>1</v>
      </c>
      <c r="AJ156" s="257"/>
      <c r="AK156" s="257"/>
      <c r="AL156" s="257"/>
      <c r="AM156" s="257"/>
      <c r="AN156" s="257"/>
      <c r="AO156" s="257"/>
      <c r="AP156" s="257"/>
    </row>
    <row r="157" spans="2:44" s="1" customFormat="1" ht="8" x14ac:dyDescent="0.2"/>
    <row r="158" spans="2:44" s="1" customFormat="1" ht="13" x14ac:dyDescent="0.2">
      <c r="B158" s="247" t="s">
        <v>1174</v>
      </c>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247"/>
      <c r="AH158" s="247"/>
      <c r="AI158" s="247"/>
      <c r="AJ158" s="247"/>
      <c r="AK158" s="247"/>
      <c r="AL158" s="247"/>
      <c r="AM158" s="247"/>
      <c r="AN158" s="247"/>
      <c r="AO158" s="247"/>
      <c r="AP158" s="247"/>
      <c r="AQ158" s="247"/>
      <c r="AR158" s="247"/>
    </row>
    <row r="159" spans="2:44" s="1" customFormat="1" ht="8" x14ac:dyDescent="0.2"/>
    <row r="160" spans="2:44" s="1" customFormat="1" ht="10.5" x14ac:dyDescent="0.2">
      <c r="B160" s="244" t="s">
        <v>1094</v>
      </c>
      <c r="C160" s="244"/>
      <c r="D160" s="244"/>
      <c r="E160" s="244"/>
      <c r="F160" s="244"/>
      <c r="G160" s="244"/>
      <c r="H160" s="244"/>
      <c r="I160" s="244"/>
      <c r="J160" s="244" t="s">
        <v>1055</v>
      </c>
      <c r="K160" s="244"/>
      <c r="L160" s="244"/>
      <c r="M160" s="244"/>
      <c r="N160" s="244"/>
      <c r="O160" s="244"/>
      <c r="P160" s="244"/>
      <c r="Q160" s="244"/>
      <c r="R160" s="244"/>
      <c r="S160" s="244"/>
      <c r="T160" s="244"/>
      <c r="U160" s="244" t="s">
        <v>1056</v>
      </c>
      <c r="V160" s="244"/>
      <c r="W160" s="244"/>
      <c r="X160" s="244"/>
      <c r="Y160" s="244"/>
      <c r="Z160" s="244"/>
      <c r="AA160" s="244"/>
      <c r="AB160" s="244"/>
      <c r="AC160" s="244"/>
      <c r="AD160" s="244"/>
      <c r="AE160" s="244" t="s">
        <v>1095</v>
      </c>
      <c r="AF160" s="244"/>
      <c r="AG160" s="244"/>
      <c r="AH160" s="244"/>
      <c r="AI160" s="244"/>
      <c r="AJ160" s="244" t="s">
        <v>1056</v>
      </c>
      <c r="AK160" s="244"/>
      <c r="AL160" s="244"/>
      <c r="AM160" s="244"/>
      <c r="AN160" s="244"/>
      <c r="AO160" s="244"/>
      <c r="AP160" s="244"/>
    </row>
    <row r="161" spans="2:44" s="1" customFormat="1" ht="10" x14ac:dyDescent="0.2">
      <c r="B161" s="262" t="s">
        <v>1096</v>
      </c>
      <c r="C161" s="262"/>
      <c r="D161" s="262"/>
      <c r="E161" s="262"/>
      <c r="F161" s="262"/>
      <c r="G161" s="262"/>
      <c r="H161" s="262"/>
      <c r="I161" s="262"/>
      <c r="J161" s="258">
        <v>547885891.93000102</v>
      </c>
      <c r="K161" s="258"/>
      <c r="L161" s="258"/>
      <c r="M161" s="258"/>
      <c r="N161" s="258"/>
      <c r="O161" s="258"/>
      <c r="P161" s="258"/>
      <c r="Q161" s="258"/>
      <c r="R161" s="258"/>
      <c r="S161" s="258"/>
      <c r="T161" s="258"/>
      <c r="U161" s="256">
        <v>0.18547992831433199</v>
      </c>
      <c r="V161" s="256"/>
      <c r="W161" s="256"/>
      <c r="X161" s="256"/>
      <c r="Y161" s="256"/>
      <c r="Z161" s="256"/>
      <c r="AA161" s="256"/>
      <c r="AB161" s="256"/>
      <c r="AC161" s="256"/>
      <c r="AD161" s="256"/>
      <c r="AE161" s="254">
        <v>12706</v>
      </c>
      <c r="AF161" s="254"/>
      <c r="AG161" s="254"/>
      <c r="AH161" s="254"/>
      <c r="AI161" s="254"/>
      <c r="AJ161" s="256">
        <v>0.53614076543314104</v>
      </c>
      <c r="AK161" s="256"/>
      <c r="AL161" s="256"/>
      <c r="AM161" s="256"/>
      <c r="AN161" s="256"/>
      <c r="AO161" s="256"/>
      <c r="AP161" s="256"/>
    </row>
    <row r="162" spans="2:44" s="1" customFormat="1" ht="10" x14ac:dyDescent="0.2">
      <c r="B162" s="262" t="s">
        <v>1097</v>
      </c>
      <c r="C162" s="262"/>
      <c r="D162" s="262"/>
      <c r="E162" s="262"/>
      <c r="F162" s="262"/>
      <c r="G162" s="262"/>
      <c r="H162" s="262"/>
      <c r="I162" s="262"/>
      <c r="J162" s="258">
        <v>929916262.79000103</v>
      </c>
      <c r="K162" s="258"/>
      <c r="L162" s="258"/>
      <c r="M162" s="258"/>
      <c r="N162" s="258"/>
      <c r="O162" s="258"/>
      <c r="P162" s="258"/>
      <c r="Q162" s="258"/>
      <c r="R162" s="258"/>
      <c r="S162" s="258"/>
      <c r="T162" s="258"/>
      <c r="U162" s="256">
        <v>0.31481154068967598</v>
      </c>
      <c r="V162" s="256"/>
      <c r="W162" s="256"/>
      <c r="X162" s="256"/>
      <c r="Y162" s="256"/>
      <c r="Z162" s="256"/>
      <c r="AA162" s="256"/>
      <c r="AB162" s="256"/>
      <c r="AC162" s="256"/>
      <c r="AD162" s="256"/>
      <c r="AE162" s="254">
        <v>6442</v>
      </c>
      <c r="AF162" s="254"/>
      <c r="AG162" s="254"/>
      <c r="AH162" s="254"/>
      <c r="AI162" s="254"/>
      <c r="AJ162" s="256">
        <v>0.27182581543524997</v>
      </c>
      <c r="AK162" s="256"/>
      <c r="AL162" s="256"/>
      <c r="AM162" s="256"/>
      <c r="AN162" s="256"/>
      <c r="AO162" s="256"/>
      <c r="AP162" s="256"/>
    </row>
    <row r="163" spans="2:44" s="1" customFormat="1" ht="10" x14ac:dyDescent="0.2">
      <c r="B163" s="262" t="s">
        <v>1098</v>
      </c>
      <c r="C163" s="262"/>
      <c r="D163" s="262"/>
      <c r="E163" s="262"/>
      <c r="F163" s="262"/>
      <c r="G163" s="262"/>
      <c r="H163" s="262"/>
      <c r="I163" s="262"/>
      <c r="J163" s="258">
        <v>689329082.64999902</v>
      </c>
      <c r="K163" s="258"/>
      <c r="L163" s="258"/>
      <c r="M163" s="258"/>
      <c r="N163" s="258"/>
      <c r="O163" s="258"/>
      <c r="P163" s="258"/>
      <c r="Q163" s="258"/>
      <c r="R163" s="258"/>
      <c r="S163" s="258"/>
      <c r="T163" s="258"/>
      <c r="U163" s="256">
        <v>0.233363754603196</v>
      </c>
      <c r="V163" s="256"/>
      <c r="W163" s="256"/>
      <c r="X163" s="256"/>
      <c r="Y163" s="256"/>
      <c r="Z163" s="256"/>
      <c r="AA163" s="256"/>
      <c r="AB163" s="256"/>
      <c r="AC163" s="256"/>
      <c r="AD163" s="256"/>
      <c r="AE163" s="254">
        <v>2852</v>
      </c>
      <c r="AF163" s="254"/>
      <c r="AG163" s="254"/>
      <c r="AH163" s="254"/>
      <c r="AI163" s="254"/>
      <c r="AJ163" s="256">
        <v>0.120342630490738</v>
      </c>
      <c r="AK163" s="256"/>
      <c r="AL163" s="256"/>
      <c r="AM163" s="256"/>
      <c r="AN163" s="256"/>
      <c r="AO163" s="256"/>
      <c r="AP163" s="256"/>
    </row>
    <row r="164" spans="2:44" s="1" customFormat="1" ht="10" x14ac:dyDescent="0.2">
      <c r="B164" s="262" t="s">
        <v>1099</v>
      </c>
      <c r="C164" s="262"/>
      <c r="D164" s="262"/>
      <c r="E164" s="262"/>
      <c r="F164" s="262"/>
      <c r="G164" s="262"/>
      <c r="H164" s="262"/>
      <c r="I164" s="262"/>
      <c r="J164" s="258">
        <v>324351819.44</v>
      </c>
      <c r="K164" s="258"/>
      <c r="L164" s="258"/>
      <c r="M164" s="258"/>
      <c r="N164" s="258"/>
      <c r="O164" s="258"/>
      <c r="P164" s="258"/>
      <c r="Q164" s="258"/>
      <c r="R164" s="258"/>
      <c r="S164" s="258"/>
      <c r="T164" s="258"/>
      <c r="U164" s="256">
        <v>0.109805258913366</v>
      </c>
      <c r="V164" s="256"/>
      <c r="W164" s="256"/>
      <c r="X164" s="256"/>
      <c r="Y164" s="256"/>
      <c r="Z164" s="256"/>
      <c r="AA164" s="256"/>
      <c r="AB164" s="256"/>
      <c r="AC164" s="256"/>
      <c r="AD164" s="256"/>
      <c r="AE164" s="254">
        <v>953</v>
      </c>
      <c r="AF164" s="254"/>
      <c r="AG164" s="254"/>
      <c r="AH164" s="254"/>
      <c r="AI164" s="254"/>
      <c r="AJ164" s="256">
        <v>4.0212667201147703E-2</v>
      </c>
      <c r="AK164" s="256"/>
      <c r="AL164" s="256"/>
      <c r="AM164" s="256"/>
      <c r="AN164" s="256"/>
      <c r="AO164" s="256"/>
      <c r="AP164" s="256"/>
    </row>
    <row r="165" spans="2:44" s="1" customFormat="1" ht="10" x14ac:dyDescent="0.2">
      <c r="B165" s="262" t="s">
        <v>1100</v>
      </c>
      <c r="C165" s="262"/>
      <c r="D165" s="262"/>
      <c r="E165" s="262"/>
      <c r="F165" s="262"/>
      <c r="G165" s="262"/>
      <c r="H165" s="262"/>
      <c r="I165" s="262"/>
      <c r="J165" s="258">
        <v>462399322.31999999</v>
      </c>
      <c r="K165" s="258"/>
      <c r="L165" s="258"/>
      <c r="M165" s="258"/>
      <c r="N165" s="258"/>
      <c r="O165" s="258"/>
      <c r="P165" s="258"/>
      <c r="Q165" s="258"/>
      <c r="R165" s="258"/>
      <c r="S165" s="258"/>
      <c r="T165" s="258"/>
      <c r="U165" s="256">
        <v>0.15653951747943001</v>
      </c>
      <c r="V165" s="256"/>
      <c r="W165" s="256"/>
      <c r="X165" s="256"/>
      <c r="Y165" s="256"/>
      <c r="Z165" s="256"/>
      <c r="AA165" s="256"/>
      <c r="AB165" s="256"/>
      <c r="AC165" s="256"/>
      <c r="AD165" s="256"/>
      <c r="AE165" s="254">
        <v>746</v>
      </c>
      <c r="AF165" s="254"/>
      <c r="AG165" s="254"/>
      <c r="AH165" s="254"/>
      <c r="AI165" s="254"/>
      <c r="AJ165" s="256">
        <v>3.14781214397232E-2</v>
      </c>
      <c r="AK165" s="256"/>
      <c r="AL165" s="256"/>
      <c r="AM165" s="256"/>
      <c r="AN165" s="256"/>
      <c r="AO165" s="256"/>
      <c r="AP165" s="256"/>
    </row>
    <row r="166" spans="2:44" s="1" customFormat="1" ht="10.5" x14ac:dyDescent="0.2">
      <c r="B166" s="263"/>
      <c r="C166" s="263"/>
      <c r="D166" s="263"/>
      <c r="E166" s="263"/>
      <c r="F166" s="263"/>
      <c r="G166" s="263"/>
      <c r="H166" s="263"/>
      <c r="I166" s="263"/>
      <c r="J166" s="259">
        <v>2953882379.1300001</v>
      </c>
      <c r="K166" s="259"/>
      <c r="L166" s="259"/>
      <c r="M166" s="259"/>
      <c r="N166" s="259"/>
      <c r="O166" s="259"/>
      <c r="P166" s="259"/>
      <c r="Q166" s="259"/>
      <c r="R166" s="259"/>
      <c r="S166" s="259"/>
      <c r="T166" s="259"/>
      <c r="U166" s="257">
        <v>1</v>
      </c>
      <c r="V166" s="257"/>
      <c r="W166" s="257"/>
      <c r="X166" s="257"/>
      <c r="Y166" s="257"/>
      <c r="Z166" s="257"/>
      <c r="AA166" s="257"/>
      <c r="AB166" s="257"/>
      <c r="AC166" s="257"/>
      <c r="AD166" s="257"/>
      <c r="AE166" s="255">
        <v>23699</v>
      </c>
      <c r="AF166" s="255"/>
      <c r="AG166" s="255"/>
      <c r="AH166" s="255"/>
      <c r="AI166" s="255"/>
      <c r="AJ166" s="257">
        <v>1</v>
      </c>
      <c r="AK166" s="257"/>
      <c r="AL166" s="257"/>
      <c r="AM166" s="257"/>
      <c r="AN166" s="257"/>
      <c r="AO166" s="257"/>
      <c r="AP166" s="257"/>
    </row>
    <row r="167" spans="2:44" s="1" customFormat="1" ht="8" x14ac:dyDescent="0.2"/>
    <row r="168" spans="2:44" s="1" customFormat="1" ht="13" x14ac:dyDescent="0.2">
      <c r="B168" s="247" t="s">
        <v>1175</v>
      </c>
      <c r="C168" s="247"/>
      <c r="D168" s="247"/>
      <c r="E168" s="247"/>
      <c r="F168" s="247"/>
      <c r="G168" s="247"/>
      <c r="H168" s="247"/>
      <c r="I168" s="247"/>
      <c r="J168" s="247"/>
      <c r="K168" s="247"/>
      <c r="L168" s="247"/>
      <c r="M168" s="247"/>
      <c r="N168" s="247"/>
      <c r="O168" s="247"/>
      <c r="P168" s="247"/>
      <c r="Q168" s="247"/>
      <c r="R168" s="247"/>
      <c r="S168" s="247"/>
      <c r="T168" s="247"/>
      <c r="U168" s="247"/>
      <c r="V168" s="247"/>
      <c r="W168" s="247"/>
      <c r="X168" s="247"/>
      <c r="Y168" s="247"/>
      <c r="Z168" s="247"/>
      <c r="AA168" s="247"/>
      <c r="AB168" s="247"/>
      <c r="AC168" s="247"/>
      <c r="AD168" s="247"/>
      <c r="AE168" s="247"/>
      <c r="AF168" s="247"/>
      <c r="AG168" s="247"/>
      <c r="AH168" s="247"/>
      <c r="AI168" s="247"/>
      <c r="AJ168" s="247"/>
      <c r="AK168" s="247"/>
      <c r="AL168" s="247"/>
      <c r="AM168" s="247"/>
      <c r="AN168" s="247"/>
      <c r="AO168" s="247"/>
      <c r="AP168" s="247"/>
      <c r="AQ168" s="247"/>
      <c r="AR168" s="247"/>
    </row>
    <row r="169" spans="2:44" s="1" customFormat="1" ht="8" x14ac:dyDescent="0.2"/>
    <row r="170" spans="2:44" s="1" customFormat="1" ht="10.5" x14ac:dyDescent="0.2">
      <c r="B170" s="263"/>
      <c r="C170" s="263"/>
      <c r="D170" s="263"/>
      <c r="E170" s="263"/>
      <c r="F170" s="263"/>
      <c r="G170" s="263"/>
      <c r="H170" s="263"/>
      <c r="I170" s="244" t="s">
        <v>1055</v>
      </c>
      <c r="J170" s="244"/>
      <c r="K170" s="244"/>
      <c r="L170" s="244"/>
      <c r="M170" s="244"/>
      <c r="N170" s="244"/>
      <c r="O170" s="244"/>
      <c r="P170" s="244"/>
      <c r="Q170" s="244"/>
      <c r="R170" s="244"/>
      <c r="S170" s="244"/>
      <c r="T170" s="244" t="s">
        <v>1056</v>
      </c>
      <c r="U170" s="244"/>
      <c r="V170" s="244"/>
      <c r="W170" s="244"/>
      <c r="X170" s="244"/>
      <c r="Y170" s="244"/>
      <c r="Z170" s="244"/>
      <c r="AA170" s="244"/>
      <c r="AB170" s="244"/>
      <c r="AC170" s="244"/>
      <c r="AD170" s="244" t="s">
        <v>1057</v>
      </c>
      <c r="AE170" s="244"/>
      <c r="AF170" s="244"/>
      <c r="AG170" s="244"/>
      <c r="AH170" s="244"/>
      <c r="AI170" s="244"/>
      <c r="AJ170" s="244"/>
      <c r="AK170" s="244"/>
      <c r="AL170" s="244"/>
      <c r="AM170" s="244" t="s">
        <v>1056</v>
      </c>
      <c r="AN170" s="244"/>
      <c r="AO170" s="244"/>
      <c r="AP170" s="244"/>
    </row>
    <row r="171" spans="2:44" s="1" customFormat="1" ht="10" x14ac:dyDescent="0.2">
      <c r="B171" s="262" t="s">
        <v>1101</v>
      </c>
      <c r="C171" s="262"/>
      <c r="D171" s="262"/>
      <c r="E171" s="262"/>
      <c r="F171" s="262"/>
      <c r="G171" s="262"/>
      <c r="H171" s="262"/>
      <c r="I171" s="258">
        <v>1777927.12</v>
      </c>
      <c r="J171" s="258"/>
      <c r="K171" s="258"/>
      <c r="L171" s="258"/>
      <c r="M171" s="258"/>
      <c r="N171" s="258"/>
      <c r="O171" s="258"/>
      <c r="P171" s="258"/>
      <c r="Q171" s="258"/>
      <c r="R171" s="258"/>
      <c r="S171" s="258"/>
      <c r="T171" s="256">
        <v>6.0189502891569197E-4</v>
      </c>
      <c r="U171" s="256"/>
      <c r="V171" s="256"/>
      <c r="W171" s="256"/>
      <c r="X171" s="256"/>
      <c r="Y171" s="256"/>
      <c r="Z171" s="256"/>
      <c r="AA171" s="256"/>
      <c r="AB171" s="256"/>
      <c r="AC171" s="256"/>
      <c r="AD171" s="254">
        <v>36</v>
      </c>
      <c r="AE171" s="254"/>
      <c r="AF171" s="254"/>
      <c r="AG171" s="254"/>
      <c r="AH171" s="254"/>
      <c r="AI171" s="254"/>
      <c r="AJ171" s="254"/>
      <c r="AK171" s="254"/>
      <c r="AL171" s="254"/>
      <c r="AM171" s="256">
        <v>8.1444278539432604E-4</v>
      </c>
      <c r="AN171" s="256"/>
      <c r="AO171" s="256"/>
      <c r="AP171" s="256"/>
    </row>
    <row r="172" spans="2:44" s="1" customFormat="1" ht="10" x14ac:dyDescent="0.2">
      <c r="B172" s="262" t="s">
        <v>1102</v>
      </c>
      <c r="C172" s="262"/>
      <c r="D172" s="262"/>
      <c r="E172" s="262"/>
      <c r="F172" s="262"/>
      <c r="G172" s="262"/>
      <c r="H172" s="262"/>
      <c r="I172" s="258">
        <v>134725813.03</v>
      </c>
      <c r="J172" s="258"/>
      <c r="K172" s="258"/>
      <c r="L172" s="258"/>
      <c r="M172" s="258"/>
      <c r="N172" s="258"/>
      <c r="O172" s="258"/>
      <c r="P172" s="258"/>
      <c r="Q172" s="258"/>
      <c r="R172" s="258"/>
      <c r="S172" s="258"/>
      <c r="T172" s="256">
        <v>4.5609741938905803E-2</v>
      </c>
      <c r="U172" s="256"/>
      <c r="V172" s="256"/>
      <c r="W172" s="256"/>
      <c r="X172" s="256"/>
      <c r="Y172" s="256"/>
      <c r="Z172" s="256"/>
      <c r="AA172" s="256"/>
      <c r="AB172" s="256"/>
      <c r="AC172" s="256"/>
      <c r="AD172" s="254">
        <v>1424</v>
      </c>
      <c r="AE172" s="254"/>
      <c r="AF172" s="254"/>
      <c r="AG172" s="254"/>
      <c r="AH172" s="254"/>
      <c r="AI172" s="254"/>
      <c r="AJ172" s="254"/>
      <c r="AK172" s="254"/>
      <c r="AL172" s="254"/>
      <c r="AM172" s="256">
        <v>3.2215736844486698E-2</v>
      </c>
      <c r="AN172" s="256"/>
      <c r="AO172" s="256"/>
      <c r="AP172" s="256"/>
    </row>
    <row r="173" spans="2:44" s="1" customFormat="1" ht="10" x14ac:dyDescent="0.2">
      <c r="B173" s="262" t="s">
        <v>1103</v>
      </c>
      <c r="C173" s="262"/>
      <c r="D173" s="262"/>
      <c r="E173" s="262"/>
      <c r="F173" s="262"/>
      <c r="G173" s="262"/>
      <c r="H173" s="262"/>
      <c r="I173" s="258">
        <v>904609292.59999895</v>
      </c>
      <c r="J173" s="258"/>
      <c r="K173" s="258"/>
      <c r="L173" s="258"/>
      <c r="M173" s="258"/>
      <c r="N173" s="258"/>
      <c r="O173" s="258"/>
      <c r="P173" s="258"/>
      <c r="Q173" s="258"/>
      <c r="R173" s="258"/>
      <c r="S173" s="258"/>
      <c r="T173" s="256">
        <v>0.30624418189137098</v>
      </c>
      <c r="U173" s="256"/>
      <c r="V173" s="256"/>
      <c r="W173" s="256"/>
      <c r="X173" s="256"/>
      <c r="Y173" s="256"/>
      <c r="Z173" s="256"/>
      <c r="AA173" s="256"/>
      <c r="AB173" s="256"/>
      <c r="AC173" s="256"/>
      <c r="AD173" s="254">
        <v>11542</v>
      </c>
      <c r="AE173" s="254"/>
      <c r="AF173" s="254"/>
      <c r="AG173" s="254"/>
      <c r="AH173" s="254"/>
      <c r="AI173" s="254"/>
      <c r="AJ173" s="254"/>
      <c r="AK173" s="254"/>
      <c r="AL173" s="254"/>
      <c r="AM173" s="256">
        <v>0.261119406361703</v>
      </c>
      <c r="AN173" s="256"/>
      <c r="AO173" s="256"/>
      <c r="AP173" s="256"/>
    </row>
    <row r="174" spans="2:44" s="1" customFormat="1" ht="10" x14ac:dyDescent="0.2">
      <c r="B174" s="262" t="s">
        <v>1104</v>
      </c>
      <c r="C174" s="262"/>
      <c r="D174" s="262"/>
      <c r="E174" s="262"/>
      <c r="F174" s="262"/>
      <c r="G174" s="262"/>
      <c r="H174" s="262"/>
      <c r="I174" s="258">
        <v>1578297815.5499899</v>
      </c>
      <c r="J174" s="258"/>
      <c r="K174" s="258"/>
      <c r="L174" s="258"/>
      <c r="M174" s="258"/>
      <c r="N174" s="258"/>
      <c r="O174" s="258"/>
      <c r="P174" s="258"/>
      <c r="Q174" s="258"/>
      <c r="R174" s="258"/>
      <c r="S174" s="258"/>
      <c r="T174" s="256">
        <v>0.53431302028175198</v>
      </c>
      <c r="U174" s="256"/>
      <c r="V174" s="256"/>
      <c r="W174" s="256"/>
      <c r="X174" s="256"/>
      <c r="Y174" s="256"/>
      <c r="Z174" s="256"/>
      <c r="AA174" s="256"/>
      <c r="AB174" s="256"/>
      <c r="AC174" s="256"/>
      <c r="AD174" s="254">
        <v>25295</v>
      </c>
      <c r="AE174" s="254"/>
      <c r="AF174" s="254"/>
      <c r="AG174" s="254"/>
      <c r="AH174" s="254"/>
      <c r="AI174" s="254"/>
      <c r="AJ174" s="254"/>
      <c r="AK174" s="254"/>
      <c r="AL174" s="254"/>
      <c r="AM174" s="256">
        <v>0.57225917379304103</v>
      </c>
      <c r="AN174" s="256"/>
      <c r="AO174" s="256"/>
      <c r="AP174" s="256"/>
    </row>
    <row r="175" spans="2:44" s="1" customFormat="1" ht="10" x14ac:dyDescent="0.2">
      <c r="B175" s="262" t="s">
        <v>1105</v>
      </c>
      <c r="C175" s="262"/>
      <c r="D175" s="262"/>
      <c r="E175" s="262"/>
      <c r="F175" s="262"/>
      <c r="G175" s="262"/>
      <c r="H175" s="262"/>
      <c r="I175" s="258">
        <v>208255544.88999999</v>
      </c>
      <c r="J175" s="258"/>
      <c r="K175" s="258"/>
      <c r="L175" s="258"/>
      <c r="M175" s="258"/>
      <c r="N175" s="258"/>
      <c r="O175" s="258"/>
      <c r="P175" s="258"/>
      <c r="Q175" s="258"/>
      <c r="R175" s="258"/>
      <c r="S175" s="258"/>
      <c r="T175" s="256">
        <v>7.0502314635607605E-2</v>
      </c>
      <c r="U175" s="256"/>
      <c r="V175" s="256"/>
      <c r="W175" s="256"/>
      <c r="X175" s="256"/>
      <c r="Y175" s="256"/>
      <c r="Z175" s="256"/>
      <c r="AA175" s="256"/>
      <c r="AB175" s="256"/>
      <c r="AC175" s="256"/>
      <c r="AD175" s="254">
        <v>3386</v>
      </c>
      <c r="AE175" s="254"/>
      <c r="AF175" s="254"/>
      <c r="AG175" s="254"/>
      <c r="AH175" s="254"/>
      <c r="AI175" s="254"/>
      <c r="AJ175" s="254"/>
      <c r="AK175" s="254"/>
      <c r="AL175" s="254"/>
      <c r="AM175" s="256">
        <v>7.6602868648477401E-2</v>
      </c>
      <c r="AN175" s="256"/>
      <c r="AO175" s="256"/>
      <c r="AP175" s="256"/>
    </row>
    <row r="176" spans="2:44" s="1" customFormat="1" ht="10" x14ac:dyDescent="0.2">
      <c r="B176" s="262" t="s">
        <v>1106</v>
      </c>
      <c r="C176" s="262"/>
      <c r="D176" s="262"/>
      <c r="E176" s="262"/>
      <c r="F176" s="262"/>
      <c r="G176" s="262"/>
      <c r="H176" s="262"/>
      <c r="I176" s="258">
        <v>91467702.279999897</v>
      </c>
      <c r="J176" s="258"/>
      <c r="K176" s="258"/>
      <c r="L176" s="258"/>
      <c r="M176" s="258"/>
      <c r="N176" s="258"/>
      <c r="O176" s="258"/>
      <c r="P176" s="258"/>
      <c r="Q176" s="258"/>
      <c r="R176" s="258"/>
      <c r="S176" s="258"/>
      <c r="T176" s="256">
        <v>3.09652486254175E-2</v>
      </c>
      <c r="U176" s="256"/>
      <c r="V176" s="256"/>
      <c r="W176" s="256"/>
      <c r="X176" s="256"/>
      <c r="Y176" s="256"/>
      <c r="Z176" s="256"/>
      <c r="AA176" s="256"/>
      <c r="AB176" s="256"/>
      <c r="AC176" s="256"/>
      <c r="AD176" s="254">
        <v>1606</v>
      </c>
      <c r="AE176" s="254"/>
      <c r="AF176" s="254"/>
      <c r="AG176" s="254"/>
      <c r="AH176" s="254"/>
      <c r="AI176" s="254"/>
      <c r="AJ176" s="254"/>
      <c r="AK176" s="254"/>
      <c r="AL176" s="254"/>
      <c r="AM176" s="256">
        <v>3.6333197592869099E-2</v>
      </c>
      <c r="AN176" s="256"/>
      <c r="AO176" s="256"/>
      <c r="AP176" s="256"/>
    </row>
    <row r="177" spans="2:44" s="1" customFormat="1" ht="10" x14ac:dyDescent="0.2">
      <c r="B177" s="262" t="s">
        <v>1107</v>
      </c>
      <c r="C177" s="262"/>
      <c r="D177" s="262"/>
      <c r="E177" s="262"/>
      <c r="F177" s="262"/>
      <c r="G177" s="262"/>
      <c r="H177" s="262"/>
      <c r="I177" s="258">
        <v>20186424.18</v>
      </c>
      <c r="J177" s="258"/>
      <c r="K177" s="258"/>
      <c r="L177" s="258"/>
      <c r="M177" s="258"/>
      <c r="N177" s="258"/>
      <c r="O177" s="258"/>
      <c r="P177" s="258"/>
      <c r="Q177" s="258"/>
      <c r="R177" s="258"/>
      <c r="S177" s="258"/>
      <c r="T177" s="256">
        <v>6.8338618770411204E-3</v>
      </c>
      <c r="U177" s="256"/>
      <c r="V177" s="256"/>
      <c r="W177" s="256"/>
      <c r="X177" s="256"/>
      <c r="Y177" s="256"/>
      <c r="Z177" s="256"/>
      <c r="AA177" s="256"/>
      <c r="AB177" s="256"/>
      <c r="AC177" s="256"/>
      <c r="AD177" s="254">
        <v>426</v>
      </c>
      <c r="AE177" s="254"/>
      <c r="AF177" s="254"/>
      <c r="AG177" s="254"/>
      <c r="AH177" s="254"/>
      <c r="AI177" s="254"/>
      <c r="AJ177" s="254"/>
      <c r="AK177" s="254"/>
      <c r="AL177" s="254"/>
      <c r="AM177" s="256">
        <v>9.6375729604995294E-3</v>
      </c>
      <c r="AN177" s="256"/>
      <c r="AO177" s="256"/>
      <c r="AP177" s="256"/>
    </row>
    <row r="178" spans="2:44" s="1" customFormat="1" ht="10" x14ac:dyDescent="0.2">
      <c r="B178" s="262" t="s">
        <v>1108</v>
      </c>
      <c r="C178" s="262"/>
      <c r="D178" s="262"/>
      <c r="E178" s="262"/>
      <c r="F178" s="262"/>
      <c r="G178" s="262"/>
      <c r="H178" s="262"/>
      <c r="I178" s="258">
        <v>7283047.5</v>
      </c>
      <c r="J178" s="258"/>
      <c r="K178" s="258"/>
      <c r="L178" s="258"/>
      <c r="M178" s="258"/>
      <c r="N178" s="258"/>
      <c r="O178" s="258"/>
      <c r="P178" s="258"/>
      <c r="Q178" s="258"/>
      <c r="R178" s="258"/>
      <c r="S178" s="258"/>
      <c r="T178" s="256">
        <v>2.46558480170259E-3</v>
      </c>
      <c r="U178" s="256"/>
      <c r="V178" s="256"/>
      <c r="W178" s="256"/>
      <c r="X178" s="256"/>
      <c r="Y178" s="256"/>
      <c r="Z178" s="256"/>
      <c r="AA178" s="256"/>
      <c r="AB178" s="256"/>
      <c r="AC178" s="256"/>
      <c r="AD178" s="254">
        <v>231</v>
      </c>
      <c r="AE178" s="254"/>
      <c r="AF178" s="254"/>
      <c r="AG178" s="254"/>
      <c r="AH178" s="254"/>
      <c r="AI178" s="254"/>
      <c r="AJ178" s="254"/>
      <c r="AK178" s="254"/>
      <c r="AL178" s="254"/>
      <c r="AM178" s="256">
        <v>5.2260078729469304E-3</v>
      </c>
      <c r="AN178" s="256"/>
      <c r="AO178" s="256"/>
      <c r="AP178" s="256"/>
    </row>
    <row r="179" spans="2:44" s="1" customFormat="1" ht="10" x14ac:dyDescent="0.2">
      <c r="B179" s="262" t="s">
        <v>1109</v>
      </c>
      <c r="C179" s="262"/>
      <c r="D179" s="262"/>
      <c r="E179" s="262"/>
      <c r="F179" s="262"/>
      <c r="G179" s="262"/>
      <c r="H179" s="262"/>
      <c r="I179" s="258">
        <v>3826186.59</v>
      </c>
      <c r="J179" s="258"/>
      <c r="K179" s="258"/>
      <c r="L179" s="258"/>
      <c r="M179" s="258"/>
      <c r="N179" s="258"/>
      <c r="O179" s="258"/>
      <c r="P179" s="258"/>
      <c r="Q179" s="258"/>
      <c r="R179" s="258"/>
      <c r="S179" s="258"/>
      <c r="T179" s="256">
        <v>1.2953076998031699E-3</v>
      </c>
      <c r="U179" s="256"/>
      <c r="V179" s="256"/>
      <c r="W179" s="256"/>
      <c r="X179" s="256"/>
      <c r="Y179" s="256"/>
      <c r="Z179" s="256"/>
      <c r="AA179" s="256"/>
      <c r="AB179" s="256"/>
      <c r="AC179" s="256"/>
      <c r="AD179" s="254">
        <v>124</v>
      </c>
      <c r="AE179" s="254"/>
      <c r="AF179" s="254"/>
      <c r="AG179" s="254"/>
      <c r="AH179" s="254"/>
      <c r="AI179" s="254"/>
      <c r="AJ179" s="254"/>
      <c r="AK179" s="254"/>
      <c r="AL179" s="254"/>
      <c r="AM179" s="256">
        <v>2.80530292746935E-3</v>
      </c>
      <c r="AN179" s="256"/>
      <c r="AO179" s="256"/>
      <c r="AP179" s="256"/>
    </row>
    <row r="180" spans="2:44" s="1" customFormat="1" ht="10" x14ac:dyDescent="0.2">
      <c r="B180" s="262" t="s">
        <v>1110</v>
      </c>
      <c r="C180" s="262"/>
      <c r="D180" s="262"/>
      <c r="E180" s="262"/>
      <c r="F180" s="262"/>
      <c r="G180" s="262"/>
      <c r="H180" s="262"/>
      <c r="I180" s="258">
        <v>2779806.75</v>
      </c>
      <c r="J180" s="258"/>
      <c r="K180" s="258"/>
      <c r="L180" s="258"/>
      <c r="M180" s="258"/>
      <c r="N180" s="258"/>
      <c r="O180" s="258"/>
      <c r="P180" s="258"/>
      <c r="Q180" s="258"/>
      <c r="R180" s="258"/>
      <c r="S180" s="258"/>
      <c r="T180" s="256">
        <v>9.4106886910599896E-4</v>
      </c>
      <c r="U180" s="256"/>
      <c r="V180" s="256"/>
      <c r="W180" s="256"/>
      <c r="X180" s="256"/>
      <c r="Y180" s="256"/>
      <c r="Z180" s="256"/>
      <c r="AA180" s="256"/>
      <c r="AB180" s="256"/>
      <c r="AC180" s="256"/>
      <c r="AD180" s="254">
        <v>85</v>
      </c>
      <c r="AE180" s="254"/>
      <c r="AF180" s="254"/>
      <c r="AG180" s="254"/>
      <c r="AH180" s="254"/>
      <c r="AI180" s="254"/>
      <c r="AJ180" s="254"/>
      <c r="AK180" s="254"/>
      <c r="AL180" s="254"/>
      <c r="AM180" s="256">
        <v>1.92298990995883E-3</v>
      </c>
      <c r="AN180" s="256"/>
      <c r="AO180" s="256"/>
      <c r="AP180" s="256"/>
    </row>
    <row r="181" spans="2:44" s="1" customFormat="1" ht="10" x14ac:dyDescent="0.2">
      <c r="B181" s="262" t="s">
        <v>1111</v>
      </c>
      <c r="C181" s="262"/>
      <c r="D181" s="262"/>
      <c r="E181" s="262"/>
      <c r="F181" s="262"/>
      <c r="G181" s="262"/>
      <c r="H181" s="262"/>
      <c r="I181" s="258">
        <v>517365.86</v>
      </c>
      <c r="J181" s="258"/>
      <c r="K181" s="258"/>
      <c r="L181" s="258"/>
      <c r="M181" s="258"/>
      <c r="N181" s="258"/>
      <c r="O181" s="258"/>
      <c r="P181" s="258"/>
      <c r="Q181" s="258"/>
      <c r="R181" s="258"/>
      <c r="S181" s="258"/>
      <c r="T181" s="256">
        <v>1.75147752549436E-4</v>
      </c>
      <c r="U181" s="256"/>
      <c r="V181" s="256"/>
      <c r="W181" s="256"/>
      <c r="X181" s="256"/>
      <c r="Y181" s="256"/>
      <c r="Z181" s="256"/>
      <c r="AA181" s="256"/>
      <c r="AB181" s="256"/>
      <c r="AC181" s="256"/>
      <c r="AD181" s="254">
        <v>33</v>
      </c>
      <c r="AE181" s="254"/>
      <c r="AF181" s="254"/>
      <c r="AG181" s="254"/>
      <c r="AH181" s="254"/>
      <c r="AI181" s="254"/>
      <c r="AJ181" s="254"/>
      <c r="AK181" s="254"/>
      <c r="AL181" s="254"/>
      <c r="AM181" s="256">
        <v>7.46572553278132E-4</v>
      </c>
      <c r="AN181" s="256"/>
      <c r="AO181" s="256"/>
      <c r="AP181" s="256"/>
    </row>
    <row r="182" spans="2:44" s="1" customFormat="1" ht="10" x14ac:dyDescent="0.2">
      <c r="B182" s="262" t="s">
        <v>1112</v>
      </c>
      <c r="C182" s="262"/>
      <c r="D182" s="262"/>
      <c r="E182" s="262"/>
      <c r="F182" s="262"/>
      <c r="G182" s="262"/>
      <c r="H182" s="262"/>
      <c r="I182" s="258">
        <v>144195.17000000001</v>
      </c>
      <c r="J182" s="258"/>
      <c r="K182" s="258"/>
      <c r="L182" s="258"/>
      <c r="M182" s="258"/>
      <c r="N182" s="258"/>
      <c r="O182" s="258"/>
      <c r="P182" s="258"/>
      <c r="Q182" s="258"/>
      <c r="R182" s="258"/>
      <c r="S182" s="258"/>
      <c r="T182" s="256">
        <v>4.8815474515430698E-5</v>
      </c>
      <c r="U182" s="256"/>
      <c r="V182" s="256"/>
      <c r="W182" s="256"/>
      <c r="X182" s="256"/>
      <c r="Y182" s="256"/>
      <c r="Z182" s="256"/>
      <c r="AA182" s="256"/>
      <c r="AB182" s="256"/>
      <c r="AC182" s="256"/>
      <c r="AD182" s="254">
        <v>12</v>
      </c>
      <c r="AE182" s="254"/>
      <c r="AF182" s="254"/>
      <c r="AG182" s="254"/>
      <c r="AH182" s="254"/>
      <c r="AI182" s="254"/>
      <c r="AJ182" s="254"/>
      <c r="AK182" s="254"/>
      <c r="AL182" s="254"/>
      <c r="AM182" s="256">
        <v>2.71480928464775E-4</v>
      </c>
      <c r="AN182" s="256"/>
      <c r="AO182" s="256"/>
      <c r="AP182" s="256"/>
    </row>
    <row r="183" spans="2:44" s="1" customFormat="1" ht="10" x14ac:dyDescent="0.2">
      <c r="B183" s="262" t="s">
        <v>1113</v>
      </c>
      <c r="C183" s="262"/>
      <c r="D183" s="262"/>
      <c r="E183" s="262"/>
      <c r="F183" s="262"/>
      <c r="G183" s="262"/>
      <c r="H183" s="262"/>
      <c r="I183" s="258">
        <v>11257.61</v>
      </c>
      <c r="J183" s="258"/>
      <c r="K183" s="258"/>
      <c r="L183" s="258"/>
      <c r="M183" s="258"/>
      <c r="N183" s="258"/>
      <c r="O183" s="258"/>
      <c r="P183" s="258"/>
      <c r="Q183" s="258"/>
      <c r="R183" s="258"/>
      <c r="S183" s="258"/>
      <c r="T183" s="256">
        <v>3.8111233133513302E-6</v>
      </c>
      <c r="U183" s="256"/>
      <c r="V183" s="256"/>
      <c r="W183" s="256"/>
      <c r="X183" s="256"/>
      <c r="Y183" s="256"/>
      <c r="Z183" s="256"/>
      <c r="AA183" s="256"/>
      <c r="AB183" s="256"/>
      <c r="AC183" s="256"/>
      <c r="AD183" s="254">
        <v>2</v>
      </c>
      <c r="AE183" s="254"/>
      <c r="AF183" s="254"/>
      <c r="AG183" s="254"/>
      <c r="AH183" s="254"/>
      <c r="AI183" s="254"/>
      <c r="AJ183" s="254"/>
      <c r="AK183" s="254"/>
      <c r="AL183" s="254"/>
      <c r="AM183" s="256">
        <v>4.5246821410795902E-5</v>
      </c>
      <c r="AN183" s="256"/>
      <c r="AO183" s="256"/>
      <c r="AP183" s="256"/>
    </row>
    <row r="184" spans="2:44" s="1" customFormat="1" ht="10.5" x14ac:dyDescent="0.2">
      <c r="B184" s="263"/>
      <c r="C184" s="263"/>
      <c r="D184" s="263"/>
      <c r="E184" s="263"/>
      <c r="F184" s="263"/>
      <c r="G184" s="263"/>
      <c r="H184" s="263"/>
      <c r="I184" s="259">
        <v>2953882379.1299901</v>
      </c>
      <c r="J184" s="259"/>
      <c r="K184" s="259"/>
      <c r="L184" s="259"/>
      <c r="M184" s="259"/>
      <c r="N184" s="259"/>
      <c r="O184" s="259"/>
      <c r="P184" s="259"/>
      <c r="Q184" s="259"/>
      <c r="R184" s="259"/>
      <c r="S184" s="259"/>
      <c r="T184" s="257">
        <v>1</v>
      </c>
      <c r="U184" s="257"/>
      <c r="V184" s="257"/>
      <c r="W184" s="257"/>
      <c r="X184" s="257"/>
      <c r="Y184" s="257"/>
      <c r="Z184" s="257"/>
      <c r="AA184" s="257"/>
      <c r="AB184" s="257"/>
      <c r="AC184" s="257"/>
      <c r="AD184" s="255">
        <v>44202</v>
      </c>
      <c r="AE184" s="255"/>
      <c r="AF184" s="255"/>
      <c r="AG184" s="255"/>
      <c r="AH184" s="255"/>
      <c r="AI184" s="255"/>
      <c r="AJ184" s="255"/>
      <c r="AK184" s="255"/>
      <c r="AL184" s="255"/>
      <c r="AM184" s="257">
        <v>1</v>
      </c>
      <c r="AN184" s="257"/>
      <c r="AO184" s="257"/>
      <c r="AP184" s="257"/>
    </row>
    <row r="185" spans="2:44" s="1" customFormat="1" ht="8" x14ac:dyDescent="0.2"/>
    <row r="186" spans="2:44" s="1" customFormat="1" ht="13" x14ac:dyDescent="0.2">
      <c r="B186" s="247" t="s">
        <v>1176</v>
      </c>
      <c r="C186" s="247"/>
      <c r="D186" s="247"/>
      <c r="E186" s="247"/>
      <c r="F186" s="247"/>
      <c r="G186" s="247"/>
      <c r="H186" s="247"/>
      <c r="I186" s="247"/>
      <c r="J186" s="247"/>
      <c r="K186" s="247"/>
      <c r="L186" s="247"/>
      <c r="M186" s="247"/>
      <c r="N186" s="247"/>
      <c r="O186" s="247"/>
      <c r="P186" s="247"/>
      <c r="Q186" s="247"/>
      <c r="R186" s="247"/>
      <c r="S186" s="247"/>
      <c r="T186" s="247"/>
      <c r="U186" s="247"/>
      <c r="V186" s="247"/>
      <c r="W186" s="247"/>
      <c r="X186" s="247"/>
      <c r="Y186" s="247"/>
      <c r="Z186" s="247"/>
      <c r="AA186" s="247"/>
      <c r="AB186" s="247"/>
      <c r="AC186" s="247"/>
      <c r="AD186" s="247"/>
      <c r="AE186" s="247"/>
      <c r="AF186" s="247"/>
      <c r="AG186" s="247"/>
      <c r="AH186" s="247"/>
      <c r="AI186" s="247"/>
      <c r="AJ186" s="247"/>
      <c r="AK186" s="247"/>
      <c r="AL186" s="247"/>
      <c r="AM186" s="247"/>
      <c r="AN186" s="247"/>
      <c r="AO186" s="247"/>
      <c r="AP186" s="247"/>
      <c r="AQ186" s="247"/>
      <c r="AR186" s="247"/>
    </row>
    <row r="187" spans="2:44" s="1" customFormat="1" ht="8" x14ac:dyDescent="0.2"/>
    <row r="188" spans="2:44" s="1" customFormat="1" ht="10.5" x14ac:dyDescent="0.2">
      <c r="B188" s="263"/>
      <c r="C188" s="263"/>
      <c r="D188" s="263"/>
      <c r="E188" s="263"/>
      <c r="F188" s="263"/>
      <c r="G188" s="263"/>
      <c r="H188" s="244" t="s">
        <v>1055</v>
      </c>
      <c r="I188" s="244"/>
      <c r="J188" s="244"/>
      <c r="K188" s="244"/>
      <c r="L188" s="244"/>
      <c r="M188" s="244"/>
      <c r="N188" s="244"/>
      <c r="O188" s="244"/>
      <c r="P188" s="244"/>
      <c r="Q188" s="244"/>
      <c r="R188" s="244"/>
      <c r="S188" s="244" t="s">
        <v>1056</v>
      </c>
      <c r="T188" s="244"/>
      <c r="U188" s="244"/>
      <c r="V188" s="244"/>
      <c r="W188" s="244"/>
      <c r="X188" s="244"/>
      <c r="Y188" s="244"/>
      <c r="Z188" s="244"/>
      <c r="AA188" s="244"/>
      <c r="AB188" s="244"/>
      <c r="AC188" s="244" t="s">
        <v>1057</v>
      </c>
      <c r="AD188" s="244"/>
      <c r="AE188" s="244"/>
      <c r="AF188" s="244"/>
      <c r="AG188" s="244"/>
      <c r="AH188" s="244"/>
      <c r="AI188" s="244"/>
      <c r="AJ188" s="244"/>
      <c r="AK188" s="244" t="s">
        <v>1056</v>
      </c>
      <c r="AL188" s="244"/>
      <c r="AM188" s="244"/>
      <c r="AN188" s="244"/>
      <c r="AO188" s="244"/>
      <c r="AP188" s="244"/>
    </row>
    <row r="189" spans="2:44" s="1" customFormat="1" ht="10" x14ac:dyDescent="0.2">
      <c r="B189" s="262" t="s">
        <v>904</v>
      </c>
      <c r="C189" s="262"/>
      <c r="D189" s="262"/>
      <c r="E189" s="262"/>
      <c r="F189" s="262"/>
      <c r="G189" s="262"/>
      <c r="H189" s="258">
        <v>2749348298.4100299</v>
      </c>
      <c r="I189" s="258"/>
      <c r="J189" s="258"/>
      <c r="K189" s="258"/>
      <c r="L189" s="258"/>
      <c r="M189" s="258"/>
      <c r="N189" s="258"/>
      <c r="O189" s="258"/>
      <c r="P189" s="258"/>
      <c r="Q189" s="258"/>
      <c r="R189" s="258"/>
      <c r="S189" s="256">
        <v>0.93075754059637295</v>
      </c>
      <c r="T189" s="256"/>
      <c r="U189" s="256"/>
      <c r="V189" s="256"/>
      <c r="W189" s="256"/>
      <c r="X189" s="256"/>
      <c r="Y189" s="256"/>
      <c r="Z189" s="256"/>
      <c r="AA189" s="256"/>
      <c r="AB189" s="256"/>
      <c r="AC189" s="254">
        <v>41762</v>
      </c>
      <c r="AD189" s="254"/>
      <c r="AE189" s="254"/>
      <c r="AF189" s="254"/>
      <c r="AG189" s="254"/>
      <c r="AH189" s="254"/>
      <c r="AI189" s="254"/>
      <c r="AJ189" s="254"/>
      <c r="AK189" s="256">
        <v>0.94479887787882899</v>
      </c>
      <c r="AL189" s="256"/>
      <c r="AM189" s="256"/>
      <c r="AN189" s="256"/>
      <c r="AO189" s="256"/>
      <c r="AP189" s="256"/>
    </row>
    <row r="190" spans="2:44" s="1" customFormat="1" ht="10" x14ac:dyDescent="0.2">
      <c r="B190" s="262" t="s">
        <v>1114</v>
      </c>
      <c r="C190" s="262"/>
      <c r="D190" s="262"/>
      <c r="E190" s="262"/>
      <c r="F190" s="262"/>
      <c r="G190" s="262"/>
      <c r="H190" s="258">
        <v>1642527.58</v>
      </c>
      <c r="I190" s="258"/>
      <c r="J190" s="258"/>
      <c r="K190" s="258"/>
      <c r="L190" s="258"/>
      <c r="M190" s="258"/>
      <c r="N190" s="258"/>
      <c r="O190" s="258"/>
      <c r="P190" s="258"/>
      <c r="Q190" s="258"/>
      <c r="R190" s="258"/>
      <c r="S190" s="256">
        <v>5.5605720512262103E-4</v>
      </c>
      <c r="T190" s="256"/>
      <c r="U190" s="256"/>
      <c r="V190" s="256"/>
      <c r="W190" s="256"/>
      <c r="X190" s="256"/>
      <c r="Y190" s="256"/>
      <c r="Z190" s="256"/>
      <c r="AA190" s="256"/>
      <c r="AB190" s="256"/>
      <c r="AC190" s="254">
        <v>72</v>
      </c>
      <c r="AD190" s="254"/>
      <c r="AE190" s="254"/>
      <c r="AF190" s="254"/>
      <c r="AG190" s="254"/>
      <c r="AH190" s="254"/>
      <c r="AI190" s="254"/>
      <c r="AJ190" s="254"/>
      <c r="AK190" s="256">
        <v>1.6288855707886499E-3</v>
      </c>
      <c r="AL190" s="256"/>
      <c r="AM190" s="256"/>
      <c r="AN190" s="256"/>
      <c r="AO190" s="256"/>
      <c r="AP190" s="256"/>
    </row>
    <row r="191" spans="2:44" s="1" customFormat="1" ht="10" x14ac:dyDescent="0.2">
      <c r="B191" s="262" t="s">
        <v>1115</v>
      </c>
      <c r="C191" s="262"/>
      <c r="D191" s="262"/>
      <c r="E191" s="262"/>
      <c r="F191" s="262"/>
      <c r="G191" s="262"/>
      <c r="H191" s="258">
        <v>202891553.140001</v>
      </c>
      <c r="I191" s="258"/>
      <c r="J191" s="258"/>
      <c r="K191" s="258"/>
      <c r="L191" s="258"/>
      <c r="M191" s="258"/>
      <c r="N191" s="258"/>
      <c r="O191" s="258"/>
      <c r="P191" s="258"/>
      <c r="Q191" s="258"/>
      <c r="R191" s="258"/>
      <c r="S191" s="256">
        <v>6.8686402198504706E-2</v>
      </c>
      <c r="T191" s="256"/>
      <c r="U191" s="256"/>
      <c r="V191" s="256"/>
      <c r="W191" s="256"/>
      <c r="X191" s="256"/>
      <c r="Y191" s="256"/>
      <c r="Z191" s="256"/>
      <c r="AA191" s="256"/>
      <c r="AB191" s="256"/>
      <c r="AC191" s="254">
        <v>2368</v>
      </c>
      <c r="AD191" s="254"/>
      <c r="AE191" s="254"/>
      <c r="AF191" s="254"/>
      <c r="AG191" s="254"/>
      <c r="AH191" s="254"/>
      <c r="AI191" s="254"/>
      <c r="AJ191" s="254"/>
      <c r="AK191" s="256">
        <v>5.3572236550382298E-2</v>
      </c>
      <c r="AL191" s="256"/>
      <c r="AM191" s="256"/>
      <c r="AN191" s="256"/>
      <c r="AO191" s="256"/>
      <c r="AP191" s="256"/>
    </row>
    <row r="192" spans="2:44" s="1" customFormat="1" ht="10.5" x14ac:dyDescent="0.2">
      <c r="B192" s="263"/>
      <c r="C192" s="263"/>
      <c r="D192" s="263"/>
      <c r="E192" s="263"/>
      <c r="F192" s="263"/>
      <c r="G192" s="263"/>
      <c r="H192" s="259">
        <v>2953882379.1300302</v>
      </c>
      <c r="I192" s="259"/>
      <c r="J192" s="259"/>
      <c r="K192" s="259"/>
      <c r="L192" s="259"/>
      <c r="M192" s="259"/>
      <c r="N192" s="259"/>
      <c r="O192" s="259"/>
      <c r="P192" s="259"/>
      <c r="Q192" s="259"/>
      <c r="R192" s="259"/>
      <c r="S192" s="257">
        <v>1</v>
      </c>
      <c r="T192" s="257"/>
      <c r="U192" s="257"/>
      <c r="V192" s="257"/>
      <c r="W192" s="257"/>
      <c r="X192" s="257"/>
      <c r="Y192" s="257"/>
      <c r="Z192" s="257"/>
      <c r="AA192" s="257"/>
      <c r="AB192" s="257"/>
      <c r="AC192" s="255">
        <v>44202</v>
      </c>
      <c r="AD192" s="255"/>
      <c r="AE192" s="255"/>
      <c r="AF192" s="255"/>
      <c r="AG192" s="255"/>
      <c r="AH192" s="255"/>
      <c r="AI192" s="255"/>
      <c r="AJ192" s="255"/>
      <c r="AK192" s="257">
        <v>1</v>
      </c>
      <c r="AL192" s="257"/>
      <c r="AM192" s="257"/>
      <c r="AN192" s="257"/>
      <c r="AO192" s="257"/>
      <c r="AP192" s="257"/>
    </row>
    <row r="193" spans="2:44" s="1" customFormat="1" ht="8" x14ac:dyDescent="0.2"/>
    <row r="194" spans="2:44" s="1" customFormat="1" ht="13" x14ac:dyDescent="0.2">
      <c r="B194" s="247" t="s">
        <v>1177</v>
      </c>
      <c r="C194" s="247"/>
      <c r="D194" s="247"/>
      <c r="E194" s="247"/>
      <c r="F194" s="247"/>
      <c r="G194" s="247"/>
      <c r="H194" s="247"/>
      <c r="I194" s="247"/>
      <c r="J194" s="247"/>
      <c r="K194" s="247"/>
      <c r="L194" s="247"/>
      <c r="M194" s="247"/>
      <c r="N194" s="247"/>
      <c r="O194" s="247"/>
      <c r="P194" s="247"/>
      <c r="Q194" s="247"/>
      <c r="R194" s="247"/>
      <c r="S194" s="247"/>
      <c r="T194" s="247"/>
      <c r="U194" s="247"/>
      <c r="V194" s="247"/>
      <c r="W194" s="247"/>
      <c r="X194" s="247"/>
      <c r="Y194" s="247"/>
      <c r="Z194" s="247"/>
      <c r="AA194" s="247"/>
      <c r="AB194" s="247"/>
      <c r="AC194" s="247"/>
      <c r="AD194" s="247"/>
      <c r="AE194" s="247"/>
      <c r="AF194" s="247"/>
      <c r="AG194" s="247"/>
      <c r="AH194" s="247"/>
      <c r="AI194" s="247"/>
      <c r="AJ194" s="247"/>
      <c r="AK194" s="247"/>
      <c r="AL194" s="247"/>
      <c r="AM194" s="247"/>
      <c r="AN194" s="247"/>
      <c r="AO194" s="247"/>
      <c r="AP194" s="247"/>
      <c r="AQ194" s="247"/>
      <c r="AR194" s="247"/>
    </row>
    <row r="195" spans="2:44" s="1" customFormat="1" ht="8" x14ac:dyDescent="0.2"/>
    <row r="196" spans="2:44" s="1" customFormat="1" ht="10.5" x14ac:dyDescent="0.2">
      <c r="B196" s="263"/>
      <c r="C196" s="263"/>
      <c r="D196" s="263"/>
      <c r="E196" s="263"/>
      <c r="F196" s="263"/>
      <c r="G196" s="244" t="s">
        <v>1055</v>
      </c>
      <c r="H196" s="244"/>
      <c r="I196" s="244"/>
      <c r="J196" s="244"/>
      <c r="K196" s="244"/>
      <c r="L196" s="244"/>
      <c r="M196" s="244"/>
      <c r="N196" s="244"/>
      <c r="O196" s="244"/>
      <c r="P196" s="244"/>
      <c r="Q196" s="244"/>
      <c r="R196" s="244" t="s">
        <v>1056</v>
      </c>
      <c r="S196" s="244"/>
      <c r="T196" s="244"/>
      <c r="U196" s="244"/>
      <c r="V196" s="244"/>
      <c r="W196" s="244"/>
      <c r="X196" s="244"/>
      <c r="Y196" s="244"/>
      <c r="Z196" s="244"/>
      <c r="AA196" s="244"/>
      <c r="AB196" s="244" t="s">
        <v>1057</v>
      </c>
      <c r="AC196" s="244"/>
      <c r="AD196" s="244"/>
      <c r="AE196" s="244"/>
      <c r="AF196" s="244"/>
      <c r="AG196" s="244"/>
      <c r="AH196" s="244"/>
      <c r="AI196" s="244"/>
      <c r="AJ196" s="244"/>
      <c r="AK196" s="244" t="s">
        <v>1056</v>
      </c>
      <c r="AL196" s="244"/>
      <c r="AM196" s="244"/>
      <c r="AN196" s="244"/>
      <c r="AO196" s="244"/>
      <c r="AP196" s="244"/>
    </row>
    <row r="197" spans="2:44" s="1" customFormat="1" ht="10" x14ac:dyDescent="0.2">
      <c r="B197" s="262" t="s">
        <v>1116</v>
      </c>
      <c r="C197" s="262"/>
      <c r="D197" s="262"/>
      <c r="E197" s="262"/>
      <c r="F197" s="262"/>
      <c r="G197" s="258">
        <v>51756941.549999997</v>
      </c>
      <c r="H197" s="258"/>
      <c r="I197" s="258"/>
      <c r="J197" s="258"/>
      <c r="K197" s="258"/>
      <c r="L197" s="258"/>
      <c r="M197" s="258"/>
      <c r="N197" s="258"/>
      <c r="O197" s="258"/>
      <c r="P197" s="258"/>
      <c r="Q197" s="258"/>
      <c r="R197" s="256">
        <v>1.7521666372255301E-2</v>
      </c>
      <c r="S197" s="256"/>
      <c r="T197" s="256"/>
      <c r="U197" s="256"/>
      <c r="V197" s="256"/>
      <c r="W197" s="256"/>
      <c r="X197" s="256"/>
      <c r="Y197" s="256"/>
      <c r="Z197" s="256"/>
      <c r="AA197" s="256"/>
      <c r="AB197" s="254">
        <v>845</v>
      </c>
      <c r="AC197" s="254"/>
      <c r="AD197" s="254"/>
      <c r="AE197" s="254"/>
      <c r="AF197" s="254"/>
      <c r="AG197" s="254"/>
      <c r="AH197" s="254"/>
      <c r="AI197" s="254"/>
      <c r="AJ197" s="254"/>
      <c r="AK197" s="256">
        <v>1.9116782046061299E-2</v>
      </c>
      <c r="AL197" s="256"/>
      <c r="AM197" s="256"/>
      <c r="AN197" s="256"/>
      <c r="AO197" s="256"/>
      <c r="AP197" s="256"/>
    </row>
    <row r="198" spans="2:44" s="1" customFormat="1" ht="10" x14ac:dyDescent="0.2">
      <c r="B198" s="262" t="s">
        <v>1117</v>
      </c>
      <c r="C198" s="262"/>
      <c r="D198" s="262"/>
      <c r="E198" s="262"/>
      <c r="F198" s="262"/>
      <c r="G198" s="258">
        <v>33021148.359999999</v>
      </c>
      <c r="H198" s="258"/>
      <c r="I198" s="258"/>
      <c r="J198" s="258"/>
      <c r="K198" s="258"/>
      <c r="L198" s="258"/>
      <c r="M198" s="258"/>
      <c r="N198" s="258"/>
      <c r="O198" s="258"/>
      <c r="P198" s="258"/>
      <c r="Q198" s="258"/>
      <c r="R198" s="256">
        <v>1.1178897505636399E-2</v>
      </c>
      <c r="S198" s="256"/>
      <c r="T198" s="256"/>
      <c r="U198" s="256"/>
      <c r="V198" s="256"/>
      <c r="W198" s="256"/>
      <c r="X198" s="256"/>
      <c r="Y198" s="256"/>
      <c r="Z198" s="256"/>
      <c r="AA198" s="256"/>
      <c r="AB198" s="254">
        <v>400</v>
      </c>
      <c r="AC198" s="254"/>
      <c r="AD198" s="254"/>
      <c r="AE198" s="254"/>
      <c r="AF198" s="254"/>
      <c r="AG198" s="254"/>
      <c r="AH198" s="254"/>
      <c r="AI198" s="254"/>
      <c r="AJ198" s="254"/>
      <c r="AK198" s="256">
        <v>9.0493642821591804E-3</v>
      </c>
      <c r="AL198" s="256"/>
      <c r="AM198" s="256"/>
      <c r="AN198" s="256"/>
      <c r="AO198" s="256"/>
      <c r="AP198" s="256"/>
    </row>
    <row r="199" spans="2:44" s="1" customFormat="1" ht="10" x14ac:dyDescent="0.2">
      <c r="B199" s="262" t="s">
        <v>1118</v>
      </c>
      <c r="C199" s="262"/>
      <c r="D199" s="262"/>
      <c r="E199" s="262"/>
      <c r="F199" s="262"/>
      <c r="G199" s="258">
        <v>10103470.85</v>
      </c>
      <c r="H199" s="258"/>
      <c r="I199" s="258"/>
      <c r="J199" s="258"/>
      <c r="K199" s="258"/>
      <c r="L199" s="258"/>
      <c r="M199" s="258"/>
      <c r="N199" s="258"/>
      <c r="O199" s="258"/>
      <c r="P199" s="258"/>
      <c r="Q199" s="258"/>
      <c r="R199" s="256">
        <v>3.4204039136370998E-3</v>
      </c>
      <c r="S199" s="256"/>
      <c r="T199" s="256"/>
      <c r="U199" s="256"/>
      <c r="V199" s="256"/>
      <c r="W199" s="256"/>
      <c r="X199" s="256"/>
      <c r="Y199" s="256"/>
      <c r="Z199" s="256"/>
      <c r="AA199" s="256"/>
      <c r="AB199" s="254">
        <v>120</v>
      </c>
      <c r="AC199" s="254"/>
      <c r="AD199" s="254"/>
      <c r="AE199" s="254"/>
      <c r="AF199" s="254"/>
      <c r="AG199" s="254"/>
      <c r="AH199" s="254"/>
      <c r="AI199" s="254"/>
      <c r="AJ199" s="254"/>
      <c r="AK199" s="256">
        <v>2.7148092846477501E-3</v>
      </c>
      <c r="AL199" s="256"/>
      <c r="AM199" s="256"/>
      <c r="AN199" s="256"/>
      <c r="AO199" s="256"/>
      <c r="AP199" s="256"/>
    </row>
    <row r="200" spans="2:44" s="1" customFormat="1" ht="10" x14ac:dyDescent="0.2">
      <c r="B200" s="262" t="s">
        <v>1119</v>
      </c>
      <c r="C200" s="262"/>
      <c r="D200" s="262"/>
      <c r="E200" s="262"/>
      <c r="F200" s="262"/>
      <c r="G200" s="258">
        <v>14467221.550000001</v>
      </c>
      <c r="H200" s="258"/>
      <c r="I200" s="258"/>
      <c r="J200" s="258"/>
      <c r="K200" s="258"/>
      <c r="L200" s="258"/>
      <c r="M200" s="258"/>
      <c r="N200" s="258"/>
      <c r="O200" s="258"/>
      <c r="P200" s="258"/>
      <c r="Q200" s="258"/>
      <c r="R200" s="256">
        <v>4.8976972313504504E-3</v>
      </c>
      <c r="S200" s="256"/>
      <c r="T200" s="256"/>
      <c r="U200" s="256"/>
      <c r="V200" s="256"/>
      <c r="W200" s="256"/>
      <c r="X200" s="256"/>
      <c r="Y200" s="256"/>
      <c r="Z200" s="256"/>
      <c r="AA200" s="256"/>
      <c r="AB200" s="254">
        <v>157</v>
      </c>
      <c r="AC200" s="254"/>
      <c r="AD200" s="254"/>
      <c r="AE200" s="254"/>
      <c r="AF200" s="254"/>
      <c r="AG200" s="254"/>
      <c r="AH200" s="254"/>
      <c r="AI200" s="254"/>
      <c r="AJ200" s="254"/>
      <c r="AK200" s="256">
        <v>3.5518754807474799E-3</v>
      </c>
      <c r="AL200" s="256"/>
      <c r="AM200" s="256"/>
      <c r="AN200" s="256"/>
      <c r="AO200" s="256"/>
      <c r="AP200" s="256"/>
    </row>
    <row r="201" spans="2:44" s="1" customFormat="1" ht="10" x14ac:dyDescent="0.2">
      <c r="B201" s="262" t="s">
        <v>1120</v>
      </c>
      <c r="C201" s="262"/>
      <c r="D201" s="262"/>
      <c r="E201" s="262"/>
      <c r="F201" s="262"/>
      <c r="G201" s="258">
        <v>9880612.4399999995</v>
      </c>
      <c r="H201" s="258"/>
      <c r="I201" s="258"/>
      <c r="J201" s="258"/>
      <c r="K201" s="258"/>
      <c r="L201" s="258"/>
      <c r="M201" s="258"/>
      <c r="N201" s="258"/>
      <c r="O201" s="258"/>
      <c r="P201" s="258"/>
      <c r="Q201" s="258"/>
      <c r="R201" s="256">
        <v>3.3449579813364201E-3</v>
      </c>
      <c r="S201" s="256"/>
      <c r="T201" s="256"/>
      <c r="U201" s="256"/>
      <c r="V201" s="256"/>
      <c r="W201" s="256"/>
      <c r="X201" s="256"/>
      <c r="Y201" s="256"/>
      <c r="Z201" s="256"/>
      <c r="AA201" s="256"/>
      <c r="AB201" s="254">
        <v>106</v>
      </c>
      <c r="AC201" s="254"/>
      <c r="AD201" s="254"/>
      <c r="AE201" s="254"/>
      <c r="AF201" s="254"/>
      <c r="AG201" s="254"/>
      <c r="AH201" s="254"/>
      <c r="AI201" s="254"/>
      <c r="AJ201" s="254"/>
      <c r="AK201" s="256">
        <v>2.3980815347721799E-3</v>
      </c>
      <c r="AL201" s="256"/>
      <c r="AM201" s="256"/>
      <c r="AN201" s="256"/>
      <c r="AO201" s="256"/>
      <c r="AP201" s="256"/>
    </row>
    <row r="202" spans="2:44" s="1" customFormat="1" ht="10" x14ac:dyDescent="0.2">
      <c r="B202" s="262" t="s">
        <v>1121</v>
      </c>
      <c r="C202" s="262"/>
      <c r="D202" s="262"/>
      <c r="E202" s="262"/>
      <c r="F202" s="262"/>
      <c r="G202" s="258">
        <v>3787848.89</v>
      </c>
      <c r="H202" s="258"/>
      <c r="I202" s="258"/>
      <c r="J202" s="258"/>
      <c r="K202" s="258"/>
      <c r="L202" s="258"/>
      <c r="M202" s="258"/>
      <c r="N202" s="258"/>
      <c r="O202" s="258"/>
      <c r="P202" s="258"/>
      <c r="Q202" s="258"/>
      <c r="R202" s="256">
        <v>1.2823289501173701E-3</v>
      </c>
      <c r="S202" s="256"/>
      <c r="T202" s="256"/>
      <c r="U202" s="256"/>
      <c r="V202" s="256"/>
      <c r="W202" s="256"/>
      <c r="X202" s="256"/>
      <c r="Y202" s="256"/>
      <c r="Z202" s="256"/>
      <c r="AA202" s="256"/>
      <c r="AB202" s="254">
        <v>43</v>
      </c>
      <c r="AC202" s="254"/>
      <c r="AD202" s="254"/>
      <c r="AE202" s="254"/>
      <c r="AF202" s="254"/>
      <c r="AG202" s="254"/>
      <c r="AH202" s="254"/>
      <c r="AI202" s="254"/>
      <c r="AJ202" s="254"/>
      <c r="AK202" s="256">
        <v>9.7280666033211201E-4</v>
      </c>
      <c r="AL202" s="256"/>
      <c r="AM202" s="256"/>
      <c r="AN202" s="256"/>
      <c r="AO202" s="256"/>
      <c r="AP202" s="256"/>
    </row>
    <row r="203" spans="2:44" s="1" customFormat="1" ht="10" x14ac:dyDescent="0.2">
      <c r="B203" s="262" t="s">
        <v>1122</v>
      </c>
      <c r="C203" s="262"/>
      <c r="D203" s="262"/>
      <c r="E203" s="262"/>
      <c r="F203" s="262"/>
      <c r="G203" s="258">
        <v>7280404.3099999996</v>
      </c>
      <c r="H203" s="258"/>
      <c r="I203" s="258"/>
      <c r="J203" s="258"/>
      <c r="K203" s="258"/>
      <c r="L203" s="258"/>
      <c r="M203" s="258"/>
      <c r="N203" s="258"/>
      <c r="O203" s="258"/>
      <c r="P203" s="258"/>
      <c r="Q203" s="258"/>
      <c r="R203" s="256">
        <v>2.4646899827285001E-3</v>
      </c>
      <c r="S203" s="256"/>
      <c r="T203" s="256"/>
      <c r="U203" s="256"/>
      <c r="V203" s="256"/>
      <c r="W203" s="256"/>
      <c r="X203" s="256"/>
      <c r="Y203" s="256"/>
      <c r="Z203" s="256"/>
      <c r="AA203" s="256"/>
      <c r="AB203" s="254">
        <v>71</v>
      </c>
      <c r="AC203" s="254"/>
      <c r="AD203" s="254"/>
      <c r="AE203" s="254"/>
      <c r="AF203" s="254"/>
      <c r="AG203" s="254"/>
      <c r="AH203" s="254"/>
      <c r="AI203" s="254"/>
      <c r="AJ203" s="254"/>
      <c r="AK203" s="256">
        <v>1.6062621600832501E-3</v>
      </c>
      <c r="AL203" s="256"/>
      <c r="AM203" s="256"/>
      <c r="AN203" s="256"/>
      <c r="AO203" s="256"/>
      <c r="AP203" s="256"/>
    </row>
    <row r="204" spans="2:44" s="1" customFormat="1" ht="10" x14ac:dyDescent="0.2">
      <c r="B204" s="262" t="s">
        <v>1123</v>
      </c>
      <c r="C204" s="262"/>
      <c r="D204" s="262"/>
      <c r="E204" s="262"/>
      <c r="F204" s="262"/>
      <c r="G204" s="258">
        <v>150892.38</v>
      </c>
      <c r="H204" s="258"/>
      <c r="I204" s="258"/>
      <c r="J204" s="258"/>
      <c r="K204" s="258"/>
      <c r="L204" s="258"/>
      <c r="M204" s="258"/>
      <c r="N204" s="258"/>
      <c r="O204" s="258"/>
      <c r="P204" s="258"/>
      <c r="Q204" s="258"/>
      <c r="R204" s="256">
        <v>5.1082731345735101E-5</v>
      </c>
      <c r="S204" s="256"/>
      <c r="T204" s="256"/>
      <c r="U204" s="256"/>
      <c r="V204" s="256"/>
      <c r="W204" s="256"/>
      <c r="X204" s="256"/>
      <c r="Y204" s="256"/>
      <c r="Z204" s="256"/>
      <c r="AA204" s="256"/>
      <c r="AB204" s="254">
        <v>5</v>
      </c>
      <c r="AC204" s="254"/>
      <c r="AD204" s="254"/>
      <c r="AE204" s="254"/>
      <c r="AF204" s="254"/>
      <c r="AG204" s="254"/>
      <c r="AH204" s="254"/>
      <c r="AI204" s="254"/>
      <c r="AJ204" s="254"/>
      <c r="AK204" s="256">
        <v>1.1311705352699E-4</v>
      </c>
      <c r="AL204" s="256"/>
      <c r="AM204" s="256"/>
      <c r="AN204" s="256"/>
      <c r="AO204" s="256"/>
      <c r="AP204" s="256"/>
    </row>
    <row r="205" spans="2:44" s="1" customFormat="1" ht="10" x14ac:dyDescent="0.2">
      <c r="B205" s="262" t="s">
        <v>1124</v>
      </c>
      <c r="C205" s="262"/>
      <c r="D205" s="262"/>
      <c r="E205" s="262"/>
      <c r="F205" s="262"/>
      <c r="G205" s="258">
        <v>22792965.350000001</v>
      </c>
      <c r="H205" s="258"/>
      <c r="I205" s="258"/>
      <c r="J205" s="258"/>
      <c r="K205" s="258"/>
      <c r="L205" s="258"/>
      <c r="M205" s="258"/>
      <c r="N205" s="258"/>
      <c r="O205" s="258"/>
      <c r="P205" s="258"/>
      <c r="Q205" s="258"/>
      <c r="R205" s="256">
        <v>7.7162738472724701E-3</v>
      </c>
      <c r="S205" s="256"/>
      <c r="T205" s="256"/>
      <c r="U205" s="256"/>
      <c r="V205" s="256"/>
      <c r="W205" s="256"/>
      <c r="X205" s="256"/>
      <c r="Y205" s="256"/>
      <c r="Z205" s="256"/>
      <c r="AA205" s="256"/>
      <c r="AB205" s="254">
        <v>142</v>
      </c>
      <c r="AC205" s="254"/>
      <c r="AD205" s="254"/>
      <c r="AE205" s="254"/>
      <c r="AF205" s="254"/>
      <c r="AG205" s="254"/>
      <c r="AH205" s="254"/>
      <c r="AI205" s="254"/>
      <c r="AJ205" s="254"/>
      <c r="AK205" s="256">
        <v>3.2125243201665101E-3</v>
      </c>
      <c r="AL205" s="256"/>
      <c r="AM205" s="256"/>
      <c r="AN205" s="256"/>
      <c r="AO205" s="256"/>
      <c r="AP205" s="256"/>
    </row>
    <row r="206" spans="2:44" s="1" customFormat="1" ht="10" x14ac:dyDescent="0.2">
      <c r="B206" s="262" t="s">
        <v>1125</v>
      </c>
      <c r="C206" s="262"/>
      <c r="D206" s="262"/>
      <c r="E206" s="262"/>
      <c r="F206" s="262"/>
      <c r="G206" s="258">
        <v>8374047.9299999997</v>
      </c>
      <c r="H206" s="258"/>
      <c r="I206" s="258"/>
      <c r="J206" s="258"/>
      <c r="K206" s="258"/>
      <c r="L206" s="258"/>
      <c r="M206" s="258"/>
      <c r="N206" s="258"/>
      <c r="O206" s="258"/>
      <c r="P206" s="258"/>
      <c r="Q206" s="258"/>
      <c r="R206" s="256">
        <v>2.8349293760526499E-3</v>
      </c>
      <c r="S206" s="256"/>
      <c r="T206" s="256"/>
      <c r="U206" s="256"/>
      <c r="V206" s="256"/>
      <c r="W206" s="256"/>
      <c r="X206" s="256"/>
      <c r="Y206" s="256"/>
      <c r="Z206" s="256"/>
      <c r="AA206" s="256"/>
      <c r="AB206" s="254">
        <v>45</v>
      </c>
      <c r="AC206" s="254"/>
      <c r="AD206" s="254"/>
      <c r="AE206" s="254"/>
      <c r="AF206" s="254"/>
      <c r="AG206" s="254"/>
      <c r="AH206" s="254"/>
      <c r="AI206" s="254"/>
      <c r="AJ206" s="254"/>
      <c r="AK206" s="256">
        <v>1.01805348174291E-3</v>
      </c>
      <c r="AL206" s="256"/>
      <c r="AM206" s="256"/>
      <c r="AN206" s="256"/>
      <c r="AO206" s="256"/>
      <c r="AP206" s="256"/>
    </row>
    <row r="207" spans="2:44" s="1" customFormat="1" ht="10" x14ac:dyDescent="0.2">
      <c r="B207" s="262" t="s">
        <v>1126</v>
      </c>
      <c r="C207" s="262"/>
      <c r="D207" s="262"/>
      <c r="E207" s="262"/>
      <c r="F207" s="262"/>
      <c r="G207" s="258">
        <v>3336631.27</v>
      </c>
      <c r="H207" s="258"/>
      <c r="I207" s="258"/>
      <c r="J207" s="258"/>
      <c r="K207" s="258"/>
      <c r="L207" s="258"/>
      <c r="M207" s="258"/>
      <c r="N207" s="258"/>
      <c r="O207" s="258"/>
      <c r="P207" s="258"/>
      <c r="Q207" s="258"/>
      <c r="R207" s="256">
        <v>1.12957485835394E-3</v>
      </c>
      <c r="S207" s="256"/>
      <c r="T207" s="256"/>
      <c r="U207" s="256"/>
      <c r="V207" s="256"/>
      <c r="W207" s="256"/>
      <c r="X207" s="256"/>
      <c r="Y207" s="256"/>
      <c r="Z207" s="256"/>
      <c r="AA207" s="256"/>
      <c r="AB207" s="254">
        <v>42</v>
      </c>
      <c r="AC207" s="254"/>
      <c r="AD207" s="254"/>
      <c r="AE207" s="254"/>
      <c r="AF207" s="254"/>
      <c r="AG207" s="254"/>
      <c r="AH207" s="254"/>
      <c r="AI207" s="254"/>
      <c r="AJ207" s="254"/>
      <c r="AK207" s="256">
        <v>9.50183249626714E-4</v>
      </c>
      <c r="AL207" s="256"/>
      <c r="AM207" s="256"/>
      <c r="AN207" s="256"/>
      <c r="AO207" s="256"/>
      <c r="AP207" s="256"/>
    </row>
    <row r="208" spans="2:44" s="1" customFormat="1" ht="10" x14ac:dyDescent="0.2">
      <c r="B208" s="262" t="s">
        <v>1127</v>
      </c>
      <c r="C208" s="262"/>
      <c r="D208" s="262"/>
      <c r="E208" s="262"/>
      <c r="F208" s="262"/>
      <c r="G208" s="258">
        <v>21735394.350000001</v>
      </c>
      <c r="H208" s="258"/>
      <c r="I208" s="258"/>
      <c r="J208" s="258"/>
      <c r="K208" s="258"/>
      <c r="L208" s="258"/>
      <c r="M208" s="258"/>
      <c r="N208" s="258"/>
      <c r="O208" s="258"/>
      <c r="P208" s="258"/>
      <c r="Q208" s="258"/>
      <c r="R208" s="256">
        <v>7.3582463890798097E-3</v>
      </c>
      <c r="S208" s="256"/>
      <c r="T208" s="256"/>
      <c r="U208" s="256"/>
      <c r="V208" s="256"/>
      <c r="W208" s="256"/>
      <c r="X208" s="256"/>
      <c r="Y208" s="256"/>
      <c r="Z208" s="256"/>
      <c r="AA208" s="256"/>
      <c r="AB208" s="254">
        <v>232</v>
      </c>
      <c r="AC208" s="254"/>
      <c r="AD208" s="254"/>
      <c r="AE208" s="254"/>
      <c r="AF208" s="254"/>
      <c r="AG208" s="254"/>
      <c r="AH208" s="254"/>
      <c r="AI208" s="254"/>
      <c r="AJ208" s="254"/>
      <c r="AK208" s="256">
        <v>5.2486312836523196E-3</v>
      </c>
      <c r="AL208" s="256"/>
      <c r="AM208" s="256"/>
      <c r="AN208" s="256"/>
      <c r="AO208" s="256"/>
      <c r="AP208" s="256"/>
    </row>
    <row r="209" spans="2:44" s="1" customFormat="1" ht="10" x14ac:dyDescent="0.2">
      <c r="B209" s="262" t="s">
        <v>1128</v>
      </c>
      <c r="C209" s="262"/>
      <c r="D209" s="262"/>
      <c r="E209" s="262"/>
      <c r="F209" s="262"/>
      <c r="G209" s="258">
        <v>5082999.83</v>
      </c>
      <c r="H209" s="258"/>
      <c r="I209" s="258"/>
      <c r="J209" s="258"/>
      <c r="K209" s="258"/>
      <c r="L209" s="258"/>
      <c r="M209" s="258"/>
      <c r="N209" s="258"/>
      <c r="O209" s="258"/>
      <c r="P209" s="258"/>
      <c r="Q209" s="258"/>
      <c r="R209" s="256">
        <v>1.7207861307927399E-3</v>
      </c>
      <c r="S209" s="256"/>
      <c r="T209" s="256"/>
      <c r="U209" s="256"/>
      <c r="V209" s="256"/>
      <c r="W209" s="256"/>
      <c r="X209" s="256"/>
      <c r="Y209" s="256"/>
      <c r="Z209" s="256"/>
      <c r="AA209" s="256"/>
      <c r="AB209" s="254">
        <v>36</v>
      </c>
      <c r="AC209" s="254"/>
      <c r="AD209" s="254"/>
      <c r="AE209" s="254"/>
      <c r="AF209" s="254"/>
      <c r="AG209" s="254"/>
      <c r="AH209" s="254"/>
      <c r="AI209" s="254"/>
      <c r="AJ209" s="254"/>
      <c r="AK209" s="256">
        <v>8.1444278539432604E-4</v>
      </c>
      <c r="AL209" s="256"/>
      <c r="AM209" s="256"/>
      <c r="AN209" s="256"/>
      <c r="AO209" s="256"/>
      <c r="AP209" s="256"/>
    </row>
    <row r="210" spans="2:44" s="1" customFormat="1" ht="10" x14ac:dyDescent="0.2">
      <c r="B210" s="262" t="s">
        <v>1129</v>
      </c>
      <c r="C210" s="262"/>
      <c r="D210" s="262"/>
      <c r="E210" s="262"/>
      <c r="F210" s="262"/>
      <c r="G210" s="258">
        <v>5010190.5999999996</v>
      </c>
      <c r="H210" s="258"/>
      <c r="I210" s="258"/>
      <c r="J210" s="258"/>
      <c r="K210" s="258"/>
      <c r="L210" s="258"/>
      <c r="M210" s="258"/>
      <c r="N210" s="258"/>
      <c r="O210" s="258"/>
      <c r="P210" s="258"/>
      <c r="Q210" s="258"/>
      <c r="R210" s="256">
        <v>1.69613747500522E-3</v>
      </c>
      <c r="S210" s="256"/>
      <c r="T210" s="256"/>
      <c r="U210" s="256"/>
      <c r="V210" s="256"/>
      <c r="W210" s="256"/>
      <c r="X210" s="256"/>
      <c r="Y210" s="256"/>
      <c r="Z210" s="256"/>
      <c r="AA210" s="256"/>
      <c r="AB210" s="254">
        <v>39</v>
      </c>
      <c r="AC210" s="254"/>
      <c r="AD210" s="254"/>
      <c r="AE210" s="254"/>
      <c r="AF210" s="254"/>
      <c r="AG210" s="254"/>
      <c r="AH210" s="254"/>
      <c r="AI210" s="254"/>
      <c r="AJ210" s="254"/>
      <c r="AK210" s="256">
        <v>8.8231301751051996E-4</v>
      </c>
      <c r="AL210" s="256"/>
      <c r="AM210" s="256"/>
      <c r="AN210" s="256"/>
      <c r="AO210" s="256"/>
      <c r="AP210" s="256"/>
    </row>
    <row r="211" spans="2:44" s="1" customFormat="1" ht="10" x14ac:dyDescent="0.2">
      <c r="B211" s="262" t="s">
        <v>1130</v>
      </c>
      <c r="C211" s="262"/>
      <c r="D211" s="262"/>
      <c r="E211" s="262"/>
      <c r="F211" s="262"/>
      <c r="G211" s="258">
        <v>308969.94</v>
      </c>
      <c r="H211" s="258"/>
      <c r="I211" s="258"/>
      <c r="J211" s="258"/>
      <c r="K211" s="258"/>
      <c r="L211" s="258"/>
      <c r="M211" s="258"/>
      <c r="N211" s="258"/>
      <c r="O211" s="258"/>
      <c r="P211" s="258"/>
      <c r="Q211" s="258"/>
      <c r="R211" s="256">
        <v>1.0459791567293099E-4</v>
      </c>
      <c r="S211" s="256"/>
      <c r="T211" s="256"/>
      <c r="U211" s="256"/>
      <c r="V211" s="256"/>
      <c r="W211" s="256"/>
      <c r="X211" s="256"/>
      <c r="Y211" s="256"/>
      <c r="Z211" s="256"/>
      <c r="AA211" s="256"/>
      <c r="AB211" s="254">
        <v>6</v>
      </c>
      <c r="AC211" s="254"/>
      <c r="AD211" s="254"/>
      <c r="AE211" s="254"/>
      <c r="AF211" s="254"/>
      <c r="AG211" s="254"/>
      <c r="AH211" s="254"/>
      <c r="AI211" s="254"/>
      <c r="AJ211" s="254"/>
      <c r="AK211" s="256">
        <v>1.3574046423238799E-4</v>
      </c>
      <c r="AL211" s="256"/>
      <c r="AM211" s="256"/>
      <c r="AN211" s="256"/>
      <c r="AO211" s="256"/>
      <c r="AP211" s="256"/>
    </row>
    <row r="212" spans="2:44" s="1" customFormat="1" ht="10" x14ac:dyDescent="0.2">
      <c r="B212" s="262" t="s">
        <v>1131</v>
      </c>
      <c r="C212" s="262"/>
      <c r="D212" s="262"/>
      <c r="E212" s="262"/>
      <c r="F212" s="262"/>
      <c r="G212" s="258">
        <v>2756792639.5300298</v>
      </c>
      <c r="H212" s="258"/>
      <c r="I212" s="258"/>
      <c r="J212" s="258"/>
      <c r="K212" s="258"/>
      <c r="L212" s="258"/>
      <c r="M212" s="258"/>
      <c r="N212" s="258"/>
      <c r="O212" s="258"/>
      <c r="P212" s="258"/>
      <c r="Q212" s="258"/>
      <c r="R212" s="256">
        <v>0.93327772933936304</v>
      </c>
      <c r="S212" s="256"/>
      <c r="T212" s="256"/>
      <c r="U212" s="256"/>
      <c r="V212" s="256"/>
      <c r="W212" s="256"/>
      <c r="X212" s="256"/>
      <c r="Y212" s="256"/>
      <c r="Z212" s="256"/>
      <c r="AA212" s="256"/>
      <c r="AB212" s="254">
        <v>41913</v>
      </c>
      <c r="AC212" s="254"/>
      <c r="AD212" s="254"/>
      <c r="AE212" s="254"/>
      <c r="AF212" s="254"/>
      <c r="AG212" s="254"/>
      <c r="AH212" s="254"/>
      <c r="AI212" s="254"/>
      <c r="AJ212" s="254"/>
      <c r="AK212" s="256">
        <v>0.94821501289534404</v>
      </c>
      <c r="AL212" s="256"/>
      <c r="AM212" s="256"/>
      <c r="AN212" s="256"/>
      <c r="AO212" s="256"/>
      <c r="AP212" s="256"/>
    </row>
    <row r="213" spans="2:44" s="1" customFormat="1" ht="10.5" x14ac:dyDescent="0.2">
      <c r="B213" s="263"/>
      <c r="C213" s="263"/>
      <c r="D213" s="263"/>
      <c r="E213" s="263"/>
      <c r="F213" s="263"/>
      <c r="G213" s="259">
        <v>2953882379.1300302</v>
      </c>
      <c r="H213" s="259"/>
      <c r="I213" s="259"/>
      <c r="J213" s="259"/>
      <c r="K213" s="259"/>
      <c r="L213" s="259"/>
      <c r="M213" s="259"/>
      <c r="N213" s="259"/>
      <c r="O213" s="259"/>
      <c r="P213" s="259"/>
      <c r="Q213" s="259"/>
      <c r="R213" s="257">
        <v>1</v>
      </c>
      <c r="S213" s="257"/>
      <c r="T213" s="257"/>
      <c r="U213" s="257"/>
      <c r="V213" s="257"/>
      <c r="W213" s="257"/>
      <c r="X213" s="257"/>
      <c r="Y213" s="257"/>
      <c r="Z213" s="257"/>
      <c r="AA213" s="257"/>
      <c r="AB213" s="255">
        <v>44202</v>
      </c>
      <c r="AC213" s="255"/>
      <c r="AD213" s="255"/>
      <c r="AE213" s="255"/>
      <c r="AF213" s="255"/>
      <c r="AG213" s="255"/>
      <c r="AH213" s="255"/>
      <c r="AI213" s="255"/>
      <c r="AJ213" s="255"/>
      <c r="AK213" s="257">
        <v>1</v>
      </c>
      <c r="AL213" s="257"/>
      <c r="AM213" s="257"/>
      <c r="AN213" s="257"/>
      <c r="AO213" s="257"/>
      <c r="AP213" s="257"/>
    </row>
    <row r="214" spans="2:44" s="1" customFormat="1" ht="8" x14ac:dyDescent="0.2"/>
    <row r="215" spans="2:44" s="1" customFormat="1" ht="13" x14ac:dyDescent="0.2">
      <c r="B215" s="247" t="s">
        <v>1178</v>
      </c>
      <c r="C215" s="247"/>
      <c r="D215" s="247"/>
      <c r="E215" s="247"/>
      <c r="F215" s="247"/>
      <c r="G215" s="247"/>
      <c r="H215" s="247"/>
      <c r="I215" s="247"/>
      <c r="J215" s="247"/>
      <c r="K215" s="247"/>
      <c r="L215" s="247"/>
      <c r="M215" s="247"/>
      <c r="N215" s="247"/>
      <c r="O215" s="247"/>
      <c r="P215" s="247"/>
      <c r="Q215" s="247"/>
      <c r="R215" s="247"/>
      <c r="S215" s="247"/>
      <c r="T215" s="247"/>
      <c r="U215" s="247"/>
      <c r="V215" s="247"/>
      <c r="W215" s="247"/>
      <c r="X215" s="247"/>
      <c r="Y215" s="247"/>
      <c r="Z215" s="247"/>
      <c r="AA215" s="247"/>
      <c r="AB215" s="247"/>
      <c r="AC215" s="247"/>
      <c r="AD215" s="247"/>
      <c r="AE215" s="247"/>
      <c r="AF215" s="247"/>
      <c r="AG215" s="247"/>
      <c r="AH215" s="247"/>
      <c r="AI215" s="247"/>
      <c r="AJ215" s="247"/>
      <c r="AK215" s="247"/>
      <c r="AL215" s="247"/>
      <c r="AM215" s="247"/>
      <c r="AN215" s="247"/>
      <c r="AO215" s="247"/>
      <c r="AP215" s="247"/>
      <c r="AQ215" s="247"/>
      <c r="AR215" s="247"/>
    </row>
    <row r="216" spans="2:44" s="1" customFormat="1" ht="8" x14ac:dyDescent="0.2"/>
    <row r="217" spans="2:44" s="1" customFormat="1" ht="10.5" x14ac:dyDescent="0.2">
      <c r="B217" s="263"/>
      <c r="C217" s="263"/>
      <c r="D217" s="263"/>
      <c r="E217" s="263"/>
      <c r="F217" s="244" t="s">
        <v>1055</v>
      </c>
      <c r="G217" s="244"/>
      <c r="H217" s="244"/>
      <c r="I217" s="244"/>
      <c r="J217" s="244"/>
      <c r="K217" s="244"/>
      <c r="L217" s="244"/>
      <c r="M217" s="244"/>
      <c r="N217" s="244"/>
      <c r="O217" s="244"/>
      <c r="P217" s="244"/>
      <c r="Q217" s="244" t="s">
        <v>1056</v>
      </c>
      <c r="R217" s="244"/>
      <c r="S217" s="244"/>
      <c r="T217" s="244"/>
      <c r="U217" s="244"/>
      <c r="V217" s="244"/>
      <c r="W217" s="244"/>
      <c r="X217" s="244"/>
      <c r="Y217" s="244"/>
      <c r="Z217" s="244"/>
      <c r="AA217" s="244" t="s">
        <v>1057</v>
      </c>
      <c r="AB217" s="244"/>
      <c r="AC217" s="244"/>
      <c r="AD217" s="244"/>
      <c r="AE217" s="244"/>
      <c r="AF217" s="244"/>
      <c r="AG217" s="244"/>
      <c r="AH217" s="244"/>
      <c r="AI217" s="244"/>
      <c r="AJ217" s="244" t="s">
        <v>1056</v>
      </c>
      <c r="AK217" s="244"/>
      <c r="AL217" s="244"/>
      <c r="AM217" s="244"/>
      <c r="AN217" s="244"/>
      <c r="AO217" s="244"/>
      <c r="AP217" s="244"/>
    </row>
    <row r="218" spans="2:44" s="1" customFormat="1" ht="10" x14ac:dyDescent="0.2">
      <c r="B218" s="262" t="s">
        <v>1132</v>
      </c>
      <c r="C218" s="262"/>
      <c r="D218" s="262"/>
      <c r="E218" s="262"/>
      <c r="F218" s="258">
        <v>2953882379.1300402</v>
      </c>
      <c r="G218" s="258"/>
      <c r="H218" s="258"/>
      <c r="I218" s="258"/>
      <c r="J218" s="258"/>
      <c r="K218" s="258"/>
      <c r="L218" s="258"/>
      <c r="M218" s="258"/>
      <c r="N218" s="258"/>
      <c r="O218" s="258"/>
      <c r="P218" s="258"/>
      <c r="Q218" s="256">
        <v>1</v>
      </c>
      <c r="R218" s="256"/>
      <c r="S218" s="256"/>
      <c r="T218" s="256"/>
      <c r="U218" s="256"/>
      <c r="V218" s="256"/>
      <c r="W218" s="256"/>
      <c r="X218" s="256"/>
      <c r="Y218" s="256"/>
      <c r="Z218" s="256"/>
      <c r="AA218" s="254">
        <v>44202</v>
      </c>
      <c r="AB218" s="254"/>
      <c r="AC218" s="254"/>
      <c r="AD218" s="254"/>
      <c r="AE218" s="254"/>
      <c r="AF218" s="254"/>
      <c r="AG218" s="254"/>
      <c r="AH218" s="254"/>
      <c r="AI218" s="254"/>
      <c r="AJ218" s="256">
        <v>1</v>
      </c>
      <c r="AK218" s="256"/>
      <c r="AL218" s="256"/>
      <c r="AM218" s="256"/>
      <c r="AN218" s="256"/>
      <c r="AO218" s="256"/>
      <c r="AP218" s="256"/>
    </row>
    <row r="219" spans="2:44" s="1" customFormat="1" ht="10.5" x14ac:dyDescent="0.2">
      <c r="B219" s="263"/>
      <c r="C219" s="263"/>
      <c r="D219" s="263"/>
      <c r="E219" s="263"/>
      <c r="F219" s="259">
        <v>2953882379.1300402</v>
      </c>
      <c r="G219" s="259"/>
      <c r="H219" s="259"/>
      <c r="I219" s="259"/>
      <c r="J219" s="259"/>
      <c r="K219" s="259"/>
      <c r="L219" s="259"/>
      <c r="M219" s="259"/>
      <c r="N219" s="259"/>
      <c r="O219" s="259"/>
      <c r="P219" s="259"/>
      <c r="Q219" s="257">
        <v>1</v>
      </c>
      <c r="R219" s="257"/>
      <c r="S219" s="257"/>
      <c r="T219" s="257"/>
      <c r="U219" s="257"/>
      <c r="V219" s="257"/>
      <c r="W219" s="257"/>
      <c r="X219" s="257"/>
      <c r="Y219" s="257"/>
      <c r="Z219" s="257"/>
      <c r="AA219" s="255">
        <v>44202</v>
      </c>
      <c r="AB219" s="255"/>
      <c r="AC219" s="255"/>
      <c r="AD219" s="255"/>
      <c r="AE219" s="255"/>
      <c r="AF219" s="255"/>
      <c r="AG219" s="255"/>
      <c r="AH219" s="255"/>
      <c r="AI219" s="255"/>
      <c r="AJ219" s="257">
        <v>1</v>
      </c>
      <c r="AK219" s="257"/>
      <c r="AL219" s="257"/>
      <c r="AM219" s="257"/>
      <c r="AN219" s="257"/>
      <c r="AO219" s="257"/>
      <c r="AP219" s="257"/>
    </row>
    <row r="220" spans="2:44" s="1" customFormat="1" ht="8" x14ac:dyDescent="0.2"/>
    <row r="221" spans="2:44" s="1" customFormat="1" ht="13" x14ac:dyDescent="0.2">
      <c r="B221" s="247" t="s">
        <v>1179</v>
      </c>
      <c r="C221" s="247"/>
      <c r="D221" s="247"/>
      <c r="E221" s="247"/>
      <c r="F221" s="247"/>
      <c r="G221" s="247"/>
      <c r="H221" s="247"/>
      <c r="I221" s="247"/>
      <c r="J221" s="247"/>
      <c r="K221" s="247"/>
      <c r="L221" s="247"/>
      <c r="M221" s="247"/>
      <c r="N221" s="247"/>
      <c r="O221" s="247"/>
      <c r="P221" s="247"/>
      <c r="Q221" s="247"/>
      <c r="R221" s="247"/>
      <c r="S221" s="247"/>
      <c r="T221" s="247"/>
      <c r="U221" s="247"/>
      <c r="V221" s="247"/>
      <c r="W221" s="247"/>
      <c r="X221" s="247"/>
      <c r="Y221" s="247"/>
      <c r="Z221" s="247"/>
      <c r="AA221" s="247"/>
      <c r="AB221" s="247"/>
      <c r="AC221" s="247"/>
      <c r="AD221" s="247"/>
      <c r="AE221" s="247"/>
      <c r="AF221" s="247"/>
      <c r="AG221" s="247"/>
      <c r="AH221" s="247"/>
      <c r="AI221" s="247"/>
      <c r="AJ221" s="247"/>
      <c r="AK221" s="247"/>
      <c r="AL221" s="247"/>
      <c r="AM221" s="247"/>
      <c r="AN221" s="247"/>
      <c r="AO221" s="247"/>
      <c r="AP221" s="247"/>
      <c r="AQ221" s="247"/>
      <c r="AR221" s="247"/>
    </row>
    <row r="222" spans="2:44" s="1" customFormat="1" ht="8" x14ac:dyDescent="0.2"/>
    <row r="223" spans="2:44" s="1" customFormat="1" ht="10.5" x14ac:dyDescent="0.2">
      <c r="B223" s="263"/>
      <c r="C223" s="263"/>
      <c r="D223" s="244" t="s">
        <v>1055</v>
      </c>
      <c r="E223" s="244"/>
      <c r="F223" s="244"/>
      <c r="G223" s="244"/>
      <c r="H223" s="244"/>
      <c r="I223" s="244"/>
      <c r="J223" s="244"/>
      <c r="K223" s="244"/>
      <c r="L223" s="244"/>
      <c r="M223" s="244"/>
      <c r="N223" s="244"/>
      <c r="O223" s="244" t="s">
        <v>1056</v>
      </c>
      <c r="P223" s="244"/>
      <c r="Q223" s="244"/>
      <c r="R223" s="244"/>
      <c r="S223" s="244"/>
      <c r="T223" s="244"/>
      <c r="U223" s="244"/>
      <c r="V223" s="244"/>
      <c r="W223" s="244"/>
      <c r="X223" s="244"/>
      <c r="Y223" s="244" t="s">
        <v>1057</v>
      </c>
      <c r="Z223" s="244"/>
      <c r="AA223" s="244"/>
      <c r="AB223" s="244"/>
      <c r="AC223" s="244"/>
      <c r="AD223" s="244"/>
      <c r="AE223" s="244"/>
      <c r="AF223" s="244"/>
      <c r="AG223" s="244"/>
      <c r="AH223" s="244" t="s">
        <v>1056</v>
      </c>
      <c r="AI223" s="244"/>
      <c r="AJ223" s="244"/>
      <c r="AK223" s="244"/>
      <c r="AL223" s="244"/>
      <c r="AM223" s="244"/>
      <c r="AN223" s="244"/>
      <c r="AO223" s="244"/>
    </row>
    <row r="224" spans="2:44" s="1" customFormat="1" ht="10" x14ac:dyDescent="0.2">
      <c r="B224" s="262" t="s">
        <v>1133</v>
      </c>
      <c r="C224" s="262"/>
      <c r="D224" s="258">
        <v>2823574365.3000202</v>
      </c>
      <c r="E224" s="258"/>
      <c r="F224" s="258"/>
      <c r="G224" s="258"/>
      <c r="H224" s="258"/>
      <c r="I224" s="258"/>
      <c r="J224" s="258"/>
      <c r="K224" s="258"/>
      <c r="L224" s="258"/>
      <c r="M224" s="258"/>
      <c r="N224" s="258"/>
      <c r="O224" s="256">
        <v>0.95588584882368299</v>
      </c>
      <c r="P224" s="256"/>
      <c r="Q224" s="256"/>
      <c r="R224" s="256"/>
      <c r="S224" s="256"/>
      <c r="T224" s="256"/>
      <c r="U224" s="256"/>
      <c r="V224" s="256"/>
      <c r="W224" s="256"/>
      <c r="X224" s="256"/>
      <c r="Y224" s="254">
        <v>42664</v>
      </c>
      <c r="Z224" s="254"/>
      <c r="AA224" s="254"/>
      <c r="AB224" s="254"/>
      <c r="AC224" s="254"/>
      <c r="AD224" s="254"/>
      <c r="AE224" s="254"/>
      <c r="AF224" s="254"/>
      <c r="AG224" s="254"/>
      <c r="AH224" s="256">
        <v>0.96520519433509799</v>
      </c>
      <c r="AI224" s="256"/>
      <c r="AJ224" s="256"/>
      <c r="AK224" s="256"/>
      <c r="AL224" s="256"/>
      <c r="AM224" s="256"/>
      <c r="AN224" s="256"/>
      <c r="AO224" s="256"/>
    </row>
    <row r="225" spans="2:44" s="1" customFormat="1" ht="10" x14ac:dyDescent="0.2">
      <c r="B225" s="262" t="s">
        <v>1134</v>
      </c>
      <c r="C225" s="262"/>
      <c r="D225" s="258">
        <v>93949887.780000001</v>
      </c>
      <c r="E225" s="258"/>
      <c r="F225" s="258"/>
      <c r="G225" s="258"/>
      <c r="H225" s="258"/>
      <c r="I225" s="258"/>
      <c r="J225" s="258"/>
      <c r="K225" s="258"/>
      <c r="L225" s="258"/>
      <c r="M225" s="258"/>
      <c r="N225" s="258"/>
      <c r="O225" s="256">
        <v>3.1805561536160397E-2</v>
      </c>
      <c r="P225" s="256"/>
      <c r="Q225" s="256"/>
      <c r="R225" s="256"/>
      <c r="S225" s="256"/>
      <c r="T225" s="256"/>
      <c r="U225" s="256"/>
      <c r="V225" s="256"/>
      <c r="W225" s="256"/>
      <c r="X225" s="256"/>
      <c r="Y225" s="254">
        <v>632</v>
      </c>
      <c r="Z225" s="254"/>
      <c r="AA225" s="254"/>
      <c r="AB225" s="254"/>
      <c r="AC225" s="254"/>
      <c r="AD225" s="254"/>
      <c r="AE225" s="254"/>
      <c r="AF225" s="254"/>
      <c r="AG225" s="254"/>
      <c r="AH225" s="256">
        <v>1.4297995565811499E-2</v>
      </c>
      <c r="AI225" s="256"/>
      <c r="AJ225" s="256"/>
      <c r="AK225" s="256"/>
      <c r="AL225" s="256"/>
      <c r="AM225" s="256"/>
      <c r="AN225" s="256"/>
      <c r="AO225" s="256"/>
    </row>
    <row r="226" spans="2:44" s="1" customFormat="1" ht="10" x14ac:dyDescent="0.2">
      <c r="B226" s="262" t="s">
        <v>1135</v>
      </c>
      <c r="C226" s="262"/>
      <c r="D226" s="258">
        <v>36358126.049999997</v>
      </c>
      <c r="E226" s="258"/>
      <c r="F226" s="258"/>
      <c r="G226" s="258"/>
      <c r="H226" s="258"/>
      <c r="I226" s="258"/>
      <c r="J226" s="258"/>
      <c r="K226" s="258"/>
      <c r="L226" s="258"/>
      <c r="M226" s="258"/>
      <c r="N226" s="258"/>
      <c r="O226" s="256">
        <v>1.2308589640156299E-2</v>
      </c>
      <c r="P226" s="256"/>
      <c r="Q226" s="256"/>
      <c r="R226" s="256"/>
      <c r="S226" s="256"/>
      <c r="T226" s="256"/>
      <c r="U226" s="256"/>
      <c r="V226" s="256"/>
      <c r="W226" s="256"/>
      <c r="X226" s="256"/>
      <c r="Y226" s="254">
        <v>906</v>
      </c>
      <c r="Z226" s="254"/>
      <c r="AA226" s="254"/>
      <c r="AB226" s="254"/>
      <c r="AC226" s="254"/>
      <c r="AD226" s="254"/>
      <c r="AE226" s="254"/>
      <c r="AF226" s="254"/>
      <c r="AG226" s="254"/>
      <c r="AH226" s="256">
        <v>2.04968100990905E-2</v>
      </c>
      <c r="AI226" s="256"/>
      <c r="AJ226" s="256"/>
      <c r="AK226" s="256"/>
      <c r="AL226" s="256"/>
      <c r="AM226" s="256"/>
      <c r="AN226" s="256"/>
      <c r="AO226" s="256"/>
    </row>
    <row r="227" spans="2:44" s="1" customFormat="1" ht="10.5" x14ac:dyDescent="0.2">
      <c r="B227" s="263"/>
      <c r="C227" s="263"/>
      <c r="D227" s="259">
        <v>2953882379.1300302</v>
      </c>
      <c r="E227" s="259"/>
      <c r="F227" s="259"/>
      <c r="G227" s="259"/>
      <c r="H227" s="259"/>
      <c r="I227" s="259"/>
      <c r="J227" s="259"/>
      <c r="K227" s="259"/>
      <c r="L227" s="259"/>
      <c r="M227" s="259"/>
      <c r="N227" s="259"/>
      <c r="O227" s="257">
        <v>1</v>
      </c>
      <c r="P227" s="257"/>
      <c r="Q227" s="257"/>
      <c r="R227" s="257"/>
      <c r="S227" s="257"/>
      <c r="T227" s="257"/>
      <c r="U227" s="257"/>
      <c r="V227" s="257"/>
      <c r="W227" s="257"/>
      <c r="X227" s="257"/>
      <c r="Y227" s="255">
        <v>44202</v>
      </c>
      <c r="Z227" s="255"/>
      <c r="AA227" s="255"/>
      <c r="AB227" s="255"/>
      <c r="AC227" s="255"/>
      <c r="AD227" s="255"/>
      <c r="AE227" s="255"/>
      <c r="AF227" s="255"/>
      <c r="AG227" s="255"/>
      <c r="AH227" s="257">
        <v>1</v>
      </c>
      <c r="AI227" s="257"/>
      <c r="AJ227" s="257"/>
      <c r="AK227" s="257"/>
      <c r="AL227" s="257"/>
      <c r="AM227" s="257"/>
      <c r="AN227" s="257"/>
      <c r="AO227" s="257"/>
    </row>
    <row r="228" spans="2:44" s="1" customFormat="1" ht="8" x14ac:dyDescent="0.2"/>
    <row r="229" spans="2:44" s="1" customFormat="1" ht="13" x14ac:dyDescent="0.2">
      <c r="B229" s="247" t="s">
        <v>1180</v>
      </c>
      <c r="C229" s="247"/>
      <c r="D229" s="247"/>
      <c r="E229" s="247"/>
      <c r="F229" s="247"/>
      <c r="G229" s="247"/>
      <c r="H229" s="247"/>
      <c r="I229" s="247"/>
      <c r="J229" s="247"/>
      <c r="K229" s="247"/>
      <c r="L229" s="247"/>
      <c r="M229" s="247"/>
      <c r="N229" s="247"/>
      <c r="O229" s="247"/>
      <c r="P229" s="247"/>
      <c r="Q229" s="247"/>
      <c r="R229" s="247"/>
      <c r="S229" s="247"/>
      <c r="T229" s="247"/>
      <c r="U229" s="247"/>
      <c r="V229" s="247"/>
      <c r="W229" s="247"/>
      <c r="X229" s="247"/>
      <c r="Y229" s="247"/>
      <c r="Z229" s="247"/>
      <c r="AA229" s="247"/>
      <c r="AB229" s="247"/>
      <c r="AC229" s="247"/>
      <c r="AD229" s="247"/>
      <c r="AE229" s="247"/>
      <c r="AF229" s="247"/>
      <c r="AG229" s="247"/>
      <c r="AH229" s="247"/>
      <c r="AI229" s="247"/>
      <c r="AJ229" s="247"/>
      <c r="AK229" s="247"/>
      <c r="AL229" s="247"/>
      <c r="AM229" s="247"/>
      <c r="AN229" s="247"/>
      <c r="AO229" s="247"/>
      <c r="AP229" s="247"/>
      <c r="AQ229" s="247"/>
      <c r="AR229" s="247"/>
    </row>
    <row r="230" spans="2:44" s="1" customFormat="1" ht="8" x14ac:dyDescent="0.2"/>
    <row r="231" spans="2:44" s="1" customFormat="1" ht="10.5" x14ac:dyDescent="0.2">
      <c r="B231" s="52"/>
      <c r="C231" s="244" t="s">
        <v>1055</v>
      </c>
      <c r="D231" s="244"/>
      <c r="E231" s="244"/>
      <c r="F231" s="244"/>
      <c r="G231" s="244"/>
      <c r="H231" s="244"/>
      <c r="I231" s="244"/>
      <c r="J231" s="244"/>
      <c r="K231" s="244"/>
      <c r="L231" s="244"/>
      <c r="M231" s="244"/>
      <c r="N231" s="244" t="s">
        <v>1056</v>
      </c>
      <c r="O231" s="244"/>
      <c r="P231" s="244"/>
      <c r="Q231" s="244"/>
      <c r="R231" s="244"/>
      <c r="S231" s="244"/>
      <c r="T231" s="244"/>
      <c r="U231" s="244"/>
      <c r="V231" s="244"/>
      <c r="W231" s="244"/>
      <c r="X231" s="244" t="s">
        <v>1057</v>
      </c>
      <c r="Y231" s="244"/>
      <c r="Z231" s="244"/>
      <c r="AA231" s="244"/>
      <c r="AB231" s="244"/>
      <c r="AC231" s="244"/>
      <c r="AD231" s="244"/>
      <c r="AE231" s="244"/>
      <c r="AF231" s="244"/>
      <c r="AG231" s="244" t="s">
        <v>1056</v>
      </c>
      <c r="AH231" s="244"/>
      <c r="AI231" s="244"/>
      <c r="AJ231" s="244"/>
      <c r="AK231" s="244"/>
      <c r="AL231" s="244"/>
      <c r="AM231" s="244"/>
      <c r="AN231" s="244"/>
      <c r="AO231" s="244"/>
    </row>
    <row r="232" spans="2:44" s="1" customFormat="1" ht="10" x14ac:dyDescent="0.2">
      <c r="B232" s="12" t="s">
        <v>1136</v>
      </c>
      <c r="C232" s="258">
        <v>139695939.84999999</v>
      </c>
      <c r="D232" s="258"/>
      <c r="E232" s="258"/>
      <c r="F232" s="258"/>
      <c r="G232" s="258"/>
      <c r="H232" s="258"/>
      <c r="I232" s="258"/>
      <c r="J232" s="258"/>
      <c r="K232" s="258"/>
      <c r="L232" s="258"/>
      <c r="M232" s="258"/>
      <c r="N232" s="256">
        <v>4.7292316321391303E-2</v>
      </c>
      <c r="O232" s="256"/>
      <c r="P232" s="256"/>
      <c r="Q232" s="256"/>
      <c r="R232" s="256"/>
      <c r="S232" s="256"/>
      <c r="T232" s="256"/>
      <c r="U232" s="256"/>
      <c r="V232" s="256"/>
      <c r="W232" s="256"/>
      <c r="X232" s="254">
        <v>7413</v>
      </c>
      <c r="Y232" s="254"/>
      <c r="Z232" s="254"/>
      <c r="AA232" s="254"/>
      <c r="AB232" s="254"/>
      <c r="AC232" s="254"/>
      <c r="AD232" s="254"/>
      <c r="AE232" s="254"/>
      <c r="AF232" s="254"/>
      <c r="AG232" s="256">
        <v>0.16770734355911501</v>
      </c>
      <c r="AH232" s="256"/>
      <c r="AI232" s="256"/>
      <c r="AJ232" s="256"/>
      <c r="AK232" s="256"/>
      <c r="AL232" s="256"/>
      <c r="AM232" s="256"/>
      <c r="AN232" s="256"/>
      <c r="AO232" s="256"/>
    </row>
    <row r="233" spans="2:44" s="1" customFormat="1" ht="10" x14ac:dyDescent="0.2">
      <c r="B233" s="12" t="s">
        <v>1137</v>
      </c>
      <c r="C233" s="258">
        <v>262457431.71000001</v>
      </c>
      <c r="D233" s="258"/>
      <c r="E233" s="258"/>
      <c r="F233" s="258"/>
      <c r="G233" s="258"/>
      <c r="H233" s="258"/>
      <c r="I233" s="258"/>
      <c r="J233" s="258"/>
      <c r="K233" s="258"/>
      <c r="L233" s="258"/>
      <c r="M233" s="258"/>
      <c r="N233" s="256">
        <v>8.8851686703686802E-2</v>
      </c>
      <c r="O233" s="256"/>
      <c r="P233" s="256"/>
      <c r="Q233" s="256"/>
      <c r="R233" s="256"/>
      <c r="S233" s="256"/>
      <c r="T233" s="256"/>
      <c r="U233" s="256"/>
      <c r="V233" s="256"/>
      <c r="W233" s="256"/>
      <c r="X233" s="254">
        <v>6480</v>
      </c>
      <c r="Y233" s="254"/>
      <c r="Z233" s="254"/>
      <c r="AA233" s="254"/>
      <c r="AB233" s="254"/>
      <c r="AC233" s="254"/>
      <c r="AD233" s="254"/>
      <c r="AE233" s="254"/>
      <c r="AF233" s="254"/>
      <c r="AG233" s="256">
        <v>0.146599701370979</v>
      </c>
      <c r="AH233" s="256"/>
      <c r="AI233" s="256"/>
      <c r="AJ233" s="256"/>
      <c r="AK233" s="256"/>
      <c r="AL233" s="256"/>
      <c r="AM233" s="256"/>
      <c r="AN233" s="256"/>
      <c r="AO233" s="256"/>
    </row>
    <row r="234" spans="2:44" s="1" customFormat="1" ht="10" x14ac:dyDescent="0.2">
      <c r="B234" s="12" t="s">
        <v>1138</v>
      </c>
      <c r="C234" s="258">
        <v>320219616.92000002</v>
      </c>
      <c r="D234" s="258"/>
      <c r="E234" s="258"/>
      <c r="F234" s="258"/>
      <c r="G234" s="258"/>
      <c r="H234" s="258"/>
      <c r="I234" s="258"/>
      <c r="J234" s="258"/>
      <c r="K234" s="258"/>
      <c r="L234" s="258"/>
      <c r="M234" s="258"/>
      <c r="N234" s="256">
        <v>0.108406353341095</v>
      </c>
      <c r="O234" s="256"/>
      <c r="P234" s="256"/>
      <c r="Q234" s="256"/>
      <c r="R234" s="256"/>
      <c r="S234" s="256"/>
      <c r="T234" s="256"/>
      <c r="U234" s="256"/>
      <c r="V234" s="256"/>
      <c r="W234" s="256"/>
      <c r="X234" s="254">
        <v>5728</v>
      </c>
      <c r="Y234" s="254"/>
      <c r="Z234" s="254"/>
      <c r="AA234" s="254"/>
      <c r="AB234" s="254"/>
      <c r="AC234" s="254"/>
      <c r="AD234" s="254"/>
      <c r="AE234" s="254"/>
      <c r="AF234" s="254"/>
      <c r="AG234" s="256">
        <v>0.129586896520519</v>
      </c>
      <c r="AH234" s="256"/>
      <c r="AI234" s="256"/>
      <c r="AJ234" s="256"/>
      <c r="AK234" s="256"/>
      <c r="AL234" s="256"/>
      <c r="AM234" s="256"/>
      <c r="AN234" s="256"/>
      <c r="AO234" s="256"/>
    </row>
    <row r="235" spans="2:44" s="1" customFormat="1" ht="10" x14ac:dyDescent="0.2">
      <c r="B235" s="12" t="s">
        <v>1139</v>
      </c>
      <c r="C235" s="258">
        <v>389797177.73000002</v>
      </c>
      <c r="D235" s="258"/>
      <c r="E235" s="258"/>
      <c r="F235" s="258"/>
      <c r="G235" s="258"/>
      <c r="H235" s="258"/>
      <c r="I235" s="258"/>
      <c r="J235" s="258"/>
      <c r="K235" s="258"/>
      <c r="L235" s="258"/>
      <c r="M235" s="258"/>
      <c r="N235" s="256">
        <v>0.131960967871986</v>
      </c>
      <c r="O235" s="256"/>
      <c r="P235" s="256"/>
      <c r="Q235" s="256"/>
      <c r="R235" s="256"/>
      <c r="S235" s="256"/>
      <c r="T235" s="256"/>
      <c r="U235" s="256"/>
      <c r="V235" s="256"/>
      <c r="W235" s="256"/>
      <c r="X235" s="254">
        <v>5601</v>
      </c>
      <c r="Y235" s="254"/>
      <c r="Z235" s="254"/>
      <c r="AA235" s="254"/>
      <c r="AB235" s="254"/>
      <c r="AC235" s="254"/>
      <c r="AD235" s="254"/>
      <c r="AE235" s="254"/>
      <c r="AF235" s="254"/>
      <c r="AG235" s="256">
        <v>0.12671372336093401</v>
      </c>
      <c r="AH235" s="256"/>
      <c r="AI235" s="256"/>
      <c r="AJ235" s="256"/>
      <c r="AK235" s="256"/>
      <c r="AL235" s="256"/>
      <c r="AM235" s="256"/>
      <c r="AN235" s="256"/>
      <c r="AO235" s="256"/>
    </row>
    <row r="236" spans="2:44" s="1" customFormat="1" ht="10" x14ac:dyDescent="0.2">
      <c r="B236" s="12" t="s">
        <v>1140</v>
      </c>
      <c r="C236" s="258">
        <v>438683032.42000002</v>
      </c>
      <c r="D236" s="258"/>
      <c r="E236" s="258"/>
      <c r="F236" s="258"/>
      <c r="G236" s="258"/>
      <c r="H236" s="258"/>
      <c r="I236" s="258"/>
      <c r="J236" s="258"/>
      <c r="K236" s="258"/>
      <c r="L236" s="258"/>
      <c r="M236" s="258"/>
      <c r="N236" s="256">
        <v>0.14851066363353399</v>
      </c>
      <c r="O236" s="256"/>
      <c r="P236" s="256"/>
      <c r="Q236" s="256"/>
      <c r="R236" s="256"/>
      <c r="S236" s="256"/>
      <c r="T236" s="256"/>
      <c r="U236" s="256"/>
      <c r="V236" s="256"/>
      <c r="W236" s="256"/>
      <c r="X236" s="254">
        <v>5402</v>
      </c>
      <c r="Y236" s="254"/>
      <c r="Z236" s="254"/>
      <c r="AA236" s="254"/>
      <c r="AB236" s="254"/>
      <c r="AC236" s="254"/>
      <c r="AD236" s="254"/>
      <c r="AE236" s="254"/>
      <c r="AF236" s="254"/>
      <c r="AG236" s="256">
        <v>0.12221166463056</v>
      </c>
      <c r="AH236" s="256"/>
      <c r="AI236" s="256"/>
      <c r="AJ236" s="256"/>
      <c r="AK236" s="256"/>
      <c r="AL236" s="256"/>
      <c r="AM236" s="256"/>
      <c r="AN236" s="256"/>
      <c r="AO236" s="256"/>
    </row>
    <row r="237" spans="2:44" s="1" customFormat="1" ht="10" x14ac:dyDescent="0.2">
      <c r="B237" s="12" t="s">
        <v>1141</v>
      </c>
      <c r="C237" s="258">
        <v>453692981.35000002</v>
      </c>
      <c r="D237" s="258"/>
      <c r="E237" s="258"/>
      <c r="F237" s="258"/>
      <c r="G237" s="258"/>
      <c r="H237" s="258"/>
      <c r="I237" s="258"/>
      <c r="J237" s="258"/>
      <c r="K237" s="258"/>
      <c r="L237" s="258"/>
      <c r="M237" s="258"/>
      <c r="N237" s="256">
        <v>0.15359209444339</v>
      </c>
      <c r="O237" s="256"/>
      <c r="P237" s="256"/>
      <c r="Q237" s="256"/>
      <c r="R237" s="256"/>
      <c r="S237" s="256"/>
      <c r="T237" s="256"/>
      <c r="U237" s="256"/>
      <c r="V237" s="256"/>
      <c r="W237" s="256"/>
      <c r="X237" s="254">
        <v>4935</v>
      </c>
      <c r="Y237" s="254"/>
      <c r="Z237" s="254"/>
      <c r="AA237" s="254"/>
      <c r="AB237" s="254"/>
      <c r="AC237" s="254"/>
      <c r="AD237" s="254"/>
      <c r="AE237" s="254"/>
      <c r="AF237" s="254"/>
      <c r="AG237" s="256">
        <v>0.111646531831139</v>
      </c>
      <c r="AH237" s="256"/>
      <c r="AI237" s="256"/>
      <c r="AJ237" s="256"/>
      <c r="AK237" s="256"/>
      <c r="AL237" s="256"/>
      <c r="AM237" s="256"/>
      <c r="AN237" s="256"/>
      <c r="AO237" s="256"/>
    </row>
    <row r="238" spans="2:44" s="1" customFormat="1" ht="10" x14ac:dyDescent="0.2">
      <c r="B238" s="12" t="s">
        <v>1142</v>
      </c>
      <c r="C238" s="258">
        <v>390110916.16000003</v>
      </c>
      <c r="D238" s="258"/>
      <c r="E238" s="258"/>
      <c r="F238" s="258"/>
      <c r="G238" s="258"/>
      <c r="H238" s="258"/>
      <c r="I238" s="258"/>
      <c r="J238" s="258"/>
      <c r="K238" s="258"/>
      <c r="L238" s="258"/>
      <c r="M238" s="258"/>
      <c r="N238" s="256">
        <v>0.13206718010041399</v>
      </c>
      <c r="O238" s="256"/>
      <c r="P238" s="256"/>
      <c r="Q238" s="256"/>
      <c r="R238" s="256"/>
      <c r="S238" s="256"/>
      <c r="T238" s="256"/>
      <c r="U238" s="256"/>
      <c r="V238" s="256"/>
      <c r="W238" s="256"/>
      <c r="X238" s="254">
        <v>3779</v>
      </c>
      <c r="Y238" s="254"/>
      <c r="Z238" s="254"/>
      <c r="AA238" s="254"/>
      <c r="AB238" s="254"/>
      <c r="AC238" s="254"/>
      <c r="AD238" s="254"/>
      <c r="AE238" s="254"/>
      <c r="AF238" s="254"/>
      <c r="AG238" s="256">
        <v>8.5493869055698807E-2</v>
      </c>
      <c r="AH238" s="256"/>
      <c r="AI238" s="256"/>
      <c r="AJ238" s="256"/>
      <c r="AK238" s="256"/>
      <c r="AL238" s="256"/>
      <c r="AM238" s="256"/>
      <c r="AN238" s="256"/>
      <c r="AO238" s="256"/>
    </row>
    <row r="239" spans="2:44" s="1" customFormat="1" ht="10" x14ac:dyDescent="0.2">
      <c r="B239" s="12" t="s">
        <v>1143</v>
      </c>
      <c r="C239" s="258">
        <v>304413933.23000002</v>
      </c>
      <c r="D239" s="258"/>
      <c r="E239" s="258"/>
      <c r="F239" s="258"/>
      <c r="G239" s="258"/>
      <c r="H239" s="258"/>
      <c r="I239" s="258"/>
      <c r="J239" s="258"/>
      <c r="K239" s="258"/>
      <c r="L239" s="258"/>
      <c r="M239" s="258"/>
      <c r="N239" s="256">
        <v>0.103055536463053</v>
      </c>
      <c r="O239" s="256"/>
      <c r="P239" s="256"/>
      <c r="Q239" s="256"/>
      <c r="R239" s="256"/>
      <c r="S239" s="256"/>
      <c r="T239" s="256"/>
      <c r="U239" s="256"/>
      <c r="V239" s="256"/>
      <c r="W239" s="256"/>
      <c r="X239" s="254">
        <v>2801</v>
      </c>
      <c r="Y239" s="254"/>
      <c r="Z239" s="254"/>
      <c r="AA239" s="254"/>
      <c r="AB239" s="254"/>
      <c r="AC239" s="254"/>
      <c r="AD239" s="254"/>
      <c r="AE239" s="254"/>
      <c r="AF239" s="254"/>
      <c r="AG239" s="256">
        <v>6.3368173385819598E-2</v>
      </c>
      <c r="AH239" s="256"/>
      <c r="AI239" s="256"/>
      <c r="AJ239" s="256"/>
      <c r="AK239" s="256"/>
      <c r="AL239" s="256"/>
      <c r="AM239" s="256"/>
      <c r="AN239" s="256"/>
      <c r="AO239" s="256"/>
    </row>
    <row r="240" spans="2:44" s="1" customFormat="1" ht="10" x14ac:dyDescent="0.2">
      <c r="B240" s="12" t="s">
        <v>1144</v>
      </c>
      <c r="C240" s="258">
        <v>174378765.93000001</v>
      </c>
      <c r="D240" s="258"/>
      <c r="E240" s="258"/>
      <c r="F240" s="258"/>
      <c r="G240" s="258"/>
      <c r="H240" s="258"/>
      <c r="I240" s="258"/>
      <c r="J240" s="258"/>
      <c r="K240" s="258"/>
      <c r="L240" s="258"/>
      <c r="M240" s="258"/>
      <c r="N240" s="256">
        <v>5.9033754072956503E-2</v>
      </c>
      <c r="O240" s="256"/>
      <c r="P240" s="256"/>
      <c r="Q240" s="256"/>
      <c r="R240" s="256"/>
      <c r="S240" s="256"/>
      <c r="T240" s="256"/>
      <c r="U240" s="256"/>
      <c r="V240" s="256"/>
      <c r="W240" s="256"/>
      <c r="X240" s="254">
        <v>1341</v>
      </c>
      <c r="Y240" s="254"/>
      <c r="Z240" s="254"/>
      <c r="AA240" s="254"/>
      <c r="AB240" s="254"/>
      <c r="AC240" s="254"/>
      <c r="AD240" s="254"/>
      <c r="AE240" s="254"/>
      <c r="AF240" s="254"/>
      <c r="AG240" s="256">
        <v>3.0337993755938601E-2</v>
      </c>
      <c r="AH240" s="256"/>
      <c r="AI240" s="256"/>
      <c r="AJ240" s="256"/>
      <c r="AK240" s="256"/>
      <c r="AL240" s="256"/>
      <c r="AM240" s="256"/>
      <c r="AN240" s="256"/>
      <c r="AO240" s="256"/>
    </row>
    <row r="241" spans="2:44" s="1" customFormat="1" ht="10" x14ac:dyDescent="0.2">
      <c r="B241" s="12" t="s">
        <v>1145</v>
      </c>
      <c r="C241" s="258">
        <v>49153651.670000002</v>
      </c>
      <c r="D241" s="258"/>
      <c r="E241" s="258"/>
      <c r="F241" s="258"/>
      <c r="G241" s="258"/>
      <c r="H241" s="258"/>
      <c r="I241" s="258"/>
      <c r="J241" s="258"/>
      <c r="K241" s="258"/>
      <c r="L241" s="258"/>
      <c r="M241" s="258"/>
      <c r="N241" s="256">
        <v>1.6640355085660901E-2</v>
      </c>
      <c r="O241" s="256"/>
      <c r="P241" s="256"/>
      <c r="Q241" s="256"/>
      <c r="R241" s="256"/>
      <c r="S241" s="256"/>
      <c r="T241" s="256"/>
      <c r="U241" s="256"/>
      <c r="V241" s="256"/>
      <c r="W241" s="256"/>
      <c r="X241" s="254">
        <v>342</v>
      </c>
      <c r="Y241" s="254"/>
      <c r="Z241" s="254"/>
      <c r="AA241" s="254"/>
      <c r="AB241" s="254"/>
      <c r="AC241" s="254"/>
      <c r="AD241" s="254"/>
      <c r="AE241" s="254"/>
      <c r="AF241" s="254"/>
      <c r="AG241" s="256">
        <v>7.7372064612461003E-3</v>
      </c>
      <c r="AH241" s="256"/>
      <c r="AI241" s="256"/>
      <c r="AJ241" s="256"/>
      <c r="AK241" s="256"/>
      <c r="AL241" s="256"/>
      <c r="AM241" s="256"/>
      <c r="AN241" s="256"/>
      <c r="AO241" s="256"/>
    </row>
    <row r="242" spans="2:44" s="1" customFormat="1" ht="10" x14ac:dyDescent="0.2">
      <c r="B242" s="12" t="s">
        <v>1146</v>
      </c>
      <c r="C242" s="258">
        <v>5447504.8099999996</v>
      </c>
      <c r="D242" s="258"/>
      <c r="E242" s="258"/>
      <c r="F242" s="258"/>
      <c r="G242" s="258"/>
      <c r="H242" s="258"/>
      <c r="I242" s="258"/>
      <c r="J242" s="258"/>
      <c r="K242" s="258"/>
      <c r="L242" s="258"/>
      <c r="M242" s="258"/>
      <c r="N242" s="256">
        <v>1.8441847408983299E-3</v>
      </c>
      <c r="O242" s="256"/>
      <c r="P242" s="256"/>
      <c r="Q242" s="256"/>
      <c r="R242" s="256"/>
      <c r="S242" s="256"/>
      <c r="T242" s="256"/>
      <c r="U242" s="256"/>
      <c r="V242" s="256"/>
      <c r="W242" s="256"/>
      <c r="X242" s="254">
        <v>56</v>
      </c>
      <c r="Y242" s="254"/>
      <c r="Z242" s="254"/>
      <c r="AA242" s="254"/>
      <c r="AB242" s="254"/>
      <c r="AC242" s="254"/>
      <c r="AD242" s="254"/>
      <c r="AE242" s="254"/>
      <c r="AF242" s="254"/>
      <c r="AG242" s="256">
        <v>1.26691099950229E-3</v>
      </c>
      <c r="AH242" s="256"/>
      <c r="AI242" s="256"/>
      <c r="AJ242" s="256"/>
      <c r="AK242" s="256"/>
      <c r="AL242" s="256"/>
      <c r="AM242" s="256"/>
      <c r="AN242" s="256"/>
      <c r="AO242" s="256"/>
    </row>
    <row r="243" spans="2:44" s="1" customFormat="1" ht="10" x14ac:dyDescent="0.2">
      <c r="B243" s="12" t="s">
        <v>1147</v>
      </c>
      <c r="C243" s="258">
        <v>3620479.07</v>
      </c>
      <c r="D243" s="258"/>
      <c r="E243" s="258"/>
      <c r="F243" s="258"/>
      <c r="G243" s="258"/>
      <c r="H243" s="258"/>
      <c r="I243" s="258"/>
      <c r="J243" s="258"/>
      <c r="K243" s="258"/>
      <c r="L243" s="258"/>
      <c r="M243" s="258"/>
      <c r="N243" s="256">
        <v>1.2256679871817801E-3</v>
      </c>
      <c r="O243" s="256"/>
      <c r="P243" s="256"/>
      <c r="Q243" s="256"/>
      <c r="R243" s="256"/>
      <c r="S243" s="256"/>
      <c r="T243" s="256"/>
      <c r="U243" s="256"/>
      <c r="V243" s="256"/>
      <c r="W243" s="256"/>
      <c r="X243" s="254">
        <v>29</v>
      </c>
      <c r="Y243" s="254"/>
      <c r="Z243" s="254"/>
      <c r="AA243" s="254"/>
      <c r="AB243" s="254"/>
      <c r="AC243" s="254"/>
      <c r="AD243" s="254"/>
      <c r="AE243" s="254"/>
      <c r="AF243" s="254"/>
      <c r="AG243" s="256">
        <v>6.5607891045653996E-4</v>
      </c>
      <c r="AH243" s="256"/>
      <c r="AI243" s="256"/>
      <c r="AJ243" s="256"/>
      <c r="AK243" s="256"/>
      <c r="AL243" s="256"/>
      <c r="AM243" s="256"/>
      <c r="AN243" s="256"/>
      <c r="AO243" s="256"/>
    </row>
    <row r="244" spans="2:44" s="1" customFormat="1" ht="10" x14ac:dyDescent="0.2">
      <c r="B244" s="12" t="s">
        <v>1148</v>
      </c>
      <c r="C244" s="258">
        <v>22210948.280000001</v>
      </c>
      <c r="D244" s="258"/>
      <c r="E244" s="258"/>
      <c r="F244" s="258"/>
      <c r="G244" s="258"/>
      <c r="H244" s="258"/>
      <c r="I244" s="258"/>
      <c r="J244" s="258"/>
      <c r="K244" s="258"/>
      <c r="L244" s="258"/>
      <c r="M244" s="258"/>
      <c r="N244" s="256">
        <v>7.5192392347530604E-3</v>
      </c>
      <c r="O244" s="256"/>
      <c r="P244" s="256"/>
      <c r="Q244" s="256"/>
      <c r="R244" s="256"/>
      <c r="S244" s="256"/>
      <c r="T244" s="256"/>
      <c r="U244" s="256"/>
      <c r="V244" s="256"/>
      <c r="W244" s="256"/>
      <c r="X244" s="254">
        <v>295</v>
      </c>
      <c r="Y244" s="254"/>
      <c r="Z244" s="254"/>
      <c r="AA244" s="254"/>
      <c r="AB244" s="254"/>
      <c r="AC244" s="254"/>
      <c r="AD244" s="254"/>
      <c r="AE244" s="254"/>
      <c r="AF244" s="254"/>
      <c r="AG244" s="256">
        <v>6.6739061580923902E-3</v>
      </c>
      <c r="AH244" s="256"/>
      <c r="AI244" s="256"/>
      <c r="AJ244" s="256"/>
      <c r="AK244" s="256"/>
      <c r="AL244" s="256"/>
      <c r="AM244" s="256"/>
      <c r="AN244" s="256"/>
      <c r="AO244" s="256"/>
    </row>
    <row r="245" spans="2:44" s="1" customFormat="1" ht="10.5" x14ac:dyDescent="0.2">
      <c r="B245" s="53"/>
      <c r="C245" s="259">
        <v>2953882379.1300001</v>
      </c>
      <c r="D245" s="259"/>
      <c r="E245" s="259"/>
      <c r="F245" s="259"/>
      <c r="G245" s="259"/>
      <c r="H245" s="259"/>
      <c r="I245" s="259"/>
      <c r="J245" s="259"/>
      <c r="K245" s="259"/>
      <c r="L245" s="259"/>
      <c r="M245" s="259"/>
      <c r="N245" s="257">
        <v>1</v>
      </c>
      <c r="O245" s="257"/>
      <c r="P245" s="257"/>
      <c r="Q245" s="257"/>
      <c r="R245" s="257"/>
      <c r="S245" s="257"/>
      <c r="T245" s="257"/>
      <c r="U245" s="257"/>
      <c r="V245" s="257"/>
      <c r="W245" s="257"/>
      <c r="X245" s="255">
        <v>44202</v>
      </c>
      <c r="Y245" s="255"/>
      <c r="Z245" s="255"/>
      <c r="AA245" s="255"/>
      <c r="AB245" s="255"/>
      <c r="AC245" s="255"/>
      <c r="AD245" s="255"/>
      <c r="AE245" s="255"/>
      <c r="AF245" s="255"/>
      <c r="AG245" s="257">
        <v>1</v>
      </c>
      <c r="AH245" s="257"/>
      <c r="AI245" s="257"/>
      <c r="AJ245" s="257"/>
      <c r="AK245" s="257"/>
      <c r="AL245" s="257"/>
      <c r="AM245" s="257"/>
      <c r="AN245" s="257"/>
      <c r="AO245" s="257"/>
    </row>
    <row r="246" spans="2:44" s="1" customFormat="1" ht="8" x14ac:dyDescent="0.2"/>
    <row r="247" spans="2:44" s="1" customFormat="1" ht="13" x14ac:dyDescent="0.2">
      <c r="B247" s="247" t="s">
        <v>1181</v>
      </c>
      <c r="C247" s="247"/>
      <c r="D247" s="247"/>
      <c r="E247" s="247"/>
      <c r="F247" s="247"/>
      <c r="G247" s="247"/>
      <c r="H247" s="247"/>
      <c r="I247" s="247"/>
      <c r="J247" s="247"/>
      <c r="K247" s="247"/>
      <c r="L247" s="247"/>
      <c r="M247" s="247"/>
      <c r="N247" s="247"/>
      <c r="O247" s="247"/>
      <c r="P247" s="247"/>
      <c r="Q247" s="247"/>
      <c r="R247" s="247"/>
      <c r="S247" s="247"/>
      <c r="T247" s="247"/>
      <c r="U247" s="247"/>
      <c r="V247" s="247"/>
      <c r="W247" s="247"/>
      <c r="X247" s="247"/>
      <c r="Y247" s="247"/>
      <c r="Z247" s="247"/>
      <c r="AA247" s="247"/>
      <c r="AB247" s="247"/>
      <c r="AC247" s="247"/>
      <c r="AD247" s="247"/>
      <c r="AE247" s="247"/>
      <c r="AF247" s="247"/>
      <c r="AG247" s="247"/>
      <c r="AH247" s="247"/>
      <c r="AI247" s="247"/>
      <c r="AJ247" s="247"/>
      <c r="AK247" s="247"/>
      <c r="AL247" s="247"/>
      <c r="AM247" s="247"/>
      <c r="AN247" s="247"/>
      <c r="AO247" s="247"/>
      <c r="AP247" s="247"/>
      <c r="AQ247" s="247"/>
      <c r="AR247" s="247"/>
    </row>
    <row r="248" spans="2:44" s="1" customFormat="1" ht="8" x14ac:dyDescent="0.2"/>
    <row r="249" spans="2:44" s="1" customFormat="1" ht="10.5" x14ac:dyDescent="0.2">
      <c r="B249" s="52"/>
      <c r="C249" s="244" t="s">
        <v>1055</v>
      </c>
      <c r="D249" s="244"/>
      <c r="E249" s="244"/>
      <c r="F249" s="244"/>
      <c r="G249" s="244"/>
      <c r="H249" s="244"/>
      <c r="I249" s="244"/>
      <c r="J249" s="244"/>
      <c r="K249" s="244"/>
      <c r="L249" s="244"/>
      <c r="M249" s="244"/>
      <c r="N249" s="244" t="s">
        <v>1056</v>
      </c>
      <c r="O249" s="244"/>
      <c r="P249" s="244"/>
      <c r="Q249" s="244"/>
      <c r="R249" s="244"/>
      <c r="S249" s="244"/>
      <c r="T249" s="244"/>
      <c r="U249" s="244"/>
      <c r="V249" s="244"/>
      <c r="W249" s="244"/>
      <c r="X249" s="244" t="s">
        <v>1057</v>
      </c>
      <c r="Y249" s="244"/>
      <c r="Z249" s="244"/>
      <c r="AA249" s="244"/>
      <c r="AB249" s="244"/>
      <c r="AC249" s="244"/>
      <c r="AD249" s="244"/>
      <c r="AE249" s="244"/>
      <c r="AF249" s="244"/>
      <c r="AG249" s="244" t="s">
        <v>1056</v>
      </c>
      <c r="AH249" s="244"/>
      <c r="AI249" s="244"/>
      <c r="AJ249" s="244"/>
      <c r="AK249" s="244"/>
      <c r="AL249" s="244"/>
      <c r="AM249" s="244"/>
      <c r="AN249" s="244"/>
      <c r="AO249" s="244"/>
    </row>
    <row r="250" spans="2:44" s="1" customFormat="1" ht="10" x14ac:dyDescent="0.2">
      <c r="B250" s="12" t="s">
        <v>1136</v>
      </c>
      <c r="C250" s="258">
        <v>67259928.120000094</v>
      </c>
      <c r="D250" s="258"/>
      <c r="E250" s="258"/>
      <c r="F250" s="258"/>
      <c r="G250" s="258"/>
      <c r="H250" s="258"/>
      <c r="I250" s="258"/>
      <c r="J250" s="258"/>
      <c r="K250" s="258"/>
      <c r="L250" s="258"/>
      <c r="M250" s="258"/>
      <c r="N250" s="256">
        <v>2.2770008919519E-2</v>
      </c>
      <c r="O250" s="256"/>
      <c r="P250" s="256"/>
      <c r="Q250" s="256"/>
      <c r="R250" s="256"/>
      <c r="S250" s="256"/>
      <c r="T250" s="256"/>
      <c r="U250" s="256"/>
      <c r="V250" s="256"/>
      <c r="W250" s="256"/>
      <c r="X250" s="254">
        <v>4404</v>
      </c>
      <c r="Y250" s="254"/>
      <c r="Z250" s="254"/>
      <c r="AA250" s="254"/>
      <c r="AB250" s="254"/>
      <c r="AC250" s="254"/>
      <c r="AD250" s="254"/>
      <c r="AE250" s="254"/>
      <c r="AF250" s="254"/>
      <c r="AG250" s="256">
        <v>9.9633500746572595E-2</v>
      </c>
      <c r="AH250" s="256"/>
      <c r="AI250" s="256"/>
      <c r="AJ250" s="256"/>
      <c r="AK250" s="256"/>
      <c r="AL250" s="256"/>
      <c r="AM250" s="256"/>
      <c r="AN250" s="256"/>
      <c r="AO250" s="256"/>
    </row>
    <row r="251" spans="2:44" s="1" customFormat="1" ht="10" x14ac:dyDescent="0.2">
      <c r="B251" s="12" t="s">
        <v>1137</v>
      </c>
      <c r="C251" s="258">
        <v>163449662.50999999</v>
      </c>
      <c r="D251" s="258"/>
      <c r="E251" s="258"/>
      <c r="F251" s="258"/>
      <c r="G251" s="258"/>
      <c r="H251" s="258"/>
      <c r="I251" s="258"/>
      <c r="J251" s="258"/>
      <c r="K251" s="258"/>
      <c r="L251" s="258"/>
      <c r="M251" s="258"/>
      <c r="N251" s="256">
        <v>5.5333842560833603E-2</v>
      </c>
      <c r="O251" s="256"/>
      <c r="P251" s="256"/>
      <c r="Q251" s="256"/>
      <c r="R251" s="256"/>
      <c r="S251" s="256"/>
      <c r="T251" s="256"/>
      <c r="U251" s="256"/>
      <c r="V251" s="256"/>
      <c r="W251" s="256"/>
      <c r="X251" s="254">
        <v>5413</v>
      </c>
      <c r="Y251" s="254"/>
      <c r="Z251" s="254"/>
      <c r="AA251" s="254"/>
      <c r="AB251" s="254"/>
      <c r="AC251" s="254"/>
      <c r="AD251" s="254"/>
      <c r="AE251" s="254"/>
      <c r="AF251" s="254"/>
      <c r="AG251" s="256">
        <v>0.122460522148319</v>
      </c>
      <c r="AH251" s="256"/>
      <c r="AI251" s="256"/>
      <c r="AJ251" s="256"/>
      <c r="AK251" s="256"/>
      <c r="AL251" s="256"/>
      <c r="AM251" s="256"/>
      <c r="AN251" s="256"/>
      <c r="AO251" s="256"/>
    </row>
    <row r="252" spans="2:44" s="1" customFormat="1" ht="10" x14ac:dyDescent="0.2">
      <c r="B252" s="12" t="s">
        <v>1138</v>
      </c>
      <c r="C252" s="258">
        <v>235815784.75</v>
      </c>
      <c r="D252" s="258"/>
      <c r="E252" s="258"/>
      <c r="F252" s="258"/>
      <c r="G252" s="258"/>
      <c r="H252" s="258"/>
      <c r="I252" s="258"/>
      <c r="J252" s="258"/>
      <c r="K252" s="258"/>
      <c r="L252" s="258"/>
      <c r="M252" s="258"/>
      <c r="N252" s="256">
        <v>7.9832489748442301E-2</v>
      </c>
      <c r="O252" s="256"/>
      <c r="P252" s="256"/>
      <c r="Q252" s="256"/>
      <c r="R252" s="256"/>
      <c r="S252" s="256"/>
      <c r="T252" s="256"/>
      <c r="U252" s="256"/>
      <c r="V252" s="256"/>
      <c r="W252" s="256"/>
      <c r="X252" s="254">
        <v>5125</v>
      </c>
      <c r="Y252" s="254"/>
      <c r="Z252" s="254"/>
      <c r="AA252" s="254"/>
      <c r="AB252" s="254"/>
      <c r="AC252" s="254"/>
      <c r="AD252" s="254"/>
      <c r="AE252" s="254"/>
      <c r="AF252" s="254"/>
      <c r="AG252" s="256">
        <v>0.115944979865164</v>
      </c>
      <c r="AH252" s="256"/>
      <c r="AI252" s="256"/>
      <c r="AJ252" s="256"/>
      <c r="AK252" s="256"/>
      <c r="AL252" s="256"/>
      <c r="AM252" s="256"/>
      <c r="AN252" s="256"/>
      <c r="AO252" s="256"/>
    </row>
    <row r="253" spans="2:44" s="1" customFormat="1" ht="10" x14ac:dyDescent="0.2">
      <c r="B253" s="12" t="s">
        <v>1139</v>
      </c>
      <c r="C253" s="258">
        <v>310501792.63999897</v>
      </c>
      <c r="D253" s="258"/>
      <c r="E253" s="258"/>
      <c r="F253" s="258"/>
      <c r="G253" s="258"/>
      <c r="H253" s="258"/>
      <c r="I253" s="258"/>
      <c r="J253" s="258"/>
      <c r="K253" s="258"/>
      <c r="L253" s="258"/>
      <c r="M253" s="258"/>
      <c r="N253" s="256">
        <v>0.105116505258903</v>
      </c>
      <c r="O253" s="256"/>
      <c r="P253" s="256"/>
      <c r="Q253" s="256"/>
      <c r="R253" s="256"/>
      <c r="S253" s="256"/>
      <c r="T253" s="256"/>
      <c r="U253" s="256"/>
      <c r="V253" s="256"/>
      <c r="W253" s="256"/>
      <c r="X253" s="254">
        <v>5264</v>
      </c>
      <c r="Y253" s="254"/>
      <c r="Z253" s="254"/>
      <c r="AA253" s="254"/>
      <c r="AB253" s="254"/>
      <c r="AC253" s="254"/>
      <c r="AD253" s="254"/>
      <c r="AE253" s="254"/>
      <c r="AF253" s="254"/>
      <c r="AG253" s="256">
        <v>0.11908963395321499</v>
      </c>
      <c r="AH253" s="256"/>
      <c r="AI253" s="256"/>
      <c r="AJ253" s="256"/>
      <c r="AK253" s="256"/>
      <c r="AL253" s="256"/>
      <c r="AM253" s="256"/>
      <c r="AN253" s="256"/>
      <c r="AO253" s="256"/>
    </row>
    <row r="254" spans="2:44" s="1" customFormat="1" ht="10" x14ac:dyDescent="0.2">
      <c r="B254" s="12" t="s">
        <v>1140</v>
      </c>
      <c r="C254" s="258">
        <v>370150383.69999897</v>
      </c>
      <c r="D254" s="258"/>
      <c r="E254" s="258"/>
      <c r="F254" s="258"/>
      <c r="G254" s="258"/>
      <c r="H254" s="258"/>
      <c r="I254" s="258"/>
      <c r="J254" s="258"/>
      <c r="K254" s="258"/>
      <c r="L254" s="258"/>
      <c r="M254" s="258"/>
      <c r="N254" s="256">
        <v>0.125309791044902</v>
      </c>
      <c r="O254" s="256"/>
      <c r="P254" s="256"/>
      <c r="Q254" s="256"/>
      <c r="R254" s="256"/>
      <c r="S254" s="256"/>
      <c r="T254" s="256"/>
      <c r="U254" s="256"/>
      <c r="V254" s="256"/>
      <c r="W254" s="256"/>
      <c r="X254" s="254">
        <v>5239</v>
      </c>
      <c r="Y254" s="254"/>
      <c r="Z254" s="254"/>
      <c r="AA254" s="254"/>
      <c r="AB254" s="254"/>
      <c r="AC254" s="254"/>
      <c r="AD254" s="254"/>
      <c r="AE254" s="254"/>
      <c r="AF254" s="254"/>
      <c r="AG254" s="256">
        <v>0.11852404868558</v>
      </c>
      <c r="AH254" s="256"/>
      <c r="AI254" s="256"/>
      <c r="AJ254" s="256"/>
      <c r="AK254" s="256"/>
      <c r="AL254" s="256"/>
      <c r="AM254" s="256"/>
      <c r="AN254" s="256"/>
      <c r="AO254" s="256"/>
    </row>
    <row r="255" spans="2:44" s="1" customFormat="1" ht="10" x14ac:dyDescent="0.2">
      <c r="B255" s="12" t="s">
        <v>1141</v>
      </c>
      <c r="C255" s="258">
        <v>406386236.45999998</v>
      </c>
      <c r="D255" s="258"/>
      <c r="E255" s="258"/>
      <c r="F255" s="258"/>
      <c r="G255" s="258"/>
      <c r="H255" s="258"/>
      <c r="I255" s="258"/>
      <c r="J255" s="258"/>
      <c r="K255" s="258"/>
      <c r="L255" s="258"/>
      <c r="M255" s="258"/>
      <c r="N255" s="256">
        <v>0.13757698658932099</v>
      </c>
      <c r="O255" s="256"/>
      <c r="P255" s="256"/>
      <c r="Q255" s="256"/>
      <c r="R255" s="256"/>
      <c r="S255" s="256"/>
      <c r="T255" s="256"/>
      <c r="U255" s="256"/>
      <c r="V255" s="256"/>
      <c r="W255" s="256"/>
      <c r="X255" s="254">
        <v>5062</v>
      </c>
      <c r="Y255" s="254"/>
      <c r="Z255" s="254"/>
      <c r="AA255" s="254"/>
      <c r="AB255" s="254"/>
      <c r="AC255" s="254"/>
      <c r="AD255" s="254"/>
      <c r="AE255" s="254"/>
      <c r="AF255" s="254"/>
      <c r="AG255" s="256">
        <v>0.114519704990724</v>
      </c>
      <c r="AH255" s="256"/>
      <c r="AI255" s="256"/>
      <c r="AJ255" s="256"/>
      <c r="AK255" s="256"/>
      <c r="AL255" s="256"/>
      <c r="AM255" s="256"/>
      <c r="AN255" s="256"/>
      <c r="AO255" s="256"/>
    </row>
    <row r="256" spans="2:44" s="1" customFormat="1" ht="10" x14ac:dyDescent="0.2">
      <c r="B256" s="12" t="s">
        <v>1142</v>
      </c>
      <c r="C256" s="258">
        <v>418086822.38</v>
      </c>
      <c r="D256" s="258"/>
      <c r="E256" s="258"/>
      <c r="F256" s="258"/>
      <c r="G256" s="258"/>
      <c r="H256" s="258"/>
      <c r="I256" s="258"/>
      <c r="J256" s="258"/>
      <c r="K256" s="258"/>
      <c r="L256" s="258"/>
      <c r="M256" s="258"/>
      <c r="N256" s="256">
        <v>0.141538073869799</v>
      </c>
      <c r="O256" s="256"/>
      <c r="P256" s="256"/>
      <c r="Q256" s="256"/>
      <c r="R256" s="256"/>
      <c r="S256" s="256"/>
      <c r="T256" s="256"/>
      <c r="U256" s="256"/>
      <c r="V256" s="256"/>
      <c r="W256" s="256"/>
      <c r="X256" s="254">
        <v>4697</v>
      </c>
      <c r="Y256" s="254"/>
      <c r="Z256" s="254"/>
      <c r="AA256" s="254"/>
      <c r="AB256" s="254"/>
      <c r="AC256" s="254"/>
      <c r="AD256" s="254"/>
      <c r="AE256" s="254"/>
      <c r="AF256" s="254"/>
      <c r="AG256" s="256">
        <v>0.106262160083254</v>
      </c>
      <c r="AH256" s="256"/>
      <c r="AI256" s="256"/>
      <c r="AJ256" s="256"/>
      <c r="AK256" s="256"/>
      <c r="AL256" s="256"/>
      <c r="AM256" s="256"/>
      <c r="AN256" s="256"/>
      <c r="AO256" s="256"/>
    </row>
    <row r="257" spans="2:44" s="1" customFormat="1" ht="10" x14ac:dyDescent="0.2">
      <c r="B257" s="12" t="s">
        <v>1143</v>
      </c>
      <c r="C257" s="258">
        <v>496908043.94</v>
      </c>
      <c r="D257" s="258"/>
      <c r="E257" s="258"/>
      <c r="F257" s="258"/>
      <c r="G257" s="258"/>
      <c r="H257" s="258"/>
      <c r="I257" s="258"/>
      <c r="J257" s="258"/>
      <c r="K257" s="258"/>
      <c r="L257" s="258"/>
      <c r="M257" s="258"/>
      <c r="N257" s="256">
        <v>0.16822201433976999</v>
      </c>
      <c r="O257" s="256"/>
      <c r="P257" s="256"/>
      <c r="Q257" s="256"/>
      <c r="R257" s="256"/>
      <c r="S257" s="256"/>
      <c r="T257" s="256"/>
      <c r="U257" s="256"/>
      <c r="V257" s="256"/>
      <c r="W257" s="256"/>
      <c r="X257" s="254">
        <v>4887</v>
      </c>
      <c r="Y257" s="254"/>
      <c r="Z257" s="254"/>
      <c r="AA257" s="254"/>
      <c r="AB257" s="254"/>
      <c r="AC257" s="254"/>
      <c r="AD257" s="254"/>
      <c r="AE257" s="254"/>
      <c r="AF257" s="254"/>
      <c r="AG257" s="256">
        <v>0.11056060811728</v>
      </c>
      <c r="AH257" s="256"/>
      <c r="AI257" s="256"/>
      <c r="AJ257" s="256"/>
      <c r="AK257" s="256"/>
      <c r="AL257" s="256"/>
      <c r="AM257" s="256"/>
      <c r="AN257" s="256"/>
      <c r="AO257" s="256"/>
    </row>
    <row r="258" spans="2:44" s="1" customFormat="1" ht="10" x14ac:dyDescent="0.2">
      <c r="B258" s="12" t="s">
        <v>1144</v>
      </c>
      <c r="C258" s="258">
        <v>340936679.56</v>
      </c>
      <c r="D258" s="258"/>
      <c r="E258" s="258"/>
      <c r="F258" s="258"/>
      <c r="G258" s="258"/>
      <c r="H258" s="258"/>
      <c r="I258" s="258"/>
      <c r="J258" s="258"/>
      <c r="K258" s="258"/>
      <c r="L258" s="258"/>
      <c r="M258" s="258"/>
      <c r="N258" s="256">
        <v>0.115419856243706</v>
      </c>
      <c r="O258" s="256"/>
      <c r="P258" s="256"/>
      <c r="Q258" s="256"/>
      <c r="R258" s="256"/>
      <c r="S258" s="256"/>
      <c r="T258" s="256"/>
      <c r="U258" s="256"/>
      <c r="V258" s="256"/>
      <c r="W258" s="256"/>
      <c r="X258" s="254">
        <v>2906</v>
      </c>
      <c r="Y258" s="254"/>
      <c r="Z258" s="254"/>
      <c r="AA258" s="254"/>
      <c r="AB258" s="254"/>
      <c r="AC258" s="254"/>
      <c r="AD258" s="254"/>
      <c r="AE258" s="254"/>
      <c r="AF258" s="254"/>
      <c r="AG258" s="256">
        <v>6.5743631509886394E-2</v>
      </c>
      <c r="AH258" s="256"/>
      <c r="AI258" s="256"/>
      <c r="AJ258" s="256"/>
      <c r="AK258" s="256"/>
      <c r="AL258" s="256"/>
      <c r="AM258" s="256"/>
      <c r="AN258" s="256"/>
      <c r="AO258" s="256"/>
    </row>
    <row r="259" spans="2:44" s="1" customFormat="1" ht="10" x14ac:dyDescent="0.2">
      <c r="B259" s="12" t="s">
        <v>1145</v>
      </c>
      <c r="C259" s="258">
        <v>91427839.760000005</v>
      </c>
      <c r="D259" s="258"/>
      <c r="E259" s="258"/>
      <c r="F259" s="258"/>
      <c r="G259" s="258"/>
      <c r="H259" s="258"/>
      <c r="I259" s="258"/>
      <c r="J259" s="258"/>
      <c r="K259" s="258"/>
      <c r="L259" s="258"/>
      <c r="M259" s="258"/>
      <c r="N259" s="256">
        <v>3.0951753666958098E-2</v>
      </c>
      <c r="O259" s="256"/>
      <c r="P259" s="256"/>
      <c r="Q259" s="256"/>
      <c r="R259" s="256"/>
      <c r="S259" s="256"/>
      <c r="T259" s="256"/>
      <c r="U259" s="256"/>
      <c r="V259" s="256"/>
      <c r="W259" s="256"/>
      <c r="X259" s="254">
        <v>737</v>
      </c>
      <c r="Y259" s="254"/>
      <c r="Z259" s="254"/>
      <c r="AA259" s="254"/>
      <c r="AB259" s="254"/>
      <c r="AC259" s="254"/>
      <c r="AD259" s="254"/>
      <c r="AE259" s="254"/>
      <c r="AF259" s="254"/>
      <c r="AG259" s="256">
        <v>1.6673453689878302E-2</v>
      </c>
      <c r="AH259" s="256"/>
      <c r="AI259" s="256"/>
      <c r="AJ259" s="256"/>
      <c r="AK259" s="256"/>
      <c r="AL259" s="256"/>
      <c r="AM259" s="256"/>
      <c r="AN259" s="256"/>
      <c r="AO259" s="256"/>
    </row>
    <row r="260" spans="2:44" s="1" customFormat="1" ht="10" x14ac:dyDescent="0.2">
      <c r="B260" s="12" t="s">
        <v>1146</v>
      </c>
      <c r="C260" s="258">
        <v>18357199.300000001</v>
      </c>
      <c r="D260" s="258"/>
      <c r="E260" s="258"/>
      <c r="F260" s="258"/>
      <c r="G260" s="258"/>
      <c r="H260" s="258"/>
      <c r="I260" s="258"/>
      <c r="J260" s="258"/>
      <c r="K260" s="258"/>
      <c r="L260" s="258"/>
      <c r="M260" s="258"/>
      <c r="N260" s="256">
        <v>6.2146006319339997E-3</v>
      </c>
      <c r="O260" s="256"/>
      <c r="P260" s="256"/>
      <c r="Q260" s="256"/>
      <c r="R260" s="256"/>
      <c r="S260" s="256"/>
      <c r="T260" s="256"/>
      <c r="U260" s="256"/>
      <c r="V260" s="256"/>
      <c r="W260" s="256"/>
      <c r="X260" s="254">
        <v>172</v>
      </c>
      <c r="Y260" s="254"/>
      <c r="Z260" s="254"/>
      <c r="AA260" s="254"/>
      <c r="AB260" s="254"/>
      <c r="AC260" s="254"/>
      <c r="AD260" s="254"/>
      <c r="AE260" s="254"/>
      <c r="AF260" s="254"/>
      <c r="AG260" s="256">
        <v>3.8912266413284502E-3</v>
      </c>
      <c r="AH260" s="256"/>
      <c r="AI260" s="256"/>
      <c r="AJ260" s="256"/>
      <c r="AK260" s="256"/>
      <c r="AL260" s="256"/>
      <c r="AM260" s="256"/>
      <c r="AN260" s="256"/>
      <c r="AO260" s="256"/>
    </row>
    <row r="261" spans="2:44" s="1" customFormat="1" ht="10" x14ac:dyDescent="0.2">
      <c r="B261" s="12" t="s">
        <v>1147</v>
      </c>
      <c r="C261" s="258">
        <v>5736883.8399999999</v>
      </c>
      <c r="D261" s="258"/>
      <c r="E261" s="258"/>
      <c r="F261" s="258"/>
      <c r="G261" s="258"/>
      <c r="H261" s="258"/>
      <c r="I261" s="258"/>
      <c r="J261" s="258"/>
      <c r="K261" s="258"/>
      <c r="L261" s="258"/>
      <c r="M261" s="258"/>
      <c r="N261" s="256">
        <v>1.94215039858482E-3</v>
      </c>
      <c r="O261" s="256"/>
      <c r="P261" s="256"/>
      <c r="Q261" s="256"/>
      <c r="R261" s="256"/>
      <c r="S261" s="256"/>
      <c r="T261" s="256"/>
      <c r="U261" s="256"/>
      <c r="V261" s="256"/>
      <c r="W261" s="256"/>
      <c r="X261" s="254">
        <v>72</v>
      </c>
      <c r="Y261" s="254"/>
      <c r="Z261" s="254"/>
      <c r="AA261" s="254"/>
      <c r="AB261" s="254"/>
      <c r="AC261" s="254"/>
      <c r="AD261" s="254"/>
      <c r="AE261" s="254"/>
      <c r="AF261" s="254"/>
      <c r="AG261" s="256">
        <v>1.6288855707886499E-3</v>
      </c>
      <c r="AH261" s="256"/>
      <c r="AI261" s="256"/>
      <c r="AJ261" s="256"/>
      <c r="AK261" s="256"/>
      <c r="AL261" s="256"/>
      <c r="AM261" s="256"/>
      <c r="AN261" s="256"/>
      <c r="AO261" s="256"/>
    </row>
    <row r="262" spans="2:44" s="1" customFormat="1" ht="10" x14ac:dyDescent="0.2">
      <c r="B262" s="12" t="s">
        <v>1148</v>
      </c>
      <c r="C262" s="258">
        <v>28865122.170000002</v>
      </c>
      <c r="D262" s="258"/>
      <c r="E262" s="258"/>
      <c r="F262" s="258"/>
      <c r="G262" s="258"/>
      <c r="H262" s="258"/>
      <c r="I262" s="258"/>
      <c r="J262" s="258"/>
      <c r="K262" s="258"/>
      <c r="L262" s="258"/>
      <c r="M262" s="258"/>
      <c r="N262" s="256">
        <v>9.7719267273267598E-3</v>
      </c>
      <c r="O262" s="256"/>
      <c r="P262" s="256"/>
      <c r="Q262" s="256"/>
      <c r="R262" s="256"/>
      <c r="S262" s="256"/>
      <c r="T262" s="256"/>
      <c r="U262" s="256"/>
      <c r="V262" s="256"/>
      <c r="W262" s="256"/>
      <c r="X262" s="254">
        <v>224</v>
      </c>
      <c r="Y262" s="254"/>
      <c r="Z262" s="254"/>
      <c r="AA262" s="254"/>
      <c r="AB262" s="254"/>
      <c r="AC262" s="254"/>
      <c r="AD262" s="254"/>
      <c r="AE262" s="254"/>
      <c r="AF262" s="254"/>
      <c r="AG262" s="256">
        <v>5.0676439980091399E-3</v>
      </c>
      <c r="AH262" s="256"/>
      <c r="AI262" s="256"/>
      <c r="AJ262" s="256"/>
      <c r="AK262" s="256"/>
      <c r="AL262" s="256"/>
      <c r="AM262" s="256"/>
      <c r="AN262" s="256"/>
      <c r="AO262" s="256"/>
    </row>
    <row r="263" spans="2:44" s="1" customFormat="1" ht="10.5" x14ac:dyDescent="0.2">
      <c r="B263" s="53"/>
      <c r="C263" s="259">
        <v>2953882379.1300001</v>
      </c>
      <c r="D263" s="259"/>
      <c r="E263" s="259"/>
      <c r="F263" s="259"/>
      <c r="G263" s="259"/>
      <c r="H263" s="259"/>
      <c r="I263" s="259"/>
      <c r="J263" s="259"/>
      <c r="K263" s="259"/>
      <c r="L263" s="259"/>
      <c r="M263" s="259"/>
      <c r="N263" s="257">
        <v>1</v>
      </c>
      <c r="O263" s="257"/>
      <c r="P263" s="257"/>
      <c r="Q263" s="257"/>
      <c r="R263" s="257"/>
      <c r="S263" s="257"/>
      <c r="T263" s="257"/>
      <c r="U263" s="257"/>
      <c r="V263" s="257"/>
      <c r="W263" s="257"/>
      <c r="X263" s="255">
        <v>44202</v>
      </c>
      <c r="Y263" s="255"/>
      <c r="Z263" s="255"/>
      <c r="AA263" s="255"/>
      <c r="AB263" s="255"/>
      <c r="AC263" s="255"/>
      <c r="AD263" s="255"/>
      <c r="AE263" s="255"/>
      <c r="AF263" s="255"/>
      <c r="AG263" s="257">
        <v>1</v>
      </c>
      <c r="AH263" s="257"/>
      <c r="AI263" s="257"/>
      <c r="AJ263" s="257"/>
      <c r="AK263" s="257"/>
      <c r="AL263" s="257"/>
      <c r="AM263" s="257"/>
      <c r="AN263" s="257"/>
      <c r="AO263" s="257"/>
    </row>
    <row r="264" spans="2:44" s="1" customFormat="1" ht="8" x14ac:dyDescent="0.2"/>
    <row r="265" spans="2:44" s="1" customFormat="1" ht="13" x14ac:dyDescent="0.2">
      <c r="B265" s="247" t="s">
        <v>1182</v>
      </c>
      <c r="C265" s="247"/>
      <c r="D265" s="247"/>
      <c r="E265" s="247"/>
      <c r="F265" s="247"/>
      <c r="G265" s="247"/>
      <c r="H265" s="247"/>
      <c r="I265" s="247"/>
      <c r="J265" s="247"/>
      <c r="K265" s="247"/>
      <c r="L265" s="247"/>
      <c r="M265" s="247"/>
      <c r="N265" s="247"/>
      <c r="O265" s="247"/>
      <c r="P265" s="247"/>
      <c r="Q265" s="247"/>
      <c r="R265" s="247"/>
      <c r="S265" s="247"/>
      <c r="T265" s="247"/>
      <c r="U265" s="247"/>
      <c r="V265" s="247"/>
      <c r="W265" s="247"/>
      <c r="X265" s="247"/>
      <c r="Y265" s="247"/>
      <c r="Z265" s="247"/>
      <c r="AA265" s="247"/>
      <c r="AB265" s="247"/>
      <c r="AC265" s="247"/>
      <c r="AD265" s="247"/>
      <c r="AE265" s="247"/>
      <c r="AF265" s="247"/>
      <c r="AG265" s="247"/>
      <c r="AH265" s="247"/>
      <c r="AI265" s="247"/>
      <c r="AJ265" s="247"/>
      <c r="AK265" s="247"/>
      <c r="AL265" s="247"/>
      <c r="AM265" s="247"/>
      <c r="AN265" s="247"/>
      <c r="AO265" s="247"/>
      <c r="AP265" s="247"/>
      <c r="AQ265" s="247"/>
      <c r="AR265" s="247"/>
    </row>
    <row r="266" spans="2:44" s="1" customFormat="1" ht="8" x14ac:dyDescent="0.2"/>
    <row r="267" spans="2:44" s="1" customFormat="1" ht="10.5" x14ac:dyDescent="0.2">
      <c r="B267" s="263"/>
      <c r="C267" s="263"/>
      <c r="D267" s="244" t="s">
        <v>1055</v>
      </c>
      <c r="E267" s="244"/>
      <c r="F267" s="244"/>
      <c r="G267" s="244"/>
      <c r="H267" s="244"/>
      <c r="I267" s="244"/>
      <c r="J267" s="244"/>
      <c r="K267" s="244"/>
      <c r="L267" s="244"/>
      <c r="M267" s="244"/>
      <c r="N267" s="244"/>
      <c r="O267" s="244" t="s">
        <v>1056</v>
      </c>
      <c r="P267" s="244"/>
      <c r="Q267" s="244"/>
      <c r="R267" s="244"/>
      <c r="S267" s="244"/>
      <c r="T267" s="244"/>
      <c r="U267" s="244"/>
      <c r="V267" s="244"/>
      <c r="W267" s="244"/>
      <c r="X267" s="244"/>
      <c r="Y267" s="244" t="s">
        <v>1057</v>
      </c>
      <c r="Z267" s="244"/>
      <c r="AA267" s="244"/>
      <c r="AB267" s="244"/>
      <c r="AC267" s="244"/>
      <c r="AD267" s="244"/>
      <c r="AE267" s="244"/>
      <c r="AF267" s="244"/>
      <c r="AG267" s="244"/>
      <c r="AH267" s="244" t="s">
        <v>1056</v>
      </c>
      <c r="AI267" s="244"/>
      <c r="AJ267" s="244"/>
      <c r="AK267" s="244"/>
      <c r="AL267" s="244"/>
      <c r="AM267" s="244"/>
      <c r="AN267" s="244"/>
      <c r="AO267" s="244"/>
      <c r="AP267" s="54"/>
    </row>
    <row r="268" spans="2:44" s="1" customFormat="1" ht="10" x14ac:dyDescent="0.2">
      <c r="B268" s="262" t="s">
        <v>1149</v>
      </c>
      <c r="C268" s="262"/>
      <c r="D268" s="258">
        <v>27368315.989999998</v>
      </c>
      <c r="E268" s="258"/>
      <c r="F268" s="258"/>
      <c r="G268" s="258"/>
      <c r="H268" s="258"/>
      <c r="I268" s="258"/>
      <c r="J268" s="258"/>
      <c r="K268" s="258"/>
      <c r="L268" s="258"/>
      <c r="M268" s="258"/>
      <c r="N268" s="258"/>
      <c r="O268" s="256">
        <v>9.2652016828309695E-3</v>
      </c>
      <c r="P268" s="256"/>
      <c r="Q268" s="256"/>
      <c r="R268" s="256"/>
      <c r="S268" s="256"/>
      <c r="T268" s="256"/>
      <c r="U268" s="256"/>
      <c r="V268" s="256"/>
      <c r="W268" s="256"/>
      <c r="X268" s="256"/>
      <c r="Y268" s="254">
        <v>2365</v>
      </c>
      <c r="Z268" s="254"/>
      <c r="AA268" s="254"/>
      <c r="AB268" s="254"/>
      <c r="AC268" s="254"/>
      <c r="AD268" s="254"/>
      <c r="AE268" s="254"/>
      <c r="AF268" s="254"/>
      <c r="AG268" s="254"/>
      <c r="AH268" s="256">
        <v>5.3504366318266099E-2</v>
      </c>
      <c r="AI268" s="256"/>
      <c r="AJ268" s="256"/>
      <c r="AK268" s="256"/>
      <c r="AL268" s="256"/>
      <c r="AM268" s="256"/>
      <c r="AN268" s="256"/>
      <c r="AO268" s="256"/>
      <c r="AP268" s="55">
        <v>1</v>
      </c>
    </row>
    <row r="269" spans="2:44" s="1" customFormat="1" ht="10" x14ac:dyDescent="0.2">
      <c r="B269" s="262" t="s">
        <v>1150</v>
      </c>
      <c r="C269" s="262"/>
      <c r="D269" s="258">
        <v>105645237.47</v>
      </c>
      <c r="E269" s="258"/>
      <c r="F269" s="258"/>
      <c r="G269" s="258"/>
      <c r="H269" s="258"/>
      <c r="I269" s="258"/>
      <c r="J269" s="258"/>
      <c r="K269" s="258"/>
      <c r="L269" s="258"/>
      <c r="M269" s="258"/>
      <c r="N269" s="258"/>
      <c r="O269" s="256">
        <v>3.5764876156346999E-2</v>
      </c>
      <c r="P269" s="256"/>
      <c r="Q269" s="256"/>
      <c r="R269" s="256"/>
      <c r="S269" s="256"/>
      <c r="T269" s="256"/>
      <c r="U269" s="256"/>
      <c r="V269" s="256"/>
      <c r="W269" s="256"/>
      <c r="X269" s="256"/>
      <c r="Y269" s="254">
        <v>4621</v>
      </c>
      <c r="Z269" s="254"/>
      <c r="AA269" s="254"/>
      <c r="AB269" s="254"/>
      <c r="AC269" s="254"/>
      <c r="AD269" s="254"/>
      <c r="AE269" s="254"/>
      <c r="AF269" s="254"/>
      <c r="AG269" s="254"/>
      <c r="AH269" s="256">
        <v>0.104542780869644</v>
      </c>
      <c r="AI269" s="256"/>
      <c r="AJ269" s="256"/>
      <c r="AK269" s="256"/>
      <c r="AL269" s="256"/>
      <c r="AM269" s="256"/>
      <c r="AN269" s="256"/>
      <c r="AO269" s="256"/>
      <c r="AP269" s="55">
        <v>2</v>
      </c>
    </row>
    <row r="270" spans="2:44" s="1" customFormat="1" ht="10" x14ac:dyDescent="0.2">
      <c r="B270" s="262" t="s">
        <v>1151</v>
      </c>
      <c r="C270" s="262"/>
      <c r="D270" s="258">
        <v>206164660.83000001</v>
      </c>
      <c r="E270" s="258"/>
      <c r="F270" s="258"/>
      <c r="G270" s="258"/>
      <c r="H270" s="258"/>
      <c r="I270" s="258"/>
      <c r="J270" s="258"/>
      <c r="K270" s="258"/>
      <c r="L270" s="258"/>
      <c r="M270" s="258"/>
      <c r="N270" s="258"/>
      <c r="O270" s="256">
        <v>6.9794471941946906E-2</v>
      </c>
      <c r="P270" s="256"/>
      <c r="Q270" s="256"/>
      <c r="R270" s="256"/>
      <c r="S270" s="256"/>
      <c r="T270" s="256"/>
      <c r="U270" s="256"/>
      <c r="V270" s="256"/>
      <c r="W270" s="256"/>
      <c r="X270" s="256"/>
      <c r="Y270" s="254">
        <v>5197</v>
      </c>
      <c r="Z270" s="254"/>
      <c r="AA270" s="254"/>
      <c r="AB270" s="254"/>
      <c r="AC270" s="254"/>
      <c r="AD270" s="254"/>
      <c r="AE270" s="254"/>
      <c r="AF270" s="254"/>
      <c r="AG270" s="254"/>
      <c r="AH270" s="256">
        <v>0.117573865435953</v>
      </c>
      <c r="AI270" s="256"/>
      <c r="AJ270" s="256"/>
      <c r="AK270" s="256"/>
      <c r="AL270" s="256"/>
      <c r="AM270" s="256"/>
      <c r="AN270" s="256"/>
      <c r="AO270" s="256"/>
      <c r="AP270" s="55">
        <v>3</v>
      </c>
    </row>
    <row r="271" spans="2:44" s="1" customFormat="1" ht="10" x14ac:dyDescent="0.2">
      <c r="B271" s="262" t="s">
        <v>1152</v>
      </c>
      <c r="C271" s="262"/>
      <c r="D271" s="258">
        <v>427337488.51000297</v>
      </c>
      <c r="E271" s="258"/>
      <c r="F271" s="258"/>
      <c r="G271" s="258"/>
      <c r="H271" s="258"/>
      <c r="I271" s="258"/>
      <c r="J271" s="258"/>
      <c r="K271" s="258"/>
      <c r="L271" s="258"/>
      <c r="M271" s="258"/>
      <c r="N271" s="258"/>
      <c r="O271" s="256">
        <v>0.14466977139281501</v>
      </c>
      <c r="P271" s="256"/>
      <c r="Q271" s="256"/>
      <c r="R271" s="256"/>
      <c r="S271" s="256"/>
      <c r="T271" s="256"/>
      <c r="U271" s="256"/>
      <c r="V271" s="256"/>
      <c r="W271" s="256"/>
      <c r="X271" s="256"/>
      <c r="Y271" s="254">
        <v>6231</v>
      </c>
      <c r="Z271" s="254"/>
      <c r="AA271" s="254"/>
      <c r="AB271" s="254"/>
      <c r="AC271" s="254"/>
      <c r="AD271" s="254"/>
      <c r="AE271" s="254"/>
      <c r="AF271" s="254"/>
      <c r="AG271" s="254"/>
      <c r="AH271" s="256">
        <v>0.140966472105335</v>
      </c>
      <c r="AI271" s="256"/>
      <c r="AJ271" s="256"/>
      <c r="AK271" s="256"/>
      <c r="AL271" s="256"/>
      <c r="AM271" s="256"/>
      <c r="AN271" s="256"/>
      <c r="AO271" s="256"/>
      <c r="AP271" s="55">
        <v>4</v>
      </c>
    </row>
    <row r="272" spans="2:44" s="1" customFormat="1" ht="10" x14ac:dyDescent="0.2">
      <c r="B272" s="262" t="s">
        <v>1153</v>
      </c>
      <c r="C272" s="262"/>
      <c r="D272" s="258">
        <v>372237532.56999898</v>
      </c>
      <c r="E272" s="258"/>
      <c r="F272" s="258"/>
      <c r="G272" s="258"/>
      <c r="H272" s="258"/>
      <c r="I272" s="258"/>
      <c r="J272" s="258"/>
      <c r="K272" s="258"/>
      <c r="L272" s="258"/>
      <c r="M272" s="258"/>
      <c r="N272" s="258"/>
      <c r="O272" s="256">
        <v>0.12601636923662299</v>
      </c>
      <c r="P272" s="256"/>
      <c r="Q272" s="256"/>
      <c r="R272" s="256"/>
      <c r="S272" s="256"/>
      <c r="T272" s="256"/>
      <c r="U272" s="256"/>
      <c r="V272" s="256"/>
      <c r="W272" s="256"/>
      <c r="X272" s="256"/>
      <c r="Y272" s="254">
        <v>4606</v>
      </c>
      <c r="Z272" s="254"/>
      <c r="AA272" s="254"/>
      <c r="AB272" s="254"/>
      <c r="AC272" s="254"/>
      <c r="AD272" s="254"/>
      <c r="AE272" s="254"/>
      <c r="AF272" s="254"/>
      <c r="AG272" s="254"/>
      <c r="AH272" s="256">
        <v>0.104203429709063</v>
      </c>
      <c r="AI272" s="256"/>
      <c r="AJ272" s="256"/>
      <c r="AK272" s="256"/>
      <c r="AL272" s="256"/>
      <c r="AM272" s="256"/>
      <c r="AN272" s="256"/>
      <c r="AO272" s="256"/>
      <c r="AP272" s="55">
        <v>5</v>
      </c>
    </row>
    <row r="273" spans="2:44" s="1" customFormat="1" ht="10" x14ac:dyDescent="0.2">
      <c r="B273" s="262" t="s">
        <v>1154</v>
      </c>
      <c r="C273" s="262"/>
      <c r="D273" s="258">
        <v>110275382.66</v>
      </c>
      <c r="E273" s="258"/>
      <c r="F273" s="258"/>
      <c r="G273" s="258"/>
      <c r="H273" s="258"/>
      <c r="I273" s="258"/>
      <c r="J273" s="258"/>
      <c r="K273" s="258"/>
      <c r="L273" s="258"/>
      <c r="M273" s="258"/>
      <c r="N273" s="258"/>
      <c r="O273" s="256">
        <v>3.73323540026936E-2</v>
      </c>
      <c r="P273" s="256"/>
      <c r="Q273" s="256"/>
      <c r="R273" s="256"/>
      <c r="S273" s="256"/>
      <c r="T273" s="256"/>
      <c r="U273" s="256"/>
      <c r="V273" s="256"/>
      <c r="W273" s="256"/>
      <c r="X273" s="256"/>
      <c r="Y273" s="254">
        <v>2018</v>
      </c>
      <c r="Z273" s="254"/>
      <c r="AA273" s="254"/>
      <c r="AB273" s="254"/>
      <c r="AC273" s="254"/>
      <c r="AD273" s="254"/>
      <c r="AE273" s="254"/>
      <c r="AF273" s="254"/>
      <c r="AG273" s="254"/>
      <c r="AH273" s="256">
        <v>4.5654042803493097E-2</v>
      </c>
      <c r="AI273" s="256"/>
      <c r="AJ273" s="256"/>
      <c r="AK273" s="256"/>
      <c r="AL273" s="256"/>
      <c r="AM273" s="256"/>
      <c r="AN273" s="256"/>
      <c r="AO273" s="256"/>
      <c r="AP273" s="55">
        <v>6</v>
      </c>
    </row>
    <row r="274" spans="2:44" s="1" customFormat="1" ht="10" x14ac:dyDescent="0.2">
      <c r="B274" s="262" t="s">
        <v>1155</v>
      </c>
      <c r="C274" s="262"/>
      <c r="D274" s="258">
        <v>137115236.19</v>
      </c>
      <c r="E274" s="258"/>
      <c r="F274" s="258"/>
      <c r="G274" s="258"/>
      <c r="H274" s="258"/>
      <c r="I274" s="258"/>
      <c r="J274" s="258"/>
      <c r="K274" s="258"/>
      <c r="L274" s="258"/>
      <c r="M274" s="258"/>
      <c r="N274" s="258"/>
      <c r="O274" s="256">
        <v>4.6418651317587101E-2</v>
      </c>
      <c r="P274" s="256"/>
      <c r="Q274" s="256"/>
      <c r="R274" s="256"/>
      <c r="S274" s="256"/>
      <c r="T274" s="256"/>
      <c r="U274" s="256"/>
      <c r="V274" s="256"/>
      <c r="W274" s="256"/>
      <c r="X274" s="256"/>
      <c r="Y274" s="254">
        <v>2183</v>
      </c>
      <c r="Z274" s="254"/>
      <c r="AA274" s="254"/>
      <c r="AB274" s="254"/>
      <c r="AC274" s="254"/>
      <c r="AD274" s="254"/>
      <c r="AE274" s="254"/>
      <c r="AF274" s="254"/>
      <c r="AG274" s="254"/>
      <c r="AH274" s="256">
        <v>4.9386905569883698E-2</v>
      </c>
      <c r="AI274" s="256"/>
      <c r="AJ274" s="256"/>
      <c r="AK274" s="256"/>
      <c r="AL274" s="256"/>
      <c r="AM274" s="256"/>
      <c r="AN274" s="256"/>
      <c r="AO274" s="256"/>
      <c r="AP274" s="55">
        <v>7</v>
      </c>
    </row>
    <row r="275" spans="2:44" s="1" customFormat="1" ht="10" x14ac:dyDescent="0.2">
      <c r="B275" s="262" t="s">
        <v>1156</v>
      </c>
      <c r="C275" s="262"/>
      <c r="D275" s="258">
        <v>166308528.59</v>
      </c>
      <c r="E275" s="258"/>
      <c r="F275" s="258"/>
      <c r="G275" s="258"/>
      <c r="H275" s="258"/>
      <c r="I275" s="258"/>
      <c r="J275" s="258"/>
      <c r="K275" s="258"/>
      <c r="L275" s="258"/>
      <c r="M275" s="258"/>
      <c r="N275" s="258"/>
      <c r="O275" s="256">
        <v>5.6301675979049101E-2</v>
      </c>
      <c r="P275" s="256"/>
      <c r="Q275" s="256"/>
      <c r="R275" s="256"/>
      <c r="S275" s="256"/>
      <c r="T275" s="256"/>
      <c r="U275" s="256"/>
      <c r="V275" s="256"/>
      <c r="W275" s="256"/>
      <c r="X275" s="256"/>
      <c r="Y275" s="254">
        <v>2508</v>
      </c>
      <c r="Z275" s="254"/>
      <c r="AA275" s="254"/>
      <c r="AB275" s="254"/>
      <c r="AC275" s="254"/>
      <c r="AD275" s="254"/>
      <c r="AE275" s="254"/>
      <c r="AF275" s="254"/>
      <c r="AG275" s="254"/>
      <c r="AH275" s="256">
        <v>5.6739514049138101E-2</v>
      </c>
      <c r="AI275" s="256"/>
      <c r="AJ275" s="256"/>
      <c r="AK275" s="256"/>
      <c r="AL275" s="256"/>
      <c r="AM275" s="256"/>
      <c r="AN275" s="256"/>
      <c r="AO275" s="256"/>
      <c r="AP275" s="55">
        <v>8</v>
      </c>
    </row>
    <row r="276" spans="2:44" s="1" customFormat="1" ht="10" x14ac:dyDescent="0.2">
      <c r="B276" s="262" t="s">
        <v>1157</v>
      </c>
      <c r="C276" s="262"/>
      <c r="D276" s="258">
        <v>160452191.84</v>
      </c>
      <c r="E276" s="258"/>
      <c r="F276" s="258"/>
      <c r="G276" s="258"/>
      <c r="H276" s="258"/>
      <c r="I276" s="258"/>
      <c r="J276" s="258"/>
      <c r="K276" s="258"/>
      <c r="L276" s="258"/>
      <c r="M276" s="258"/>
      <c r="N276" s="258"/>
      <c r="O276" s="256">
        <v>5.43190862891628E-2</v>
      </c>
      <c r="P276" s="256"/>
      <c r="Q276" s="256"/>
      <c r="R276" s="256"/>
      <c r="S276" s="256"/>
      <c r="T276" s="256"/>
      <c r="U276" s="256"/>
      <c r="V276" s="256"/>
      <c r="W276" s="256"/>
      <c r="X276" s="256"/>
      <c r="Y276" s="254">
        <v>2159</v>
      </c>
      <c r="Z276" s="254"/>
      <c r="AA276" s="254"/>
      <c r="AB276" s="254"/>
      <c r="AC276" s="254"/>
      <c r="AD276" s="254"/>
      <c r="AE276" s="254"/>
      <c r="AF276" s="254"/>
      <c r="AG276" s="254"/>
      <c r="AH276" s="256">
        <v>4.8843943712954203E-2</v>
      </c>
      <c r="AI276" s="256"/>
      <c r="AJ276" s="256"/>
      <c r="AK276" s="256"/>
      <c r="AL276" s="256"/>
      <c r="AM276" s="256"/>
      <c r="AN276" s="256"/>
      <c r="AO276" s="256"/>
      <c r="AP276" s="55">
        <v>9</v>
      </c>
    </row>
    <row r="277" spans="2:44" s="1" customFormat="1" ht="10" x14ac:dyDescent="0.2">
      <c r="B277" s="262" t="s">
        <v>1158</v>
      </c>
      <c r="C277" s="262"/>
      <c r="D277" s="258">
        <v>208693698.00999999</v>
      </c>
      <c r="E277" s="258"/>
      <c r="F277" s="258"/>
      <c r="G277" s="258"/>
      <c r="H277" s="258"/>
      <c r="I277" s="258"/>
      <c r="J277" s="258"/>
      <c r="K277" s="258"/>
      <c r="L277" s="258"/>
      <c r="M277" s="258"/>
      <c r="N277" s="258"/>
      <c r="O277" s="256">
        <v>7.0650645904007103E-2</v>
      </c>
      <c r="P277" s="256"/>
      <c r="Q277" s="256"/>
      <c r="R277" s="256"/>
      <c r="S277" s="256"/>
      <c r="T277" s="256"/>
      <c r="U277" s="256"/>
      <c r="V277" s="256"/>
      <c r="W277" s="256"/>
      <c r="X277" s="256"/>
      <c r="Y277" s="254">
        <v>2144</v>
      </c>
      <c r="Z277" s="254"/>
      <c r="AA277" s="254"/>
      <c r="AB277" s="254"/>
      <c r="AC277" s="254"/>
      <c r="AD277" s="254"/>
      <c r="AE277" s="254"/>
      <c r="AF277" s="254"/>
      <c r="AG277" s="254"/>
      <c r="AH277" s="256">
        <v>4.8504592552373202E-2</v>
      </c>
      <c r="AI277" s="256"/>
      <c r="AJ277" s="256"/>
      <c r="AK277" s="256"/>
      <c r="AL277" s="256"/>
      <c r="AM277" s="256"/>
      <c r="AN277" s="256"/>
      <c r="AO277" s="256"/>
      <c r="AP277" s="55">
        <v>10</v>
      </c>
    </row>
    <row r="278" spans="2:44" s="1" customFormat="1" ht="10" x14ac:dyDescent="0.2">
      <c r="B278" s="262" t="s">
        <v>1159</v>
      </c>
      <c r="C278" s="262"/>
      <c r="D278" s="258">
        <v>481310795.75</v>
      </c>
      <c r="E278" s="258"/>
      <c r="F278" s="258"/>
      <c r="G278" s="258"/>
      <c r="H278" s="258"/>
      <c r="I278" s="258"/>
      <c r="J278" s="258"/>
      <c r="K278" s="258"/>
      <c r="L278" s="258"/>
      <c r="M278" s="258"/>
      <c r="N278" s="258"/>
      <c r="O278" s="256">
        <v>0.16294176069791899</v>
      </c>
      <c r="P278" s="256"/>
      <c r="Q278" s="256"/>
      <c r="R278" s="256"/>
      <c r="S278" s="256"/>
      <c r="T278" s="256"/>
      <c r="U278" s="256"/>
      <c r="V278" s="256"/>
      <c r="W278" s="256"/>
      <c r="X278" s="256"/>
      <c r="Y278" s="254">
        <v>5562</v>
      </c>
      <c r="Z278" s="254"/>
      <c r="AA278" s="254"/>
      <c r="AB278" s="254"/>
      <c r="AC278" s="254"/>
      <c r="AD278" s="254"/>
      <c r="AE278" s="254"/>
      <c r="AF278" s="254"/>
      <c r="AG278" s="254"/>
      <c r="AH278" s="256">
        <v>0.12583141034342299</v>
      </c>
      <c r="AI278" s="256"/>
      <c r="AJ278" s="256"/>
      <c r="AK278" s="256"/>
      <c r="AL278" s="256"/>
      <c r="AM278" s="256"/>
      <c r="AN278" s="256"/>
      <c r="AO278" s="256"/>
      <c r="AP278" s="55">
        <v>11</v>
      </c>
    </row>
    <row r="279" spans="2:44" s="1" customFormat="1" ht="10" x14ac:dyDescent="0.2">
      <c r="B279" s="262" t="s">
        <v>1160</v>
      </c>
      <c r="C279" s="262"/>
      <c r="D279" s="258">
        <v>209322602.61000001</v>
      </c>
      <c r="E279" s="258"/>
      <c r="F279" s="258"/>
      <c r="G279" s="258"/>
      <c r="H279" s="258"/>
      <c r="I279" s="258"/>
      <c r="J279" s="258"/>
      <c r="K279" s="258"/>
      <c r="L279" s="258"/>
      <c r="M279" s="258"/>
      <c r="N279" s="258"/>
      <c r="O279" s="256">
        <v>7.0863553704413496E-2</v>
      </c>
      <c r="P279" s="256"/>
      <c r="Q279" s="256"/>
      <c r="R279" s="256"/>
      <c r="S279" s="256"/>
      <c r="T279" s="256"/>
      <c r="U279" s="256"/>
      <c r="V279" s="256"/>
      <c r="W279" s="256"/>
      <c r="X279" s="256"/>
      <c r="Y279" s="254">
        <v>2019</v>
      </c>
      <c r="Z279" s="254"/>
      <c r="AA279" s="254"/>
      <c r="AB279" s="254"/>
      <c r="AC279" s="254"/>
      <c r="AD279" s="254"/>
      <c r="AE279" s="254"/>
      <c r="AF279" s="254"/>
      <c r="AG279" s="254"/>
      <c r="AH279" s="256">
        <v>4.5676666214198497E-2</v>
      </c>
      <c r="AI279" s="256"/>
      <c r="AJ279" s="256"/>
      <c r="AK279" s="256"/>
      <c r="AL279" s="256"/>
      <c r="AM279" s="256"/>
      <c r="AN279" s="256"/>
      <c r="AO279" s="256"/>
      <c r="AP279" s="55">
        <v>12</v>
      </c>
    </row>
    <row r="280" spans="2:44" s="1" customFormat="1" ht="10" x14ac:dyDescent="0.2">
      <c r="B280" s="262" t="s">
        <v>1161</v>
      </c>
      <c r="C280" s="262"/>
      <c r="D280" s="258">
        <v>97968574.469999894</v>
      </c>
      <c r="E280" s="258"/>
      <c r="F280" s="258"/>
      <c r="G280" s="258"/>
      <c r="H280" s="258"/>
      <c r="I280" s="258"/>
      <c r="J280" s="258"/>
      <c r="K280" s="258"/>
      <c r="L280" s="258"/>
      <c r="M280" s="258"/>
      <c r="N280" s="258"/>
      <c r="O280" s="256">
        <v>3.3166037741439898E-2</v>
      </c>
      <c r="P280" s="256"/>
      <c r="Q280" s="256"/>
      <c r="R280" s="256"/>
      <c r="S280" s="256"/>
      <c r="T280" s="256"/>
      <c r="U280" s="256"/>
      <c r="V280" s="256"/>
      <c r="W280" s="256"/>
      <c r="X280" s="256"/>
      <c r="Y280" s="254">
        <v>855</v>
      </c>
      <c r="Z280" s="254"/>
      <c r="AA280" s="254"/>
      <c r="AB280" s="254"/>
      <c r="AC280" s="254"/>
      <c r="AD280" s="254"/>
      <c r="AE280" s="254"/>
      <c r="AF280" s="254"/>
      <c r="AG280" s="254"/>
      <c r="AH280" s="256">
        <v>1.9343016153115199E-2</v>
      </c>
      <c r="AI280" s="256"/>
      <c r="AJ280" s="256"/>
      <c r="AK280" s="256"/>
      <c r="AL280" s="256"/>
      <c r="AM280" s="256"/>
      <c r="AN280" s="256"/>
      <c r="AO280" s="256"/>
      <c r="AP280" s="55">
        <v>13</v>
      </c>
    </row>
    <row r="281" spans="2:44" s="1" customFormat="1" ht="10" x14ac:dyDescent="0.2">
      <c r="B281" s="262" t="s">
        <v>1162</v>
      </c>
      <c r="C281" s="262"/>
      <c r="D281" s="258">
        <v>243682133.63999999</v>
      </c>
      <c r="E281" s="258"/>
      <c r="F281" s="258"/>
      <c r="G281" s="258"/>
      <c r="H281" s="258"/>
      <c r="I281" s="258"/>
      <c r="J281" s="258"/>
      <c r="K281" s="258"/>
      <c r="L281" s="258"/>
      <c r="M281" s="258"/>
      <c r="N281" s="258"/>
      <c r="O281" s="256">
        <v>8.2495543953165495E-2</v>
      </c>
      <c r="P281" s="256"/>
      <c r="Q281" s="256"/>
      <c r="R281" s="256"/>
      <c r="S281" s="256"/>
      <c r="T281" s="256"/>
      <c r="U281" s="256"/>
      <c r="V281" s="256"/>
      <c r="W281" s="256"/>
      <c r="X281" s="256"/>
      <c r="Y281" s="254">
        <v>1734</v>
      </c>
      <c r="Z281" s="254"/>
      <c r="AA281" s="254"/>
      <c r="AB281" s="254"/>
      <c r="AC281" s="254"/>
      <c r="AD281" s="254"/>
      <c r="AE281" s="254"/>
      <c r="AF281" s="254"/>
      <c r="AG281" s="254"/>
      <c r="AH281" s="256">
        <v>3.9228994163160003E-2</v>
      </c>
      <c r="AI281" s="256"/>
      <c r="AJ281" s="256"/>
      <c r="AK281" s="256"/>
      <c r="AL281" s="256"/>
      <c r="AM281" s="256"/>
      <c r="AN281" s="256"/>
      <c r="AO281" s="256"/>
      <c r="AP281" s="55">
        <v>14</v>
      </c>
    </row>
    <row r="282" spans="2:44" s="1" customFormat="1" ht="10.5" x14ac:dyDescent="0.2">
      <c r="B282" s="263"/>
      <c r="C282" s="263"/>
      <c r="D282" s="259">
        <v>2953882379.1300001</v>
      </c>
      <c r="E282" s="259"/>
      <c r="F282" s="259"/>
      <c r="G282" s="259"/>
      <c r="H282" s="259"/>
      <c r="I282" s="259"/>
      <c r="J282" s="259"/>
      <c r="K282" s="259"/>
      <c r="L282" s="259"/>
      <c r="M282" s="259"/>
      <c r="N282" s="259"/>
      <c r="O282" s="257">
        <v>1</v>
      </c>
      <c r="P282" s="257"/>
      <c r="Q282" s="257"/>
      <c r="R282" s="257"/>
      <c r="S282" s="257"/>
      <c r="T282" s="257"/>
      <c r="U282" s="257"/>
      <c r="V282" s="257"/>
      <c r="W282" s="257"/>
      <c r="X282" s="257"/>
      <c r="Y282" s="255">
        <v>44202</v>
      </c>
      <c r="Z282" s="255"/>
      <c r="AA282" s="255"/>
      <c r="AB282" s="255"/>
      <c r="AC282" s="255"/>
      <c r="AD282" s="255"/>
      <c r="AE282" s="255"/>
      <c r="AF282" s="255"/>
      <c r="AG282" s="255"/>
      <c r="AH282" s="257">
        <v>1</v>
      </c>
      <c r="AI282" s="257"/>
      <c r="AJ282" s="257"/>
      <c r="AK282" s="257"/>
      <c r="AL282" s="257"/>
      <c r="AM282" s="257"/>
      <c r="AN282" s="257"/>
      <c r="AO282" s="257"/>
      <c r="AP282" s="56"/>
    </row>
    <row r="283" spans="2:44" s="1" customFormat="1" ht="8" x14ac:dyDescent="0.2"/>
    <row r="284" spans="2:44" s="1" customFormat="1" ht="13" x14ac:dyDescent="0.2">
      <c r="B284" s="247" t="s">
        <v>1183</v>
      </c>
      <c r="C284" s="247"/>
      <c r="D284" s="247"/>
      <c r="E284" s="247"/>
      <c r="F284" s="247"/>
      <c r="G284" s="247"/>
      <c r="H284" s="247"/>
      <c r="I284" s="247"/>
      <c r="J284" s="247"/>
      <c r="K284" s="247"/>
      <c r="L284" s="247"/>
      <c r="M284" s="247"/>
      <c r="N284" s="247"/>
      <c r="O284" s="247"/>
      <c r="P284" s="247"/>
      <c r="Q284" s="247"/>
      <c r="R284" s="247"/>
      <c r="S284" s="247"/>
      <c r="T284" s="247"/>
      <c r="U284" s="247"/>
      <c r="V284" s="247"/>
      <c r="W284" s="247"/>
      <c r="X284" s="247"/>
      <c r="Y284" s="247"/>
      <c r="Z284" s="247"/>
      <c r="AA284" s="247"/>
      <c r="AB284" s="247"/>
      <c r="AC284" s="247"/>
      <c r="AD284" s="247"/>
      <c r="AE284" s="247"/>
      <c r="AF284" s="247"/>
      <c r="AG284" s="247"/>
      <c r="AH284" s="247"/>
      <c r="AI284" s="247"/>
      <c r="AJ284" s="247"/>
      <c r="AK284" s="247"/>
      <c r="AL284" s="247"/>
      <c r="AM284" s="247"/>
      <c r="AN284" s="247"/>
      <c r="AO284" s="247"/>
      <c r="AP284" s="247"/>
      <c r="AQ284" s="247"/>
      <c r="AR284" s="247"/>
    </row>
    <row r="285" spans="2:44" s="1" customFormat="1" ht="8" x14ac:dyDescent="0.2"/>
    <row r="286" spans="2:44" s="1" customFormat="1" ht="10.5" x14ac:dyDescent="0.2">
      <c r="B286" s="244" t="s">
        <v>1058</v>
      </c>
      <c r="C286" s="244"/>
      <c r="D286" s="244" t="s">
        <v>1055</v>
      </c>
      <c r="E286" s="244"/>
      <c r="F286" s="244"/>
      <c r="G286" s="244"/>
      <c r="H286" s="244"/>
      <c r="I286" s="244"/>
      <c r="J286" s="244"/>
      <c r="K286" s="244"/>
      <c r="L286" s="244"/>
      <c r="M286" s="244"/>
      <c r="N286" s="244"/>
      <c r="O286" s="244" t="s">
        <v>1056</v>
      </c>
      <c r="P286" s="244"/>
      <c r="Q286" s="244"/>
      <c r="R286" s="244"/>
      <c r="S286" s="244"/>
      <c r="T286" s="244"/>
      <c r="U286" s="244"/>
      <c r="V286" s="244"/>
      <c r="W286" s="244"/>
      <c r="X286" s="244"/>
      <c r="Y286" s="244" t="s">
        <v>1057</v>
      </c>
      <c r="Z286" s="244"/>
      <c r="AA286" s="244"/>
      <c r="AB286" s="244"/>
      <c r="AC286" s="244"/>
      <c r="AD286" s="244"/>
      <c r="AE286" s="244"/>
      <c r="AF286" s="244"/>
      <c r="AG286" s="244"/>
      <c r="AH286" s="244" t="s">
        <v>1056</v>
      </c>
      <c r="AI286" s="244"/>
      <c r="AJ286" s="244"/>
      <c r="AK286" s="244"/>
      <c r="AL286" s="244"/>
      <c r="AM286" s="244"/>
      <c r="AN286" s="244"/>
      <c r="AO286" s="244"/>
    </row>
    <row r="287" spans="2:44" s="1" customFormat="1" ht="10" x14ac:dyDescent="0.2">
      <c r="B287" s="262" t="s">
        <v>1163</v>
      </c>
      <c r="C287" s="262"/>
      <c r="D287" s="258">
        <v>51475120.510000102</v>
      </c>
      <c r="E287" s="258"/>
      <c r="F287" s="258"/>
      <c r="G287" s="258"/>
      <c r="H287" s="258"/>
      <c r="I287" s="258"/>
      <c r="J287" s="258"/>
      <c r="K287" s="258"/>
      <c r="L287" s="258"/>
      <c r="M287" s="258"/>
      <c r="N287" s="258"/>
      <c r="O287" s="256">
        <v>1.7426259377721399E-2</v>
      </c>
      <c r="P287" s="256"/>
      <c r="Q287" s="256"/>
      <c r="R287" s="256"/>
      <c r="S287" s="256"/>
      <c r="T287" s="256"/>
      <c r="U287" s="256"/>
      <c r="V287" s="256"/>
      <c r="W287" s="256"/>
      <c r="X287" s="256"/>
      <c r="Y287" s="254">
        <v>2471</v>
      </c>
      <c r="Z287" s="254"/>
      <c r="AA287" s="254"/>
      <c r="AB287" s="254"/>
      <c r="AC287" s="254"/>
      <c r="AD287" s="254"/>
      <c r="AE287" s="254"/>
      <c r="AF287" s="254"/>
      <c r="AG287" s="254"/>
      <c r="AH287" s="256">
        <v>5.5902447853038301E-2</v>
      </c>
      <c r="AI287" s="256"/>
      <c r="AJ287" s="256"/>
      <c r="AK287" s="256"/>
      <c r="AL287" s="256"/>
      <c r="AM287" s="256"/>
      <c r="AN287" s="256"/>
      <c r="AO287" s="256"/>
    </row>
    <row r="288" spans="2:44" s="1" customFormat="1" ht="10" x14ac:dyDescent="0.2">
      <c r="B288" s="262" t="s">
        <v>1060</v>
      </c>
      <c r="C288" s="262"/>
      <c r="D288" s="258">
        <v>151946929.33000001</v>
      </c>
      <c r="E288" s="258"/>
      <c r="F288" s="258"/>
      <c r="G288" s="258"/>
      <c r="H288" s="258"/>
      <c r="I288" s="258"/>
      <c r="J288" s="258"/>
      <c r="K288" s="258"/>
      <c r="L288" s="258"/>
      <c r="M288" s="258"/>
      <c r="N288" s="258"/>
      <c r="O288" s="256">
        <v>5.1439735855275497E-2</v>
      </c>
      <c r="P288" s="256"/>
      <c r="Q288" s="256"/>
      <c r="R288" s="256"/>
      <c r="S288" s="256"/>
      <c r="T288" s="256"/>
      <c r="U288" s="256"/>
      <c r="V288" s="256"/>
      <c r="W288" s="256"/>
      <c r="X288" s="256"/>
      <c r="Y288" s="254">
        <v>6418</v>
      </c>
      <c r="Z288" s="254"/>
      <c r="AA288" s="254"/>
      <c r="AB288" s="254"/>
      <c r="AC288" s="254"/>
      <c r="AD288" s="254"/>
      <c r="AE288" s="254"/>
      <c r="AF288" s="254"/>
      <c r="AG288" s="254"/>
      <c r="AH288" s="256">
        <v>0.145197049907244</v>
      </c>
      <c r="AI288" s="256"/>
      <c r="AJ288" s="256"/>
      <c r="AK288" s="256"/>
      <c r="AL288" s="256"/>
      <c r="AM288" s="256"/>
      <c r="AN288" s="256"/>
      <c r="AO288" s="256"/>
    </row>
    <row r="289" spans="2:41" s="1" customFormat="1" ht="10" x14ac:dyDescent="0.2">
      <c r="B289" s="262" t="s">
        <v>1061</v>
      </c>
      <c r="C289" s="262"/>
      <c r="D289" s="258">
        <v>157099484.47</v>
      </c>
      <c r="E289" s="258"/>
      <c r="F289" s="258"/>
      <c r="G289" s="258"/>
      <c r="H289" s="258"/>
      <c r="I289" s="258"/>
      <c r="J289" s="258"/>
      <c r="K289" s="258"/>
      <c r="L289" s="258"/>
      <c r="M289" s="258"/>
      <c r="N289" s="258"/>
      <c r="O289" s="256">
        <v>5.31840690678652E-2</v>
      </c>
      <c r="P289" s="256"/>
      <c r="Q289" s="256"/>
      <c r="R289" s="256"/>
      <c r="S289" s="256"/>
      <c r="T289" s="256"/>
      <c r="U289" s="256"/>
      <c r="V289" s="256"/>
      <c r="W289" s="256"/>
      <c r="X289" s="256"/>
      <c r="Y289" s="254">
        <v>4269</v>
      </c>
      <c r="Z289" s="254"/>
      <c r="AA289" s="254"/>
      <c r="AB289" s="254"/>
      <c r="AC289" s="254"/>
      <c r="AD289" s="254"/>
      <c r="AE289" s="254"/>
      <c r="AF289" s="254"/>
      <c r="AG289" s="254"/>
      <c r="AH289" s="256">
        <v>9.6579340301343797E-2</v>
      </c>
      <c r="AI289" s="256"/>
      <c r="AJ289" s="256"/>
      <c r="AK289" s="256"/>
      <c r="AL289" s="256"/>
      <c r="AM289" s="256"/>
      <c r="AN289" s="256"/>
      <c r="AO289" s="256"/>
    </row>
    <row r="290" spans="2:41" s="1" customFormat="1" ht="10" x14ac:dyDescent="0.2">
      <c r="B290" s="262" t="s">
        <v>1062</v>
      </c>
      <c r="C290" s="262"/>
      <c r="D290" s="258">
        <v>209092038.21999899</v>
      </c>
      <c r="E290" s="258"/>
      <c r="F290" s="258"/>
      <c r="G290" s="258"/>
      <c r="H290" s="258"/>
      <c r="I290" s="258"/>
      <c r="J290" s="258"/>
      <c r="K290" s="258"/>
      <c r="L290" s="258"/>
      <c r="M290" s="258"/>
      <c r="N290" s="258"/>
      <c r="O290" s="256">
        <v>7.0785499008793398E-2</v>
      </c>
      <c r="P290" s="256"/>
      <c r="Q290" s="256"/>
      <c r="R290" s="256"/>
      <c r="S290" s="256"/>
      <c r="T290" s="256"/>
      <c r="U290" s="256"/>
      <c r="V290" s="256"/>
      <c r="W290" s="256"/>
      <c r="X290" s="256"/>
      <c r="Y290" s="254">
        <v>4448</v>
      </c>
      <c r="Z290" s="254"/>
      <c r="AA290" s="254"/>
      <c r="AB290" s="254"/>
      <c r="AC290" s="254"/>
      <c r="AD290" s="254"/>
      <c r="AE290" s="254"/>
      <c r="AF290" s="254"/>
      <c r="AG290" s="254"/>
      <c r="AH290" s="256">
        <v>0.10062893081761</v>
      </c>
      <c r="AI290" s="256"/>
      <c r="AJ290" s="256"/>
      <c r="AK290" s="256"/>
      <c r="AL290" s="256"/>
      <c r="AM290" s="256"/>
      <c r="AN290" s="256"/>
      <c r="AO290" s="256"/>
    </row>
    <row r="291" spans="2:41" s="1" customFormat="1" ht="10" x14ac:dyDescent="0.2">
      <c r="B291" s="262" t="s">
        <v>1063</v>
      </c>
      <c r="C291" s="262"/>
      <c r="D291" s="258">
        <v>232481113.08000001</v>
      </c>
      <c r="E291" s="258"/>
      <c r="F291" s="258"/>
      <c r="G291" s="258"/>
      <c r="H291" s="258"/>
      <c r="I291" s="258"/>
      <c r="J291" s="258"/>
      <c r="K291" s="258"/>
      <c r="L291" s="258"/>
      <c r="M291" s="258"/>
      <c r="N291" s="258"/>
      <c r="O291" s="256">
        <v>7.8703578288202597E-2</v>
      </c>
      <c r="P291" s="256"/>
      <c r="Q291" s="256"/>
      <c r="R291" s="256"/>
      <c r="S291" s="256"/>
      <c r="T291" s="256"/>
      <c r="U291" s="256"/>
      <c r="V291" s="256"/>
      <c r="W291" s="256"/>
      <c r="X291" s="256"/>
      <c r="Y291" s="254">
        <v>3846</v>
      </c>
      <c r="Z291" s="254"/>
      <c r="AA291" s="254"/>
      <c r="AB291" s="254"/>
      <c r="AC291" s="254"/>
      <c r="AD291" s="254"/>
      <c r="AE291" s="254"/>
      <c r="AF291" s="254"/>
      <c r="AG291" s="254"/>
      <c r="AH291" s="256">
        <v>8.7009637572960499E-2</v>
      </c>
      <c r="AI291" s="256"/>
      <c r="AJ291" s="256"/>
      <c r="AK291" s="256"/>
      <c r="AL291" s="256"/>
      <c r="AM291" s="256"/>
      <c r="AN291" s="256"/>
      <c r="AO291" s="256"/>
    </row>
    <row r="292" spans="2:41" s="1" customFormat="1" ht="10" x14ac:dyDescent="0.2">
      <c r="B292" s="262" t="s">
        <v>1064</v>
      </c>
      <c r="C292" s="262"/>
      <c r="D292" s="258">
        <v>238960904.480001</v>
      </c>
      <c r="E292" s="258"/>
      <c r="F292" s="258"/>
      <c r="G292" s="258"/>
      <c r="H292" s="258"/>
      <c r="I292" s="258"/>
      <c r="J292" s="258"/>
      <c r="K292" s="258"/>
      <c r="L292" s="258"/>
      <c r="M292" s="258"/>
      <c r="N292" s="258"/>
      <c r="O292" s="256">
        <v>8.0897230765966097E-2</v>
      </c>
      <c r="P292" s="256"/>
      <c r="Q292" s="256"/>
      <c r="R292" s="256"/>
      <c r="S292" s="256"/>
      <c r="T292" s="256"/>
      <c r="U292" s="256"/>
      <c r="V292" s="256"/>
      <c r="W292" s="256"/>
      <c r="X292" s="256"/>
      <c r="Y292" s="254">
        <v>3466</v>
      </c>
      <c r="Z292" s="254"/>
      <c r="AA292" s="254"/>
      <c r="AB292" s="254"/>
      <c r="AC292" s="254"/>
      <c r="AD292" s="254"/>
      <c r="AE292" s="254"/>
      <c r="AF292" s="254"/>
      <c r="AG292" s="254"/>
      <c r="AH292" s="256">
        <v>7.8412741504909303E-2</v>
      </c>
      <c r="AI292" s="256"/>
      <c r="AJ292" s="256"/>
      <c r="AK292" s="256"/>
      <c r="AL292" s="256"/>
      <c r="AM292" s="256"/>
      <c r="AN292" s="256"/>
      <c r="AO292" s="256"/>
    </row>
    <row r="293" spans="2:41" s="1" customFormat="1" ht="10" x14ac:dyDescent="0.2">
      <c r="B293" s="262" t="s">
        <v>1065</v>
      </c>
      <c r="C293" s="262"/>
      <c r="D293" s="258">
        <v>310303935</v>
      </c>
      <c r="E293" s="258"/>
      <c r="F293" s="258"/>
      <c r="G293" s="258"/>
      <c r="H293" s="258"/>
      <c r="I293" s="258"/>
      <c r="J293" s="258"/>
      <c r="K293" s="258"/>
      <c r="L293" s="258"/>
      <c r="M293" s="258"/>
      <c r="N293" s="258"/>
      <c r="O293" s="256">
        <v>0.105049523025149</v>
      </c>
      <c r="P293" s="256"/>
      <c r="Q293" s="256"/>
      <c r="R293" s="256"/>
      <c r="S293" s="256"/>
      <c r="T293" s="256"/>
      <c r="U293" s="256"/>
      <c r="V293" s="256"/>
      <c r="W293" s="256"/>
      <c r="X293" s="256"/>
      <c r="Y293" s="254">
        <v>4002</v>
      </c>
      <c r="Z293" s="254"/>
      <c r="AA293" s="254"/>
      <c r="AB293" s="254"/>
      <c r="AC293" s="254"/>
      <c r="AD293" s="254"/>
      <c r="AE293" s="254"/>
      <c r="AF293" s="254"/>
      <c r="AG293" s="254"/>
      <c r="AH293" s="256">
        <v>9.0538889643002607E-2</v>
      </c>
      <c r="AI293" s="256"/>
      <c r="AJ293" s="256"/>
      <c r="AK293" s="256"/>
      <c r="AL293" s="256"/>
      <c r="AM293" s="256"/>
      <c r="AN293" s="256"/>
      <c r="AO293" s="256"/>
    </row>
    <row r="294" spans="2:41" s="1" customFormat="1" ht="10" x14ac:dyDescent="0.2">
      <c r="B294" s="262" t="s">
        <v>1066</v>
      </c>
      <c r="C294" s="262"/>
      <c r="D294" s="258">
        <v>297237658.37000102</v>
      </c>
      <c r="E294" s="258"/>
      <c r="F294" s="258"/>
      <c r="G294" s="258"/>
      <c r="H294" s="258"/>
      <c r="I294" s="258"/>
      <c r="J294" s="258"/>
      <c r="K294" s="258"/>
      <c r="L294" s="258"/>
      <c r="M294" s="258"/>
      <c r="N294" s="258"/>
      <c r="O294" s="256">
        <v>0.100626098205557</v>
      </c>
      <c r="P294" s="256"/>
      <c r="Q294" s="256"/>
      <c r="R294" s="256"/>
      <c r="S294" s="256"/>
      <c r="T294" s="256"/>
      <c r="U294" s="256"/>
      <c r="V294" s="256"/>
      <c r="W294" s="256"/>
      <c r="X294" s="256"/>
      <c r="Y294" s="254">
        <v>3320</v>
      </c>
      <c r="Z294" s="254"/>
      <c r="AA294" s="254"/>
      <c r="AB294" s="254"/>
      <c r="AC294" s="254"/>
      <c r="AD294" s="254"/>
      <c r="AE294" s="254"/>
      <c r="AF294" s="254"/>
      <c r="AG294" s="254"/>
      <c r="AH294" s="256">
        <v>7.5109723541921206E-2</v>
      </c>
      <c r="AI294" s="256"/>
      <c r="AJ294" s="256"/>
      <c r="AK294" s="256"/>
      <c r="AL294" s="256"/>
      <c r="AM294" s="256"/>
      <c r="AN294" s="256"/>
      <c r="AO294" s="256"/>
    </row>
    <row r="295" spans="2:41" s="1" customFormat="1" ht="10" x14ac:dyDescent="0.2">
      <c r="B295" s="262" t="s">
        <v>1067</v>
      </c>
      <c r="C295" s="262"/>
      <c r="D295" s="258">
        <v>268382352.43000099</v>
      </c>
      <c r="E295" s="258"/>
      <c r="F295" s="258"/>
      <c r="G295" s="258"/>
      <c r="H295" s="258"/>
      <c r="I295" s="258"/>
      <c r="J295" s="258"/>
      <c r="K295" s="258"/>
      <c r="L295" s="258"/>
      <c r="M295" s="258"/>
      <c r="N295" s="258"/>
      <c r="O295" s="256">
        <v>9.0857494640340597E-2</v>
      </c>
      <c r="P295" s="256"/>
      <c r="Q295" s="256"/>
      <c r="R295" s="256"/>
      <c r="S295" s="256"/>
      <c r="T295" s="256"/>
      <c r="U295" s="256"/>
      <c r="V295" s="256"/>
      <c r="W295" s="256"/>
      <c r="X295" s="256"/>
      <c r="Y295" s="254">
        <v>2909</v>
      </c>
      <c r="Z295" s="254"/>
      <c r="AA295" s="254"/>
      <c r="AB295" s="254"/>
      <c r="AC295" s="254"/>
      <c r="AD295" s="254"/>
      <c r="AE295" s="254"/>
      <c r="AF295" s="254"/>
      <c r="AG295" s="254"/>
      <c r="AH295" s="256">
        <v>6.5811501742002607E-2</v>
      </c>
      <c r="AI295" s="256"/>
      <c r="AJ295" s="256"/>
      <c r="AK295" s="256"/>
      <c r="AL295" s="256"/>
      <c r="AM295" s="256"/>
      <c r="AN295" s="256"/>
      <c r="AO295" s="256"/>
    </row>
    <row r="296" spans="2:41" s="1" customFormat="1" ht="10" x14ac:dyDescent="0.2">
      <c r="B296" s="262" t="s">
        <v>1068</v>
      </c>
      <c r="C296" s="262"/>
      <c r="D296" s="258">
        <v>436451155.18999898</v>
      </c>
      <c r="E296" s="258"/>
      <c r="F296" s="258"/>
      <c r="G296" s="258"/>
      <c r="H296" s="258"/>
      <c r="I296" s="258"/>
      <c r="J296" s="258"/>
      <c r="K296" s="258"/>
      <c r="L296" s="258"/>
      <c r="M296" s="258"/>
      <c r="N296" s="258"/>
      <c r="O296" s="256">
        <v>0.147755089462481</v>
      </c>
      <c r="P296" s="256"/>
      <c r="Q296" s="256"/>
      <c r="R296" s="256"/>
      <c r="S296" s="256"/>
      <c r="T296" s="256"/>
      <c r="U296" s="256"/>
      <c r="V296" s="256"/>
      <c r="W296" s="256"/>
      <c r="X296" s="256"/>
      <c r="Y296" s="254">
        <v>4255</v>
      </c>
      <c r="Z296" s="254"/>
      <c r="AA296" s="254"/>
      <c r="AB296" s="254"/>
      <c r="AC296" s="254"/>
      <c r="AD296" s="254"/>
      <c r="AE296" s="254"/>
      <c r="AF296" s="254"/>
      <c r="AG296" s="254"/>
      <c r="AH296" s="256">
        <v>9.6262612551468299E-2</v>
      </c>
      <c r="AI296" s="256"/>
      <c r="AJ296" s="256"/>
      <c r="AK296" s="256"/>
      <c r="AL296" s="256"/>
      <c r="AM296" s="256"/>
      <c r="AN296" s="256"/>
      <c r="AO296" s="256"/>
    </row>
    <row r="297" spans="2:41" s="1" customFormat="1" ht="10" x14ac:dyDescent="0.2">
      <c r="B297" s="262" t="s">
        <v>1069</v>
      </c>
      <c r="C297" s="262"/>
      <c r="D297" s="258">
        <v>139377885.13999999</v>
      </c>
      <c r="E297" s="258"/>
      <c r="F297" s="258"/>
      <c r="G297" s="258"/>
      <c r="H297" s="258"/>
      <c r="I297" s="258"/>
      <c r="J297" s="258"/>
      <c r="K297" s="258"/>
      <c r="L297" s="258"/>
      <c r="M297" s="258"/>
      <c r="N297" s="258"/>
      <c r="O297" s="256">
        <v>4.7184642870258899E-2</v>
      </c>
      <c r="P297" s="256"/>
      <c r="Q297" s="256"/>
      <c r="R297" s="256"/>
      <c r="S297" s="256"/>
      <c r="T297" s="256"/>
      <c r="U297" s="256"/>
      <c r="V297" s="256"/>
      <c r="W297" s="256"/>
      <c r="X297" s="256"/>
      <c r="Y297" s="254">
        <v>1339</v>
      </c>
      <c r="Z297" s="254"/>
      <c r="AA297" s="254"/>
      <c r="AB297" s="254"/>
      <c r="AC297" s="254"/>
      <c r="AD297" s="254"/>
      <c r="AE297" s="254"/>
      <c r="AF297" s="254"/>
      <c r="AG297" s="254"/>
      <c r="AH297" s="256">
        <v>3.0292746934527898E-2</v>
      </c>
      <c r="AI297" s="256"/>
      <c r="AJ297" s="256"/>
      <c r="AK297" s="256"/>
      <c r="AL297" s="256"/>
      <c r="AM297" s="256"/>
      <c r="AN297" s="256"/>
      <c r="AO297" s="256"/>
    </row>
    <row r="298" spans="2:41" s="1" customFormat="1" ht="10" x14ac:dyDescent="0.2">
      <c r="B298" s="262" t="s">
        <v>1070</v>
      </c>
      <c r="C298" s="262"/>
      <c r="D298" s="258">
        <v>252382460.33000001</v>
      </c>
      <c r="E298" s="258"/>
      <c r="F298" s="258"/>
      <c r="G298" s="258"/>
      <c r="H298" s="258"/>
      <c r="I298" s="258"/>
      <c r="J298" s="258"/>
      <c r="K298" s="258"/>
      <c r="L298" s="258"/>
      <c r="M298" s="258"/>
      <c r="N298" s="258"/>
      <c r="O298" s="256">
        <v>8.5440930929800193E-2</v>
      </c>
      <c r="P298" s="256"/>
      <c r="Q298" s="256"/>
      <c r="R298" s="256"/>
      <c r="S298" s="256"/>
      <c r="T298" s="256"/>
      <c r="U298" s="256"/>
      <c r="V298" s="256"/>
      <c r="W298" s="256"/>
      <c r="X298" s="256"/>
      <c r="Y298" s="254">
        <v>2048</v>
      </c>
      <c r="Z298" s="254"/>
      <c r="AA298" s="254"/>
      <c r="AB298" s="254"/>
      <c r="AC298" s="254"/>
      <c r="AD298" s="254"/>
      <c r="AE298" s="254"/>
      <c r="AF298" s="254"/>
      <c r="AG298" s="254"/>
      <c r="AH298" s="256">
        <v>4.6332745124655003E-2</v>
      </c>
      <c r="AI298" s="256"/>
      <c r="AJ298" s="256"/>
      <c r="AK298" s="256"/>
      <c r="AL298" s="256"/>
      <c r="AM298" s="256"/>
      <c r="AN298" s="256"/>
      <c r="AO298" s="256"/>
    </row>
    <row r="299" spans="2:41" s="1" customFormat="1" ht="10" x14ac:dyDescent="0.2">
      <c r="B299" s="262" t="s">
        <v>1071</v>
      </c>
      <c r="C299" s="262"/>
      <c r="D299" s="258">
        <v>194319540.06999999</v>
      </c>
      <c r="E299" s="258"/>
      <c r="F299" s="258"/>
      <c r="G299" s="258"/>
      <c r="H299" s="258"/>
      <c r="I299" s="258"/>
      <c r="J299" s="258"/>
      <c r="K299" s="258"/>
      <c r="L299" s="258"/>
      <c r="M299" s="258"/>
      <c r="N299" s="258"/>
      <c r="O299" s="256">
        <v>6.5784454195915804E-2</v>
      </c>
      <c r="P299" s="256"/>
      <c r="Q299" s="256"/>
      <c r="R299" s="256"/>
      <c r="S299" s="256"/>
      <c r="T299" s="256"/>
      <c r="U299" s="256"/>
      <c r="V299" s="256"/>
      <c r="W299" s="256"/>
      <c r="X299" s="256"/>
      <c r="Y299" s="254">
        <v>1306</v>
      </c>
      <c r="Z299" s="254"/>
      <c r="AA299" s="254"/>
      <c r="AB299" s="254"/>
      <c r="AC299" s="254"/>
      <c r="AD299" s="254"/>
      <c r="AE299" s="254"/>
      <c r="AF299" s="254"/>
      <c r="AG299" s="254"/>
      <c r="AH299" s="256">
        <v>2.95461743812497E-2</v>
      </c>
      <c r="AI299" s="256"/>
      <c r="AJ299" s="256"/>
      <c r="AK299" s="256"/>
      <c r="AL299" s="256"/>
      <c r="AM299" s="256"/>
      <c r="AN299" s="256"/>
      <c r="AO299" s="256"/>
    </row>
    <row r="300" spans="2:41" s="1" customFormat="1" ht="10" x14ac:dyDescent="0.2">
      <c r="B300" s="262" t="s">
        <v>1072</v>
      </c>
      <c r="C300" s="262"/>
      <c r="D300" s="258">
        <v>10436408.789999999</v>
      </c>
      <c r="E300" s="258"/>
      <c r="F300" s="258"/>
      <c r="G300" s="258"/>
      <c r="H300" s="258"/>
      <c r="I300" s="258"/>
      <c r="J300" s="258"/>
      <c r="K300" s="258"/>
      <c r="L300" s="258"/>
      <c r="M300" s="258"/>
      <c r="N300" s="258"/>
      <c r="O300" s="256">
        <v>3.5331158964676899E-3</v>
      </c>
      <c r="P300" s="256"/>
      <c r="Q300" s="256"/>
      <c r="R300" s="256"/>
      <c r="S300" s="256"/>
      <c r="T300" s="256"/>
      <c r="U300" s="256"/>
      <c r="V300" s="256"/>
      <c r="W300" s="256"/>
      <c r="X300" s="256"/>
      <c r="Y300" s="254">
        <v>78</v>
      </c>
      <c r="Z300" s="254"/>
      <c r="AA300" s="254"/>
      <c r="AB300" s="254"/>
      <c r="AC300" s="254"/>
      <c r="AD300" s="254"/>
      <c r="AE300" s="254"/>
      <c r="AF300" s="254"/>
      <c r="AG300" s="254"/>
      <c r="AH300" s="256">
        <v>1.7646260350210399E-3</v>
      </c>
      <c r="AI300" s="256"/>
      <c r="AJ300" s="256"/>
      <c r="AK300" s="256"/>
      <c r="AL300" s="256"/>
      <c r="AM300" s="256"/>
      <c r="AN300" s="256"/>
      <c r="AO300" s="256"/>
    </row>
    <row r="301" spans="2:41" s="1" customFormat="1" ht="10" x14ac:dyDescent="0.2">
      <c r="B301" s="262" t="s">
        <v>1073</v>
      </c>
      <c r="C301" s="262"/>
      <c r="D301" s="258">
        <v>1819697.67</v>
      </c>
      <c r="E301" s="258"/>
      <c r="F301" s="258"/>
      <c r="G301" s="258"/>
      <c r="H301" s="258"/>
      <c r="I301" s="258"/>
      <c r="J301" s="258"/>
      <c r="K301" s="258"/>
      <c r="L301" s="258"/>
      <c r="M301" s="258"/>
      <c r="N301" s="258"/>
      <c r="O301" s="256">
        <v>6.1603592710957901E-4</v>
      </c>
      <c r="P301" s="256"/>
      <c r="Q301" s="256"/>
      <c r="R301" s="256"/>
      <c r="S301" s="256"/>
      <c r="T301" s="256"/>
      <c r="U301" s="256"/>
      <c r="V301" s="256"/>
      <c r="W301" s="256"/>
      <c r="X301" s="256"/>
      <c r="Y301" s="254">
        <v>14</v>
      </c>
      <c r="Z301" s="254"/>
      <c r="AA301" s="254"/>
      <c r="AB301" s="254"/>
      <c r="AC301" s="254"/>
      <c r="AD301" s="254"/>
      <c r="AE301" s="254"/>
      <c r="AF301" s="254"/>
      <c r="AG301" s="254"/>
      <c r="AH301" s="256">
        <v>3.1672774987557103E-4</v>
      </c>
      <c r="AI301" s="256"/>
      <c r="AJ301" s="256"/>
      <c r="AK301" s="256"/>
      <c r="AL301" s="256"/>
      <c r="AM301" s="256"/>
      <c r="AN301" s="256"/>
      <c r="AO301" s="256"/>
    </row>
    <row r="302" spans="2:41" s="1" customFormat="1" ht="10" x14ac:dyDescent="0.2">
      <c r="B302" s="262" t="s">
        <v>1074</v>
      </c>
      <c r="C302" s="262"/>
      <c r="D302" s="258">
        <v>1896897.68</v>
      </c>
      <c r="E302" s="258"/>
      <c r="F302" s="258"/>
      <c r="G302" s="258"/>
      <c r="H302" s="258"/>
      <c r="I302" s="258"/>
      <c r="J302" s="258"/>
      <c r="K302" s="258"/>
      <c r="L302" s="258"/>
      <c r="M302" s="258"/>
      <c r="N302" s="258"/>
      <c r="O302" s="256">
        <v>6.42171026646866E-4</v>
      </c>
      <c r="P302" s="256"/>
      <c r="Q302" s="256"/>
      <c r="R302" s="256"/>
      <c r="S302" s="256"/>
      <c r="T302" s="256"/>
      <c r="U302" s="256"/>
      <c r="V302" s="256"/>
      <c r="W302" s="256"/>
      <c r="X302" s="256"/>
      <c r="Y302" s="254">
        <v>9</v>
      </c>
      <c r="Z302" s="254"/>
      <c r="AA302" s="254"/>
      <c r="AB302" s="254"/>
      <c r="AC302" s="254"/>
      <c r="AD302" s="254"/>
      <c r="AE302" s="254"/>
      <c r="AF302" s="254"/>
      <c r="AG302" s="254"/>
      <c r="AH302" s="256">
        <v>2.03610696348582E-4</v>
      </c>
      <c r="AI302" s="256"/>
      <c r="AJ302" s="256"/>
      <c r="AK302" s="256"/>
      <c r="AL302" s="256"/>
      <c r="AM302" s="256"/>
      <c r="AN302" s="256"/>
      <c r="AO302" s="256"/>
    </row>
    <row r="303" spans="2:41" s="1" customFormat="1" ht="10" x14ac:dyDescent="0.2">
      <c r="B303" s="262" t="s">
        <v>1075</v>
      </c>
      <c r="C303" s="262"/>
      <c r="D303" s="258">
        <v>218798.37</v>
      </c>
      <c r="E303" s="258"/>
      <c r="F303" s="258"/>
      <c r="G303" s="258"/>
      <c r="H303" s="258"/>
      <c r="I303" s="258"/>
      <c r="J303" s="258"/>
      <c r="K303" s="258"/>
      <c r="L303" s="258"/>
      <c r="M303" s="258"/>
      <c r="N303" s="258"/>
      <c r="O303" s="256">
        <v>7.4071456448595002E-5</v>
      </c>
      <c r="P303" s="256"/>
      <c r="Q303" s="256"/>
      <c r="R303" s="256"/>
      <c r="S303" s="256"/>
      <c r="T303" s="256"/>
      <c r="U303" s="256"/>
      <c r="V303" s="256"/>
      <c r="W303" s="256"/>
      <c r="X303" s="256"/>
      <c r="Y303" s="254">
        <v>4</v>
      </c>
      <c r="Z303" s="254"/>
      <c r="AA303" s="254"/>
      <c r="AB303" s="254"/>
      <c r="AC303" s="254"/>
      <c r="AD303" s="254"/>
      <c r="AE303" s="254"/>
      <c r="AF303" s="254"/>
      <c r="AG303" s="254"/>
      <c r="AH303" s="256">
        <v>9.0493642821591803E-5</v>
      </c>
      <c r="AI303" s="256"/>
      <c r="AJ303" s="256"/>
      <c r="AK303" s="256"/>
      <c r="AL303" s="256"/>
      <c r="AM303" s="256"/>
      <c r="AN303" s="256"/>
      <c r="AO303" s="256"/>
    </row>
    <row r="304" spans="2:41" s="1" customFormat="1" ht="10.5" x14ac:dyDescent="0.2">
      <c r="B304" s="263"/>
      <c r="C304" s="263"/>
      <c r="D304" s="259">
        <v>2953882379.1300001</v>
      </c>
      <c r="E304" s="259"/>
      <c r="F304" s="259"/>
      <c r="G304" s="259"/>
      <c r="H304" s="259"/>
      <c r="I304" s="259"/>
      <c r="J304" s="259"/>
      <c r="K304" s="259"/>
      <c r="L304" s="259"/>
      <c r="M304" s="259"/>
      <c r="N304" s="259"/>
      <c r="O304" s="257">
        <v>1</v>
      </c>
      <c r="P304" s="257"/>
      <c r="Q304" s="257"/>
      <c r="R304" s="257"/>
      <c r="S304" s="257"/>
      <c r="T304" s="257"/>
      <c r="U304" s="257"/>
      <c r="V304" s="257"/>
      <c r="W304" s="257"/>
      <c r="X304" s="257"/>
      <c r="Y304" s="255">
        <v>44202</v>
      </c>
      <c r="Z304" s="255"/>
      <c r="AA304" s="255"/>
      <c r="AB304" s="255"/>
      <c r="AC304" s="255"/>
      <c r="AD304" s="255"/>
      <c r="AE304" s="255"/>
      <c r="AF304" s="255"/>
      <c r="AG304" s="255"/>
      <c r="AH304" s="257">
        <v>1</v>
      </c>
      <c r="AI304" s="257"/>
      <c r="AJ304" s="257"/>
      <c r="AK304" s="257"/>
      <c r="AL304" s="257"/>
      <c r="AM304" s="257"/>
      <c r="AN304" s="257"/>
      <c r="AO304" s="257"/>
    </row>
    <row r="305" spans="2:44" s="1" customFormat="1" ht="8" x14ac:dyDescent="0.2"/>
    <row r="306" spans="2:44" s="1" customFormat="1" ht="13" x14ac:dyDescent="0.2">
      <c r="B306" s="247" t="s">
        <v>1184</v>
      </c>
      <c r="C306" s="247"/>
      <c r="D306" s="247"/>
      <c r="E306" s="247"/>
      <c r="F306" s="247"/>
      <c r="G306" s="247"/>
      <c r="H306" s="247"/>
      <c r="I306" s="247"/>
      <c r="J306" s="247"/>
      <c r="K306" s="247"/>
      <c r="L306" s="247"/>
      <c r="M306" s="247"/>
      <c r="N306" s="247"/>
      <c r="O306" s="247"/>
      <c r="P306" s="247"/>
      <c r="Q306" s="247"/>
      <c r="R306" s="247"/>
      <c r="S306" s="247"/>
      <c r="T306" s="247"/>
      <c r="U306" s="247"/>
      <c r="V306" s="247"/>
      <c r="W306" s="247"/>
      <c r="X306" s="247"/>
      <c r="Y306" s="247"/>
      <c r="Z306" s="247"/>
      <c r="AA306" s="247"/>
      <c r="AB306" s="247"/>
      <c r="AC306" s="247"/>
      <c r="AD306" s="247"/>
      <c r="AE306" s="247"/>
      <c r="AF306" s="247"/>
      <c r="AG306" s="247"/>
      <c r="AH306" s="247"/>
      <c r="AI306" s="247"/>
      <c r="AJ306" s="247"/>
      <c r="AK306" s="247"/>
      <c r="AL306" s="247"/>
      <c r="AM306" s="247"/>
      <c r="AN306" s="247"/>
      <c r="AO306" s="247"/>
      <c r="AP306" s="247"/>
      <c r="AQ306" s="247"/>
      <c r="AR306" s="247"/>
    </row>
    <row r="307" spans="2:44" s="1" customFormat="1" ht="8" x14ac:dyDescent="0.2"/>
    <row r="308" spans="2:44" s="1" customFormat="1" ht="10.5" x14ac:dyDescent="0.2">
      <c r="B308" s="244" t="s">
        <v>1058</v>
      </c>
      <c r="C308" s="244"/>
      <c r="D308" s="244" t="s">
        <v>1055</v>
      </c>
      <c r="E308" s="244"/>
      <c r="F308" s="244"/>
      <c r="G308" s="244"/>
      <c r="H308" s="244"/>
      <c r="I308" s="244"/>
      <c r="J308" s="244"/>
      <c r="K308" s="244"/>
      <c r="L308" s="244"/>
      <c r="M308" s="244"/>
      <c r="N308" s="244"/>
      <c r="O308" s="244" t="s">
        <v>1056</v>
      </c>
      <c r="P308" s="244"/>
      <c r="Q308" s="244"/>
      <c r="R308" s="244"/>
      <c r="S308" s="244"/>
      <c r="T308" s="244"/>
      <c r="U308" s="244"/>
      <c r="V308" s="244"/>
      <c r="W308" s="244"/>
      <c r="X308" s="244"/>
      <c r="Y308" s="244" t="s">
        <v>1057</v>
      </c>
      <c r="Z308" s="244"/>
      <c r="AA308" s="244"/>
      <c r="AB308" s="244"/>
      <c r="AC308" s="244"/>
      <c r="AD308" s="244"/>
      <c r="AE308" s="244"/>
      <c r="AF308" s="244"/>
      <c r="AG308" s="244"/>
      <c r="AH308" s="244" t="s">
        <v>1056</v>
      </c>
      <c r="AI308" s="244"/>
      <c r="AJ308" s="244"/>
      <c r="AK308" s="244"/>
      <c r="AL308" s="244"/>
      <c r="AM308" s="244"/>
      <c r="AN308" s="244"/>
      <c r="AO308" s="244"/>
      <c r="AP308" s="244"/>
    </row>
    <row r="309" spans="2:44" s="1" customFormat="1" ht="10" x14ac:dyDescent="0.2">
      <c r="B309" s="262" t="s">
        <v>1131</v>
      </c>
      <c r="C309" s="262"/>
      <c r="D309" s="258">
        <v>2756792639.5300298</v>
      </c>
      <c r="E309" s="258"/>
      <c r="F309" s="258"/>
      <c r="G309" s="258"/>
      <c r="H309" s="258"/>
      <c r="I309" s="258"/>
      <c r="J309" s="258"/>
      <c r="K309" s="258"/>
      <c r="L309" s="258"/>
      <c r="M309" s="258"/>
      <c r="N309" s="258"/>
      <c r="O309" s="256">
        <v>0.93327772933936304</v>
      </c>
      <c r="P309" s="256"/>
      <c r="Q309" s="256"/>
      <c r="R309" s="256"/>
      <c r="S309" s="256"/>
      <c r="T309" s="256"/>
      <c r="U309" s="256"/>
      <c r="V309" s="256"/>
      <c r="W309" s="256"/>
      <c r="X309" s="256"/>
      <c r="Y309" s="254">
        <v>41913</v>
      </c>
      <c r="Z309" s="254"/>
      <c r="AA309" s="254"/>
      <c r="AB309" s="254"/>
      <c r="AC309" s="254"/>
      <c r="AD309" s="254"/>
      <c r="AE309" s="254"/>
      <c r="AF309" s="254"/>
      <c r="AG309" s="254"/>
      <c r="AH309" s="256">
        <v>0.94821501289534404</v>
      </c>
      <c r="AI309" s="256"/>
      <c r="AJ309" s="256"/>
      <c r="AK309" s="256"/>
      <c r="AL309" s="256"/>
      <c r="AM309" s="256"/>
      <c r="AN309" s="256"/>
      <c r="AO309" s="256"/>
      <c r="AP309" s="256"/>
    </row>
    <row r="310" spans="2:44" s="1" customFormat="1" ht="10" x14ac:dyDescent="0.2">
      <c r="B310" s="262" t="s">
        <v>1163</v>
      </c>
      <c r="C310" s="262"/>
      <c r="D310" s="258">
        <v>87395510.870000005</v>
      </c>
      <c r="E310" s="258"/>
      <c r="F310" s="258"/>
      <c r="G310" s="258"/>
      <c r="H310" s="258"/>
      <c r="I310" s="258"/>
      <c r="J310" s="258"/>
      <c r="K310" s="258"/>
      <c r="L310" s="258"/>
      <c r="M310" s="258"/>
      <c r="N310" s="258"/>
      <c r="O310" s="256">
        <v>2.9586659065192599E-2</v>
      </c>
      <c r="P310" s="256"/>
      <c r="Q310" s="256"/>
      <c r="R310" s="256"/>
      <c r="S310" s="256"/>
      <c r="T310" s="256"/>
      <c r="U310" s="256"/>
      <c r="V310" s="256"/>
      <c r="W310" s="256"/>
      <c r="X310" s="256"/>
      <c r="Y310" s="254">
        <v>1289</v>
      </c>
      <c r="Z310" s="254"/>
      <c r="AA310" s="254"/>
      <c r="AB310" s="254"/>
      <c r="AC310" s="254"/>
      <c r="AD310" s="254"/>
      <c r="AE310" s="254"/>
      <c r="AF310" s="254"/>
      <c r="AG310" s="254"/>
      <c r="AH310" s="256">
        <v>2.9161576399258E-2</v>
      </c>
      <c r="AI310" s="256"/>
      <c r="AJ310" s="256"/>
      <c r="AK310" s="256"/>
      <c r="AL310" s="256"/>
      <c r="AM310" s="256"/>
      <c r="AN310" s="256"/>
      <c r="AO310" s="256"/>
      <c r="AP310" s="256"/>
    </row>
    <row r="311" spans="2:44" s="1" customFormat="1" ht="10" x14ac:dyDescent="0.2">
      <c r="B311" s="262" t="s">
        <v>1060</v>
      </c>
      <c r="C311" s="262"/>
      <c r="D311" s="258">
        <v>22746880.800000001</v>
      </c>
      <c r="E311" s="258"/>
      <c r="F311" s="258"/>
      <c r="G311" s="258"/>
      <c r="H311" s="258"/>
      <c r="I311" s="258"/>
      <c r="J311" s="258"/>
      <c r="K311" s="258"/>
      <c r="L311" s="258"/>
      <c r="M311" s="258"/>
      <c r="N311" s="258"/>
      <c r="O311" s="256">
        <v>7.7006724982392099E-3</v>
      </c>
      <c r="P311" s="256"/>
      <c r="Q311" s="256"/>
      <c r="R311" s="256"/>
      <c r="S311" s="256"/>
      <c r="T311" s="256"/>
      <c r="U311" s="256"/>
      <c r="V311" s="256"/>
      <c r="W311" s="256"/>
      <c r="X311" s="256"/>
      <c r="Y311" s="254">
        <v>244</v>
      </c>
      <c r="Z311" s="254"/>
      <c r="AA311" s="254"/>
      <c r="AB311" s="254"/>
      <c r="AC311" s="254"/>
      <c r="AD311" s="254"/>
      <c r="AE311" s="254"/>
      <c r="AF311" s="254"/>
      <c r="AG311" s="254"/>
      <c r="AH311" s="256">
        <v>5.5201122121170997E-3</v>
      </c>
      <c r="AI311" s="256"/>
      <c r="AJ311" s="256"/>
      <c r="AK311" s="256"/>
      <c r="AL311" s="256"/>
      <c r="AM311" s="256"/>
      <c r="AN311" s="256"/>
      <c r="AO311" s="256"/>
      <c r="AP311" s="256"/>
    </row>
    <row r="312" spans="2:44" s="1" customFormat="1" ht="10" x14ac:dyDescent="0.2">
      <c r="B312" s="262" t="s">
        <v>1061</v>
      </c>
      <c r="C312" s="262"/>
      <c r="D312" s="258">
        <v>12924851.970000001</v>
      </c>
      <c r="E312" s="258"/>
      <c r="F312" s="258"/>
      <c r="G312" s="258"/>
      <c r="H312" s="258"/>
      <c r="I312" s="258"/>
      <c r="J312" s="258"/>
      <c r="K312" s="258"/>
      <c r="L312" s="258"/>
      <c r="M312" s="258"/>
      <c r="N312" s="258"/>
      <c r="O312" s="256">
        <v>4.3755472666473002E-3</v>
      </c>
      <c r="P312" s="256"/>
      <c r="Q312" s="256"/>
      <c r="R312" s="256"/>
      <c r="S312" s="256"/>
      <c r="T312" s="256"/>
      <c r="U312" s="256"/>
      <c r="V312" s="256"/>
      <c r="W312" s="256"/>
      <c r="X312" s="256"/>
      <c r="Y312" s="254">
        <v>139</v>
      </c>
      <c r="Z312" s="254"/>
      <c r="AA312" s="254"/>
      <c r="AB312" s="254"/>
      <c r="AC312" s="254"/>
      <c r="AD312" s="254"/>
      <c r="AE312" s="254"/>
      <c r="AF312" s="254"/>
      <c r="AG312" s="254"/>
      <c r="AH312" s="256">
        <v>3.1446540880503099E-3</v>
      </c>
      <c r="AI312" s="256"/>
      <c r="AJ312" s="256"/>
      <c r="AK312" s="256"/>
      <c r="AL312" s="256"/>
      <c r="AM312" s="256"/>
      <c r="AN312" s="256"/>
      <c r="AO312" s="256"/>
      <c r="AP312" s="256"/>
    </row>
    <row r="313" spans="2:44" s="1" customFormat="1" ht="10" x14ac:dyDescent="0.2">
      <c r="B313" s="262" t="s">
        <v>1062</v>
      </c>
      <c r="C313" s="262"/>
      <c r="D313" s="258">
        <v>7381296.6900000004</v>
      </c>
      <c r="E313" s="258"/>
      <c r="F313" s="258"/>
      <c r="G313" s="258"/>
      <c r="H313" s="258"/>
      <c r="I313" s="258"/>
      <c r="J313" s="258"/>
      <c r="K313" s="258"/>
      <c r="L313" s="258"/>
      <c r="M313" s="258"/>
      <c r="N313" s="258"/>
      <c r="O313" s="256">
        <v>2.4988458383281799E-3</v>
      </c>
      <c r="P313" s="256"/>
      <c r="Q313" s="256"/>
      <c r="R313" s="256"/>
      <c r="S313" s="256"/>
      <c r="T313" s="256"/>
      <c r="U313" s="256"/>
      <c r="V313" s="256"/>
      <c r="W313" s="256"/>
      <c r="X313" s="256"/>
      <c r="Y313" s="254">
        <v>75</v>
      </c>
      <c r="Z313" s="254"/>
      <c r="AA313" s="254"/>
      <c r="AB313" s="254"/>
      <c r="AC313" s="254"/>
      <c r="AD313" s="254"/>
      <c r="AE313" s="254"/>
      <c r="AF313" s="254"/>
      <c r="AG313" s="254"/>
      <c r="AH313" s="256">
        <v>1.6967558029048499E-3</v>
      </c>
      <c r="AI313" s="256"/>
      <c r="AJ313" s="256"/>
      <c r="AK313" s="256"/>
      <c r="AL313" s="256"/>
      <c r="AM313" s="256"/>
      <c r="AN313" s="256"/>
      <c r="AO313" s="256"/>
      <c r="AP313" s="256"/>
    </row>
    <row r="314" spans="2:44" s="1" customFormat="1" ht="10" x14ac:dyDescent="0.2">
      <c r="B314" s="262" t="s">
        <v>1063</v>
      </c>
      <c r="C314" s="262"/>
      <c r="D314" s="258">
        <v>31167013.280000001</v>
      </c>
      <c r="E314" s="258"/>
      <c r="F314" s="258"/>
      <c r="G314" s="258"/>
      <c r="H314" s="258"/>
      <c r="I314" s="258"/>
      <c r="J314" s="258"/>
      <c r="K314" s="258"/>
      <c r="L314" s="258"/>
      <c r="M314" s="258"/>
      <c r="N314" s="258"/>
      <c r="O314" s="256">
        <v>1.05512032233251E-2</v>
      </c>
      <c r="P314" s="256"/>
      <c r="Q314" s="256"/>
      <c r="R314" s="256"/>
      <c r="S314" s="256"/>
      <c r="T314" s="256"/>
      <c r="U314" s="256"/>
      <c r="V314" s="256"/>
      <c r="W314" s="256"/>
      <c r="X314" s="256"/>
      <c r="Y314" s="254">
        <v>187</v>
      </c>
      <c r="Z314" s="254"/>
      <c r="AA314" s="254"/>
      <c r="AB314" s="254"/>
      <c r="AC314" s="254"/>
      <c r="AD314" s="254"/>
      <c r="AE314" s="254"/>
      <c r="AF314" s="254"/>
      <c r="AG314" s="254"/>
      <c r="AH314" s="256">
        <v>4.2305778019094201E-3</v>
      </c>
      <c r="AI314" s="256"/>
      <c r="AJ314" s="256"/>
      <c r="AK314" s="256"/>
      <c r="AL314" s="256"/>
      <c r="AM314" s="256"/>
      <c r="AN314" s="256"/>
      <c r="AO314" s="256"/>
      <c r="AP314" s="256"/>
    </row>
    <row r="315" spans="2:44" s="1" customFormat="1" ht="10" x14ac:dyDescent="0.2">
      <c r="B315" s="262" t="s">
        <v>1064</v>
      </c>
      <c r="C315" s="262"/>
      <c r="D315" s="258">
        <v>22717370.300000001</v>
      </c>
      <c r="E315" s="258"/>
      <c r="F315" s="258"/>
      <c r="G315" s="258"/>
      <c r="H315" s="258"/>
      <c r="I315" s="258"/>
      <c r="J315" s="258"/>
      <c r="K315" s="258"/>
      <c r="L315" s="258"/>
      <c r="M315" s="258"/>
      <c r="N315" s="258"/>
      <c r="O315" s="256">
        <v>7.6906820869051297E-3</v>
      </c>
      <c r="P315" s="256"/>
      <c r="Q315" s="256"/>
      <c r="R315" s="256"/>
      <c r="S315" s="256"/>
      <c r="T315" s="256"/>
      <c r="U315" s="256"/>
      <c r="V315" s="256"/>
      <c r="W315" s="256"/>
      <c r="X315" s="256"/>
      <c r="Y315" s="254">
        <v>252</v>
      </c>
      <c r="Z315" s="254"/>
      <c r="AA315" s="254"/>
      <c r="AB315" s="254"/>
      <c r="AC315" s="254"/>
      <c r="AD315" s="254"/>
      <c r="AE315" s="254"/>
      <c r="AF315" s="254"/>
      <c r="AG315" s="254"/>
      <c r="AH315" s="256">
        <v>5.7010994977602803E-3</v>
      </c>
      <c r="AI315" s="256"/>
      <c r="AJ315" s="256"/>
      <c r="AK315" s="256"/>
      <c r="AL315" s="256"/>
      <c r="AM315" s="256"/>
      <c r="AN315" s="256"/>
      <c r="AO315" s="256"/>
      <c r="AP315" s="256"/>
    </row>
    <row r="316" spans="2:44" s="1" customFormat="1" ht="10" x14ac:dyDescent="0.2">
      <c r="B316" s="262" t="s">
        <v>1066</v>
      </c>
      <c r="C316" s="262"/>
      <c r="D316" s="258">
        <v>1129519.52</v>
      </c>
      <c r="E316" s="258"/>
      <c r="F316" s="258"/>
      <c r="G316" s="258"/>
      <c r="H316" s="258"/>
      <c r="I316" s="258"/>
      <c r="J316" s="258"/>
      <c r="K316" s="258"/>
      <c r="L316" s="258"/>
      <c r="M316" s="258"/>
      <c r="N316" s="258"/>
      <c r="O316" s="256">
        <v>3.8238473135570998E-4</v>
      </c>
      <c r="P316" s="256"/>
      <c r="Q316" s="256"/>
      <c r="R316" s="256"/>
      <c r="S316" s="256"/>
      <c r="T316" s="256"/>
      <c r="U316" s="256"/>
      <c r="V316" s="256"/>
      <c r="W316" s="256"/>
      <c r="X316" s="256"/>
      <c r="Y316" s="254">
        <v>12</v>
      </c>
      <c r="Z316" s="254"/>
      <c r="AA316" s="254"/>
      <c r="AB316" s="254"/>
      <c r="AC316" s="254"/>
      <c r="AD316" s="254"/>
      <c r="AE316" s="254"/>
      <c r="AF316" s="254"/>
      <c r="AG316" s="254"/>
      <c r="AH316" s="256">
        <v>2.71480928464775E-4</v>
      </c>
      <c r="AI316" s="256"/>
      <c r="AJ316" s="256"/>
      <c r="AK316" s="256"/>
      <c r="AL316" s="256"/>
      <c r="AM316" s="256"/>
      <c r="AN316" s="256"/>
      <c r="AO316" s="256"/>
      <c r="AP316" s="256"/>
    </row>
    <row r="317" spans="2:44" s="1" customFormat="1" ht="10" x14ac:dyDescent="0.2">
      <c r="B317" s="262" t="s">
        <v>1065</v>
      </c>
      <c r="C317" s="262"/>
      <c r="D317" s="258">
        <v>11627296.17</v>
      </c>
      <c r="E317" s="258"/>
      <c r="F317" s="258"/>
      <c r="G317" s="258"/>
      <c r="H317" s="258"/>
      <c r="I317" s="258"/>
      <c r="J317" s="258"/>
      <c r="K317" s="258"/>
      <c r="L317" s="258"/>
      <c r="M317" s="258"/>
      <c r="N317" s="258"/>
      <c r="O317" s="256">
        <v>3.9362759506438002E-3</v>
      </c>
      <c r="P317" s="256"/>
      <c r="Q317" s="256"/>
      <c r="R317" s="256"/>
      <c r="S317" s="256"/>
      <c r="T317" s="256"/>
      <c r="U317" s="256"/>
      <c r="V317" s="256"/>
      <c r="W317" s="256"/>
      <c r="X317" s="256"/>
      <c r="Y317" s="254">
        <v>91</v>
      </c>
      <c r="Z317" s="254"/>
      <c r="AA317" s="254"/>
      <c r="AB317" s="254"/>
      <c r="AC317" s="254"/>
      <c r="AD317" s="254"/>
      <c r="AE317" s="254"/>
      <c r="AF317" s="254"/>
      <c r="AG317" s="254"/>
      <c r="AH317" s="256">
        <v>2.0587303741912101E-3</v>
      </c>
      <c r="AI317" s="256"/>
      <c r="AJ317" s="256"/>
      <c r="AK317" s="256"/>
      <c r="AL317" s="256"/>
      <c r="AM317" s="256"/>
      <c r="AN317" s="256"/>
      <c r="AO317" s="256"/>
      <c r="AP317" s="256"/>
    </row>
    <row r="318" spans="2:44" s="1" customFormat="1" ht="10.5" x14ac:dyDescent="0.2">
      <c r="B318" s="263"/>
      <c r="C318" s="263"/>
      <c r="D318" s="259">
        <v>2953882379.1300302</v>
      </c>
      <c r="E318" s="259"/>
      <c r="F318" s="259"/>
      <c r="G318" s="259"/>
      <c r="H318" s="259"/>
      <c r="I318" s="259"/>
      <c r="J318" s="259"/>
      <c r="K318" s="259"/>
      <c r="L318" s="259"/>
      <c r="M318" s="259"/>
      <c r="N318" s="259"/>
      <c r="O318" s="257">
        <v>1</v>
      </c>
      <c r="P318" s="257"/>
      <c r="Q318" s="257"/>
      <c r="R318" s="257"/>
      <c r="S318" s="257"/>
      <c r="T318" s="257"/>
      <c r="U318" s="257"/>
      <c r="V318" s="257"/>
      <c r="W318" s="257"/>
      <c r="X318" s="257"/>
      <c r="Y318" s="255">
        <v>44202</v>
      </c>
      <c r="Z318" s="255"/>
      <c r="AA318" s="255"/>
      <c r="AB318" s="255"/>
      <c r="AC318" s="255"/>
      <c r="AD318" s="255"/>
      <c r="AE318" s="255"/>
      <c r="AF318" s="255"/>
      <c r="AG318" s="255"/>
      <c r="AH318" s="257">
        <v>1</v>
      </c>
      <c r="AI318" s="257"/>
      <c r="AJ318" s="257"/>
      <c r="AK318" s="257"/>
      <c r="AL318" s="257"/>
      <c r="AM318" s="257"/>
      <c r="AN318" s="257"/>
      <c r="AO318" s="257"/>
      <c r="AP318" s="257"/>
    </row>
    <row r="319" spans="2:44" s="1" customFormat="1" ht="8" x14ac:dyDescent="0.2"/>
    <row r="320" spans="2:44" s="1" customFormat="1" ht="13" x14ac:dyDescent="0.2">
      <c r="B320" s="247" t="s">
        <v>1185</v>
      </c>
      <c r="C320" s="247"/>
      <c r="D320" s="247"/>
      <c r="E320" s="247"/>
      <c r="F320" s="247"/>
      <c r="G320" s="247"/>
      <c r="H320" s="247"/>
      <c r="I320" s="247"/>
      <c r="J320" s="247"/>
      <c r="K320" s="247"/>
      <c r="L320" s="247"/>
      <c r="M320" s="247"/>
      <c r="N320" s="247"/>
      <c r="O320" s="247"/>
      <c r="P320" s="247"/>
      <c r="Q320" s="247"/>
      <c r="R320" s="247"/>
      <c r="S320" s="247"/>
      <c r="T320" s="247"/>
      <c r="U320" s="247"/>
      <c r="V320" s="247"/>
      <c r="W320" s="247"/>
      <c r="X320" s="247"/>
      <c r="Y320" s="247"/>
      <c r="Z320" s="247"/>
      <c r="AA320" s="247"/>
      <c r="AB320" s="247"/>
      <c r="AC320" s="247"/>
      <c r="AD320" s="247"/>
      <c r="AE320" s="247"/>
      <c r="AF320" s="247"/>
      <c r="AG320" s="247"/>
      <c r="AH320" s="247"/>
      <c r="AI320" s="247"/>
      <c r="AJ320" s="247"/>
      <c r="AK320" s="247"/>
      <c r="AL320" s="247"/>
      <c r="AM320" s="247"/>
      <c r="AN320" s="247"/>
      <c r="AO320" s="247"/>
      <c r="AP320" s="247"/>
      <c r="AQ320" s="247"/>
      <c r="AR320" s="247"/>
    </row>
    <row r="321" spans="2:44" s="1" customFormat="1" ht="8" x14ac:dyDescent="0.2"/>
    <row r="322" spans="2:44" s="1" customFormat="1" ht="10.5" x14ac:dyDescent="0.2">
      <c r="B322" s="244"/>
      <c r="C322" s="244"/>
      <c r="D322" s="244"/>
      <c r="E322" s="244" t="s">
        <v>1055</v>
      </c>
      <c r="F322" s="244"/>
      <c r="G322" s="244"/>
      <c r="H322" s="244"/>
      <c r="I322" s="244"/>
      <c r="J322" s="244"/>
      <c r="K322" s="244"/>
      <c r="L322" s="244"/>
      <c r="M322" s="244"/>
      <c r="N322" s="244"/>
      <c r="O322" s="244"/>
      <c r="P322" s="244" t="s">
        <v>1056</v>
      </c>
      <c r="Q322" s="244"/>
      <c r="R322" s="244"/>
      <c r="S322" s="244"/>
      <c r="T322" s="244"/>
      <c r="U322" s="244"/>
      <c r="V322" s="244"/>
      <c r="W322" s="244"/>
      <c r="X322" s="244"/>
      <c r="Y322" s="244"/>
      <c r="Z322" s="244" t="s">
        <v>1164</v>
      </c>
      <c r="AA322" s="244"/>
      <c r="AB322" s="244"/>
      <c r="AC322" s="244"/>
      <c r="AD322" s="244"/>
      <c r="AE322" s="244"/>
      <c r="AF322" s="244"/>
      <c r="AG322" s="244"/>
      <c r="AH322" s="244"/>
      <c r="AI322" s="244" t="s">
        <v>1056</v>
      </c>
      <c r="AJ322" s="244"/>
      <c r="AK322" s="244"/>
      <c r="AL322" s="244"/>
      <c r="AM322" s="244"/>
      <c r="AN322" s="244"/>
      <c r="AO322" s="244"/>
      <c r="AP322" s="244"/>
      <c r="AQ322" s="244"/>
    </row>
    <row r="323" spans="2:44" s="1" customFormat="1" ht="10" x14ac:dyDescent="0.2">
      <c r="B323" s="262" t="s">
        <v>714</v>
      </c>
      <c r="C323" s="262"/>
      <c r="D323" s="262"/>
      <c r="E323" s="258">
        <v>8524653206.6999702</v>
      </c>
      <c r="F323" s="258"/>
      <c r="G323" s="258"/>
      <c r="H323" s="258"/>
      <c r="I323" s="258"/>
      <c r="J323" s="258"/>
      <c r="K323" s="258"/>
      <c r="L323" s="258"/>
      <c r="M323" s="258"/>
      <c r="N323" s="258"/>
      <c r="O323" s="258"/>
      <c r="P323" s="256">
        <v>0.80353231388679502</v>
      </c>
      <c r="Q323" s="256"/>
      <c r="R323" s="256"/>
      <c r="S323" s="256"/>
      <c r="T323" s="256"/>
      <c r="U323" s="256"/>
      <c r="V323" s="256"/>
      <c r="W323" s="256"/>
      <c r="X323" s="256"/>
      <c r="Y323" s="256"/>
      <c r="Z323" s="254">
        <v>22099</v>
      </c>
      <c r="AA323" s="254"/>
      <c r="AB323" s="254"/>
      <c r="AC323" s="254"/>
      <c r="AD323" s="254"/>
      <c r="AE323" s="254"/>
      <c r="AF323" s="254"/>
      <c r="AG323" s="254"/>
      <c r="AH323" s="254"/>
      <c r="AI323" s="256">
        <v>0.79100150332880004</v>
      </c>
      <c r="AJ323" s="256"/>
      <c r="AK323" s="256"/>
      <c r="AL323" s="256"/>
      <c r="AM323" s="256"/>
      <c r="AN323" s="256"/>
      <c r="AO323" s="256"/>
      <c r="AP323" s="256"/>
      <c r="AQ323" s="256"/>
    </row>
    <row r="324" spans="2:44" s="1" customFormat="1" ht="10" x14ac:dyDescent="0.2">
      <c r="B324" s="262" t="s">
        <v>724</v>
      </c>
      <c r="C324" s="262"/>
      <c r="D324" s="262"/>
      <c r="E324" s="258">
        <v>2084320520.1500001</v>
      </c>
      <c r="F324" s="258"/>
      <c r="G324" s="258"/>
      <c r="H324" s="258"/>
      <c r="I324" s="258"/>
      <c r="J324" s="258"/>
      <c r="K324" s="258"/>
      <c r="L324" s="258"/>
      <c r="M324" s="258"/>
      <c r="N324" s="258"/>
      <c r="O324" s="258"/>
      <c r="P324" s="256">
        <v>0.196467686113205</v>
      </c>
      <c r="Q324" s="256"/>
      <c r="R324" s="256"/>
      <c r="S324" s="256"/>
      <c r="T324" s="256"/>
      <c r="U324" s="256"/>
      <c r="V324" s="256"/>
      <c r="W324" s="256"/>
      <c r="X324" s="256"/>
      <c r="Y324" s="256"/>
      <c r="Z324" s="254">
        <v>5839</v>
      </c>
      <c r="AA324" s="254"/>
      <c r="AB324" s="254"/>
      <c r="AC324" s="254"/>
      <c r="AD324" s="254"/>
      <c r="AE324" s="254"/>
      <c r="AF324" s="254"/>
      <c r="AG324" s="254"/>
      <c r="AH324" s="254"/>
      <c r="AI324" s="256">
        <v>0.20899849667120099</v>
      </c>
      <c r="AJ324" s="256"/>
      <c r="AK324" s="256"/>
      <c r="AL324" s="256"/>
      <c r="AM324" s="256"/>
      <c r="AN324" s="256"/>
      <c r="AO324" s="256"/>
      <c r="AP324" s="256"/>
      <c r="AQ324" s="256"/>
    </row>
    <row r="325" spans="2:44" s="1" customFormat="1" ht="10.5" x14ac:dyDescent="0.2">
      <c r="B325" s="263"/>
      <c r="C325" s="263"/>
      <c r="D325" s="263"/>
      <c r="E325" s="259">
        <v>10608973726.85</v>
      </c>
      <c r="F325" s="259"/>
      <c r="G325" s="259"/>
      <c r="H325" s="259"/>
      <c r="I325" s="259"/>
      <c r="J325" s="259"/>
      <c r="K325" s="259"/>
      <c r="L325" s="259"/>
      <c r="M325" s="259"/>
      <c r="N325" s="259"/>
      <c r="O325" s="259"/>
      <c r="P325" s="257">
        <v>1</v>
      </c>
      <c r="Q325" s="257"/>
      <c r="R325" s="257"/>
      <c r="S325" s="257"/>
      <c r="T325" s="257"/>
      <c r="U325" s="257"/>
      <c r="V325" s="257"/>
      <c r="W325" s="257"/>
      <c r="X325" s="257"/>
      <c r="Y325" s="257"/>
      <c r="Z325" s="255">
        <v>27938</v>
      </c>
      <c r="AA325" s="255"/>
      <c r="AB325" s="255"/>
      <c r="AC325" s="255"/>
      <c r="AD325" s="255"/>
      <c r="AE325" s="255"/>
      <c r="AF325" s="255"/>
      <c r="AG325" s="255"/>
      <c r="AH325" s="255"/>
      <c r="AI325" s="257">
        <v>1</v>
      </c>
      <c r="AJ325" s="257"/>
      <c r="AK325" s="257"/>
      <c r="AL325" s="257"/>
      <c r="AM325" s="257"/>
      <c r="AN325" s="257"/>
      <c r="AO325" s="257"/>
      <c r="AP325" s="257"/>
      <c r="AQ325" s="257"/>
    </row>
    <row r="326" spans="2:44" s="1" customFormat="1" ht="8" x14ac:dyDescent="0.2"/>
    <row r="327" spans="2:44" s="1" customFormat="1" ht="13" x14ac:dyDescent="0.2">
      <c r="B327" s="247" t="s">
        <v>1186</v>
      </c>
      <c r="C327" s="247"/>
      <c r="D327" s="247"/>
      <c r="E327" s="247"/>
      <c r="F327" s="247"/>
      <c r="G327" s="247"/>
      <c r="H327" s="247"/>
      <c r="I327" s="247"/>
      <c r="J327" s="247"/>
      <c r="K327" s="247"/>
      <c r="L327" s="247"/>
      <c r="M327" s="247"/>
      <c r="N327" s="247"/>
      <c r="O327" s="247"/>
      <c r="P327" s="247"/>
      <c r="Q327" s="247"/>
      <c r="R327" s="247"/>
      <c r="S327" s="247"/>
      <c r="T327" s="247"/>
      <c r="U327" s="247"/>
      <c r="V327" s="247"/>
      <c r="W327" s="247"/>
      <c r="X327" s="247"/>
      <c r="Y327" s="247"/>
      <c r="Z327" s="247"/>
      <c r="AA327" s="247"/>
      <c r="AB327" s="247"/>
      <c r="AC327" s="247"/>
      <c r="AD327" s="247"/>
      <c r="AE327" s="247"/>
      <c r="AF327" s="247"/>
      <c r="AG327" s="247"/>
      <c r="AH327" s="247"/>
      <c r="AI327" s="247"/>
      <c r="AJ327" s="247"/>
      <c r="AK327" s="247"/>
      <c r="AL327" s="247"/>
      <c r="AM327" s="247"/>
      <c r="AN327" s="247"/>
      <c r="AO327" s="247"/>
      <c r="AP327" s="247"/>
      <c r="AQ327" s="247"/>
      <c r="AR327" s="247"/>
    </row>
    <row r="328" spans="2:44" s="1" customFormat="1" ht="8" x14ac:dyDescent="0.2"/>
    <row r="329" spans="2:44" s="1" customFormat="1" ht="10.5" x14ac:dyDescent="0.2">
      <c r="B329" s="261"/>
      <c r="C329" s="261"/>
      <c r="D329" s="261"/>
      <c r="E329" s="244" t="s">
        <v>1055</v>
      </c>
      <c r="F329" s="244"/>
      <c r="G329" s="244"/>
      <c r="H329" s="244"/>
      <c r="I329" s="244"/>
      <c r="J329" s="244"/>
      <c r="K329" s="244"/>
      <c r="L329" s="244"/>
      <c r="M329" s="244"/>
      <c r="N329" s="244"/>
      <c r="O329" s="244"/>
      <c r="P329" s="244" t="s">
        <v>1056</v>
      </c>
      <c r="Q329" s="244"/>
      <c r="R329" s="244"/>
      <c r="S329" s="244"/>
      <c r="T329" s="244"/>
      <c r="U329" s="244"/>
      <c r="V329" s="244"/>
      <c r="W329" s="244"/>
      <c r="X329" s="244"/>
      <c r="Y329" s="244"/>
      <c r="Z329" s="244" t="s">
        <v>1057</v>
      </c>
      <c r="AA329" s="244"/>
      <c r="AB329" s="244"/>
      <c r="AC329" s="244"/>
      <c r="AD329" s="244"/>
      <c r="AE329" s="244"/>
      <c r="AF329" s="244"/>
      <c r="AG329" s="244"/>
      <c r="AH329" s="244"/>
      <c r="AI329" s="244" t="s">
        <v>1056</v>
      </c>
      <c r="AJ329" s="244"/>
      <c r="AK329" s="244"/>
      <c r="AL329" s="244"/>
      <c r="AM329" s="244"/>
      <c r="AN329" s="244"/>
      <c r="AO329" s="244"/>
      <c r="AP329" s="244"/>
      <c r="AQ329" s="244"/>
    </row>
    <row r="330" spans="2:44" s="1" customFormat="1" ht="10" x14ac:dyDescent="0.2">
      <c r="B330" s="260" t="s">
        <v>1165</v>
      </c>
      <c r="C330" s="260"/>
      <c r="D330" s="260"/>
      <c r="E330" s="258">
        <v>2680689767.4200201</v>
      </c>
      <c r="F330" s="258"/>
      <c r="G330" s="258"/>
      <c r="H330" s="258"/>
      <c r="I330" s="258"/>
      <c r="J330" s="258"/>
      <c r="K330" s="258"/>
      <c r="L330" s="258"/>
      <c r="M330" s="258"/>
      <c r="N330" s="258"/>
      <c r="O330" s="258"/>
      <c r="P330" s="256">
        <v>0.90751405213688197</v>
      </c>
      <c r="Q330" s="256"/>
      <c r="R330" s="256"/>
      <c r="S330" s="256"/>
      <c r="T330" s="256"/>
      <c r="U330" s="256"/>
      <c r="V330" s="256"/>
      <c r="W330" s="256"/>
      <c r="X330" s="256"/>
      <c r="Y330" s="256"/>
      <c r="Z330" s="254">
        <v>40833</v>
      </c>
      <c r="AA330" s="254"/>
      <c r="AB330" s="254"/>
      <c r="AC330" s="254"/>
      <c r="AD330" s="254"/>
      <c r="AE330" s="254"/>
      <c r="AF330" s="254"/>
      <c r="AG330" s="254"/>
      <c r="AH330" s="254"/>
      <c r="AI330" s="256">
        <v>0.92378172933351399</v>
      </c>
      <c r="AJ330" s="256"/>
      <c r="AK330" s="256"/>
      <c r="AL330" s="256"/>
      <c r="AM330" s="256"/>
      <c r="AN330" s="256"/>
      <c r="AO330" s="256"/>
      <c r="AP330" s="256"/>
      <c r="AQ330" s="256"/>
    </row>
    <row r="331" spans="2:44" s="1" customFormat="1" ht="10" x14ac:dyDescent="0.2">
      <c r="B331" s="260" t="s">
        <v>1166</v>
      </c>
      <c r="C331" s="260"/>
      <c r="D331" s="260"/>
      <c r="E331" s="258">
        <v>268041534.94999999</v>
      </c>
      <c r="F331" s="258"/>
      <c r="G331" s="258"/>
      <c r="H331" s="258"/>
      <c r="I331" s="258"/>
      <c r="J331" s="258"/>
      <c r="K331" s="258"/>
      <c r="L331" s="258"/>
      <c r="M331" s="258"/>
      <c r="N331" s="258"/>
      <c r="O331" s="258"/>
      <c r="P331" s="256">
        <v>9.0742115137619206E-2</v>
      </c>
      <c r="Q331" s="256"/>
      <c r="R331" s="256"/>
      <c r="S331" s="256"/>
      <c r="T331" s="256"/>
      <c r="U331" s="256"/>
      <c r="V331" s="256"/>
      <c r="W331" s="256"/>
      <c r="X331" s="256"/>
      <c r="Y331" s="256"/>
      <c r="Z331" s="254">
        <v>3177</v>
      </c>
      <c r="AA331" s="254"/>
      <c r="AB331" s="254"/>
      <c r="AC331" s="254"/>
      <c r="AD331" s="254"/>
      <c r="AE331" s="254"/>
      <c r="AF331" s="254"/>
      <c r="AG331" s="254"/>
      <c r="AH331" s="254"/>
      <c r="AI331" s="256">
        <v>7.1874575811049293E-2</v>
      </c>
      <c r="AJ331" s="256"/>
      <c r="AK331" s="256"/>
      <c r="AL331" s="256"/>
      <c r="AM331" s="256"/>
      <c r="AN331" s="256"/>
      <c r="AO331" s="256"/>
      <c r="AP331" s="256"/>
      <c r="AQ331" s="256"/>
    </row>
    <row r="332" spans="2:44" s="1" customFormat="1" ht="10" x14ac:dyDescent="0.2">
      <c r="B332" s="260" t="s">
        <v>1167</v>
      </c>
      <c r="C332" s="260"/>
      <c r="D332" s="260"/>
      <c r="E332" s="258">
        <v>5151076.76</v>
      </c>
      <c r="F332" s="258"/>
      <c r="G332" s="258"/>
      <c r="H332" s="258"/>
      <c r="I332" s="258"/>
      <c r="J332" s="258"/>
      <c r="K332" s="258"/>
      <c r="L332" s="258"/>
      <c r="M332" s="258"/>
      <c r="N332" s="258"/>
      <c r="O332" s="258"/>
      <c r="P332" s="256">
        <v>1.7438327254983999E-3</v>
      </c>
      <c r="Q332" s="256"/>
      <c r="R332" s="256"/>
      <c r="S332" s="256"/>
      <c r="T332" s="256"/>
      <c r="U332" s="256"/>
      <c r="V332" s="256"/>
      <c r="W332" s="256"/>
      <c r="X332" s="256"/>
      <c r="Y332" s="256"/>
      <c r="Z332" s="254">
        <v>72</v>
      </c>
      <c r="AA332" s="254"/>
      <c r="AB332" s="254"/>
      <c r="AC332" s="254"/>
      <c r="AD332" s="254"/>
      <c r="AE332" s="254"/>
      <c r="AF332" s="254"/>
      <c r="AG332" s="254"/>
      <c r="AH332" s="254"/>
      <c r="AI332" s="256">
        <v>1.6288855707886499E-3</v>
      </c>
      <c r="AJ332" s="256"/>
      <c r="AK332" s="256"/>
      <c r="AL332" s="256"/>
      <c r="AM332" s="256"/>
      <c r="AN332" s="256"/>
      <c r="AO332" s="256"/>
      <c r="AP332" s="256"/>
      <c r="AQ332" s="256"/>
    </row>
    <row r="333" spans="2:44" s="1" customFormat="1" ht="10" x14ac:dyDescent="0.2">
      <c r="B333" s="260" t="s">
        <v>724</v>
      </c>
      <c r="C333" s="260"/>
      <c r="D333" s="260"/>
      <c r="E333" s="258">
        <v>0</v>
      </c>
      <c r="F333" s="258"/>
      <c r="G333" s="258"/>
      <c r="H333" s="258"/>
      <c r="I333" s="258"/>
      <c r="J333" s="258"/>
      <c r="K333" s="258"/>
      <c r="L333" s="258"/>
      <c r="M333" s="258"/>
      <c r="N333" s="258"/>
      <c r="O333" s="258"/>
      <c r="P333" s="256">
        <v>0</v>
      </c>
      <c r="Q333" s="256"/>
      <c r="R333" s="256"/>
      <c r="S333" s="256"/>
      <c r="T333" s="256"/>
      <c r="U333" s="256"/>
      <c r="V333" s="256"/>
      <c r="W333" s="256"/>
      <c r="X333" s="256"/>
      <c r="Y333" s="256"/>
      <c r="Z333" s="254">
        <v>120</v>
      </c>
      <c r="AA333" s="254"/>
      <c r="AB333" s="254"/>
      <c r="AC333" s="254"/>
      <c r="AD333" s="254"/>
      <c r="AE333" s="254"/>
      <c r="AF333" s="254"/>
      <c r="AG333" s="254"/>
      <c r="AH333" s="254"/>
      <c r="AI333" s="256">
        <v>2.7148092846477501E-3</v>
      </c>
      <c r="AJ333" s="256"/>
      <c r="AK333" s="256"/>
      <c r="AL333" s="256"/>
      <c r="AM333" s="256"/>
      <c r="AN333" s="256"/>
      <c r="AO333" s="256"/>
      <c r="AP333" s="256"/>
      <c r="AQ333" s="256"/>
    </row>
    <row r="334" spans="2:44" s="1" customFormat="1" ht="10.5" x14ac:dyDescent="0.2">
      <c r="B334" s="261"/>
      <c r="C334" s="261"/>
      <c r="D334" s="261"/>
      <c r="E334" s="259">
        <v>2953882379.1300201</v>
      </c>
      <c r="F334" s="259"/>
      <c r="G334" s="259"/>
      <c r="H334" s="259"/>
      <c r="I334" s="259"/>
      <c r="J334" s="259"/>
      <c r="K334" s="259"/>
      <c r="L334" s="259"/>
      <c r="M334" s="259"/>
      <c r="N334" s="259"/>
      <c r="O334" s="259"/>
      <c r="P334" s="257">
        <v>1</v>
      </c>
      <c r="Q334" s="257"/>
      <c r="R334" s="257"/>
      <c r="S334" s="257"/>
      <c r="T334" s="257"/>
      <c r="U334" s="257"/>
      <c r="V334" s="257"/>
      <c r="W334" s="257"/>
      <c r="X334" s="257"/>
      <c r="Y334" s="257"/>
      <c r="Z334" s="255">
        <v>44202</v>
      </c>
      <c r="AA334" s="255"/>
      <c r="AB334" s="255"/>
      <c r="AC334" s="255"/>
      <c r="AD334" s="255"/>
      <c r="AE334" s="255"/>
      <c r="AF334" s="255"/>
      <c r="AG334" s="255"/>
      <c r="AH334" s="255"/>
      <c r="AI334" s="257">
        <v>1</v>
      </c>
      <c r="AJ334" s="257"/>
      <c r="AK334" s="257"/>
      <c r="AL334" s="257"/>
      <c r="AM334" s="257"/>
      <c r="AN334" s="257"/>
      <c r="AO334" s="257"/>
      <c r="AP334" s="257"/>
      <c r="AQ334" s="257"/>
    </row>
    <row r="335" spans="2:44" s="1" customFormat="1" ht="8" x14ac:dyDescent="0.2"/>
  </sheetData>
  <mergeCells count="1334">
    <mergeCell ref="AB204:AJ204"/>
    <mergeCell ref="AB205:AJ205"/>
    <mergeCell ref="AB206:AJ206"/>
    <mergeCell ref="AB207:AJ207"/>
    <mergeCell ref="AB208:AJ208"/>
    <mergeCell ref="AB209:AJ209"/>
    <mergeCell ref="AB210:AJ210"/>
    <mergeCell ref="AB211:AJ211"/>
    <mergeCell ref="AB212:AJ212"/>
    <mergeCell ref="AB213:AJ213"/>
    <mergeCell ref="AD180:AL180"/>
    <mergeCell ref="AD181:AL181"/>
    <mergeCell ref="AD182:AL182"/>
    <mergeCell ref="AD183:AL183"/>
    <mergeCell ref="AD184:AL184"/>
    <mergeCell ref="T172:AC172"/>
    <mergeCell ref="T173:AC173"/>
    <mergeCell ref="T174:AC174"/>
    <mergeCell ref="T175:AC175"/>
    <mergeCell ref="T176:AC176"/>
    <mergeCell ref="T177:AC177"/>
    <mergeCell ref="T178:AC178"/>
    <mergeCell ref="T179:AC179"/>
    <mergeCell ref="T180:AC180"/>
    <mergeCell ref="T181:AC181"/>
    <mergeCell ref="T182:AC182"/>
    <mergeCell ref="T183:AC183"/>
    <mergeCell ref="AE132:AH132"/>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E146:AH146"/>
    <mergeCell ref="AE147:AH147"/>
    <mergeCell ref="AE148:AH148"/>
    <mergeCell ref="AE149:AH149"/>
    <mergeCell ref="AE150:AH150"/>
    <mergeCell ref="AE151:AH151"/>
    <mergeCell ref="AE152:AH152"/>
    <mergeCell ref="AE153:AH153"/>
    <mergeCell ref="AE154:AH154"/>
    <mergeCell ref="AE155:AH155"/>
    <mergeCell ref="AE156:AH156"/>
    <mergeCell ref="AE160:AI160"/>
    <mergeCell ref="AE161:AI161"/>
    <mergeCell ref="AE162:AI162"/>
    <mergeCell ref="AE163:AI163"/>
    <mergeCell ref="AE164:AI164"/>
    <mergeCell ref="AE165:AI165"/>
    <mergeCell ref="AE166:AI166"/>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F116:AJ116"/>
    <mergeCell ref="AF117:AJ117"/>
    <mergeCell ref="AF118:AJ118"/>
    <mergeCell ref="AF119:AJ119"/>
    <mergeCell ref="AF120:AJ120"/>
    <mergeCell ref="AF121:AJ121"/>
    <mergeCell ref="AF122:AJ122"/>
    <mergeCell ref="AF123:AJ123"/>
    <mergeCell ref="AF124:AJ124"/>
    <mergeCell ref="AF125:AJ125"/>
    <mergeCell ref="AF126:AJ126"/>
    <mergeCell ref="AF127:AJ127"/>
    <mergeCell ref="AF128:AJ128"/>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35:AM35"/>
    <mergeCell ref="AF71:AJ71"/>
    <mergeCell ref="AF72:AJ72"/>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52:AM52"/>
    <mergeCell ref="AF73:AJ73"/>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89:AJ89"/>
    <mergeCell ref="AF90:AJ90"/>
    <mergeCell ref="AF94:AJ94"/>
    <mergeCell ref="AF95:AJ95"/>
    <mergeCell ref="AF96:AJ96"/>
    <mergeCell ref="AF97:AJ97"/>
    <mergeCell ref="AF98:AJ98"/>
    <mergeCell ref="AF99:AJ99"/>
    <mergeCell ref="AG231:AO231"/>
    <mergeCell ref="AG232:AO232"/>
    <mergeCell ref="AG233:AO233"/>
    <mergeCell ref="AG234:AO234"/>
    <mergeCell ref="AG235:AO235"/>
    <mergeCell ref="AG236:AO236"/>
    <mergeCell ref="AG237:AO237"/>
    <mergeCell ref="AG238:AO238"/>
    <mergeCell ref="AG239:AO239"/>
    <mergeCell ref="AG240:AO240"/>
    <mergeCell ref="AK100:AO100"/>
    <mergeCell ref="AK101:AO101"/>
    <mergeCell ref="AK102:AO102"/>
    <mergeCell ref="AK103:AO103"/>
    <mergeCell ref="AK104:AO104"/>
    <mergeCell ref="AK105:AO105"/>
    <mergeCell ref="AK106:AO106"/>
    <mergeCell ref="AK107:AO107"/>
    <mergeCell ref="AK108:AO108"/>
    <mergeCell ref="AK109:AO109"/>
    <mergeCell ref="AK110:AO110"/>
    <mergeCell ref="AK111:AO111"/>
    <mergeCell ref="AK112:AO112"/>
    <mergeCell ref="AK113:AO113"/>
    <mergeCell ref="AK114:AO114"/>
    <mergeCell ref="C243:M243"/>
    <mergeCell ref="C244:M244"/>
    <mergeCell ref="AG241:AO241"/>
    <mergeCell ref="AG242:AO242"/>
    <mergeCell ref="AG243:AO243"/>
    <mergeCell ref="AG244:AO244"/>
    <mergeCell ref="AG245:AO245"/>
    <mergeCell ref="AG249:AO249"/>
    <mergeCell ref="AG250:AO250"/>
    <mergeCell ref="AG251:AO251"/>
    <mergeCell ref="AG252:AO252"/>
    <mergeCell ref="AG253:AO253"/>
    <mergeCell ref="AG254:AO254"/>
    <mergeCell ref="AG255:AO255"/>
    <mergeCell ref="AG256:AO256"/>
    <mergeCell ref="AG257:AO257"/>
    <mergeCell ref="AG258:AO258"/>
    <mergeCell ref="AH294:AO294"/>
    <mergeCell ref="AH295:AO295"/>
    <mergeCell ref="AG261:AO261"/>
    <mergeCell ref="AG262:AO262"/>
    <mergeCell ref="AG263:AO263"/>
    <mergeCell ref="AH223:AO223"/>
    <mergeCell ref="AH224:AO224"/>
    <mergeCell ref="AH225:AO225"/>
    <mergeCell ref="AH226:AO226"/>
    <mergeCell ref="AH227:AO227"/>
    <mergeCell ref="AH267:AO267"/>
    <mergeCell ref="AH268:AO268"/>
    <mergeCell ref="AH269:AO269"/>
    <mergeCell ref="AH270:AO270"/>
    <mergeCell ref="AH271:AO271"/>
    <mergeCell ref="AH272:AO272"/>
    <mergeCell ref="AH273:AO273"/>
    <mergeCell ref="AH274:AO274"/>
    <mergeCell ref="AH275:AO275"/>
    <mergeCell ref="B247:AR247"/>
    <mergeCell ref="B265:AR265"/>
    <mergeCell ref="B267:C267"/>
    <mergeCell ref="B268:C268"/>
    <mergeCell ref="B269:C269"/>
    <mergeCell ref="B270:C270"/>
    <mergeCell ref="B271:C271"/>
    <mergeCell ref="B272:C272"/>
    <mergeCell ref="B273:C273"/>
    <mergeCell ref="B274:C274"/>
    <mergeCell ref="B275:C275"/>
    <mergeCell ref="C241:M241"/>
    <mergeCell ref="C242:M242"/>
    <mergeCell ref="AK209:AP209"/>
    <mergeCell ref="AH296:AO296"/>
    <mergeCell ref="AH297:AO297"/>
    <mergeCell ref="AH298:AO298"/>
    <mergeCell ref="AH299:AO299"/>
    <mergeCell ref="AH300:AO300"/>
    <mergeCell ref="AH301:AO301"/>
    <mergeCell ref="AH302:AO302"/>
    <mergeCell ref="AH303:AO303"/>
    <mergeCell ref="AH304:AO304"/>
    <mergeCell ref="AH308:AP308"/>
    <mergeCell ref="AH309:AP309"/>
    <mergeCell ref="AH310:AP310"/>
    <mergeCell ref="AH311:AP311"/>
    <mergeCell ref="AH312:AP312"/>
    <mergeCell ref="AH313:AP313"/>
    <mergeCell ref="AH314:AP314"/>
    <mergeCell ref="AH276:AO276"/>
    <mergeCell ref="AH277:AO277"/>
    <mergeCell ref="AH278:AO278"/>
    <mergeCell ref="AH279:AO279"/>
    <mergeCell ref="AH280:AO280"/>
    <mergeCell ref="AH281:AO281"/>
    <mergeCell ref="AH282:AO282"/>
    <mergeCell ref="AH286:AO286"/>
    <mergeCell ref="AH287:AO287"/>
    <mergeCell ref="AH288:AO288"/>
    <mergeCell ref="AH289:AO289"/>
    <mergeCell ref="AH290:AO290"/>
    <mergeCell ref="AH291:AO291"/>
    <mergeCell ref="AH292:AO292"/>
    <mergeCell ref="AH293:AO293"/>
    <mergeCell ref="AI143:AP143"/>
    <mergeCell ref="AI144:AP144"/>
    <mergeCell ref="AI145:AP145"/>
    <mergeCell ref="AI146:AP146"/>
    <mergeCell ref="AI147:AP147"/>
    <mergeCell ref="AI148:AP148"/>
    <mergeCell ref="AI149:AP149"/>
    <mergeCell ref="AI150:AP150"/>
    <mergeCell ref="AI151:AP151"/>
    <mergeCell ref="AI152:AP152"/>
    <mergeCell ref="AI153:AP153"/>
    <mergeCell ref="AI154:AP154"/>
    <mergeCell ref="AI155:AP155"/>
    <mergeCell ref="AI156:AP156"/>
    <mergeCell ref="AK206:AP206"/>
    <mergeCell ref="AK207:AP207"/>
    <mergeCell ref="AK208:AP208"/>
    <mergeCell ref="AC188:AJ188"/>
    <mergeCell ref="AC189:AJ189"/>
    <mergeCell ref="AC190:AJ190"/>
    <mergeCell ref="AC191:AJ191"/>
    <mergeCell ref="AC192:AJ192"/>
    <mergeCell ref="AD170:AL170"/>
    <mergeCell ref="AD171:AL171"/>
    <mergeCell ref="AD172:AL172"/>
    <mergeCell ref="AD173:AL173"/>
    <mergeCell ref="AD174:AL174"/>
    <mergeCell ref="AD175:AL175"/>
    <mergeCell ref="AD176:AL176"/>
    <mergeCell ref="AD177:AL177"/>
    <mergeCell ref="AD178:AL178"/>
    <mergeCell ref="AD179:AL179"/>
    <mergeCell ref="AI322:AQ322"/>
    <mergeCell ref="AI323:AQ323"/>
    <mergeCell ref="AI324:AQ324"/>
    <mergeCell ref="AI325:AQ325"/>
    <mergeCell ref="AI329:AQ329"/>
    <mergeCell ref="AI330:AQ330"/>
    <mergeCell ref="AI331:AQ331"/>
    <mergeCell ref="AI332:AQ332"/>
    <mergeCell ref="AI333:AQ333"/>
    <mergeCell ref="AI334:AQ334"/>
    <mergeCell ref="AJ160:AP160"/>
    <mergeCell ref="AJ161:AP161"/>
    <mergeCell ref="AJ162:AP162"/>
    <mergeCell ref="AJ163:AP163"/>
    <mergeCell ref="AJ164:AP164"/>
    <mergeCell ref="AJ165:AP165"/>
    <mergeCell ref="AJ166:AP166"/>
    <mergeCell ref="AJ217:AP217"/>
    <mergeCell ref="AJ218:AP218"/>
    <mergeCell ref="AJ219:AP219"/>
    <mergeCell ref="AK191:AP191"/>
    <mergeCell ref="AK192:AP192"/>
    <mergeCell ref="AK196:AP196"/>
    <mergeCell ref="AK197:AP197"/>
    <mergeCell ref="AK198:AP198"/>
    <mergeCell ref="AK199:AP199"/>
    <mergeCell ref="AK200:AP200"/>
    <mergeCell ref="AK201:AP201"/>
    <mergeCell ref="AK202:AP202"/>
    <mergeCell ref="AK203:AP203"/>
    <mergeCell ref="AK204:AP204"/>
    <mergeCell ref="AK205:AP205"/>
    <mergeCell ref="AK120:AO120"/>
    <mergeCell ref="AK121:AO121"/>
    <mergeCell ref="AK122:AO122"/>
    <mergeCell ref="AK123:AO123"/>
    <mergeCell ref="AK124:AO124"/>
    <mergeCell ref="AK125:AO125"/>
    <mergeCell ref="AK126:AO126"/>
    <mergeCell ref="AK127:AO127"/>
    <mergeCell ref="AK128:AO128"/>
    <mergeCell ref="AK188:AP188"/>
    <mergeCell ref="AK189:AP189"/>
    <mergeCell ref="AK190:AP190"/>
    <mergeCell ref="AM176:AP176"/>
    <mergeCell ref="AM177:AP177"/>
    <mergeCell ref="AM178:AP178"/>
    <mergeCell ref="AM179:AP179"/>
    <mergeCell ref="AM180:AP180"/>
    <mergeCell ref="AM181:AP181"/>
    <mergeCell ref="AM182:AP182"/>
    <mergeCell ref="AM183:AP183"/>
    <mergeCell ref="AM184:AP184"/>
    <mergeCell ref="AI132:AP132"/>
    <mergeCell ref="AI133:AP133"/>
    <mergeCell ref="AI134:AP134"/>
    <mergeCell ref="AI135:AP135"/>
    <mergeCell ref="AI136:AP136"/>
    <mergeCell ref="AI137:AP137"/>
    <mergeCell ref="AI138:AP138"/>
    <mergeCell ref="AI139:AP139"/>
    <mergeCell ref="AI140:AP140"/>
    <mergeCell ref="AI141:AP141"/>
    <mergeCell ref="AI142:AP142"/>
    <mergeCell ref="AK210:AP210"/>
    <mergeCell ref="AK211:AP211"/>
    <mergeCell ref="AK212:AP212"/>
    <mergeCell ref="AK213:AP213"/>
    <mergeCell ref="AK58:AQ58"/>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81:AQ81"/>
    <mergeCell ref="AK82:AQ82"/>
    <mergeCell ref="AK83:AQ83"/>
    <mergeCell ref="AK84:AQ84"/>
    <mergeCell ref="AK85:AQ85"/>
    <mergeCell ref="AK94:AO94"/>
    <mergeCell ref="AK95:AO95"/>
    <mergeCell ref="AK96:AO96"/>
    <mergeCell ref="AK97:AO97"/>
    <mergeCell ref="AK98:AO98"/>
    <mergeCell ref="AK99:AO99"/>
    <mergeCell ref="AM170:AP170"/>
    <mergeCell ref="AM171:AP171"/>
    <mergeCell ref="AM172:AP172"/>
    <mergeCell ref="AM173:AP173"/>
    <mergeCell ref="AM174:AP174"/>
    <mergeCell ref="AM175:AP175"/>
    <mergeCell ref="B158:AR158"/>
    <mergeCell ref="B160:I160"/>
    <mergeCell ref="B161:I161"/>
    <mergeCell ref="B162:I162"/>
    <mergeCell ref="B163:I163"/>
    <mergeCell ref="B164:I164"/>
    <mergeCell ref="B165:I165"/>
    <mergeCell ref="B166:I166"/>
    <mergeCell ref="B168:AR168"/>
    <mergeCell ref="B170:H170"/>
    <mergeCell ref="B171:H171"/>
    <mergeCell ref="B172:H172"/>
    <mergeCell ref="B173:H173"/>
    <mergeCell ref="B174:H174"/>
    <mergeCell ref="B175:H175"/>
    <mergeCell ref="AK115:AO115"/>
    <mergeCell ref="AK116:AO116"/>
    <mergeCell ref="AK117:AO117"/>
    <mergeCell ref="AK118:AO118"/>
    <mergeCell ref="AK119:AO119"/>
    <mergeCell ref="AN35:AO35"/>
    <mergeCell ref="AN36:AO36"/>
    <mergeCell ref="AN37:AO37"/>
    <mergeCell ref="AN38:AO38"/>
    <mergeCell ref="AN39:AO39"/>
    <mergeCell ref="AN40:AO40"/>
    <mergeCell ref="AN41:AO41"/>
    <mergeCell ref="AN42:AO42"/>
    <mergeCell ref="AN43:AO43"/>
    <mergeCell ref="AN44:AO44"/>
    <mergeCell ref="AN45:AO45"/>
    <mergeCell ref="AN46:AO46"/>
    <mergeCell ref="AK86:AQ86"/>
    <mergeCell ref="AK87:AQ87"/>
    <mergeCell ref="AK88:AQ88"/>
    <mergeCell ref="AK89:AQ89"/>
    <mergeCell ref="AK90:AQ90"/>
    <mergeCell ref="AF53:AM53"/>
    <mergeCell ref="AF54:AM54"/>
    <mergeCell ref="AF58:AJ58"/>
    <mergeCell ref="AF59:AJ59"/>
    <mergeCell ref="AF60:AJ60"/>
    <mergeCell ref="AF61:AJ61"/>
    <mergeCell ref="AF62:AJ62"/>
    <mergeCell ref="AF63:AJ63"/>
    <mergeCell ref="AF64:AJ64"/>
    <mergeCell ref="AF65:AJ65"/>
    <mergeCell ref="AF66:AJ66"/>
    <mergeCell ref="AF67:AJ67"/>
    <mergeCell ref="AF68:AJ68"/>
    <mergeCell ref="AF69:AJ69"/>
    <mergeCell ref="AF70:AJ70"/>
    <mergeCell ref="AN52:AO52"/>
    <mergeCell ref="AN53:AO53"/>
    <mergeCell ref="AN54:AO54"/>
    <mergeCell ref="B1:L3"/>
    <mergeCell ref="B100:J100"/>
    <mergeCell ref="B101:J101"/>
    <mergeCell ref="B102:J102"/>
    <mergeCell ref="B103:J103"/>
    <mergeCell ref="B104:J104"/>
    <mergeCell ref="B105:J105"/>
    <mergeCell ref="B106:J106"/>
    <mergeCell ref="B107:J107"/>
    <mergeCell ref="B5:AR5"/>
    <mergeCell ref="B7:K9"/>
    <mergeCell ref="L68:U68"/>
    <mergeCell ref="L69:U69"/>
    <mergeCell ref="L70:U70"/>
    <mergeCell ref="L71:U71"/>
    <mergeCell ref="L72:U72"/>
    <mergeCell ref="L73:U73"/>
    <mergeCell ref="L74:U74"/>
    <mergeCell ref="L75:U75"/>
    <mergeCell ref="L76:U76"/>
    <mergeCell ref="L77:U77"/>
    <mergeCell ref="L78:U78"/>
    <mergeCell ref="L79:U79"/>
    <mergeCell ref="L80:U80"/>
    <mergeCell ref="AN30:AO30"/>
    <mergeCell ref="AN31:AO31"/>
    <mergeCell ref="AN32:AO32"/>
    <mergeCell ref="AN33:AO33"/>
    <mergeCell ref="AN34:AO34"/>
    <mergeCell ref="B11:AR11"/>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B123:J123"/>
    <mergeCell ref="K95:U95"/>
    <mergeCell ref="K96:U96"/>
    <mergeCell ref="K97:U97"/>
    <mergeCell ref="K98:U98"/>
    <mergeCell ref="K99:U99"/>
    <mergeCell ref="L58:U58"/>
    <mergeCell ref="L59:U59"/>
    <mergeCell ref="L60:U60"/>
    <mergeCell ref="L61:U61"/>
    <mergeCell ref="L62:U62"/>
    <mergeCell ref="L63:U63"/>
    <mergeCell ref="L64:U64"/>
    <mergeCell ref="L65:U65"/>
    <mergeCell ref="L66:U66"/>
    <mergeCell ref="L67:U67"/>
    <mergeCell ref="AN47:AO47"/>
    <mergeCell ref="AN48:AO48"/>
    <mergeCell ref="B13:J13"/>
    <mergeCell ref="B130:AR130"/>
    <mergeCell ref="B132:J132"/>
    <mergeCell ref="B133:J133"/>
    <mergeCell ref="B134:J134"/>
    <mergeCell ref="B135:J135"/>
    <mergeCell ref="B136:J136"/>
    <mergeCell ref="B137:J137"/>
    <mergeCell ref="B138:J138"/>
    <mergeCell ref="B139:J139"/>
    <mergeCell ref="B14:J14"/>
    <mergeCell ref="B140:J140"/>
    <mergeCell ref="K115:U115"/>
    <mergeCell ref="K116:U116"/>
    <mergeCell ref="K117:U117"/>
    <mergeCell ref="K118:U118"/>
    <mergeCell ref="K119:U119"/>
    <mergeCell ref="K120:U120"/>
    <mergeCell ref="K121:U121"/>
    <mergeCell ref="K122:U122"/>
    <mergeCell ref="K123:U123"/>
    <mergeCell ref="K124:U124"/>
    <mergeCell ref="K125:U125"/>
    <mergeCell ref="K126:U126"/>
    <mergeCell ref="K127:U127"/>
    <mergeCell ref="K128:U128"/>
    <mergeCell ref="K13:U13"/>
    <mergeCell ref="B108:J108"/>
    <mergeCell ref="B109:J109"/>
    <mergeCell ref="AN49:AO49"/>
    <mergeCell ref="AN50:AO50"/>
    <mergeCell ref="AN51:AO51"/>
    <mergeCell ref="B141:J141"/>
    <mergeCell ref="B142:J142"/>
    <mergeCell ref="B143:J143"/>
    <mergeCell ref="B144:J144"/>
    <mergeCell ref="B145:J145"/>
    <mergeCell ref="B146:J146"/>
    <mergeCell ref="B147:J147"/>
    <mergeCell ref="B148:J148"/>
    <mergeCell ref="B149:J149"/>
    <mergeCell ref="B15:J15"/>
    <mergeCell ref="B150:J150"/>
    <mergeCell ref="B151:J151"/>
    <mergeCell ref="B152:J152"/>
    <mergeCell ref="B153:J153"/>
    <mergeCell ref="B154:J154"/>
    <mergeCell ref="B155:J155"/>
    <mergeCell ref="B156:J156"/>
    <mergeCell ref="B16:J16"/>
    <mergeCell ref="B17:J17"/>
    <mergeCell ref="B124:J124"/>
    <mergeCell ref="B125:J125"/>
    <mergeCell ref="B126:J126"/>
    <mergeCell ref="B127:J127"/>
    <mergeCell ref="B128:J128"/>
    <mergeCell ref="B176:H176"/>
    <mergeCell ref="B177:H177"/>
    <mergeCell ref="B178:H178"/>
    <mergeCell ref="B179:H179"/>
    <mergeCell ref="B18:J18"/>
    <mergeCell ref="B180:H180"/>
    <mergeCell ref="B181:H181"/>
    <mergeCell ref="B182:H182"/>
    <mergeCell ref="B183:H183"/>
    <mergeCell ref="B184:H184"/>
    <mergeCell ref="B186:AR186"/>
    <mergeCell ref="B188:G188"/>
    <mergeCell ref="B189:G189"/>
    <mergeCell ref="B19:J19"/>
    <mergeCell ref="B190:G190"/>
    <mergeCell ref="B191:G191"/>
    <mergeCell ref="B192:G192"/>
    <mergeCell ref="K100:U100"/>
    <mergeCell ref="K101:U101"/>
    <mergeCell ref="K102:U102"/>
    <mergeCell ref="K103:U103"/>
    <mergeCell ref="K104:U104"/>
    <mergeCell ref="K105:U105"/>
    <mergeCell ref="K106:U106"/>
    <mergeCell ref="K107:U107"/>
    <mergeCell ref="K108:U108"/>
    <mergeCell ref="K109:U109"/>
    <mergeCell ref="K110:U110"/>
    <mergeCell ref="K111:U111"/>
    <mergeCell ref="K112:U112"/>
    <mergeCell ref="K113:U113"/>
    <mergeCell ref="K114:U114"/>
    <mergeCell ref="B194:AR194"/>
    <mergeCell ref="B196:F196"/>
    <mergeCell ref="B197:F197"/>
    <mergeCell ref="B198:F198"/>
    <mergeCell ref="B199:F199"/>
    <mergeCell ref="B20:J20"/>
    <mergeCell ref="B200:F200"/>
    <mergeCell ref="B201:F201"/>
    <mergeCell ref="B202:F202"/>
    <mergeCell ref="B203:F203"/>
    <mergeCell ref="B204:F204"/>
    <mergeCell ref="B205:F205"/>
    <mergeCell ref="B206:F206"/>
    <mergeCell ref="B207:F207"/>
    <mergeCell ref="B208:F208"/>
    <mergeCell ref="B209:F209"/>
    <mergeCell ref="B21:J21"/>
    <mergeCell ref="I177:S177"/>
    <mergeCell ref="I178:S178"/>
    <mergeCell ref="I179:S179"/>
    <mergeCell ref="I180:S180"/>
    <mergeCell ref="I181:S181"/>
    <mergeCell ref="I182:S182"/>
    <mergeCell ref="I183:S183"/>
    <mergeCell ref="I184:S184"/>
    <mergeCell ref="J160:T160"/>
    <mergeCell ref="J161:T161"/>
    <mergeCell ref="J162:T162"/>
    <mergeCell ref="J163:T163"/>
    <mergeCell ref="J164:T164"/>
    <mergeCell ref="J165:T165"/>
    <mergeCell ref="J166:T166"/>
    <mergeCell ref="B210:F210"/>
    <mergeCell ref="B211:F211"/>
    <mergeCell ref="B212:F212"/>
    <mergeCell ref="B213:F213"/>
    <mergeCell ref="B215:AR215"/>
    <mergeCell ref="B217:E217"/>
    <mergeCell ref="B218:E218"/>
    <mergeCell ref="B219:E219"/>
    <mergeCell ref="B22:J22"/>
    <mergeCell ref="B221:AR221"/>
    <mergeCell ref="B223:C223"/>
    <mergeCell ref="B224:C224"/>
    <mergeCell ref="B225:C225"/>
    <mergeCell ref="B226:C226"/>
    <mergeCell ref="B227:C227"/>
    <mergeCell ref="B229:AR229"/>
    <mergeCell ref="B23:J23"/>
    <mergeCell ref="B24:J24"/>
    <mergeCell ref="B25:J25"/>
    <mergeCell ref="B26:J26"/>
    <mergeCell ref="H188:R188"/>
    <mergeCell ref="H189:R189"/>
    <mergeCell ref="H190:R190"/>
    <mergeCell ref="H191:R191"/>
    <mergeCell ref="H192:R192"/>
    <mergeCell ref="I170:S170"/>
    <mergeCell ref="I171:S171"/>
    <mergeCell ref="I172:S172"/>
    <mergeCell ref="I173:S173"/>
    <mergeCell ref="I174:S174"/>
    <mergeCell ref="I175:S175"/>
    <mergeCell ref="I176:S176"/>
    <mergeCell ref="B276:C276"/>
    <mergeCell ref="B277:C277"/>
    <mergeCell ref="B278:C278"/>
    <mergeCell ref="B279:C279"/>
    <mergeCell ref="B28:AR28"/>
    <mergeCell ref="B280:C280"/>
    <mergeCell ref="B281:C281"/>
    <mergeCell ref="B282:C282"/>
    <mergeCell ref="B284:AR284"/>
    <mergeCell ref="B286:C286"/>
    <mergeCell ref="B287:C287"/>
    <mergeCell ref="B288:C288"/>
    <mergeCell ref="B289:C289"/>
    <mergeCell ref="B290:C290"/>
    <mergeCell ref="B291:C291"/>
    <mergeCell ref="B292:C292"/>
    <mergeCell ref="B293:C293"/>
    <mergeCell ref="B95:J95"/>
    <mergeCell ref="B96:J96"/>
    <mergeCell ref="B97:J97"/>
    <mergeCell ref="B98:J98"/>
    <mergeCell ref="B99:J99"/>
    <mergeCell ref="C231:M231"/>
    <mergeCell ref="C232:M232"/>
    <mergeCell ref="C233:M233"/>
    <mergeCell ref="C234:M234"/>
    <mergeCell ref="C235:M235"/>
    <mergeCell ref="C236:M236"/>
    <mergeCell ref="C237:M237"/>
    <mergeCell ref="C238:M238"/>
    <mergeCell ref="C239:M239"/>
    <mergeCell ref="C240:M240"/>
    <mergeCell ref="B294:C294"/>
    <mergeCell ref="B295:C295"/>
    <mergeCell ref="B296:C296"/>
    <mergeCell ref="B297:C297"/>
    <mergeCell ref="B298:C298"/>
    <mergeCell ref="B299:C299"/>
    <mergeCell ref="B30:J30"/>
    <mergeCell ref="B300:C300"/>
    <mergeCell ref="B301:C301"/>
    <mergeCell ref="B302:C302"/>
    <mergeCell ref="B303:C303"/>
    <mergeCell ref="B304:C304"/>
    <mergeCell ref="B306:AR306"/>
    <mergeCell ref="B308:C308"/>
    <mergeCell ref="B309:C309"/>
    <mergeCell ref="B31:J31"/>
    <mergeCell ref="B310:C310"/>
    <mergeCell ref="B78:K78"/>
    <mergeCell ref="B79:K79"/>
    <mergeCell ref="B80:K80"/>
    <mergeCell ref="B81:K81"/>
    <mergeCell ref="B82:K82"/>
    <mergeCell ref="B83:K83"/>
    <mergeCell ref="B84:K84"/>
    <mergeCell ref="B85:K85"/>
    <mergeCell ref="B86:K86"/>
    <mergeCell ref="B87:K87"/>
    <mergeCell ref="B88:K88"/>
    <mergeCell ref="B89:K89"/>
    <mergeCell ref="B90:K90"/>
    <mergeCell ref="B92:AR92"/>
    <mergeCell ref="B94:J94"/>
    <mergeCell ref="B311:C311"/>
    <mergeCell ref="B312:C312"/>
    <mergeCell ref="B313:C313"/>
    <mergeCell ref="B314:C314"/>
    <mergeCell ref="B315:C315"/>
    <mergeCell ref="B316:C316"/>
    <mergeCell ref="B317:C317"/>
    <mergeCell ref="B318:C318"/>
    <mergeCell ref="B32:J32"/>
    <mergeCell ref="B320:AR320"/>
    <mergeCell ref="B322:D322"/>
    <mergeCell ref="B323:D323"/>
    <mergeCell ref="B324:D324"/>
    <mergeCell ref="B325:D325"/>
    <mergeCell ref="B327:AR327"/>
    <mergeCell ref="B329:D329"/>
    <mergeCell ref="B33:J33"/>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330:D330"/>
    <mergeCell ref="B331:D331"/>
    <mergeCell ref="B332:D332"/>
    <mergeCell ref="B333:D333"/>
    <mergeCell ref="B334:D334"/>
    <mergeCell ref="B34:J34"/>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6:AR56"/>
    <mergeCell ref="B58:K58"/>
    <mergeCell ref="B59:K59"/>
    <mergeCell ref="B60:K60"/>
    <mergeCell ref="B61:K61"/>
    <mergeCell ref="B62:K62"/>
    <mergeCell ref="C245:M245"/>
    <mergeCell ref="C249:M249"/>
    <mergeCell ref="C250:M250"/>
    <mergeCell ref="C251:M251"/>
    <mergeCell ref="C252:M252"/>
    <mergeCell ref="C253:M253"/>
    <mergeCell ref="C254:M254"/>
    <mergeCell ref="C255:M255"/>
    <mergeCell ref="C256:M256"/>
    <mergeCell ref="C257:M257"/>
    <mergeCell ref="C258:M258"/>
    <mergeCell ref="C259:M259"/>
    <mergeCell ref="C260:M260"/>
    <mergeCell ref="C261:M261"/>
    <mergeCell ref="C262:M262"/>
    <mergeCell ref="C263:M263"/>
    <mergeCell ref="D223:N223"/>
    <mergeCell ref="D224:N224"/>
    <mergeCell ref="D225:N225"/>
    <mergeCell ref="D226:N226"/>
    <mergeCell ref="D227:N227"/>
    <mergeCell ref="N242:W242"/>
    <mergeCell ref="N243:W243"/>
    <mergeCell ref="N244:W244"/>
    <mergeCell ref="N245:W245"/>
    <mergeCell ref="N249:W249"/>
    <mergeCell ref="N250:W250"/>
    <mergeCell ref="N251:W251"/>
    <mergeCell ref="N252:W252"/>
    <mergeCell ref="N253:W253"/>
    <mergeCell ref="N254:W254"/>
    <mergeCell ref="N255:W255"/>
    <mergeCell ref="D267:N267"/>
    <mergeCell ref="D268:N268"/>
    <mergeCell ref="D269:N269"/>
    <mergeCell ref="D270:N270"/>
    <mergeCell ref="D271:N271"/>
    <mergeCell ref="D272:N272"/>
    <mergeCell ref="D273:N273"/>
    <mergeCell ref="D274:N274"/>
    <mergeCell ref="D275:N275"/>
    <mergeCell ref="D276:N276"/>
    <mergeCell ref="D277:N277"/>
    <mergeCell ref="D278:N278"/>
    <mergeCell ref="D279:N279"/>
    <mergeCell ref="D280:N280"/>
    <mergeCell ref="D281:N281"/>
    <mergeCell ref="D282:N282"/>
    <mergeCell ref="D286:N286"/>
    <mergeCell ref="D287:N287"/>
    <mergeCell ref="D288:N288"/>
    <mergeCell ref="D289:N289"/>
    <mergeCell ref="D290:N290"/>
    <mergeCell ref="D291:N291"/>
    <mergeCell ref="D292:N292"/>
    <mergeCell ref="D293:N293"/>
    <mergeCell ref="D294:N294"/>
    <mergeCell ref="D295:N295"/>
    <mergeCell ref="D296:N296"/>
    <mergeCell ref="D297:N297"/>
    <mergeCell ref="D298:N298"/>
    <mergeCell ref="D299:N299"/>
    <mergeCell ref="D300:N300"/>
    <mergeCell ref="D301:N301"/>
    <mergeCell ref="D302:N302"/>
    <mergeCell ref="D303:N303"/>
    <mergeCell ref="D304:N304"/>
    <mergeCell ref="D308:N308"/>
    <mergeCell ref="D309:N309"/>
    <mergeCell ref="D310:N310"/>
    <mergeCell ref="D311:N311"/>
    <mergeCell ref="D312:N312"/>
    <mergeCell ref="D313:N313"/>
    <mergeCell ref="D314:N314"/>
    <mergeCell ref="D315:N315"/>
    <mergeCell ref="D316:N316"/>
    <mergeCell ref="D317:N317"/>
    <mergeCell ref="D318:N318"/>
    <mergeCell ref="E322:O322"/>
    <mergeCell ref="E323:O323"/>
    <mergeCell ref="E324:O324"/>
    <mergeCell ref="E325:O325"/>
    <mergeCell ref="E329:O329"/>
    <mergeCell ref="O311:X311"/>
    <mergeCell ref="O312:X312"/>
    <mergeCell ref="O313:X313"/>
    <mergeCell ref="O314:X314"/>
    <mergeCell ref="O315:X315"/>
    <mergeCell ref="O316:X316"/>
    <mergeCell ref="O317:X317"/>
    <mergeCell ref="O318:X318"/>
    <mergeCell ref="P322:Y322"/>
    <mergeCell ref="P323:Y323"/>
    <mergeCell ref="P324:Y324"/>
    <mergeCell ref="P325:Y325"/>
    <mergeCell ref="P329:Y329"/>
    <mergeCell ref="Y310:AG310"/>
    <mergeCell ref="Y311:AG311"/>
    <mergeCell ref="E330:O330"/>
    <mergeCell ref="E331:O331"/>
    <mergeCell ref="E332:O332"/>
    <mergeCell ref="E333:O333"/>
    <mergeCell ref="E334:O334"/>
    <mergeCell ref="F217:P217"/>
    <mergeCell ref="F218:P218"/>
    <mergeCell ref="F219:P219"/>
    <mergeCell ref="G196:Q196"/>
    <mergeCell ref="G197:Q197"/>
    <mergeCell ref="G198:Q198"/>
    <mergeCell ref="G199:Q199"/>
    <mergeCell ref="G200:Q200"/>
    <mergeCell ref="G201:Q201"/>
    <mergeCell ref="G202:Q202"/>
    <mergeCell ref="G203:Q203"/>
    <mergeCell ref="G204:Q204"/>
    <mergeCell ref="G205:Q205"/>
    <mergeCell ref="G206:Q206"/>
    <mergeCell ref="G207:Q207"/>
    <mergeCell ref="G208:Q208"/>
    <mergeCell ref="G209:Q209"/>
    <mergeCell ref="G210:Q210"/>
    <mergeCell ref="G211:Q211"/>
    <mergeCell ref="G212:Q212"/>
    <mergeCell ref="G213:Q213"/>
    <mergeCell ref="N236:W236"/>
    <mergeCell ref="N237:W237"/>
    <mergeCell ref="N238:W238"/>
    <mergeCell ref="N239:W239"/>
    <mergeCell ref="N240:W240"/>
    <mergeCell ref="N241:W241"/>
    <mergeCell ref="K132:S132"/>
    <mergeCell ref="K133:S133"/>
    <mergeCell ref="K134:S134"/>
    <mergeCell ref="K135:S135"/>
    <mergeCell ref="K136:S136"/>
    <mergeCell ref="K137:S137"/>
    <mergeCell ref="K138:S138"/>
    <mergeCell ref="K139:S139"/>
    <mergeCell ref="K14:U14"/>
    <mergeCell ref="K140:S140"/>
    <mergeCell ref="K141:S141"/>
    <mergeCell ref="K142:S142"/>
    <mergeCell ref="K143:S143"/>
    <mergeCell ref="K144:S144"/>
    <mergeCell ref="K145:S145"/>
    <mergeCell ref="K146:S146"/>
    <mergeCell ref="K147:S147"/>
    <mergeCell ref="K41:U41"/>
    <mergeCell ref="K42:U42"/>
    <mergeCell ref="K43:U43"/>
    <mergeCell ref="K44:U44"/>
    <mergeCell ref="K45:U45"/>
    <mergeCell ref="K46:U46"/>
    <mergeCell ref="K47:U47"/>
    <mergeCell ref="K48:U48"/>
    <mergeCell ref="K49:U49"/>
    <mergeCell ref="K50:U50"/>
    <mergeCell ref="K51:U51"/>
    <mergeCell ref="K52:U52"/>
    <mergeCell ref="K53:U53"/>
    <mergeCell ref="K54:U54"/>
    <mergeCell ref="K94:U94"/>
    <mergeCell ref="K148:S148"/>
    <mergeCell ref="K149:S149"/>
    <mergeCell ref="K15:U15"/>
    <mergeCell ref="K150:S150"/>
    <mergeCell ref="K151:S151"/>
    <mergeCell ref="K152:S152"/>
    <mergeCell ref="K153:S153"/>
    <mergeCell ref="K154:S154"/>
    <mergeCell ref="K155:S155"/>
    <mergeCell ref="K156:S156"/>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L81:U81"/>
    <mergeCell ref="L82:U82"/>
    <mergeCell ref="L83:U83"/>
    <mergeCell ref="L84:U84"/>
    <mergeCell ref="L85:U85"/>
    <mergeCell ref="L86:U86"/>
    <mergeCell ref="L87:U87"/>
    <mergeCell ref="L88:U88"/>
    <mergeCell ref="L89:U89"/>
    <mergeCell ref="L90:U90"/>
    <mergeCell ref="M2:AR2"/>
    <mergeCell ref="M8:V8"/>
    <mergeCell ref="N231:W231"/>
    <mergeCell ref="N232:W232"/>
    <mergeCell ref="N233:W233"/>
    <mergeCell ref="N234:W234"/>
    <mergeCell ref="N235:W235"/>
    <mergeCell ref="S188:AB188"/>
    <mergeCell ref="S189:AB189"/>
    <mergeCell ref="S190:AB190"/>
    <mergeCell ref="S191:AB191"/>
    <mergeCell ref="S192:AB192"/>
    <mergeCell ref="T132:AD132"/>
    <mergeCell ref="T133:AD133"/>
    <mergeCell ref="T134:AD134"/>
    <mergeCell ref="T135:AD135"/>
    <mergeCell ref="T136:AD136"/>
    <mergeCell ref="T137:AD137"/>
    <mergeCell ref="T138:AD138"/>
    <mergeCell ref="T139:AD139"/>
    <mergeCell ref="T140:AD140"/>
    <mergeCell ref="T141:AD141"/>
    <mergeCell ref="N256:W256"/>
    <mergeCell ref="N257:W257"/>
    <mergeCell ref="N258:W258"/>
    <mergeCell ref="N259:W259"/>
    <mergeCell ref="N260:W260"/>
    <mergeCell ref="N261:W261"/>
    <mergeCell ref="N262:W262"/>
    <mergeCell ref="N263:W263"/>
    <mergeCell ref="O223:X223"/>
    <mergeCell ref="O224:X224"/>
    <mergeCell ref="O225:X225"/>
    <mergeCell ref="O226:X226"/>
    <mergeCell ref="O227:X227"/>
    <mergeCell ref="O267:X267"/>
    <mergeCell ref="O268:X268"/>
    <mergeCell ref="O269:X269"/>
    <mergeCell ref="O270:X270"/>
    <mergeCell ref="X237:AF237"/>
    <mergeCell ref="X238:AF238"/>
    <mergeCell ref="X239:AF239"/>
    <mergeCell ref="X240:AF240"/>
    <mergeCell ref="X241:AF241"/>
    <mergeCell ref="X242:AF242"/>
    <mergeCell ref="X243:AF243"/>
    <mergeCell ref="X244:AF244"/>
    <mergeCell ref="X245:AF245"/>
    <mergeCell ref="X249:AF249"/>
    <mergeCell ref="X250:AF250"/>
    <mergeCell ref="X251:AF251"/>
    <mergeCell ref="X252:AF252"/>
    <mergeCell ref="X253:AF253"/>
    <mergeCell ref="X254:AF254"/>
    <mergeCell ref="O271:X271"/>
    <mergeCell ref="O272:X272"/>
    <mergeCell ref="O273:X273"/>
    <mergeCell ref="O274:X274"/>
    <mergeCell ref="O275:X275"/>
    <mergeCell ref="O276:X276"/>
    <mergeCell ref="O277:X277"/>
    <mergeCell ref="O278:X278"/>
    <mergeCell ref="O279:X279"/>
    <mergeCell ref="O280:X280"/>
    <mergeCell ref="O281:X281"/>
    <mergeCell ref="O282:X282"/>
    <mergeCell ref="O286:X286"/>
    <mergeCell ref="O287:X287"/>
    <mergeCell ref="O288:X288"/>
    <mergeCell ref="O289:X289"/>
    <mergeCell ref="O290:X290"/>
    <mergeCell ref="O291:X291"/>
    <mergeCell ref="O292:X292"/>
    <mergeCell ref="O293:X293"/>
    <mergeCell ref="O294:X294"/>
    <mergeCell ref="O295:X295"/>
    <mergeCell ref="O296:X296"/>
    <mergeCell ref="O297:X297"/>
    <mergeCell ref="O298:X298"/>
    <mergeCell ref="O299:X299"/>
    <mergeCell ref="O300:X300"/>
    <mergeCell ref="O301:X301"/>
    <mergeCell ref="O302:X302"/>
    <mergeCell ref="O303:X303"/>
    <mergeCell ref="O304:X304"/>
    <mergeCell ref="O308:X308"/>
    <mergeCell ref="O309:X309"/>
    <mergeCell ref="O310:X310"/>
    <mergeCell ref="Q217:Z217"/>
    <mergeCell ref="Q218:Z218"/>
    <mergeCell ref="Q219:Z219"/>
    <mergeCell ref="R196:AA196"/>
    <mergeCell ref="R197:AA197"/>
    <mergeCell ref="R198:AA198"/>
    <mergeCell ref="R199:AA199"/>
    <mergeCell ref="R200:AA200"/>
    <mergeCell ref="R201:AA201"/>
    <mergeCell ref="R202:AA202"/>
    <mergeCell ref="R203:AA203"/>
    <mergeCell ref="R204:AA204"/>
    <mergeCell ref="R205:AA205"/>
    <mergeCell ref="R206:AA206"/>
    <mergeCell ref="R207:AA207"/>
    <mergeCell ref="R208:AA208"/>
    <mergeCell ref="R209:AA209"/>
    <mergeCell ref="R210:AA210"/>
    <mergeCell ref="R211:AA211"/>
    <mergeCell ref="R212:AA212"/>
    <mergeCell ref="R213:AA213"/>
    <mergeCell ref="AA217:AI217"/>
    <mergeCell ref="AA218:AI218"/>
    <mergeCell ref="AA219:AI219"/>
    <mergeCell ref="AB196:AJ196"/>
    <mergeCell ref="AB197:AJ197"/>
    <mergeCell ref="AB198:AJ198"/>
    <mergeCell ref="AB199:AJ199"/>
    <mergeCell ref="AB200:AJ200"/>
    <mergeCell ref="AB201:AJ201"/>
    <mergeCell ref="AB202:AJ202"/>
    <mergeCell ref="AB203:AJ203"/>
    <mergeCell ref="T142:AD142"/>
    <mergeCell ref="T143:AD143"/>
    <mergeCell ref="T144:AD144"/>
    <mergeCell ref="T145:AD145"/>
    <mergeCell ref="T146:AD146"/>
    <mergeCell ref="T147:AD147"/>
    <mergeCell ref="T148:AD148"/>
    <mergeCell ref="T149:AD149"/>
    <mergeCell ref="T150:AD150"/>
    <mergeCell ref="T151:AD151"/>
    <mergeCell ref="T152:AD152"/>
    <mergeCell ref="T153:AD153"/>
    <mergeCell ref="T154:AD154"/>
    <mergeCell ref="T155:AD155"/>
    <mergeCell ref="T156:AD156"/>
    <mergeCell ref="T170:AC170"/>
    <mergeCell ref="T171:AC171"/>
    <mergeCell ref="T184:AC184"/>
    <mergeCell ref="U160:AD160"/>
    <mergeCell ref="U161:AD161"/>
    <mergeCell ref="U162:AD162"/>
    <mergeCell ref="U163:AD163"/>
    <mergeCell ref="U164:AD164"/>
    <mergeCell ref="U165:AD165"/>
    <mergeCell ref="U166:AD166"/>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V115:AE115"/>
    <mergeCell ref="V116:AE116"/>
    <mergeCell ref="V117:AE117"/>
    <mergeCell ref="V118:AE118"/>
    <mergeCell ref="V119:AE119"/>
    <mergeCell ref="V120:AE120"/>
    <mergeCell ref="V121:AE121"/>
    <mergeCell ref="V122:AE122"/>
    <mergeCell ref="V123:AE123"/>
    <mergeCell ref="V124:AE124"/>
    <mergeCell ref="V125:AE125"/>
    <mergeCell ref="V126:AE126"/>
    <mergeCell ref="V127:AE127"/>
    <mergeCell ref="V128:AE128"/>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35:AE35"/>
    <mergeCell ref="V36:AE36"/>
    <mergeCell ref="V37:AE37"/>
    <mergeCell ref="V38:AE38"/>
    <mergeCell ref="V39:AE39"/>
    <mergeCell ref="V40:AE40"/>
    <mergeCell ref="V41:AE41"/>
    <mergeCell ref="V42:AE42"/>
    <mergeCell ref="V43:AE43"/>
    <mergeCell ref="V44:AE44"/>
    <mergeCell ref="V45:AE45"/>
    <mergeCell ref="V46:AE46"/>
    <mergeCell ref="V47:AE47"/>
    <mergeCell ref="V48:AE48"/>
    <mergeCell ref="V49:AE49"/>
    <mergeCell ref="V50:AE50"/>
    <mergeCell ref="V51:AE51"/>
    <mergeCell ref="V52:AE52"/>
    <mergeCell ref="V53:AE53"/>
    <mergeCell ref="V54:AE54"/>
    <mergeCell ref="V58:AE58"/>
    <mergeCell ref="V59:AE59"/>
    <mergeCell ref="V60:AE60"/>
    <mergeCell ref="V61:AE61"/>
    <mergeCell ref="V62:AE62"/>
    <mergeCell ref="V63:AE63"/>
    <mergeCell ref="V64:AE64"/>
    <mergeCell ref="V65:AE65"/>
    <mergeCell ref="V66:AE66"/>
    <mergeCell ref="V67:AE67"/>
    <mergeCell ref="V68:AE68"/>
    <mergeCell ref="V69:AE69"/>
    <mergeCell ref="V70:AE70"/>
    <mergeCell ref="V71:AE71"/>
    <mergeCell ref="V72:AE72"/>
    <mergeCell ref="V73:AE73"/>
    <mergeCell ref="V74:AE74"/>
    <mergeCell ref="V75:AE75"/>
    <mergeCell ref="V76:AE76"/>
    <mergeCell ref="V77:AE77"/>
    <mergeCell ref="V78:AE78"/>
    <mergeCell ref="V79:AE79"/>
    <mergeCell ref="V80:AE80"/>
    <mergeCell ref="V81:AE81"/>
    <mergeCell ref="V82:AE82"/>
    <mergeCell ref="V83:AE83"/>
    <mergeCell ref="V84:AE84"/>
    <mergeCell ref="V85:AE85"/>
    <mergeCell ref="V86:AE86"/>
    <mergeCell ref="V87:AE87"/>
    <mergeCell ref="V88:AE88"/>
    <mergeCell ref="V89:AE89"/>
    <mergeCell ref="V90:AE90"/>
    <mergeCell ref="V94:AE94"/>
    <mergeCell ref="V95:AE95"/>
    <mergeCell ref="V96:AE96"/>
    <mergeCell ref="V97:AE97"/>
    <mergeCell ref="V98:AE98"/>
    <mergeCell ref="V99:AE99"/>
    <mergeCell ref="X255:AF255"/>
    <mergeCell ref="X256:AF256"/>
    <mergeCell ref="X257:AF257"/>
    <mergeCell ref="X258:AF258"/>
    <mergeCell ref="X259:AF259"/>
    <mergeCell ref="X260:AF260"/>
    <mergeCell ref="X261:AF261"/>
    <mergeCell ref="X262:AF262"/>
    <mergeCell ref="X263:AF263"/>
    <mergeCell ref="Y223:AG223"/>
    <mergeCell ref="Y224:AG224"/>
    <mergeCell ref="Y225:AG225"/>
    <mergeCell ref="Y226:AG226"/>
    <mergeCell ref="Y227:AG227"/>
    <mergeCell ref="Y267:AG267"/>
    <mergeCell ref="Y268:AG268"/>
    <mergeCell ref="Y269:AG269"/>
    <mergeCell ref="X231:AF231"/>
    <mergeCell ref="X232:AF232"/>
    <mergeCell ref="X233:AF233"/>
    <mergeCell ref="X234:AF234"/>
    <mergeCell ref="X235:AF235"/>
    <mergeCell ref="X236:AF236"/>
    <mergeCell ref="AG259:AO259"/>
    <mergeCell ref="AG260:AO260"/>
    <mergeCell ref="Y270:AG270"/>
    <mergeCell ref="Y271:AG271"/>
    <mergeCell ref="Y272:AG272"/>
    <mergeCell ref="Y273:AG273"/>
    <mergeCell ref="Y274:AG274"/>
    <mergeCell ref="Y275:AG275"/>
    <mergeCell ref="Y276:AG276"/>
    <mergeCell ref="Y277:AG277"/>
    <mergeCell ref="Y278:AG278"/>
    <mergeCell ref="Y279:AG279"/>
    <mergeCell ref="Y280:AG280"/>
    <mergeCell ref="Y281:AG281"/>
    <mergeCell ref="Y282:AG282"/>
    <mergeCell ref="Y286:AG286"/>
    <mergeCell ref="Y287:AG287"/>
    <mergeCell ref="Y288:AG288"/>
    <mergeCell ref="Y289:AG289"/>
    <mergeCell ref="Y290:AG290"/>
    <mergeCell ref="Y291:AG291"/>
    <mergeCell ref="Y292:AG292"/>
    <mergeCell ref="Y293:AG293"/>
    <mergeCell ref="Y294:AG294"/>
    <mergeCell ref="Y295:AG295"/>
    <mergeCell ref="Y296:AG296"/>
    <mergeCell ref="Y297:AG297"/>
    <mergeCell ref="Y298:AG298"/>
    <mergeCell ref="Y299:AG299"/>
    <mergeCell ref="Y300:AG300"/>
    <mergeCell ref="Y301:AG301"/>
    <mergeCell ref="Y302:AG302"/>
    <mergeCell ref="Y303:AG303"/>
    <mergeCell ref="Y304:AG304"/>
    <mergeCell ref="Y308:AG308"/>
    <mergeCell ref="Y309:AG309"/>
    <mergeCell ref="Y312:AG312"/>
    <mergeCell ref="Y313:AG313"/>
    <mergeCell ref="Y314:AG314"/>
    <mergeCell ref="Y315:AG315"/>
    <mergeCell ref="Y316:AG316"/>
    <mergeCell ref="Y317:AG317"/>
    <mergeCell ref="Y318:AG318"/>
    <mergeCell ref="Z322:AH322"/>
    <mergeCell ref="Z323:AH323"/>
    <mergeCell ref="Z324:AH324"/>
    <mergeCell ref="Z325:AH325"/>
    <mergeCell ref="Z329:AH329"/>
    <mergeCell ref="Z330:AH330"/>
    <mergeCell ref="Z331:AH331"/>
    <mergeCell ref="Z332:AH332"/>
    <mergeCell ref="Z333:AH333"/>
    <mergeCell ref="Z334:AH334"/>
    <mergeCell ref="P330:Y330"/>
    <mergeCell ref="P331:Y331"/>
    <mergeCell ref="P332:Y332"/>
    <mergeCell ref="P333:Y333"/>
    <mergeCell ref="P334:Y334"/>
    <mergeCell ref="AH316:AP316"/>
    <mergeCell ref="AH317:AP317"/>
    <mergeCell ref="AH318:AP318"/>
    <mergeCell ref="AH315:AP315"/>
  </mergeCells>
  <pageMargins left="0.7" right="0.7" top="0.75" bottom="0.75" header="0.3" footer="0.3"/>
  <pageSetup paperSize="9" orientation="portrait" r:id="rId1"/>
  <headerFooter alignWithMargins="0">
    <oddFooter>&amp;R&amp;1#&amp;"Calibri"&amp;10&amp;K0078D7Classification : Internal</oddFooter>
  </headerFooter>
  <rowBreaks count="3" manualBreakCount="3">
    <brk id="55" max="16383" man="1"/>
    <brk id="193" max="16383" man="1"/>
    <brk id="264"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6"/>
  <sheetViews>
    <sheetView zoomScaleNormal="100" workbookViewId="0"/>
  </sheetViews>
  <sheetFormatPr defaultRowHeight="12.5" x14ac:dyDescent="0.25"/>
  <cols>
    <col min="1" max="1" width="0.6328125" customWidth="1"/>
    <col min="2" max="2" width="21.81640625" customWidth="1"/>
    <col min="3" max="3" width="0.90625" customWidth="1"/>
    <col min="4" max="4" width="14.54296875" customWidth="1"/>
    <col min="5" max="5" width="48.90625" customWidth="1"/>
    <col min="6" max="6" width="0.26953125" customWidth="1"/>
    <col min="7" max="7" width="4.6328125" customWidth="1"/>
  </cols>
  <sheetData>
    <row r="1" spans="2:5" s="1" customFormat="1" ht="6" customHeight="1" x14ac:dyDescent="0.2">
      <c r="B1" s="234"/>
      <c r="C1" s="234"/>
    </row>
    <row r="2" spans="2:5" s="1" customFormat="1" ht="15.25" customHeight="1" x14ac:dyDescent="0.2">
      <c r="B2" s="234"/>
      <c r="C2" s="234"/>
      <c r="D2" s="239" t="s">
        <v>887</v>
      </c>
      <c r="E2" s="239"/>
    </row>
    <row r="3" spans="2:5" s="1" customFormat="1" ht="4.25" customHeight="1" x14ac:dyDescent="0.2">
      <c r="B3" s="234"/>
      <c r="C3" s="234"/>
    </row>
    <row r="4" spans="2:5" s="1" customFormat="1" ht="6.4" customHeight="1" x14ac:dyDescent="0.2"/>
    <row r="5" spans="2:5" s="1" customFormat="1" ht="22" customHeight="1" x14ac:dyDescent="0.2">
      <c r="B5" s="235" t="s">
        <v>1168</v>
      </c>
      <c r="C5" s="235"/>
      <c r="D5" s="235"/>
      <c r="E5" s="235"/>
    </row>
    <row r="6" spans="2:5" s="1" customFormat="1" ht="4.6500000000000004" customHeight="1" x14ac:dyDescent="0.2"/>
    <row r="7" spans="2:5" s="1" customFormat="1" ht="3.5" customHeight="1" x14ac:dyDescent="0.2">
      <c r="B7" s="240" t="s">
        <v>1047</v>
      </c>
    </row>
    <row r="8" spans="2:5" s="1" customFormat="1" ht="14.25" customHeight="1" x14ac:dyDescent="0.2">
      <c r="B8" s="240"/>
      <c r="D8" s="3">
        <v>44985</v>
      </c>
    </row>
    <row r="9" spans="2:5" s="1" customFormat="1" ht="1.75" customHeight="1" x14ac:dyDescent="0.2">
      <c r="B9" s="240"/>
    </row>
    <row r="10" spans="2:5" s="1" customFormat="1" ht="1.4" customHeight="1" x14ac:dyDescent="0.2"/>
    <row r="11" spans="2:5" s="1" customFormat="1" ht="12.75" customHeight="1" x14ac:dyDescent="0.2">
      <c r="B11" s="247" t="s">
        <v>1169</v>
      </c>
      <c r="C11" s="247"/>
      <c r="D11" s="247"/>
      <c r="E11" s="247"/>
    </row>
    <row r="12" spans="2:5" s="1" customFormat="1" ht="158.9" customHeight="1" x14ac:dyDescent="0.2"/>
    <row r="13" spans="2:5" s="1" customFormat="1" ht="12.75" customHeight="1" x14ac:dyDescent="0.2">
      <c r="B13" s="247" t="s">
        <v>1170</v>
      </c>
      <c r="C13" s="247"/>
      <c r="D13" s="247"/>
      <c r="E13" s="247"/>
    </row>
    <row r="14" spans="2:5" s="1" customFormat="1" ht="247.4" customHeight="1" x14ac:dyDescent="0.2"/>
    <row r="15" spans="2:5" s="1" customFormat="1" ht="12.75" customHeight="1" x14ac:dyDescent="0.2">
      <c r="B15" s="247" t="s">
        <v>1171</v>
      </c>
      <c r="C15" s="247"/>
      <c r="D15" s="247"/>
      <c r="E15" s="247"/>
    </row>
    <row r="16" spans="2:5" s="1" customFormat="1" ht="236.4" customHeight="1" x14ac:dyDescent="0.2"/>
    <row r="17" spans="2:5" s="1" customFormat="1" ht="12.75" customHeight="1" x14ac:dyDescent="0.2">
      <c r="B17" s="247" t="s">
        <v>1172</v>
      </c>
      <c r="C17" s="247"/>
      <c r="D17" s="247"/>
      <c r="E17" s="247"/>
    </row>
    <row r="18" spans="2:5" s="1" customFormat="1" ht="243.5" customHeight="1" x14ac:dyDescent="0.2"/>
    <row r="19" spans="2:5" s="1" customFormat="1" ht="12.75" customHeight="1" x14ac:dyDescent="0.2">
      <c r="B19" s="247" t="s">
        <v>1173</v>
      </c>
      <c r="C19" s="247"/>
      <c r="D19" s="247"/>
      <c r="E19" s="247"/>
    </row>
    <row r="20" spans="2:5" s="1" customFormat="1" ht="235" customHeight="1" x14ac:dyDescent="0.2"/>
    <row r="21" spans="2:5" s="1" customFormat="1" ht="12.75" customHeight="1" x14ac:dyDescent="0.2">
      <c r="B21" s="247" t="s">
        <v>1174</v>
      </c>
      <c r="C21" s="247"/>
      <c r="D21" s="247"/>
      <c r="E21" s="247"/>
    </row>
    <row r="22" spans="2:5" s="1" customFormat="1" ht="249.9" customHeight="1" x14ac:dyDescent="0.2"/>
    <row r="23" spans="2:5" s="1" customFormat="1" ht="13.15" customHeight="1" x14ac:dyDescent="0.2">
      <c r="B23" s="247" t="s">
        <v>1175</v>
      </c>
      <c r="C23" s="247"/>
      <c r="D23" s="247"/>
      <c r="E23" s="247"/>
    </row>
    <row r="24" spans="2:5" s="1" customFormat="1" ht="175.65" customHeight="1" x14ac:dyDescent="0.2"/>
    <row r="25" spans="2:5" s="1" customFormat="1" ht="12.75" customHeight="1" x14ac:dyDescent="0.2">
      <c r="B25" s="247" t="s">
        <v>1176</v>
      </c>
      <c r="C25" s="247"/>
      <c r="D25" s="247"/>
      <c r="E25" s="247"/>
    </row>
    <row r="26" spans="2:5" s="1" customFormat="1" ht="117.25" customHeight="1" x14ac:dyDescent="0.2"/>
    <row r="27" spans="2:5" s="1" customFormat="1" ht="12.75" customHeight="1" x14ac:dyDescent="0.2">
      <c r="B27" s="247" t="s">
        <v>1177</v>
      </c>
      <c r="C27" s="247"/>
      <c r="D27" s="247"/>
      <c r="E27" s="247"/>
    </row>
    <row r="28" spans="2:5" s="1" customFormat="1" ht="171" customHeight="1" x14ac:dyDescent="0.2"/>
    <row r="29" spans="2:5" s="1" customFormat="1" ht="12.75" customHeight="1" x14ac:dyDescent="0.2">
      <c r="B29" s="247" t="s">
        <v>1178</v>
      </c>
      <c r="C29" s="247"/>
      <c r="D29" s="247"/>
      <c r="E29" s="247"/>
    </row>
    <row r="30" spans="2:5" s="1" customFormat="1" ht="130.15" customHeight="1" x14ac:dyDescent="0.2"/>
    <row r="31" spans="2:5" s="1" customFormat="1" ht="12.75" customHeight="1" x14ac:dyDescent="0.2">
      <c r="B31" s="247" t="s">
        <v>1179</v>
      </c>
      <c r="C31" s="247"/>
      <c r="D31" s="247"/>
      <c r="E31" s="247"/>
    </row>
    <row r="32" spans="2:5" s="1" customFormat="1" ht="128.75" customHeight="1" x14ac:dyDescent="0.2"/>
    <row r="33" spans="2:5" s="1" customFormat="1" ht="12.75" customHeight="1" x14ac:dyDescent="0.2">
      <c r="B33" s="247" t="s">
        <v>1180</v>
      </c>
      <c r="C33" s="247"/>
      <c r="D33" s="247"/>
      <c r="E33" s="247"/>
    </row>
    <row r="34" spans="2:5" s="1" customFormat="1" ht="208.65" customHeight="1" x14ac:dyDescent="0.2"/>
    <row r="35" spans="2:5" s="1" customFormat="1" ht="12.75" customHeight="1" x14ac:dyDescent="0.2">
      <c r="B35" s="247" t="s">
        <v>1181</v>
      </c>
      <c r="C35" s="247"/>
      <c r="D35" s="247"/>
      <c r="E35" s="247"/>
    </row>
    <row r="36" spans="2:5" s="1" customFormat="1" ht="212.65" customHeight="1" x14ac:dyDescent="0.2"/>
    <row r="37" spans="2:5" s="1" customFormat="1" ht="12.75" customHeight="1" x14ac:dyDescent="0.2">
      <c r="B37" s="247" t="s">
        <v>1182</v>
      </c>
      <c r="C37" s="247"/>
      <c r="D37" s="247"/>
      <c r="E37" s="247"/>
    </row>
    <row r="38" spans="2:5" s="1" customFormat="1" ht="185.9" customHeight="1" x14ac:dyDescent="0.2"/>
    <row r="39" spans="2:5" s="1" customFormat="1" ht="12.75" customHeight="1" x14ac:dyDescent="0.2">
      <c r="B39" s="247" t="s">
        <v>1183</v>
      </c>
      <c r="C39" s="247"/>
      <c r="D39" s="247"/>
      <c r="E39" s="247"/>
    </row>
    <row r="40" spans="2:5" s="1" customFormat="1" ht="243.15" customHeight="1" x14ac:dyDescent="0.2"/>
    <row r="41" spans="2:5" s="1" customFormat="1" ht="12.75" customHeight="1" x14ac:dyDescent="0.2">
      <c r="B41" s="247" t="s">
        <v>1184</v>
      </c>
      <c r="C41" s="247"/>
      <c r="D41" s="247"/>
      <c r="E41" s="247"/>
    </row>
    <row r="42" spans="2:5" s="1" customFormat="1" ht="267.39999999999998" customHeight="1" x14ac:dyDescent="0.2"/>
    <row r="43" spans="2:5" s="1" customFormat="1" ht="12.75" customHeight="1" x14ac:dyDescent="0.2">
      <c r="B43" s="247" t="s">
        <v>1185</v>
      </c>
      <c r="C43" s="247"/>
      <c r="D43" s="247"/>
      <c r="E43" s="247"/>
    </row>
    <row r="44" spans="2:5" s="1" customFormat="1" ht="120.9" customHeight="1" x14ac:dyDescent="0.2"/>
    <row r="45" spans="2:5" s="1" customFormat="1" ht="12.75" customHeight="1" x14ac:dyDescent="0.2">
      <c r="B45" s="247" t="s">
        <v>1186</v>
      </c>
      <c r="C45" s="247"/>
      <c r="D45" s="247"/>
      <c r="E45" s="247"/>
    </row>
    <row r="46" spans="2:5" s="1" customFormat="1" ht="134.4" customHeight="1" x14ac:dyDescent="0.2"/>
  </sheetData>
  <mergeCells count="22">
    <mergeCell ref="B1:C3"/>
    <mergeCell ref="B11:E11"/>
    <mergeCell ref="B13:E13"/>
    <mergeCell ref="B15:E15"/>
    <mergeCell ref="B17:E17"/>
    <mergeCell ref="D2:E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s>
  <pageMargins left="0.7" right="0.7" top="0.75" bottom="0.75" header="0.3" footer="0.3"/>
  <pageSetup paperSize="9" scale="73" orientation="portrait" r:id="rId1"/>
  <headerFooter alignWithMargins="0">
    <oddFooter>&amp;R&amp;1#&amp;"Calibri"&amp;10&amp;K0078D7Classification : Internal</oddFooter>
  </headerFooter>
  <rowBreaks count="4" manualBreakCount="4">
    <brk id="16" max="5" man="1"/>
    <brk id="18" max="5" man="1"/>
    <brk id="28" max="5" man="1"/>
    <brk id="38"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view="pageBreakPreview" zoomScale="60" zoomScaleNormal="100" workbookViewId="0"/>
  </sheetViews>
  <sheetFormatPr defaultRowHeight="12.5" x14ac:dyDescent="0.25"/>
  <cols>
    <col min="1" max="1" width="0.6328125" customWidth="1"/>
    <col min="2" max="2" width="13.7265625" customWidth="1"/>
    <col min="3" max="3" width="6.7265625" customWidth="1"/>
    <col min="4" max="4" width="13.54296875" customWidth="1"/>
    <col min="5" max="5" width="14.54296875" customWidth="1"/>
    <col min="6" max="6" width="21.26953125" customWidth="1"/>
    <col min="7" max="7" width="14.54296875" customWidth="1"/>
    <col min="8" max="9" width="0.26953125" customWidth="1"/>
    <col min="10" max="10" width="4.6328125" customWidth="1"/>
  </cols>
  <sheetData>
    <row r="1" spans="2:8" s="1" customFormat="1" ht="6" customHeight="1" x14ac:dyDescent="0.2">
      <c r="B1" s="234"/>
      <c r="C1" s="234"/>
    </row>
    <row r="2" spans="2:8" s="1" customFormat="1" ht="15.25" customHeight="1" x14ac:dyDescent="0.2">
      <c r="B2" s="234"/>
      <c r="C2" s="234"/>
      <c r="D2" s="239" t="s">
        <v>887</v>
      </c>
      <c r="E2" s="239"/>
      <c r="F2" s="239"/>
      <c r="G2" s="239"/>
      <c r="H2" s="239"/>
    </row>
    <row r="3" spans="2:8" s="1" customFormat="1" ht="4.25" customHeight="1" x14ac:dyDescent="0.2">
      <c r="B3" s="234"/>
      <c r="C3" s="234"/>
    </row>
    <row r="4" spans="2:8" s="1" customFormat="1" ht="6" customHeight="1" x14ac:dyDescent="0.2"/>
    <row r="5" spans="2:8" s="1" customFormat="1" ht="22" customHeight="1" x14ac:dyDescent="0.2">
      <c r="B5" s="235" t="s">
        <v>1192</v>
      </c>
      <c r="C5" s="235"/>
      <c r="D5" s="235"/>
      <c r="E5" s="235"/>
      <c r="F5" s="235"/>
      <c r="G5" s="235"/>
      <c r="H5" s="235"/>
    </row>
    <row r="6" spans="2:8" s="1" customFormat="1" ht="9.65" customHeight="1" x14ac:dyDescent="0.2"/>
    <row r="7" spans="2:8" s="1" customFormat="1" ht="15.25" customHeight="1" x14ac:dyDescent="0.2">
      <c r="B7" s="9" t="s">
        <v>1047</v>
      </c>
      <c r="D7" s="3">
        <v>44985</v>
      </c>
    </row>
    <row r="8" spans="2:8" s="1" customFormat="1" ht="8.5" customHeight="1" x14ac:dyDescent="0.2"/>
    <row r="9" spans="2:8" s="1" customFormat="1" ht="12.75" customHeight="1" x14ac:dyDescent="0.2">
      <c r="B9" s="267" t="s">
        <v>1193</v>
      </c>
      <c r="C9" s="267"/>
      <c r="D9" s="267"/>
      <c r="E9" s="267"/>
      <c r="F9" s="267"/>
      <c r="G9" s="267"/>
    </row>
    <row r="10" spans="2:8" s="1" customFormat="1" ht="9.9" customHeight="1" x14ac:dyDescent="0.2"/>
    <row r="11" spans="2:8" s="1" customFormat="1" ht="9.9" customHeight="1" x14ac:dyDescent="0.2">
      <c r="B11" s="4"/>
      <c r="C11" s="268" t="s">
        <v>1055</v>
      </c>
      <c r="D11" s="268"/>
      <c r="E11" s="25" t="s">
        <v>1056</v>
      </c>
      <c r="F11" s="25" t="s">
        <v>1057</v>
      </c>
      <c r="G11" s="25" t="s">
        <v>1056</v>
      </c>
    </row>
    <row r="12" spans="2:8" s="1" customFormat="1" ht="9.9" customHeight="1" x14ac:dyDescent="0.2">
      <c r="B12" s="7" t="s">
        <v>1187</v>
      </c>
      <c r="C12" s="265">
        <v>2947514458.5000401</v>
      </c>
      <c r="D12" s="265"/>
      <c r="E12" s="57">
        <v>0.99784421997471495</v>
      </c>
      <c r="F12" s="58">
        <v>44120</v>
      </c>
      <c r="G12" s="57">
        <v>0.99814488032215698</v>
      </c>
    </row>
    <row r="13" spans="2:8" s="1" customFormat="1" ht="1.75" customHeight="1" x14ac:dyDescent="0.2"/>
    <row r="14" spans="2:8" s="1" customFormat="1" ht="9.9" customHeight="1" x14ac:dyDescent="0.2">
      <c r="B14" s="7" t="s">
        <v>1188</v>
      </c>
      <c r="C14" s="265">
        <v>3080698.36</v>
      </c>
      <c r="D14" s="265"/>
      <c r="E14" s="57">
        <v>1.04293196701602E-3</v>
      </c>
      <c r="F14" s="58">
        <v>34</v>
      </c>
      <c r="G14" s="57">
        <v>7.6919596398353001E-4</v>
      </c>
    </row>
    <row r="15" spans="2:8" s="1" customFormat="1" ht="11" customHeight="1" x14ac:dyDescent="0.2">
      <c r="B15" s="7" t="s">
        <v>1189</v>
      </c>
      <c r="C15" s="265">
        <v>613988.25</v>
      </c>
      <c r="D15" s="265"/>
      <c r="E15" s="57">
        <v>2.07858056345777E-4</v>
      </c>
      <c r="F15" s="58">
        <v>7</v>
      </c>
      <c r="G15" s="57">
        <v>1.58363874937786E-4</v>
      </c>
    </row>
    <row r="16" spans="2:8" s="1" customFormat="1" ht="11.75" customHeight="1" x14ac:dyDescent="0.2">
      <c r="B16" s="7" t="s">
        <v>1190</v>
      </c>
      <c r="C16" s="265">
        <v>986548.53</v>
      </c>
      <c r="D16" s="265"/>
      <c r="E16" s="57">
        <v>3.339836876953E-4</v>
      </c>
      <c r="F16" s="58">
        <v>15</v>
      </c>
      <c r="G16" s="57">
        <v>3.3935116058096898E-4</v>
      </c>
    </row>
    <row r="17" spans="2:7" s="1" customFormat="1" ht="11.75" customHeight="1" x14ac:dyDescent="0.2">
      <c r="B17" s="7" t="s">
        <v>1191</v>
      </c>
      <c r="C17" s="265">
        <v>1686685.49</v>
      </c>
      <c r="D17" s="265"/>
      <c r="E17" s="57">
        <v>5.7100631423813799E-4</v>
      </c>
      <c r="F17" s="58">
        <v>26</v>
      </c>
      <c r="G17" s="57">
        <v>5.88208678340347E-4</v>
      </c>
    </row>
    <row r="18" spans="2:7" s="1" customFormat="1" ht="11" customHeight="1" x14ac:dyDescent="0.2">
      <c r="B18" s="5" t="s">
        <v>68</v>
      </c>
      <c r="C18" s="266">
        <v>2953882379.1300101</v>
      </c>
      <c r="D18" s="266"/>
      <c r="E18" s="59">
        <v>1</v>
      </c>
      <c r="F18" s="60">
        <v>44202</v>
      </c>
      <c r="G18" s="59">
        <v>1</v>
      </c>
    </row>
  </sheetData>
  <mergeCells count="11">
    <mergeCell ref="B1:C3"/>
    <mergeCell ref="B5:H5"/>
    <mergeCell ref="B9:G9"/>
    <mergeCell ref="C11:D11"/>
    <mergeCell ref="C12:D12"/>
    <mergeCell ref="D2:H2"/>
    <mergeCell ref="C14:D14"/>
    <mergeCell ref="C15:D15"/>
    <mergeCell ref="C16:D16"/>
    <mergeCell ref="C17:D17"/>
    <mergeCell ref="C18:D18"/>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0"/>
  <sheetViews>
    <sheetView view="pageBreakPreview" zoomScale="60" zoomScaleNormal="100" workbookViewId="0">
      <selection activeCell="H6" sqref="H6"/>
    </sheetView>
  </sheetViews>
  <sheetFormatPr defaultRowHeight="21.5" customHeight="1" x14ac:dyDescent="0.25"/>
  <cols>
    <col min="1" max="1" width="0.453125" customWidth="1"/>
    <col min="2" max="2" width="0.54296875" customWidth="1"/>
    <col min="3" max="3" width="9.26953125" customWidth="1"/>
    <col min="4" max="4" width="5.26953125" customWidth="1"/>
    <col min="5" max="5" width="0.6328125" customWidth="1"/>
    <col min="6" max="6" width="7.453125" customWidth="1"/>
    <col min="7" max="7" width="4.54296875" customWidth="1"/>
    <col min="8" max="8" width="12.6328125" customWidth="1"/>
    <col min="9" max="9" width="2.54296875" customWidth="1"/>
    <col min="10" max="10" width="13.453125" bestFit="1" customWidth="1"/>
    <col min="11" max="11" width="12" customWidth="1"/>
    <col min="12" max="12" width="12.81640625" bestFit="1" customWidth="1"/>
    <col min="13" max="13" width="7" customWidth="1"/>
    <col min="14" max="14" width="4.6328125" customWidth="1"/>
  </cols>
  <sheetData>
    <row r="1" spans="2:12" s="1" customFormat="1" ht="21.5" customHeight="1" x14ac:dyDescent="0.2">
      <c r="B1" s="234"/>
      <c r="C1" s="234"/>
      <c r="D1" s="234"/>
      <c r="E1" s="234"/>
      <c r="F1" s="234"/>
    </row>
    <row r="2" spans="2:12" s="1" customFormat="1" ht="21.5" customHeight="1" x14ac:dyDescent="0.2">
      <c r="B2" s="234"/>
      <c r="C2" s="234"/>
      <c r="D2" s="234"/>
      <c r="E2" s="234"/>
      <c r="F2" s="234"/>
      <c r="H2" s="239" t="s">
        <v>887</v>
      </c>
      <c r="I2" s="239"/>
      <c r="J2" s="239"/>
      <c r="K2" s="239"/>
      <c r="L2" s="239"/>
    </row>
    <row r="3" spans="2:12" s="1" customFormat="1" ht="21.5" customHeight="1" x14ac:dyDescent="0.2">
      <c r="B3" s="234"/>
      <c r="C3" s="234"/>
      <c r="D3" s="234"/>
      <c r="E3" s="234"/>
      <c r="F3" s="234"/>
    </row>
    <row r="4" spans="2:12" s="1" customFormat="1" ht="21.5" customHeight="1" x14ac:dyDescent="0.2"/>
    <row r="5" spans="2:12" s="1" customFormat="1" ht="21.5" customHeight="1" x14ac:dyDescent="0.2">
      <c r="B5" s="235" t="s">
        <v>1203</v>
      </c>
      <c r="C5" s="235"/>
      <c r="D5" s="235"/>
      <c r="E5" s="235"/>
      <c r="F5" s="235"/>
      <c r="G5" s="235"/>
      <c r="H5" s="235"/>
      <c r="I5" s="235"/>
      <c r="J5" s="235"/>
      <c r="K5" s="235"/>
      <c r="L5" s="235"/>
    </row>
    <row r="6" spans="2:12" s="1" customFormat="1" ht="21.5" customHeight="1" x14ac:dyDescent="0.2"/>
    <row r="7" spans="2:12" s="1" customFormat="1" ht="21.5" customHeight="1" x14ac:dyDescent="0.2">
      <c r="B7" s="240" t="s">
        <v>1047</v>
      </c>
      <c r="C7" s="240"/>
      <c r="D7" s="240"/>
    </row>
    <row r="8" spans="2:12" s="1" customFormat="1" ht="21.5" customHeight="1" x14ac:dyDescent="0.2">
      <c r="B8" s="240"/>
      <c r="C8" s="240"/>
      <c r="D8" s="240"/>
      <c r="G8" s="275">
        <v>44958</v>
      </c>
      <c r="H8" s="275"/>
    </row>
    <row r="9" spans="2:12" s="1" customFormat="1" ht="21.5" customHeight="1" x14ac:dyDescent="0.2"/>
    <row r="10" spans="2:12" s="1" customFormat="1" ht="21.5" customHeight="1" x14ac:dyDescent="0.2">
      <c r="B10" s="273" t="s">
        <v>1204</v>
      </c>
      <c r="C10" s="273"/>
      <c r="D10" s="273"/>
      <c r="E10" s="273"/>
      <c r="F10" s="274" t="s">
        <v>1205</v>
      </c>
      <c r="G10" s="274"/>
      <c r="H10" s="276" t="s">
        <v>1206</v>
      </c>
      <c r="I10" s="276"/>
      <c r="J10" s="276"/>
      <c r="K10" s="276"/>
      <c r="L10" s="276"/>
    </row>
    <row r="11" spans="2:12" s="1" customFormat="1" ht="21.5" customHeight="1" x14ac:dyDescent="0.2">
      <c r="B11" s="61" t="s">
        <v>1194</v>
      </c>
      <c r="C11" s="25" t="s">
        <v>1195</v>
      </c>
      <c r="D11" s="25" t="s">
        <v>1196</v>
      </c>
      <c r="E11" s="61" t="s">
        <v>1197</v>
      </c>
      <c r="F11" s="272" t="s">
        <v>1198</v>
      </c>
      <c r="G11" s="272"/>
      <c r="H11" s="268" t="s">
        <v>1199</v>
      </c>
      <c r="I11" s="268"/>
      <c r="J11" s="25" t="s">
        <v>1200</v>
      </c>
      <c r="K11" s="25" t="s">
        <v>1201</v>
      </c>
      <c r="L11" s="25" t="s">
        <v>1202</v>
      </c>
    </row>
    <row r="12" spans="2:12" s="1" customFormat="1" ht="21.5" customHeight="1" x14ac:dyDescent="0.2">
      <c r="B12" s="62">
        <v>44958</v>
      </c>
      <c r="C12" s="63">
        <v>44986</v>
      </c>
      <c r="D12" s="13">
        <v>1</v>
      </c>
      <c r="E12" s="64">
        <v>28</v>
      </c>
      <c r="F12" s="270">
        <v>2250000000</v>
      </c>
      <c r="G12" s="270"/>
      <c r="H12" s="254">
        <v>2905706020.4840798</v>
      </c>
      <c r="I12" s="254"/>
      <c r="J12" s="13">
        <v>2901254294.0303898</v>
      </c>
      <c r="K12" s="13">
        <v>2894589033.4966998</v>
      </c>
      <c r="L12" s="13">
        <v>2883513065.7502699</v>
      </c>
    </row>
    <row r="13" spans="2:12" s="1" customFormat="1" ht="21.5" customHeight="1" x14ac:dyDescent="0.2">
      <c r="B13" s="62">
        <v>44958</v>
      </c>
      <c r="C13" s="63">
        <v>45017</v>
      </c>
      <c r="D13" s="13">
        <v>2</v>
      </c>
      <c r="E13" s="64">
        <v>59</v>
      </c>
      <c r="F13" s="270">
        <v>2250000000</v>
      </c>
      <c r="G13" s="270"/>
      <c r="H13" s="254">
        <v>2883678445.9679799</v>
      </c>
      <c r="I13" s="254"/>
      <c r="J13" s="13">
        <v>2874377028.3365202</v>
      </c>
      <c r="K13" s="13">
        <v>2860480176.6325998</v>
      </c>
      <c r="L13" s="13">
        <v>2837465391.8822098</v>
      </c>
    </row>
    <row r="14" spans="2:12" s="1" customFormat="1" ht="21.5" customHeight="1" x14ac:dyDescent="0.2">
      <c r="B14" s="62">
        <v>44958</v>
      </c>
      <c r="C14" s="63">
        <v>45047</v>
      </c>
      <c r="D14" s="13">
        <v>3</v>
      </c>
      <c r="E14" s="64">
        <v>89</v>
      </c>
      <c r="F14" s="270">
        <v>2250000000</v>
      </c>
      <c r="G14" s="270"/>
      <c r="H14" s="254">
        <v>2860998099.0880299</v>
      </c>
      <c r="I14" s="254"/>
      <c r="J14" s="13">
        <v>2847088923.2142801</v>
      </c>
      <c r="K14" s="13">
        <v>2826350432.7079</v>
      </c>
      <c r="L14" s="13">
        <v>2792117703.3954201</v>
      </c>
    </row>
    <row r="15" spans="2:12" s="1" customFormat="1" ht="21.5" customHeight="1" x14ac:dyDescent="0.2">
      <c r="B15" s="62">
        <v>44958</v>
      </c>
      <c r="C15" s="63">
        <v>45078</v>
      </c>
      <c r="D15" s="13">
        <v>4</v>
      </c>
      <c r="E15" s="64">
        <v>120</v>
      </c>
      <c r="F15" s="270">
        <v>2250000000</v>
      </c>
      <c r="G15" s="270"/>
      <c r="H15" s="254">
        <v>2838938744.4755902</v>
      </c>
      <c r="I15" s="254"/>
      <c r="J15" s="13">
        <v>2820345172.3963799</v>
      </c>
      <c r="K15" s="13">
        <v>2792681014.7487898</v>
      </c>
      <c r="L15" s="13">
        <v>2747170830.0836401</v>
      </c>
    </row>
    <row r="16" spans="2:12" s="1" customFormat="1" ht="21.5" customHeight="1" x14ac:dyDescent="0.2">
      <c r="B16" s="62">
        <v>44958</v>
      </c>
      <c r="C16" s="63">
        <v>45108</v>
      </c>
      <c r="D16" s="13">
        <v>5</v>
      </c>
      <c r="E16" s="64">
        <v>150</v>
      </c>
      <c r="F16" s="270">
        <v>2250000000</v>
      </c>
      <c r="G16" s="270"/>
      <c r="H16" s="254">
        <v>2816625545.4467001</v>
      </c>
      <c r="I16" s="254"/>
      <c r="J16" s="13">
        <v>2793585164.4510198</v>
      </c>
      <c r="K16" s="13">
        <v>2759375171.1784201</v>
      </c>
      <c r="L16" s="13">
        <v>2703280859.9312401</v>
      </c>
    </row>
    <row r="17" spans="2:12" s="1" customFormat="1" ht="21.5" customHeight="1" x14ac:dyDescent="0.2">
      <c r="B17" s="62">
        <v>44958</v>
      </c>
      <c r="C17" s="63">
        <v>45139</v>
      </c>
      <c r="D17" s="13">
        <v>6</v>
      </c>
      <c r="E17" s="64">
        <v>181</v>
      </c>
      <c r="F17" s="270">
        <v>2250000000</v>
      </c>
      <c r="G17" s="270"/>
      <c r="H17" s="254">
        <v>2794717086.47786</v>
      </c>
      <c r="I17" s="254"/>
      <c r="J17" s="13">
        <v>2767154646.9012499</v>
      </c>
      <c r="K17" s="13">
        <v>2726317055.5197902</v>
      </c>
      <c r="L17" s="13">
        <v>2659582075.5075598</v>
      </c>
    </row>
    <row r="18" spans="2:12" s="1" customFormat="1" ht="21.5" customHeight="1" x14ac:dyDescent="0.2">
      <c r="B18" s="62">
        <v>44958</v>
      </c>
      <c r="C18" s="63">
        <v>45170</v>
      </c>
      <c r="D18" s="13">
        <v>7</v>
      </c>
      <c r="E18" s="64">
        <v>212</v>
      </c>
      <c r="F18" s="270">
        <v>2250000000</v>
      </c>
      <c r="G18" s="270"/>
      <c r="H18" s="254">
        <v>2772084248.99931</v>
      </c>
      <c r="I18" s="254"/>
      <c r="J18" s="13">
        <v>2740089731.4019399</v>
      </c>
      <c r="K18" s="13">
        <v>2692785793.7651701</v>
      </c>
      <c r="L18" s="13">
        <v>2615745361.5714698</v>
      </c>
    </row>
    <row r="19" spans="2:12" s="1" customFormat="1" ht="21.5" customHeight="1" x14ac:dyDescent="0.2">
      <c r="B19" s="62">
        <v>44958</v>
      </c>
      <c r="C19" s="63">
        <v>45200</v>
      </c>
      <c r="D19" s="13">
        <v>8</v>
      </c>
      <c r="E19" s="64">
        <v>242</v>
      </c>
      <c r="F19" s="270">
        <v>1750000000</v>
      </c>
      <c r="G19" s="270"/>
      <c r="H19" s="254">
        <v>2750078766.5576701</v>
      </c>
      <c r="I19" s="254"/>
      <c r="J19" s="13">
        <v>2713876330.2323499</v>
      </c>
      <c r="K19" s="13">
        <v>2660460668.4689898</v>
      </c>
      <c r="L19" s="13">
        <v>2573751321.9762301</v>
      </c>
    </row>
    <row r="20" spans="2:12" s="1" customFormat="1" ht="21.5" customHeight="1" x14ac:dyDescent="0.2">
      <c r="B20" s="62">
        <v>44958</v>
      </c>
      <c r="C20" s="63">
        <v>45231</v>
      </c>
      <c r="D20" s="13">
        <v>9</v>
      </c>
      <c r="E20" s="64">
        <v>273</v>
      </c>
      <c r="F20" s="270">
        <v>1750000000</v>
      </c>
      <c r="G20" s="270"/>
      <c r="H20" s="254">
        <v>2729255557.78585</v>
      </c>
      <c r="I20" s="254"/>
      <c r="J20" s="13">
        <v>2688759158.8928499</v>
      </c>
      <c r="K20" s="13">
        <v>2629134385.7636199</v>
      </c>
      <c r="L20" s="13">
        <v>2532673140.9228401</v>
      </c>
    </row>
    <row r="21" spans="2:12" s="1" customFormat="1" ht="21.5" customHeight="1" x14ac:dyDescent="0.2">
      <c r="B21" s="62">
        <v>44958</v>
      </c>
      <c r="C21" s="63">
        <v>45261</v>
      </c>
      <c r="D21" s="13">
        <v>10</v>
      </c>
      <c r="E21" s="64">
        <v>303</v>
      </c>
      <c r="F21" s="270">
        <v>1750000000</v>
      </c>
      <c r="G21" s="270"/>
      <c r="H21" s="254">
        <v>2707399288.0121698</v>
      </c>
      <c r="I21" s="254"/>
      <c r="J21" s="13">
        <v>2662849185.0675101</v>
      </c>
      <c r="K21" s="13">
        <v>2597390333.45261</v>
      </c>
      <c r="L21" s="13">
        <v>2491837187.42062</v>
      </c>
    </row>
    <row r="22" spans="2:12" s="1" customFormat="1" ht="21.5" customHeight="1" x14ac:dyDescent="0.2">
      <c r="B22" s="62">
        <v>44958</v>
      </c>
      <c r="C22" s="63">
        <v>45292</v>
      </c>
      <c r="D22" s="13">
        <v>11</v>
      </c>
      <c r="E22" s="64">
        <v>334</v>
      </c>
      <c r="F22" s="270">
        <v>1750000000</v>
      </c>
      <c r="G22" s="270"/>
      <c r="H22" s="254">
        <v>2685176303.2680202</v>
      </c>
      <c r="I22" s="254"/>
      <c r="J22" s="13">
        <v>2636512560.62286</v>
      </c>
      <c r="K22" s="13">
        <v>2565160757.5405002</v>
      </c>
      <c r="L22" s="13">
        <v>2450494035.8049102</v>
      </c>
    </row>
    <row r="23" spans="2:12" s="1" customFormat="1" ht="21.5" customHeight="1" x14ac:dyDescent="0.2">
      <c r="B23" s="62">
        <v>44958</v>
      </c>
      <c r="C23" s="63">
        <v>45323</v>
      </c>
      <c r="D23" s="13">
        <v>12</v>
      </c>
      <c r="E23" s="64">
        <v>365</v>
      </c>
      <c r="F23" s="270">
        <v>1750000000</v>
      </c>
      <c r="G23" s="270"/>
      <c r="H23" s="254">
        <v>2663145068.1247101</v>
      </c>
      <c r="I23" s="254"/>
      <c r="J23" s="13">
        <v>2610445568.9502501</v>
      </c>
      <c r="K23" s="13">
        <v>2533339983.4081101</v>
      </c>
      <c r="L23" s="13">
        <v>2409845276.1806302</v>
      </c>
    </row>
    <row r="24" spans="2:12" s="1" customFormat="1" ht="21.5" customHeight="1" x14ac:dyDescent="0.2">
      <c r="B24" s="62">
        <v>44958</v>
      </c>
      <c r="C24" s="63">
        <v>45352</v>
      </c>
      <c r="D24" s="13">
        <v>13</v>
      </c>
      <c r="E24" s="64">
        <v>394</v>
      </c>
      <c r="F24" s="270">
        <v>1750000000</v>
      </c>
      <c r="G24" s="270"/>
      <c r="H24" s="254">
        <v>2641412764.01756</v>
      </c>
      <c r="I24" s="254"/>
      <c r="J24" s="13">
        <v>2585035024.5385699</v>
      </c>
      <c r="K24" s="13">
        <v>2502711037.6234198</v>
      </c>
      <c r="L24" s="13">
        <v>2371275085.9503198</v>
      </c>
    </row>
    <row r="25" spans="2:12" s="1" customFormat="1" ht="21.5" customHeight="1" x14ac:dyDescent="0.2">
      <c r="B25" s="62">
        <v>44958</v>
      </c>
      <c r="C25" s="63">
        <v>45383</v>
      </c>
      <c r="D25" s="13">
        <v>14</v>
      </c>
      <c r="E25" s="64">
        <v>425</v>
      </c>
      <c r="F25" s="270">
        <v>1750000000</v>
      </c>
      <c r="G25" s="270"/>
      <c r="H25" s="254">
        <v>2620020811.6313901</v>
      </c>
      <c r="I25" s="254"/>
      <c r="J25" s="13">
        <v>2559750754.56387</v>
      </c>
      <c r="K25" s="13">
        <v>2471929325.95858</v>
      </c>
      <c r="L25" s="13">
        <v>2332189838.6613002</v>
      </c>
    </row>
    <row r="26" spans="2:12" s="1" customFormat="1" ht="21.5" customHeight="1" x14ac:dyDescent="0.2">
      <c r="B26" s="62">
        <v>44958</v>
      </c>
      <c r="C26" s="63">
        <v>45413</v>
      </c>
      <c r="D26" s="13">
        <v>15</v>
      </c>
      <c r="E26" s="64">
        <v>455</v>
      </c>
      <c r="F26" s="270">
        <v>1750000000</v>
      </c>
      <c r="G26" s="270"/>
      <c r="H26" s="254">
        <v>2598322494.7294402</v>
      </c>
      <c r="I26" s="254"/>
      <c r="J26" s="13">
        <v>2534384782.2894101</v>
      </c>
      <c r="K26" s="13">
        <v>2441409834.3786502</v>
      </c>
      <c r="L26" s="13">
        <v>2293953562.6242499</v>
      </c>
    </row>
    <row r="27" spans="2:12" s="1" customFormat="1" ht="21.5" customHeight="1" x14ac:dyDescent="0.2">
      <c r="B27" s="62">
        <v>44958</v>
      </c>
      <c r="C27" s="63">
        <v>45444</v>
      </c>
      <c r="D27" s="13">
        <v>16</v>
      </c>
      <c r="E27" s="64">
        <v>486</v>
      </c>
      <c r="F27" s="270">
        <v>1750000000</v>
      </c>
      <c r="G27" s="270"/>
      <c r="H27" s="254">
        <v>2576188047.1911302</v>
      </c>
      <c r="I27" s="254"/>
      <c r="J27" s="13">
        <v>2508533117.5602398</v>
      </c>
      <c r="K27" s="13">
        <v>2410360875.1194</v>
      </c>
      <c r="L27" s="13">
        <v>2255187321.3161101</v>
      </c>
    </row>
    <row r="28" spans="2:12" s="1" customFormat="1" ht="21.5" customHeight="1" x14ac:dyDescent="0.2">
      <c r="B28" s="62">
        <v>44958</v>
      </c>
      <c r="C28" s="63">
        <v>45474</v>
      </c>
      <c r="D28" s="13">
        <v>17</v>
      </c>
      <c r="E28" s="64">
        <v>516</v>
      </c>
      <c r="F28" s="270">
        <v>1750000000</v>
      </c>
      <c r="G28" s="270"/>
      <c r="H28" s="254">
        <v>2552736162.2985702</v>
      </c>
      <c r="I28" s="254"/>
      <c r="J28" s="13">
        <v>2481617077.37323</v>
      </c>
      <c r="K28" s="13">
        <v>2378629313.7293701</v>
      </c>
      <c r="L28" s="13">
        <v>2216375813.3210702</v>
      </c>
    </row>
    <row r="29" spans="2:12" s="1" customFormat="1" ht="21.5" customHeight="1" x14ac:dyDescent="0.2">
      <c r="B29" s="62">
        <v>44958</v>
      </c>
      <c r="C29" s="63">
        <v>45505</v>
      </c>
      <c r="D29" s="13">
        <v>18</v>
      </c>
      <c r="E29" s="64">
        <v>547</v>
      </c>
      <c r="F29" s="270">
        <v>1750000000</v>
      </c>
      <c r="G29" s="270"/>
      <c r="H29" s="254">
        <v>2531368771.2181001</v>
      </c>
      <c r="I29" s="254"/>
      <c r="J29" s="13">
        <v>2456671205.4039302</v>
      </c>
      <c r="K29" s="13">
        <v>2348730167.7591901</v>
      </c>
      <c r="L29" s="13">
        <v>2179246619.8541899</v>
      </c>
    </row>
    <row r="30" spans="2:12" s="1" customFormat="1" ht="21.5" customHeight="1" x14ac:dyDescent="0.2">
      <c r="B30" s="62">
        <v>44958</v>
      </c>
      <c r="C30" s="63">
        <v>45536</v>
      </c>
      <c r="D30" s="13">
        <v>19</v>
      </c>
      <c r="E30" s="64">
        <v>578</v>
      </c>
      <c r="F30" s="270">
        <v>1250000000</v>
      </c>
      <c r="G30" s="270"/>
      <c r="H30" s="254">
        <v>2507800490.8599</v>
      </c>
      <c r="I30" s="254"/>
      <c r="J30" s="13">
        <v>2429670493.7035198</v>
      </c>
      <c r="K30" s="13">
        <v>2317008158.3566399</v>
      </c>
      <c r="L30" s="13">
        <v>2140708027.13833</v>
      </c>
    </row>
    <row r="31" spans="2:12" s="1" customFormat="1" ht="21.5" customHeight="1" x14ac:dyDescent="0.2">
      <c r="B31" s="62">
        <v>44958</v>
      </c>
      <c r="C31" s="63">
        <v>45566</v>
      </c>
      <c r="D31" s="13">
        <v>20</v>
      </c>
      <c r="E31" s="64">
        <v>608</v>
      </c>
      <c r="F31" s="270">
        <v>1250000000</v>
      </c>
      <c r="G31" s="270"/>
      <c r="H31" s="254">
        <v>2485789498.2710199</v>
      </c>
      <c r="I31" s="254"/>
      <c r="J31" s="13">
        <v>2404392174.5378098</v>
      </c>
      <c r="K31" s="13">
        <v>2287258533.2374701</v>
      </c>
      <c r="L31" s="13">
        <v>2104559528.8813901</v>
      </c>
    </row>
    <row r="32" spans="2:12" s="1" customFormat="1" ht="21.5" customHeight="1" x14ac:dyDescent="0.2">
      <c r="B32" s="62">
        <v>44958</v>
      </c>
      <c r="C32" s="63">
        <v>45597</v>
      </c>
      <c r="D32" s="13">
        <v>21</v>
      </c>
      <c r="E32" s="64">
        <v>639</v>
      </c>
      <c r="F32" s="270">
        <v>1250000000</v>
      </c>
      <c r="G32" s="270"/>
      <c r="H32" s="254">
        <v>2464476101.8316698</v>
      </c>
      <c r="I32" s="254"/>
      <c r="J32" s="13">
        <v>2379733624.8575501</v>
      </c>
      <c r="K32" s="13">
        <v>2258043949.99862</v>
      </c>
      <c r="L32" s="13">
        <v>2068878413.72209</v>
      </c>
    </row>
    <row r="33" spans="2:12" s="1" customFormat="1" ht="21.5" customHeight="1" x14ac:dyDescent="0.2">
      <c r="B33" s="62">
        <v>44958</v>
      </c>
      <c r="C33" s="63">
        <v>45627</v>
      </c>
      <c r="D33" s="13">
        <v>22</v>
      </c>
      <c r="E33" s="64">
        <v>669</v>
      </c>
      <c r="F33" s="270">
        <v>1250000000</v>
      </c>
      <c r="G33" s="270"/>
      <c r="H33" s="254">
        <v>2443473309.9181499</v>
      </c>
      <c r="I33" s="254"/>
      <c r="J33" s="13">
        <v>2355580204.0447798</v>
      </c>
      <c r="K33" s="13">
        <v>2229624391.5244899</v>
      </c>
      <c r="L33" s="13">
        <v>2034465679.3752799</v>
      </c>
    </row>
    <row r="34" spans="2:12" s="1" customFormat="1" ht="21.5" customHeight="1" x14ac:dyDescent="0.2">
      <c r="B34" s="62">
        <v>44958</v>
      </c>
      <c r="C34" s="63">
        <v>45658</v>
      </c>
      <c r="D34" s="13">
        <v>23</v>
      </c>
      <c r="E34" s="64">
        <v>700</v>
      </c>
      <c r="F34" s="270">
        <v>1250000000</v>
      </c>
      <c r="G34" s="270"/>
      <c r="H34" s="254">
        <v>2421627304.7121</v>
      </c>
      <c r="I34" s="254"/>
      <c r="J34" s="13">
        <v>2330560493.2035899</v>
      </c>
      <c r="K34" s="13">
        <v>2200332350.02771</v>
      </c>
      <c r="L34" s="13">
        <v>1999233703.4456999</v>
      </c>
    </row>
    <row r="35" spans="2:12" s="1" customFormat="1" ht="21.5" customHeight="1" x14ac:dyDescent="0.2">
      <c r="B35" s="62">
        <v>44958</v>
      </c>
      <c r="C35" s="63">
        <v>45689</v>
      </c>
      <c r="D35" s="13">
        <v>24</v>
      </c>
      <c r="E35" s="64">
        <v>731</v>
      </c>
      <c r="F35" s="270">
        <v>1250000000</v>
      </c>
      <c r="G35" s="270"/>
      <c r="H35" s="254">
        <v>2400520409.56955</v>
      </c>
      <c r="I35" s="254"/>
      <c r="J35" s="13">
        <v>2306328985.6278501</v>
      </c>
      <c r="K35" s="13">
        <v>2171917146.05827</v>
      </c>
      <c r="L35" s="13">
        <v>1965057007.55792</v>
      </c>
    </row>
    <row r="36" spans="2:12" s="1" customFormat="1" ht="21.5" customHeight="1" x14ac:dyDescent="0.2">
      <c r="B36" s="62">
        <v>44958</v>
      </c>
      <c r="C36" s="63">
        <v>45717</v>
      </c>
      <c r="D36" s="13">
        <v>25</v>
      </c>
      <c r="E36" s="64">
        <v>759</v>
      </c>
      <c r="F36" s="270">
        <v>1250000000</v>
      </c>
      <c r="G36" s="270"/>
      <c r="H36" s="254">
        <v>2379661087.3973098</v>
      </c>
      <c r="I36" s="254"/>
      <c r="J36" s="13">
        <v>2282785400.9771099</v>
      </c>
      <c r="K36" s="13">
        <v>2144806905.5467601</v>
      </c>
      <c r="L36" s="13">
        <v>1933103515.8190899</v>
      </c>
    </row>
    <row r="37" spans="2:12" s="1" customFormat="1" ht="21.5" customHeight="1" x14ac:dyDescent="0.2">
      <c r="B37" s="62">
        <v>44958</v>
      </c>
      <c r="C37" s="63">
        <v>45748</v>
      </c>
      <c r="D37" s="13">
        <v>26</v>
      </c>
      <c r="E37" s="64">
        <v>790</v>
      </c>
      <c r="F37" s="270">
        <v>1250000000</v>
      </c>
      <c r="G37" s="270"/>
      <c r="H37" s="254">
        <v>2358673409.3781099</v>
      </c>
      <c r="I37" s="254"/>
      <c r="J37" s="13">
        <v>2258814503.0885301</v>
      </c>
      <c r="K37" s="13">
        <v>2116887474.43241</v>
      </c>
      <c r="L37" s="13">
        <v>1899858709.93717</v>
      </c>
    </row>
    <row r="38" spans="2:12" s="1" customFormat="1" ht="21.5" customHeight="1" x14ac:dyDescent="0.2">
      <c r="B38" s="62">
        <v>44958</v>
      </c>
      <c r="C38" s="63">
        <v>45778</v>
      </c>
      <c r="D38" s="13">
        <v>27</v>
      </c>
      <c r="E38" s="64">
        <v>820</v>
      </c>
      <c r="F38" s="270">
        <v>1250000000</v>
      </c>
      <c r="G38" s="270"/>
      <c r="H38" s="254">
        <v>2338406866.1110902</v>
      </c>
      <c r="I38" s="254"/>
      <c r="J38" s="13">
        <v>2235730205.9648099</v>
      </c>
      <c r="K38" s="13">
        <v>2090096641.4952099</v>
      </c>
      <c r="L38" s="13">
        <v>1868125212.8762701</v>
      </c>
    </row>
    <row r="39" spans="2:12" s="1" customFormat="1" ht="21.5" customHeight="1" x14ac:dyDescent="0.2">
      <c r="B39" s="62">
        <v>44958</v>
      </c>
      <c r="C39" s="63">
        <v>45809</v>
      </c>
      <c r="D39" s="13">
        <v>28</v>
      </c>
      <c r="E39" s="64">
        <v>851</v>
      </c>
      <c r="F39" s="270">
        <v>1250000000</v>
      </c>
      <c r="G39" s="270"/>
      <c r="H39" s="254">
        <v>2316807393.0489001</v>
      </c>
      <c r="I39" s="254"/>
      <c r="J39" s="13">
        <v>2211322201.8954</v>
      </c>
      <c r="K39" s="13">
        <v>2062021039.2372401</v>
      </c>
      <c r="L39" s="13">
        <v>1835225040.2275901</v>
      </c>
    </row>
    <row r="40" spans="2:12" s="1" customFormat="1" ht="21.5" customHeight="1" x14ac:dyDescent="0.2">
      <c r="B40" s="62">
        <v>44958</v>
      </c>
      <c r="C40" s="63">
        <v>45839</v>
      </c>
      <c r="D40" s="13">
        <v>29</v>
      </c>
      <c r="E40" s="64">
        <v>881</v>
      </c>
      <c r="F40" s="270">
        <v>1250000000</v>
      </c>
      <c r="G40" s="270"/>
      <c r="H40" s="254">
        <v>2295804329.9384699</v>
      </c>
      <c r="I40" s="254"/>
      <c r="J40" s="13">
        <v>2187678642.3538799</v>
      </c>
      <c r="K40" s="13">
        <v>2034952892.4787099</v>
      </c>
      <c r="L40" s="13">
        <v>1803709852.7155499</v>
      </c>
    </row>
    <row r="41" spans="2:12" s="1" customFormat="1" ht="21.5" customHeight="1" x14ac:dyDescent="0.2">
      <c r="B41" s="62">
        <v>44958</v>
      </c>
      <c r="C41" s="63">
        <v>45870</v>
      </c>
      <c r="D41" s="13">
        <v>30</v>
      </c>
      <c r="E41" s="64">
        <v>912</v>
      </c>
      <c r="F41" s="270">
        <v>1250000000</v>
      </c>
      <c r="G41" s="270"/>
      <c r="H41" s="254">
        <v>2274538428.1809502</v>
      </c>
      <c r="I41" s="254"/>
      <c r="J41" s="13">
        <v>2163738207.4912601</v>
      </c>
      <c r="K41" s="13">
        <v>2007565113.0174699</v>
      </c>
      <c r="L41" s="13">
        <v>1771897425.3023</v>
      </c>
    </row>
    <row r="42" spans="2:12" s="1" customFormat="1" ht="21.5" customHeight="1" x14ac:dyDescent="0.2">
      <c r="B42" s="62">
        <v>44958</v>
      </c>
      <c r="C42" s="63">
        <v>45901</v>
      </c>
      <c r="D42" s="13">
        <v>31</v>
      </c>
      <c r="E42" s="64">
        <v>943</v>
      </c>
      <c r="F42" s="270">
        <v>1250000000</v>
      </c>
      <c r="G42" s="270"/>
      <c r="H42" s="254">
        <v>2253594644.2595401</v>
      </c>
      <c r="I42" s="254"/>
      <c r="J42" s="13">
        <v>2140178595.6027999</v>
      </c>
      <c r="K42" s="13">
        <v>1980655914.7509699</v>
      </c>
      <c r="L42" s="13">
        <v>1740742737.09655</v>
      </c>
    </row>
    <row r="43" spans="2:12" s="1" customFormat="1" ht="21.5" customHeight="1" x14ac:dyDescent="0.2">
      <c r="B43" s="62">
        <v>44958</v>
      </c>
      <c r="C43" s="63">
        <v>45931</v>
      </c>
      <c r="D43" s="13">
        <v>32</v>
      </c>
      <c r="E43" s="64">
        <v>973</v>
      </c>
      <c r="F43" s="270">
        <v>750000000</v>
      </c>
      <c r="G43" s="270"/>
      <c r="H43" s="254">
        <v>2233747646.8990998</v>
      </c>
      <c r="I43" s="254"/>
      <c r="J43" s="13">
        <v>2117848466.3805201</v>
      </c>
      <c r="K43" s="13">
        <v>1955166147.2554801</v>
      </c>
      <c r="L43" s="13">
        <v>1711296685.24157</v>
      </c>
    </row>
    <row r="44" spans="2:12" s="1" customFormat="1" ht="21.5" customHeight="1" x14ac:dyDescent="0.2">
      <c r="B44" s="62">
        <v>44958</v>
      </c>
      <c r="C44" s="63">
        <v>45962</v>
      </c>
      <c r="D44" s="13">
        <v>33</v>
      </c>
      <c r="E44" s="64">
        <v>1004</v>
      </c>
      <c r="F44" s="270">
        <v>750000000</v>
      </c>
      <c r="G44" s="270"/>
      <c r="H44" s="254">
        <v>2211703749.8477802</v>
      </c>
      <c r="I44" s="254"/>
      <c r="J44" s="13">
        <v>2093391749.0671999</v>
      </c>
      <c r="K44" s="13">
        <v>1927673101.0499201</v>
      </c>
      <c r="L44" s="13">
        <v>1680086518.34115</v>
      </c>
    </row>
    <row r="45" spans="2:12" s="1" customFormat="1" ht="21.5" customHeight="1" x14ac:dyDescent="0.2">
      <c r="B45" s="62">
        <v>44958</v>
      </c>
      <c r="C45" s="63">
        <v>45992</v>
      </c>
      <c r="D45" s="13">
        <v>34</v>
      </c>
      <c r="E45" s="64">
        <v>1034</v>
      </c>
      <c r="F45" s="270">
        <v>750000000</v>
      </c>
      <c r="G45" s="270"/>
      <c r="H45" s="254">
        <v>2192068737.3024001</v>
      </c>
      <c r="I45" s="254"/>
      <c r="J45" s="13">
        <v>2071401481.48314</v>
      </c>
      <c r="K45" s="13">
        <v>1902728962.8401899</v>
      </c>
      <c r="L45" s="13">
        <v>1651548272.58761</v>
      </c>
    </row>
    <row r="46" spans="2:12" s="1" customFormat="1" ht="21.5" customHeight="1" x14ac:dyDescent="0.2">
      <c r="B46" s="62">
        <v>44958</v>
      </c>
      <c r="C46" s="63">
        <v>46023</v>
      </c>
      <c r="D46" s="13">
        <v>35</v>
      </c>
      <c r="E46" s="64">
        <v>1065</v>
      </c>
      <c r="F46" s="270">
        <v>750000000</v>
      </c>
      <c r="G46" s="270"/>
      <c r="H46" s="254">
        <v>2172741389.6445899</v>
      </c>
      <c r="I46" s="254"/>
      <c r="J46" s="13">
        <v>2049655776.2127399</v>
      </c>
      <c r="K46" s="13">
        <v>1877965761.5790801</v>
      </c>
      <c r="L46" s="13">
        <v>1623149912.91045</v>
      </c>
    </row>
    <row r="47" spans="2:12" s="1" customFormat="1" ht="21.5" customHeight="1" x14ac:dyDescent="0.2">
      <c r="B47" s="62">
        <v>44958</v>
      </c>
      <c r="C47" s="63">
        <v>46054</v>
      </c>
      <c r="D47" s="13">
        <v>36</v>
      </c>
      <c r="E47" s="64">
        <v>1096</v>
      </c>
      <c r="F47" s="270">
        <v>750000000</v>
      </c>
      <c r="G47" s="270"/>
      <c r="H47" s="254">
        <v>2153027036.81183</v>
      </c>
      <c r="I47" s="254"/>
      <c r="J47" s="13">
        <v>2027613414.7007699</v>
      </c>
      <c r="K47" s="13">
        <v>1853045094.0153699</v>
      </c>
      <c r="L47" s="13">
        <v>1594826966.0901101</v>
      </c>
    </row>
    <row r="48" spans="2:12" s="1" customFormat="1" ht="21.5" customHeight="1" x14ac:dyDescent="0.2">
      <c r="B48" s="62">
        <v>44958</v>
      </c>
      <c r="C48" s="63">
        <v>46082</v>
      </c>
      <c r="D48" s="13">
        <v>37</v>
      </c>
      <c r="E48" s="64">
        <v>1124</v>
      </c>
      <c r="F48" s="270">
        <v>750000000</v>
      </c>
      <c r="G48" s="270"/>
      <c r="H48" s="254">
        <v>2132903263.0629699</v>
      </c>
      <c r="I48" s="254"/>
      <c r="J48" s="13">
        <v>2005584451.1551099</v>
      </c>
      <c r="K48" s="13">
        <v>1828701841.8710301</v>
      </c>
      <c r="L48" s="13">
        <v>1567853557.6698799</v>
      </c>
    </row>
    <row r="49" spans="2:12" s="1" customFormat="1" ht="21.5" customHeight="1" x14ac:dyDescent="0.2">
      <c r="B49" s="62">
        <v>44958</v>
      </c>
      <c r="C49" s="63">
        <v>46113</v>
      </c>
      <c r="D49" s="13">
        <v>38</v>
      </c>
      <c r="E49" s="64">
        <v>1155</v>
      </c>
      <c r="F49" s="270">
        <v>750000000</v>
      </c>
      <c r="G49" s="270"/>
      <c r="H49" s="254">
        <v>2112932478.25196</v>
      </c>
      <c r="I49" s="254"/>
      <c r="J49" s="13">
        <v>1983436007.3219299</v>
      </c>
      <c r="K49" s="13">
        <v>1803907376.0771999</v>
      </c>
      <c r="L49" s="13">
        <v>1540045128.95439</v>
      </c>
    </row>
    <row r="50" spans="2:12" s="1" customFormat="1" ht="21.5" customHeight="1" x14ac:dyDescent="0.2">
      <c r="B50" s="62">
        <v>44958</v>
      </c>
      <c r="C50" s="63">
        <v>46143</v>
      </c>
      <c r="D50" s="13">
        <v>39</v>
      </c>
      <c r="E50" s="64">
        <v>1185</v>
      </c>
      <c r="F50" s="270">
        <v>750000000</v>
      </c>
      <c r="G50" s="270"/>
      <c r="H50" s="254">
        <v>2093422392.36481</v>
      </c>
      <c r="I50" s="254"/>
      <c r="J50" s="13">
        <v>1961896082.7857299</v>
      </c>
      <c r="K50" s="13">
        <v>1779925432.7014799</v>
      </c>
      <c r="L50" s="13">
        <v>1513342069.05615</v>
      </c>
    </row>
    <row r="51" spans="2:12" s="1" customFormat="1" ht="21.5" customHeight="1" x14ac:dyDescent="0.2">
      <c r="B51" s="62">
        <v>44958</v>
      </c>
      <c r="C51" s="63">
        <v>46174</v>
      </c>
      <c r="D51" s="13">
        <v>40</v>
      </c>
      <c r="E51" s="64">
        <v>1216</v>
      </c>
      <c r="F51" s="270">
        <v>750000000</v>
      </c>
      <c r="G51" s="270"/>
      <c r="H51" s="254">
        <v>2072533605.1703999</v>
      </c>
      <c r="I51" s="254"/>
      <c r="J51" s="13">
        <v>1939025386.0183101</v>
      </c>
      <c r="K51" s="13">
        <v>1754702102.1410201</v>
      </c>
      <c r="L51" s="13">
        <v>1485577497.75017</v>
      </c>
    </row>
    <row r="52" spans="2:12" s="1" customFormat="1" ht="21.5" customHeight="1" x14ac:dyDescent="0.2">
      <c r="B52" s="62">
        <v>44958</v>
      </c>
      <c r="C52" s="63">
        <v>46204</v>
      </c>
      <c r="D52" s="13">
        <v>41</v>
      </c>
      <c r="E52" s="64">
        <v>1246</v>
      </c>
      <c r="F52" s="270">
        <v>750000000</v>
      </c>
      <c r="G52" s="270"/>
      <c r="H52" s="254">
        <v>2052662872.7793901</v>
      </c>
      <c r="I52" s="254"/>
      <c r="J52" s="13">
        <v>1917282469.38989</v>
      </c>
      <c r="K52" s="13">
        <v>1730755697.8629301</v>
      </c>
      <c r="L52" s="13">
        <v>1459297268.5790601</v>
      </c>
    </row>
    <row r="53" spans="2:12" s="1" customFormat="1" ht="21.5" customHeight="1" x14ac:dyDescent="0.2">
      <c r="B53" s="62">
        <v>44958</v>
      </c>
      <c r="C53" s="63">
        <v>46235</v>
      </c>
      <c r="D53" s="13">
        <v>42</v>
      </c>
      <c r="E53" s="64">
        <v>1277</v>
      </c>
      <c r="F53" s="270">
        <v>750000000</v>
      </c>
      <c r="G53" s="270"/>
      <c r="H53" s="254">
        <v>2033949458.4262199</v>
      </c>
      <c r="I53" s="254"/>
      <c r="J53" s="13">
        <v>1896581064.20877</v>
      </c>
      <c r="K53" s="13">
        <v>1707714129.5302601</v>
      </c>
      <c r="L53" s="13">
        <v>1433770996.5367601</v>
      </c>
    </row>
    <row r="54" spans="2:12" s="1" customFormat="1" ht="21.5" customHeight="1" x14ac:dyDescent="0.2">
      <c r="B54" s="62">
        <v>44958</v>
      </c>
      <c r="C54" s="63">
        <v>46266</v>
      </c>
      <c r="D54" s="13">
        <v>43</v>
      </c>
      <c r="E54" s="64">
        <v>1308</v>
      </c>
      <c r="F54" s="270">
        <v>750000000</v>
      </c>
      <c r="G54" s="270"/>
      <c r="H54" s="254">
        <v>2014311190.69661</v>
      </c>
      <c r="I54" s="254"/>
      <c r="J54" s="13">
        <v>1875083437.7040501</v>
      </c>
      <c r="K54" s="13">
        <v>1684063457.71434</v>
      </c>
      <c r="L54" s="13">
        <v>1407925552.2249899</v>
      </c>
    </row>
    <row r="55" spans="2:12" s="1" customFormat="1" ht="21.5" customHeight="1" x14ac:dyDescent="0.2">
      <c r="B55" s="62">
        <v>44958</v>
      </c>
      <c r="C55" s="63">
        <v>46296</v>
      </c>
      <c r="D55" s="13">
        <v>44</v>
      </c>
      <c r="E55" s="64">
        <v>1338</v>
      </c>
      <c r="F55" s="270">
        <v>750000000</v>
      </c>
      <c r="G55" s="270"/>
      <c r="H55" s="254">
        <v>1994949538.82111</v>
      </c>
      <c r="I55" s="254"/>
      <c r="J55" s="13">
        <v>1854011858.28512</v>
      </c>
      <c r="K55" s="13">
        <v>1661040146.84338</v>
      </c>
      <c r="L55" s="13">
        <v>1382984941.92256</v>
      </c>
    </row>
    <row r="56" spans="2:12" s="1" customFormat="1" ht="21.5" customHeight="1" x14ac:dyDescent="0.2">
      <c r="B56" s="62">
        <v>44958</v>
      </c>
      <c r="C56" s="63">
        <v>46327</v>
      </c>
      <c r="D56" s="13">
        <v>45</v>
      </c>
      <c r="E56" s="64">
        <v>1369</v>
      </c>
      <c r="F56" s="270">
        <v>750000000</v>
      </c>
      <c r="G56" s="270"/>
      <c r="H56" s="254">
        <v>1976777192.3222699</v>
      </c>
      <c r="I56" s="254"/>
      <c r="J56" s="13">
        <v>1834007440.79427</v>
      </c>
      <c r="K56" s="13">
        <v>1638939068.6924</v>
      </c>
      <c r="L56" s="13">
        <v>1358803790.4930301</v>
      </c>
    </row>
    <row r="57" spans="2:12" s="1" customFormat="1" ht="21.5" customHeight="1" x14ac:dyDescent="0.2">
      <c r="B57" s="62">
        <v>44958</v>
      </c>
      <c r="C57" s="63">
        <v>46357</v>
      </c>
      <c r="D57" s="13">
        <v>46</v>
      </c>
      <c r="E57" s="64">
        <v>1399</v>
      </c>
      <c r="F57" s="270">
        <v>750000000</v>
      </c>
      <c r="G57" s="270"/>
      <c r="H57" s="254">
        <v>1956162964.45596</v>
      </c>
      <c r="I57" s="254"/>
      <c r="J57" s="13">
        <v>1811903084.60079</v>
      </c>
      <c r="K57" s="13">
        <v>1615200522.0384901</v>
      </c>
      <c r="L57" s="13">
        <v>1333633424.2325799</v>
      </c>
    </row>
    <row r="58" spans="2:12" s="1" customFormat="1" ht="21.5" customHeight="1" x14ac:dyDescent="0.2">
      <c r="B58" s="62">
        <v>44958</v>
      </c>
      <c r="C58" s="63">
        <v>46388</v>
      </c>
      <c r="D58" s="13">
        <v>47</v>
      </c>
      <c r="E58" s="64">
        <v>1430</v>
      </c>
      <c r="F58" s="270">
        <v>750000000</v>
      </c>
      <c r="G58" s="270"/>
      <c r="H58" s="254">
        <v>1937218862.1860099</v>
      </c>
      <c r="I58" s="254"/>
      <c r="J58" s="13">
        <v>1791312680.1082201</v>
      </c>
      <c r="K58" s="13">
        <v>1592784332.1298399</v>
      </c>
      <c r="L58" s="13">
        <v>1309554628.0534999</v>
      </c>
    </row>
    <row r="59" spans="2:12" s="1" customFormat="1" ht="21.5" customHeight="1" x14ac:dyDescent="0.2">
      <c r="B59" s="62">
        <v>44958</v>
      </c>
      <c r="C59" s="63">
        <v>46419</v>
      </c>
      <c r="D59" s="13">
        <v>48</v>
      </c>
      <c r="E59" s="64">
        <v>1461</v>
      </c>
      <c r="F59" s="270">
        <v>750000000</v>
      </c>
      <c r="G59" s="270"/>
      <c r="H59" s="254">
        <v>1918389199.36447</v>
      </c>
      <c r="I59" s="254"/>
      <c r="J59" s="13">
        <v>1770892549.76741</v>
      </c>
      <c r="K59" s="13">
        <v>1570622731.1294601</v>
      </c>
      <c r="L59" s="13">
        <v>1285864311.5572901</v>
      </c>
    </row>
    <row r="60" spans="2:12" s="1" customFormat="1" ht="21.5" customHeight="1" x14ac:dyDescent="0.2">
      <c r="B60" s="62">
        <v>44958</v>
      </c>
      <c r="C60" s="63">
        <v>46447</v>
      </c>
      <c r="D60" s="13">
        <v>49</v>
      </c>
      <c r="E60" s="64">
        <v>1489</v>
      </c>
      <c r="F60" s="270">
        <v>750000000</v>
      </c>
      <c r="G60" s="270"/>
      <c r="H60" s="254">
        <v>1900465264.5830901</v>
      </c>
      <c r="I60" s="254"/>
      <c r="J60" s="13">
        <v>1751658938.0696399</v>
      </c>
      <c r="K60" s="13">
        <v>1549995128.94227</v>
      </c>
      <c r="L60" s="13">
        <v>1264120891.8882999</v>
      </c>
    </row>
    <row r="61" spans="2:12" s="1" customFormat="1" ht="21.5" customHeight="1" x14ac:dyDescent="0.2">
      <c r="B61" s="62">
        <v>44958</v>
      </c>
      <c r="C61" s="63">
        <v>46478</v>
      </c>
      <c r="D61" s="13">
        <v>50</v>
      </c>
      <c r="E61" s="64">
        <v>1520</v>
      </c>
      <c r="F61" s="270">
        <v>750000000</v>
      </c>
      <c r="G61" s="270"/>
      <c r="H61" s="254">
        <v>1882844534.8224199</v>
      </c>
      <c r="I61" s="254"/>
      <c r="J61" s="13">
        <v>1732474513.2872701</v>
      </c>
      <c r="K61" s="13">
        <v>1529120571.95682</v>
      </c>
      <c r="L61" s="13">
        <v>1241814213.09601</v>
      </c>
    </row>
    <row r="62" spans="2:12" s="1" customFormat="1" ht="21.5" customHeight="1" x14ac:dyDescent="0.2">
      <c r="B62" s="62">
        <v>44958</v>
      </c>
      <c r="C62" s="63">
        <v>46508</v>
      </c>
      <c r="D62" s="13">
        <v>51</v>
      </c>
      <c r="E62" s="64">
        <v>1550</v>
      </c>
      <c r="F62" s="270">
        <v>750000000</v>
      </c>
      <c r="G62" s="270"/>
      <c r="H62" s="254">
        <v>1865249649.9518199</v>
      </c>
      <c r="I62" s="254"/>
      <c r="J62" s="13">
        <v>1713467690.8509099</v>
      </c>
      <c r="K62" s="13">
        <v>1508622441.7549701</v>
      </c>
      <c r="L62" s="13">
        <v>1220145274.88621</v>
      </c>
    </row>
    <row r="63" spans="2:12" s="1" customFormat="1" ht="21.5" customHeight="1" x14ac:dyDescent="0.2">
      <c r="B63" s="62">
        <v>44958</v>
      </c>
      <c r="C63" s="63">
        <v>46539</v>
      </c>
      <c r="D63" s="13">
        <v>52</v>
      </c>
      <c r="E63" s="64">
        <v>1581</v>
      </c>
      <c r="F63" s="270">
        <v>750000000</v>
      </c>
      <c r="G63" s="270"/>
      <c r="H63" s="254">
        <v>1845900443.73821</v>
      </c>
      <c r="I63" s="254"/>
      <c r="J63" s="13">
        <v>1692816977.1520801</v>
      </c>
      <c r="K63" s="13">
        <v>1486650026.1385801</v>
      </c>
      <c r="L63" s="13">
        <v>1197281690.19976</v>
      </c>
    </row>
    <row r="64" spans="2:12" s="1" customFormat="1" ht="21.5" customHeight="1" x14ac:dyDescent="0.2">
      <c r="B64" s="62">
        <v>44958</v>
      </c>
      <c r="C64" s="63">
        <v>46569</v>
      </c>
      <c r="D64" s="13">
        <v>53</v>
      </c>
      <c r="E64" s="64">
        <v>1611</v>
      </c>
      <c r="F64" s="270">
        <v>750000000</v>
      </c>
      <c r="G64" s="270"/>
      <c r="H64" s="254">
        <v>1828778589.4999399</v>
      </c>
      <c r="I64" s="254"/>
      <c r="J64" s="13">
        <v>1674362237.4003699</v>
      </c>
      <c r="K64" s="13">
        <v>1466823721.82184</v>
      </c>
      <c r="L64" s="13">
        <v>1176472029.85092</v>
      </c>
    </row>
    <row r="65" spans="2:12" s="1" customFormat="1" ht="21.5" customHeight="1" x14ac:dyDescent="0.2">
      <c r="B65" s="62">
        <v>44958</v>
      </c>
      <c r="C65" s="63">
        <v>46600</v>
      </c>
      <c r="D65" s="13">
        <v>54</v>
      </c>
      <c r="E65" s="64">
        <v>1642</v>
      </c>
      <c r="F65" s="270">
        <v>750000000</v>
      </c>
      <c r="G65" s="270"/>
      <c r="H65" s="254">
        <v>1811817434.8022499</v>
      </c>
      <c r="I65" s="254"/>
      <c r="J65" s="13">
        <v>1656019725.71468</v>
      </c>
      <c r="K65" s="13">
        <v>1447065210.9043601</v>
      </c>
      <c r="L65" s="13">
        <v>1155708756.66113</v>
      </c>
    </row>
    <row r="66" spans="2:12" s="1" customFormat="1" ht="21.5" customHeight="1" x14ac:dyDescent="0.2">
      <c r="B66" s="62">
        <v>44958</v>
      </c>
      <c r="C66" s="63">
        <v>46631</v>
      </c>
      <c r="D66" s="13">
        <v>55</v>
      </c>
      <c r="E66" s="64">
        <v>1673</v>
      </c>
      <c r="F66" s="270">
        <v>750000000</v>
      </c>
      <c r="G66" s="270"/>
      <c r="H66" s="254">
        <v>1794769754.5324099</v>
      </c>
      <c r="I66" s="254"/>
      <c r="J66" s="13">
        <v>1637655666.83446</v>
      </c>
      <c r="K66" s="13">
        <v>1427378932.1315</v>
      </c>
      <c r="L66" s="13">
        <v>1135157709.66909</v>
      </c>
    </row>
    <row r="67" spans="2:12" s="1" customFormat="1" ht="21.5" customHeight="1" x14ac:dyDescent="0.2">
      <c r="B67" s="62">
        <v>44958</v>
      </c>
      <c r="C67" s="63">
        <v>46661</v>
      </c>
      <c r="D67" s="13">
        <v>56</v>
      </c>
      <c r="E67" s="64">
        <v>1703</v>
      </c>
      <c r="F67" s="270">
        <v>750000000</v>
      </c>
      <c r="G67" s="270"/>
      <c r="H67" s="254">
        <v>1777880107.52021</v>
      </c>
      <c r="I67" s="254"/>
      <c r="J67" s="13">
        <v>1619581775.6664</v>
      </c>
      <c r="K67" s="13">
        <v>1408151358.6577599</v>
      </c>
      <c r="L67" s="13">
        <v>1115275964.4749999</v>
      </c>
    </row>
    <row r="68" spans="2:12" s="1" customFormat="1" ht="21.5" customHeight="1" x14ac:dyDescent="0.2">
      <c r="B68" s="62">
        <v>44958</v>
      </c>
      <c r="C68" s="63">
        <v>46692</v>
      </c>
      <c r="D68" s="13">
        <v>57</v>
      </c>
      <c r="E68" s="64">
        <v>1734</v>
      </c>
      <c r="F68" s="270">
        <v>750000000</v>
      </c>
      <c r="G68" s="270"/>
      <c r="H68" s="254">
        <v>1760747308.18963</v>
      </c>
      <c r="I68" s="254"/>
      <c r="J68" s="13">
        <v>1601253981.80409</v>
      </c>
      <c r="K68" s="13">
        <v>1388675498.2721</v>
      </c>
      <c r="L68" s="13">
        <v>1095192337.66942</v>
      </c>
    </row>
    <row r="69" spans="2:12" s="1" customFormat="1" ht="21.5" customHeight="1" x14ac:dyDescent="0.2">
      <c r="B69" s="62">
        <v>44958</v>
      </c>
      <c r="C69" s="63">
        <v>46722</v>
      </c>
      <c r="D69" s="13">
        <v>58</v>
      </c>
      <c r="E69" s="64">
        <v>1764</v>
      </c>
      <c r="F69" s="270">
        <v>750000000</v>
      </c>
      <c r="G69" s="270"/>
      <c r="H69" s="254">
        <v>1743391323.8195</v>
      </c>
      <c r="I69" s="254"/>
      <c r="J69" s="13">
        <v>1582867748.5714099</v>
      </c>
      <c r="K69" s="13">
        <v>1369351518.7027199</v>
      </c>
      <c r="L69" s="13">
        <v>1075525359.6830599</v>
      </c>
    </row>
    <row r="70" spans="2:12" s="1" customFormat="1" ht="21.5" customHeight="1" x14ac:dyDescent="0.2">
      <c r="B70" s="62">
        <v>44958</v>
      </c>
      <c r="C70" s="63">
        <v>46753</v>
      </c>
      <c r="D70" s="13">
        <v>59</v>
      </c>
      <c r="E70" s="64">
        <v>1795</v>
      </c>
      <c r="F70" s="270">
        <v>750000000</v>
      </c>
      <c r="G70" s="270"/>
      <c r="H70" s="254">
        <v>1726249207.91208</v>
      </c>
      <c r="I70" s="254"/>
      <c r="J70" s="13">
        <v>1564645737.47088</v>
      </c>
      <c r="K70" s="13">
        <v>1350145059.89325</v>
      </c>
      <c r="L70" s="13">
        <v>1055948550.81031</v>
      </c>
    </row>
    <row r="71" spans="2:12" s="1" customFormat="1" ht="21.5" customHeight="1" x14ac:dyDescent="0.2">
      <c r="B71" s="62">
        <v>44958</v>
      </c>
      <c r="C71" s="63">
        <v>46784</v>
      </c>
      <c r="D71" s="13">
        <v>60</v>
      </c>
      <c r="E71" s="64">
        <v>1826</v>
      </c>
      <c r="F71" s="270">
        <v>750000000</v>
      </c>
      <c r="G71" s="270"/>
      <c r="H71" s="254">
        <v>1709768839.2314501</v>
      </c>
      <c r="I71" s="254"/>
      <c r="J71" s="13">
        <v>1547079764.9551699</v>
      </c>
      <c r="K71" s="13">
        <v>1331592097.33744</v>
      </c>
      <c r="L71" s="13">
        <v>1037027218.7753299</v>
      </c>
    </row>
    <row r="72" spans="2:12" s="1" customFormat="1" ht="21.5" customHeight="1" x14ac:dyDescent="0.2">
      <c r="B72" s="62">
        <v>44958</v>
      </c>
      <c r="C72" s="63">
        <v>46813</v>
      </c>
      <c r="D72" s="13">
        <v>61</v>
      </c>
      <c r="E72" s="64">
        <v>1855</v>
      </c>
      <c r="F72" s="270">
        <v>0</v>
      </c>
      <c r="G72" s="270"/>
      <c r="H72" s="254">
        <v>1692512594.6352501</v>
      </c>
      <c r="I72" s="254"/>
      <c r="J72" s="13">
        <v>1529035465.5855801</v>
      </c>
      <c r="K72" s="13">
        <v>1312929794.26139</v>
      </c>
      <c r="L72" s="13">
        <v>1018441288.25392</v>
      </c>
    </row>
    <row r="73" spans="2:12" s="1" customFormat="1" ht="21.5" customHeight="1" x14ac:dyDescent="0.2">
      <c r="B73" s="62">
        <v>44958</v>
      </c>
      <c r="C73" s="63">
        <v>46844</v>
      </c>
      <c r="D73" s="13">
        <v>62</v>
      </c>
      <c r="E73" s="64">
        <v>1886</v>
      </c>
      <c r="F73" s="270"/>
      <c r="G73" s="270"/>
      <c r="H73" s="254">
        <v>1675690810.5253999</v>
      </c>
      <c r="I73" s="254"/>
      <c r="J73" s="13">
        <v>1511270889.0668099</v>
      </c>
      <c r="K73" s="13">
        <v>1294375710.6492901</v>
      </c>
      <c r="L73" s="13">
        <v>999796168.21878099</v>
      </c>
    </row>
    <row r="74" spans="2:12" s="1" customFormat="1" ht="21.5" customHeight="1" x14ac:dyDescent="0.2">
      <c r="B74" s="62">
        <v>44958</v>
      </c>
      <c r="C74" s="63">
        <v>46874</v>
      </c>
      <c r="D74" s="13">
        <v>63</v>
      </c>
      <c r="E74" s="64">
        <v>1916</v>
      </c>
      <c r="F74" s="270"/>
      <c r="G74" s="270"/>
      <c r="H74" s="254">
        <v>1659155337.21626</v>
      </c>
      <c r="I74" s="254"/>
      <c r="J74" s="13">
        <v>1493901755.5306799</v>
      </c>
      <c r="K74" s="13">
        <v>1276350176.5626199</v>
      </c>
      <c r="L74" s="13">
        <v>981831676.598001</v>
      </c>
    </row>
    <row r="75" spans="2:12" s="1" customFormat="1" ht="21.5" customHeight="1" x14ac:dyDescent="0.2">
      <c r="B75" s="62">
        <v>44958</v>
      </c>
      <c r="C75" s="63">
        <v>46905</v>
      </c>
      <c r="D75" s="13">
        <v>64</v>
      </c>
      <c r="E75" s="64">
        <v>1947</v>
      </c>
      <c r="F75" s="270"/>
      <c r="G75" s="270"/>
      <c r="H75" s="254">
        <v>1642325238.83441</v>
      </c>
      <c r="I75" s="254"/>
      <c r="J75" s="13">
        <v>1476239886.33725</v>
      </c>
      <c r="K75" s="13">
        <v>1258052697.6978199</v>
      </c>
      <c r="L75" s="13">
        <v>963657375.42876601</v>
      </c>
    </row>
    <row r="76" spans="2:12" s="1" customFormat="1" ht="21.5" customHeight="1" x14ac:dyDescent="0.2">
      <c r="B76" s="62">
        <v>44958</v>
      </c>
      <c r="C76" s="63">
        <v>46935</v>
      </c>
      <c r="D76" s="13">
        <v>65</v>
      </c>
      <c r="E76" s="64">
        <v>1977</v>
      </c>
      <c r="F76" s="270"/>
      <c r="G76" s="270"/>
      <c r="H76" s="254">
        <v>1625670333.78985</v>
      </c>
      <c r="I76" s="254"/>
      <c r="J76" s="13">
        <v>1458870724.03088</v>
      </c>
      <c r="K76" s="13">
        <v>1240190711.9642</v>
      </c>
      <c r="L76" s="13">
        <v>946081116.69698095</v>
      </c>
    </row>
    <row r="77" spans="2:12" s="1" customFormat="1" ht="21.5" customHeight="1" x14ac:dyDescent="0.2">
      <c r="B77" s="62">
        <v>44958</v>
      </c>
      <c r="C77" s="63">
        <v>46966</v>
      </c>
      <c r="D77" s="13">
        <v>66</v>
      </c>
      <c r="E77" s="64">
        <v>2008</v>
      </c>
      <c r="F77" s="270"/>
      <c r="G77" s="270"/>
      <c r="H77" s="254">
        <v>1609789841.6879799</v>
      </c>
      <c r="I77" s="254"/>
      <c r="J77" s="13">
        <v>1442169445.6110899</v>
      </c>
      <c r="K77" s="13">
        <v>1222874949.0023</v>
      </c>
      <c r="L77" s="13">
        <v>928920543.82976794</v>
      </c>
    </row>
    <row r="78" spans="2:12" s="1" customFormat="1" ht="21.5" customHeight="1" x14ac:dyDescent="0.2">
      <c r="B78" s="62">
        <v>44958</v>
      </c>
      <c r="C78" s="63">
        <v>46997</v>
      </c>
      <c r="D78" s="13">
        <v>67</v>
      </c>
      <c r="E78" s="64">
        <v>2039</v>
      </c>
      <c r="F78" s="270"/>
      <c r="G78" s="270"/>
      <c r="H78" s="254">
        <v>1593735272.4700899</v>
      </c>
      <c r="I78" s="254"/>
      <c r="J78" s="13">
        <v>1425364936.99403</v>
      </c>
      <c r="K78" s="13">
        <v>1205551929.18712</v>
      </c>
      <c r="L78" s="13">
        <v>911882878.06936705</v>
      </c>
    </row>
    <row r="79" spans="2:12" s="1" customFormat="1" ht="21.5" customHeight="1" x14ac:dyDescent="0.2">
      <c r="B79" s="62">
        <v>44958</v>
      </c>
      <c r="C79" s="63">
        <v>47027</v>
      </c>
      <c r="D79" s="13">
        <v>68</v>
      </c>
      <c r="E79" s="64">
        <v>2069</v>
      </c>
      <c r="F79" s="270"/>
      <c r="G79" s="270"/>
      <c r="H79" s="254">
        <v>1577934538.24891</v>
      </c>
      <c r="I79" s="254"/>
      <c r="J79" s="13">
        <v>1408917064.7406199</v>
      </c>
      <c r="K79" s="13">
        <v>1188707622.89463</v>
      </c>
      <c r="L79" s="13">
        <v>895456039.82105303</v>
      </c>
    </row>
    <row r="80" spans="2:12" s="1" customFormat="1" ht="21.5" customHeight="1" x14ac:dyDescent="0.2">
      <c r="B80" s="62">
        <v>44958</v>
      </c>
      <c r="C80" s="63">
        <v>47058</v>
      </c>
      <c r="D80" s="13">
        <v>69</v>
      </c>
      <c r="E80" s="64">
        <v>2100</v>
      </c>
      <c r="F80" s="270"/>
      <c r="G80" s="270"/>
      <c r="H80" s="254">
        <v>1560740580.60285</v>
      </c>
      <c r="I80" s="254"/>
      <c r="J80" s="13">
        <v>1391201216.3102801</v>
      </c>
      <c r="K80" s="13">
        <v>1170775592.5188701</v>
      </c>
      <c r="L80" s="13">
        <v>878212272.73158896</v>
      </c>
    </row>
    <row r="81" spans="2:12" s="1" customFormat="1" ht="21.5" customHeight="1" x14ac:dyDescent="0.2">
      <c r="B81" s="62">
        <v>44958</v>
      </c>
      <c r="C81" s="63">
        <v>47088</v>
      </c>
      <c r="D81" s="13">
        <v>70</v>
      </c>
      <c r="E81" s="64">
        <v>2130</v>
      </c>
      <c r="F81" s="270"/>
      <c r="G81" s="270"/>
      <c r="H81" s="254">
        <v>1544918453.5292799</v>
      </c>
      <c r="I81" s="254"/>
      <c r="J81" s="13">
        <v>1374837429.7218001</v>
      </c>
      <c r="K81" s="13">
        <v>1154156829.6698799</v>
      </c>
      <c r="L81" s="13">
        <v>862197484.05984604</v>
      </c>
    </row>
    <row r="82" spans="2:12" s="1" customFormat="1" ht="21.5" customHeight="1" x14ac:dyDescent="0.2">
      <c r="B82" s="62">
        <v>44958</v>
      </c>
      <c r="C82" s="63">
        <v>47119</v>
      </c>
      <c r="D82" s="13">
        <v>71</v>
      </c>
      <c r="E82" s="64">
        <v>2161</v>
      </c>
      <c r="F82" s="270"/>
      <c r="G82" s="270"/>
      <c r="H82" s="254">
        <v>1529239495.4274099</v>
      </c>
      <c r="I82" s="254"/>
      <c r="J82" s="13">
        <v>1358576416.8194599</v>
      </c>
      <c r="K82" s="13">
        <v>1137605395.0228701</v>
      </c>
      <c r="L82" s="13">
        <v>846233449.60743701</v>
      </c>
    </row>
    <row r="83" spans="2:12" s="1" customFormat="1" ht="21.5" customHeight="1" x14ac:dyDescent="0.2">
      <c r="B83" s="62">
        <v>44958</v>
      </c>
      <c r="C83" s="63">
        <v>47150</v>
      </c>
      <c r="D83" s="13">
        <v>72</v>
      </c>
      <c r="E83" s="64">
        <v>2192</v>
      </c>
      <c r="F83" s="270"/>
      <c r="G83" s="270"/>
      <c r="H83" s="254">
        <v>1513363417.79002</v>
      </c>
      <c r="I83" s="254"/>
      <c r="J83" s="13">
        <v>1342191784.7465799</v>
      </c>
      <c r="K83" s="13">
        <v>1121027433.43031</v>
      </c>
      <c r="L83" s="13">
        <v>830369531.15205097</v>
      </c>
    </row>
    <row r="84" spans="2:12" s="1" customFormat="1" ht="21.5" customHeight="1" x14ac:dyDescent="0.2">
      <c r="B84" s="62">
        <v>44958</v>
      </c>
      <c r="C84" s="63">
        <v>47178</v>
      </c>
      <c r="D84" s="13">
        <v>73</v>
      </c>
      <c r="E84" s="64">
        <v>2220</v>
      </c>
      <c r="F84" s="270"/>
      <c r="G84" s="270"/>
      <c r="H84" s="254">
        <v>1498036192.85601</v>
      </c>
      <c r="I84" s="254"/>
      <c r="J84" s="13">
        <v>1326562675.65447</v>
      </c>
      <c r="K84" s="13">
        <v>1105428237.7830701</v>
      </c>
      <c r="L84" s="13">
        <v>815681720.899454</v>
      </c>
    </row>
    <row r="85" spans="2:12" s="1" customFormat="1" ht="21.5" customHeight="1" x14ac:dyDescent="0.2">
      <c r="B85" s="62">
        <v>44958</v>
      </c>
      <c r="C85" s="63">
        <v>47209</v>
      </c>
      <c r="D85" s="13">
        <v>74</v>
      </c>
      <c r="E85" s="64">
        <v>2251</v>
      </c>
      <c r="F85" s="270"/>
      <c r="G85" s="270"/>
      <c r="H85" s="254">
        <v>1481389555.5443101</v>
      </c>
      <c r="I85" s="254"/>
      <c r="J85" s="13">
        <v>1309596558.2721</v>
      </c>
      <c r="K85" s="13">
        <v>1088514950.7423601</v>
      </c>
      <c r="L85" s="13">
        <v>799799620.59800899</v>
      </c>
    </row>
    <row r="86" spans="2:12" s="1" customFormat="1" ht="21.5" customHeight="1" x14ac:dyDescent="0.2">
      <c r="B86" s="62">
        <v>44958</v>
      </c>
      <c r="C86" s="63">
        <v>47239</v>
      </c>
      <c r="D86" s="13">
        <v>75</v>
      </c>
      <c r="E86" s="64">
        <v>2281</v>
      </c>
      <c r="F86" s="270"/>
      <c r="G86" s="270"/>
      <c r="H86" s="254">
        <v>1465335772.70401</v>
      </c>
      <c r="I86" s="254"/>
      <c r="J86" s="13">
        <v>1293278206.1689701</v>
      </c>
      <c r="K86" s="13">
        <v>1072305663.52722</v>
      </c>
      <c r="L86" s="13">
        <v>784659936.11080897</v>
      </c>
    </row>
    <row r="87" spans="2:12" s="1" customFormat="1" ht="21.5" customHeight="1" x14ac:dyDescent="0.2">
      <c r="B87" s="62">
        <v>44958</v>
      </c>
      <c r="C87" s="63">
        <v>47270</v>
      </c>
      <c r="D87" s="13">
        <v>76</v>
      </c>
      <c r="E87" s="64">
        <v>2312</v>
      </c>
      <c r="F87" s="270"/>
      <c r="G87" s="270"/>
      <c r="H87" s="254">
        <v>1449714751.5369699</v>
      </c>
      <c r="I87" s="254"/>
      <c r="J87" s="13">
        <v>1277321270.2129099</v>
      </c>
      <c r="K87" s="13">
        <v>1056381720.90107</v>
      </c>
      <c r="L87" s="13">
        <v>769733478.73745704</v>
      </c>
    </row>
    <row r="88" spans="2:12" s="1" customFormat="1" ht="21.5" customHeight="1" x14ac:dyDescent="0.2">
      <c r="B88" s="62">
        <v>44958</v>
      </c>
      <c r="C88" s="63">
        <v>47300</v>
      </c>
      <c r="D88" s="13">
        <v>77</v>
      </c>
      <c r="E88" s="64">
        <v>2342</v>
      </c>
      <c r="F88" s="270"/>
      <c r="G88" s="270"/>
      <c r="H88" s="254">
        <v>1434486497.94783</v>
      </c>
      <c r="I88" s="254"/>
      <c r="J88" s="13">
        <v>1261829310.7209699</v>
      </c>
      <c r="K88" s="13">
        <v>1041000917.30642</v>
      </c>
      <c r="L88" s="13">
        <v>755416895.63104296</v>
      </c>
    </row>
    <row r="89" spans="2:12" s="1" customFormat="1" ht="21.5" customHeight="1" x14ac:dyDescent="0.2">
      <c r="B89" s="62">
        <v>44958</v>
      </c>
      <c r="C89" s="63">
        <v>47331</v>
      </c>
      <c r="D89" s="13">
        <v>78</v>
      </c>
      <c r="E89" s="64">
        <v>2373</v>
      </c>
      <c r="F89" s="270"/>
      <c r="G89" s="270"/>
      <c r="H89" s="254">
        <v>1419671735.2944</v>
      </c>
      <c r="I89" s="254"/>
      <c r="J89" s="13">
        <v>1246679624.33286</v>
      </c>
      <c r="K89" s="13">
        <v>1025886831.66309</v>
      </c>
      <c r="L89" s="13">
        <v>741295999.860111</v>
      </c>
    </row>
    <row r="90" spans="2:12" s="1" customFormat="1" ht="21.5" customHeight="1" x14ac:dyDescent="0.2">
      <c r="B90" s="62">
        <v>44958</v>
      </c>
      <c r="C90" s="63">
        <v>47362</v>
      </c>
      <c r="D90" s="13">
        <v>79</v>
      </c>
      <c r="E90" s="64">
        <v>2404</v>
      </c>
      <c r="F90" s="270"/>
      <c r="G90" s="270"/>
      <c r="H90" s="254">
        <v>1403650991.01333</v>
      </c>
      <c r="I90" s="254"/>
      <c r="J90" s="13">
        <v>1230520465.8255501</v>
      </c>
      <c r="K90" s="13">
        <v>1010014312.12514</v>
      </c>
      <c r="L90" s="13">
        <v>726735455.57481802</v>
      </c>
    </row>
    <row r="91" spans="2:12" s="1" customFormat="1" ht="21.5" customHeight="1" x14ac:dyDescent="0.2">
      <c r="B91" s="62">
        <v>44958</v>
      </c>
      <c r="C91" s="63">
        <v>47392</v>
      </c>
      <c r="D91" s="13">
        <v>80</v>
      </c>
      <c r="E91" s="64">
        <v>2434</v>
      </c>
      <c r="F91" s="270"/>
      <c r="G91" s="270"/>
      <c r="H91" s="254">
        <v>1389038106.8270099</v>
      </c>
      <c r="I91" s="254"/>
      <c r="J91" s="13">
        <v>1215711221.1057301</v>
      </c>
      <c r="K91" s="13">
        <v>995402848.58544099</v>
      </c>
      <c r="L91" s="13">
        <v>713286137.405249</v>
      </c>
    </row>
    <row r="92" spans="2:12" s="1" customFormat="1" ht="21.5" customHeight="1" x14ac:dyDescent="0.2">
      <c r="B92" s="62">
        <v>44958</v>
      </c>
      <c r="C92" s="63">
        <v>47423</v>
      </c>
      <c r="D92" s="13">
        <v>81</v>
      </c>
      <c r="E92" s="64">
        <v>2465</v>
      </c>
      <c r="F92" s="270"/>
      <c r="G92" s="270"/>
      <c r="H92" s="254">
        <v>1373946715.02125</v>
      </c>
      <c r="I92" s="254"/>
      <c r="J92" s="13">
        <v>1200463428.60868</v>
      </c>
      <c r="K92" s="13">
        <v>980418462.40145004</v>
      </c>
      <c r="L92" s="13">
        <v>699572944.19879103</v>
      </c>
    </row>
    <row r="93" spans="2:12" s="1" customFormat="1" ht="21.5" customHeight="1" x14ac:dyDescent="0.2">
      <c r="B93" s="62">
        <v>44958</v>
      </c>
      <c r="C93" s="63">
        <v>47453</v>
      </c>
      <c r="D93" s="13">
        <v>82</v>
      </c>
      <c r="E93" s="64">
        <v>2495</v>
      </c>
      <c r="F93" s="270"/>
      <c r="G93" s="270"/>
      <c r="H93" s="254">
        <v>1358626599.00722</v>
      </c>
      <c r="I93" s="254"/>
      <c r="J93" s="13">
        <v>1185129250.7463801</v>
      </c>
      <c r="K93" s="13">
        <v>965512790.551808</v>
      </c>
      <c r="L93" s="13">
        <v>686112985.39864397</v>
      </c>
    </row>
    <row r="94" spans="2:12" s="1" customFormat="1" ht="21.5" customHeight="1" x14ac:dyDescent="0.2">
      <c r="B94" s="62">
        <v>44958</v>
      </c>
      <c r="C94" s="63">
        <v>47484</v>
      </c>
      <c r="D94" s="13">
        <v>83</v>
      </c>
      <c r="E94" s="64">
        <v>2526</v>
      </c>
      <c r="F94" s="270"/>
      <c r="G94" s="270"/>
      <c r="H94" s="254">
        <v>1344066441.5388701</v>
      </c>
      <c r="I94" s="254"/>
      <c r="J94" s="13">
        <v>1170439907.8421099</v>
      </c>
      <c r="K94" s="13">
        <v>951120469.21737099</v>
      </c>
      <c r="L94" s="13">
        <v>673022766.27777898</v>
      </c>
    </row>
    <row r="95" spans="2:12" s="1" customFormat="1" ht="21.5" customHeight="1" x14ac:dyDescent="0.2">
      <c r="B95" s="62">
        <v>44958</v>
      </c>
      <c r="C95" s="63">
        <v>47515</v>
      </c>
      <c r="D95" s="13">
        <v>84</v>
      </c>
      <c r="E95" s="64">
        <v>2557</v>
      </c>
      <c r="F95" s="270"/>
      <c r="G95" s="270"/>
      <c r="H95" s="254">
        <v>1329471793.9465599</v>
      </c>
      <c r="I95" s="254"/>
      <c r="J95" s="13">
        <v>1155767000.39291</v>
      </c>
      <c r="K95" s="13">
        <v>936808430.09643304</v>
      </c>
      <c r="L95" s="13">
        <v>660087694.73903894</v>
      </c>
    </row>
    <row r="96" spans="2:12" s="1" customFormat="1" ht="21.5" customHeight="1" x14ac:dyDescent="0.2">
      <c r="B96" s="62">
        <v>44958</v>
      </c>
      <c r="C96" s="63">
        <v>47543</v>
      </c>
      <c r="D96" s="13">
        <v>85</v>
      </c>
      <c r="E96" s="64">
        <v>2585</v>
      </c>
      <c r="F96" s="270"/>
      <c r="G96" s="270"/>
      <c r="H96" s="254">
        <v>1314892623.6015999</v>
      </c>
      <c r="I96" s="254"/>
      <c r="J96" s="13">
        <v>1141341409.94999</v>
      </c>
      <c r="K96" s="13">
        <v>922990414.12352896</v>
      </c>
      <c r="L96" s="13">
        <v>647862807.09964001</v>
      </c>
    </row>
    <row r="97" spans="2:12" s="1" customFormat="1" ht="21.5" customHeight="1" x14ac:dyDescent="0.2">
      <c r="B97" s="62">
        <v>44958</v>
      </c>
      <c r="C97" s="63">
        <v>47574</v>
      </c>
      <c r="D97" s="13">
        <v>86</v>
      </c>
      <c r="E97" s="64">
        <v>2616</v>
      </c>
      <c r="F97" s="270"/>
      <c r="G97" s="270"/>
      <c r="H97" s="254">
        <v>1300693748.6207099</v>
      </c>
      <c r="I97" s="254"/>
      <c r="J97" s="13">
        <v>1127101732.9200201</v>
      </c>
      <c r="K97" s="13">
        <v>909156873.45397401</v>
      </c>
      <c r="L97" s="13">
        <v>635449882.65486503</v>
      </c>
    </row>
    <row r="98" spans="2:12" s="1" customFormat="1" ht="21.5" customHeight="1" x14ac:dyDescent="0.2">
      <c r="B98" s="62">
        <v>44958</v>
      </c>
      <c r="C98" s="63">
        <v>47604</v>
      </c>
      <c r="D98" s="13">
        <v>87</v>
      </c>
      <c r="E98" s="64">
        <v>2646</v>
      </c>
      <c r="F98" s="270"/>
      <c r="G98" s="270"/>
      <c r="H98" s="254">
        <v>1286666520.12867</v>
      </c>
      <c r="I98" s="254"/>
      <c r="J98" s="13">
        <v>1113116512.75003</v>
      </c>
      <c r="K98" s="13">
        <v>895666027.25572801</v>
      </c>
      <c r="L98" s="13">
        <v>623454354.36986399</v>
      </c>
    </row>
    <row r="99" spans="2:12" s="1" customFormat="1" ht="21.5" customHeight="1" x14ac:dyDescent="0.2">
      <c r="B99" s="62">
        <v>44958</v>
      </c>
      <c r="C99" s="63">
        <v>47635</v>
      </c>
      <c r="D99" s="13">
        <v>88</v>
      </c>
      <c r="E99" s="64">
        <v>2677</v>
      </c>
      <c r="F99" s="270"/>
      <c r="G99" s="270"/>
      <c r="H99" s="254">
        <v>1272319400.6963</v>
      </c>
      <c r="I99" s="254"/>
      <c r="J99" s="13">
        <v>1098837705.72648</v>
      </c>
      <c r="K99" s="13">
        <v>881927982.781636</v>
      </c>
      <c r="L99" s="13">
        <v>611291424.03811002</v>
      </c>
    </row>
    <row r="100" spans="2:12" s="1" customFormat="1" ht="21.5" customHeight="1" x14ac:dyDescent="0.2">
      <c r="B100" s="62">
        <v>44958</v>
      </c>
      <c r="C100" s="63">
        <v>47665</v>
      </c>
      <c r="D100" s="13">
        <v>89</v>
      </c>
      <c r="E100" s="64">
        <v>2707</v>
      </c>
      <c r="F100" s="270"/>
      <c r="G100" s="270"/>
      <c r="H100" s="254">
        <v>1258550962.28351</v>
      </c>
      <c r="I100" s="254"/>
      <c r="J100" s="13">
        <v>1085162482.49663</v>
      </c>
      <c r="K100" s="13">
        <v>868808591.32999504</v>
      </c>
      <c r="L100" s="13">
        <v>599729443.25173199</v>
      </c>
    </row>
    <row r="101" spans="2:12" s="1" customFormat="1" ht="21.5" customHeight="1" x14ac:dyDescent="0.2">
      <c r="B101" s="62">
        <v>44958</v>
      </c>
      <c r="C101" s="63">
        <v>47696</v>
      </c>
      <c r="D101" s="13">
        <v>90</v>
      </c>
      <c r="E101" s="64">
        <v>2738</v>
      </c>
      <c r="F101" s="270"/>
      <c r="G101" s="270"/>
      <c r="H101" s="254">
        <v>1244866809.3195</v>
      </c>
      <c r="I101" s="254"/>
      <c r="J101" s="13">
        <v>1071543068.5523</v>
      </c>
      <c r="K101" s="13">
        <v>855722715.47262299</v>
      </c>
      <c r="L101" s="13">
        <v>588194479.456159</v>
      </c>
    </row>
    <row r="102" spans="2:12" s="1" customFormat="1" ht="21.5" customHeight="1" x14ac:dyDescent="0.2">
      <c r="B102" s="62">
        <v>44958</v>
      </c>
      <c r="C102" s="63">
        <v>47727</v>
      </c>
      <c r="D102" s="13">
        <v>91</v>
      </c>
      <c r="E102" s="64">
        <v>2769</v>
      </c>
      <c r="F102" s="270"/>
      <c r="G102" s="270"/>
      <c r="H102" s="254">
        <v>1231290430.60603</v>
      </c>
      <c r="I102" s="254"/>
      <c r="J102" s="13">
        <v>1058059343.44268</v>
      </c>
      <c r="K102" s="13">
        <v>842805864.45901299</v>
      </c>
      <c r="L102" s="13">
        <v>576862160.11888504</v>
      </c>
    </row>
    <row r="103" spans="2:12" s="1" customFormat="1" ht="21.5" customHeight="1" x14ac:dyDescent="0.2">
      <c r="B103" s="62">
        <v>44958</v>
      </c>
      <c r="C103" s="63">
        <v>47757</v>
      </c>
      <c r="D103" s="13">
        <v>92</v>
      </c>
      <c r="E103" s="64">
        <v>2799</v>
      </c>
      <c r="F103" s="270"/>
      <c r="G103" s="270"/>
      <c r="H103" s="254">
        <v>1217433941.2819901</v>
      </c>
      <c r="I103" s="254"/>
      <c r="J103" s="13">
        <v>1044435171.39414</v>
      </c>
      <c r="K103" s="13">
        <v>829905757.973436</v>
      </c>
      <c r="L103" s="13">
        <v>565704149.36479402</v>
      </c>
    </row>
    <row r="104" spans="2:12" s="1" customFormat="1" ht="21.5" customHeight="1" x14ac:dyDescent="0.2">
      <c r="B104" s="62">
        <v>44958</v>
      </c>
      <c r="C104" s="63">
        <v>47788</v>
      </c>
      <c r="D104" s="13">
        <v>93</v>
      </c>
      <c r="E104" s="64">
        <v>2830</v>
      </c>
      <c r="F104" s="270"/>
      <c r="G104" s="270"/>
      <c r="H104" s="254">
        <v>1204019986.5567901</v>
      </c>
      <c r="I104" s="254"/>
      <c r="J104" s="13">
        <v>1031175433.90326</v>
      </c>
      <c r="K104" s="13">
        <v>817285775.87716305</v>
      </c>
      <c r="L104" s="13">
        <v>554742125.92078102</v>
      </c>
    </row>
    <row r="105" spans="2:12" s="1" customFormat="1" ht="21.5" customHeight="1" x14ac:dyDescent="0.2">
      <c r="B105" s="62">
        <v>44958</v>
      </c>
      <c r="C105" s="63">
        <v>47818</v>
      </c>
      <c r="D105" s="13">
        <v>94</v>
      </c>
      <c r="E105" s="64">
        <v>2860</v>
      </c>
      <c r="F105" s="270"/>
      <c r="G105" s="270"/>
      <c r="H105" s="254">
        <v>1189220165.69596</v>
      </c>
      <c r="I105" s="254"/>
      <c r="J105" s="13">
        <v>1016828446.06355</v>
      </c>
      <c r="K105" s="13">
        <v>803931113.47933698</v>
      </c>
      <c r="L105" s="13">
        <v>543440656.71844697</v>
      </c>
    </row>
    <row r="106" spans="2:12" s="1" customFormat="1" ht="21.5" customHeight="1" x14ac:dyDescent="0.2">
      <c r="B106" s="62">
        <v>44958</v>
      </c>
      <c r="C106" s="63">
        <v>47849</v>
      </c>
      <c r="D106" s="13">
        <v>95</v>
      </c>
      <c r="E106" s="64">
        <v>2891</v>
      </c>
      <c r="F106" s="270"/>
      <c r="G106" s="270"/>
      <c r="H106" s="254">
        <v>1175729440.5831399</v>
      </c>
      <c r="I106" s="254"/>
      <c r="J106" s="13">
        <v>1003588311.34764</v>
      </c>
      <c r="K106" s="13">
        <v>791445177.33718097</v>
      </c>
      <c r="L106" s="13">
        <v>532734406.08154899</v>
      </c>
    </row>
    <row r="107" spans="2:12" s="1" customFormat="1" ht="21.5" customHeight="1" x14ac:dyDescent="0.2">
      <c r="B107" s="62">
        <v>44958</v>
      </c>
      <c r="C107" s="63">
        <v>47880</v>
      </c>
      <c r="D107" s="13">
        <v>96</v>
      </c>
      <c r="E107" s="64">
        <v>2922</v>
      </c>
      <c r="F107" s="270"/>
      <c r="G107" s="270"/>
      <c r="H107" s="254">
        <v>1162033995.3336</v>
      </c>
      <c r="I107" s="254"/>
      <c r="J107" s="13">
        <v>990215713.82265496</v>
      </c>
      <c r="K107" s="13">
        <v>778913353.52333295</v>
      </c>
      <c r="L107" s="13">
        <v>522078342.91824299</v>
      </c>
    </row>
    <row r="108" spans="2:12" s="1" customFormat="1" ht="21.5" customHeight="1" x14ac:dyDescent="0.2">
      <c r="B108" s="62">
        <v>44958</v>
      </c>
      <c r="C108" s="63">
        <v>47908</v>
      </c>
      <c r="D108" s="13">
        <v>97</v>
      </c>
      <c r="E108" s="64">
        <v>2950</v>
      </c>
      <c r="F108" s="270"/>
      <c r="G108" s="270"/>
      <c r="H108" s="254">
        <v>1148699230.4380901</v>
      </c>
      <c r="I108" s="254"/>
      <c r="J108" s="13">
        <v>977352962.03016996</v>
      </c>
      <c r="K108" s="13">
        <v>767029178.27489495</v>
      </c>
      <c r="L108" s="13">
        <v>512145575.29465997</v>
      </c>
    </row>
    <row r="109" spans="2:12" s="1" customFormat="1" ht="21.5" customHeight="1" x14ac:dyDescent="0.2">
      <c r="B109" s="62">
        <v>44958</v>
      </c>
      <c r="C109" s="63">
        <v>47939</v>
      </c>
      <c r="D109" s="13">
        <v>98</v>
      </c>
      <c r="E109" s="64">
        <v>2981</v>
      </c>
      <c r="F109" s="270"/>
      <c r="G109" s="270"/>
      <c r="H109" s="254">
        <v>1135435680.5148599</v>
      </c>
      <c r="I109" s="254"/>
      <c r="J109" s="13">
        <v>964429353.24696898</v>
      </c>
      <c r="K109" s="13">
        <v>754961777.43110704</v>
      </c>
      <c r="L109" s="13">
        <v>501953080.610116</v>
      </c>
    </row>
    <row r="110" spans="2:12" s="1" customFormat="1" ht="21.5" customHeight="1" x14ac:dyDescent="0.2">
      <c r="B110" s="62">
        <v>44958</v>
      </c>
      <c r="C110" s="63">
        <v>47969</v>
      </c>
      <c r="D110" s="13">
        <v>99</v>
      </c>
      <c r="E110" s="64">
        <v>3011</v>
      </c>
      <c r="F110" s="270"/>
      <c r="G110" s="270"/>
      <c r="H110" s="254">
        <v>1121957237.97451</v>
      </c>
      <c r="I110" s="254"/>
      <c r="J110" s="13">
        <v>951416650.10532606</v>
      </c>
      <c r="K110" s="13">
        <v>742942254.29302502</v>
      </c>
      <c r="L110" s="13">
        <v>491936789.07682002</v>
      </c>
    </row>
    <row r="111" spans="2:12" s="1" customFormat="1" ht="21.5" customHeight="1" x14ac:dyDescent="0.2">
      <c r="B111" s="62">
        <v>44958</v>
      </c>
      <c r="C111" s="63">
        <v>48000</v>
      </c>
      <c r="D111" s="13">
        <v>100</v>
      </c>
      <c r="E111" s="64">
        <v>3042</v>
      </c>
      <c r="F111" s="270"/>
      <c r="G111" s="270"/>
      <c r="H111" s="254">
        <v>1108573819.14218</v>
      </c>
      <c r="I111" s="254"/>
      <c r="J111" s="13">
        <v>938473123.63970399</v>
      </c>
      <c r="K111" s="13">
        <v>730971163.06214297</v>
      </c>
      <c r="L111" s="13">
        <v>481960123.246782</v>
      </c>
    </row>
    <row r="112" spans="2:12" s="1" customFormat="1" ht="21.5" customHeight="1" x14ac:dyDescent="0.2">
      <c r="B112" s="62">
        <v>44958</v>
      </c>
      <c r="C112" s="63">
        <v>48030</v>
      </c>
      <c r="D112" s="13">
        <v>101</v>
      </c>
      <c r="E112" s="64">
        <v>3072</v>
      </c>
      <c r="F112" s="270"/>
      <c r="G112" s="270"/>
      <c r="H112" s="254">
        <v>1095649099.5492699</v>
      </c>
      <c r="I112" s="254"/>
      <c r="J112" s="13">
        <v>926009129.46762395</v>
      </c>
      <c r="K112" s="13">
        <v>719487810.16601002</v>
      </c>
      <c r="L112" s="13">
        <v>472444052.66808498</v>
      </c>
    </row>
    <row r="113" spans="2:12" s="1" customFormat="1" ht="21.5" customHeight="1" x14ac:dyDescent="0.2">
      <c r="B113" s="62">
        <v>44958</v>
      </c>
      <c r="C113" s="63">
        <v>48061</v>
      </c>
      <c r="D113" s="13">
        <v>102</v>
      </c>
      <c r="E113" s="64">
        <v>3103</v>
      </c>
      <c r="F113" s="270"/>
      <c r="G113" s="270"/>
      <c r="H113" s="254">
        <v>1082787683.61584</v>
      </c>
      <c r="I113" s="254"/>
      <c r="J113" s="13">
        <v>913586910.28373897</v>
      </c>
      <c r="K113" s="13">
        <v>708030772.25761497</v>
      </c>
      <c r="L113" s="13">
        <v>462951716.61168498</v>
      </c>
    </row>
    <row r="114" spans="2:12" s="1" customFormat="1" ht="21.5" customHeight="1" x14ac:dyDescent="0.2">
      <c r="B114" s="62">
        <v>44958</v>
      </c>
      <c r="C114" s="63">
        <v>48092</v>
      </c>
      <c r="D114" s="13">
        <v>103</v>
      </c>
      <c r="E114" s="64">
        <v>3134</v>
      </c>
      <c r="F114" s="270"/>
      <c r="G114" s="270"/>
      <c r="H114" s="254">
        <v>1070209054.76977</v>
      </c>
      <c r="I114" s="254"/>
      <c r="J114" s="13">
        <v>901442358.24251103</v>
      </c>
      <c r="K114" s="13">
        <v>696842001.02354002</v>
      </c>
      <c r="L114" s="13">
        <v>453705980.82754397</v>
      </c>
    </row>
    <row r="115" spans="2:12" s="1" customFormat="1" ht="21.5" customHeight="1" x14ac:dyDescent="0.2">
      <c r="B115" s="62">
        <v>44958</v>
      </c>
      <c r="C115" s="63">
        <v>48122</v>
      </c>
      <c r="D115" s="13">
        <v>104</v>
      </c>
      <c r="E115" s="64">
        <v>3164</v>
      </c>
      <c r="F115" s="270"/>
      <c r="G115" s="270"/>
      <c r="H115" s="254">
        <v>1056569142.28038</v>
      </c>
      <c r="I115" s="254"/>
      <c r="J115" s="13">
        <v>888492617.15992796</v>
      </c>
      <c r="K115" s="13">
        <v>685140986.194543</v>
      </c>
      <c r="L115" s="13">
        <v>444258981.874062</v>
      </c>
    </row>
    <row r="116" spans="2:12" s="1" customFormat="1" ht="21.5" customHeight="1" x14ac:dyDescent="0.2">
      <c r="B116" s="62">
        <v>44958</v>
      </c>
      <c r="C116" s="63">
        <v>48153</v>
      </c>
      <c r="D116" s="13">
        <v>105</v>
      </c>
      <c r="E116" s="64">
        <v>3195</v>
      </c>
      <c r="F116" s="270"/>
      <c r="G116" s="270"/>
      <c r="H116" s="254">
        <v>1044239806.83902</v>
      </c>
      <c r="I116" s="254"/>
      <c r="J116" s="13">
        <v>876635238.987064</v>
      </c>
      <c r="K116" s="13">
        <v>674278236.59523499</v>
      </c>
      <c r="L116" s="13">
        <v>435363514.62456799</v>
      </c>
    </row>
    <row r="117" spans="2:12" s="1" customFormat="1" ht="21.5" customHeight="1" x14ac:dyDescent="0.2">
      <c r="B117" s="62">
        <v>44958</v>
      </c>
      <c r="C117" s="63">
        <v>48183</v>
      </c>
      <c r="D117" s="13">
        <v>106</v>
      </c>
      <c r="E117" s="64">
        <v>3225</v>
      </c>
      <c r="F117" s="270"/>
      <c r="G117" s="270"/>
      <c r="H117" s="254">
        <v>1031779208.80735</v>
      </c>
      <c r="I117" s="254"/>
      <c r="J117" s="13">
        <v>864752870.65110505</v>
      </c>
      <c r="K117" s="13">
        <v>663501635.32411301</v>
      </c>
      <c r="L117" s="13">
        <v>426649232.92225403</v>
      </c>
    </row>
    <row r="118" spans="2:12" s="1" customFormat="1" ht="21.5" customHeight="1" x14ac:dyDescent="0.2">
      <c r="B118" s="62">
        <v>44958</v>
      </c>
      <c r="C118" s="63">
        <v>48214</v>
      </c>
      <c r="D118" s="13">
        <v>107</v>
      </c>
      <c r="E118" s="64">
        <v>3256</v>
      </c>
      <c r="F118" s="270"/>
      <c r="G118" s="270"/>
      <c r="H118" s="254">
        <v>1019366428.22666</v>
      </c>
      <c r="I118" s="254"/>
      <c r="J118" s="13">
        <v>852900454.12184596</v>
      </c>
      <c r="K118" s="13">
        <v>652743301.49022996</v>
      </c>
      <c r="L118" s="13">
        <v>417953546.61834103</v>
      </c>
    </row>
    <row r="119" spans="2:12" s="1" customFormat="1" ht="21.5" customHeight="1" x14ac:dyDescent="0.2">
      <c r="B119" s="62">
        <v>44958</v>
      </c>
      <c r="C119" s="63">
        <v>48245</v>
      </c>
      <c r="D119" s="13">
        <v>108</v>
      </c>
      <c r="E119" s="64">
        <v>3287</v>
      </c>
      <c r="F119" s="270"/>
      <c r="G119" s="270"/>
      <c r="H119" s="254">
        <v>1006401914.80574</v>
      </c>
      <c r="I119" s="254"/>
      <c r="J119" s="13">
        <v>840624905.09384596</v>
      </c>
      <c r="K119" s="13">
        <v>641712388.56281304</v>
      </c>
      <c r="L119" s="13">
        <v>409150074.24578899</v>
      </c>
    </row>
    <row r="120" spans="2:12" s="1" customFormat="1" ht="21.5" customHeight="1" x14ac:dyDescent="0.2">
      <c r="B120" s="62">
        <v>44958</v>
      </c>
      <c r="C120" s="63">
        <v>48274</v>
      </c>
      <c r="D120" s="13">
        <v>109</v>
      </c>
      <c r="E120" s="64">
        <v>3316</v>
      </c>
      <c r="F120" s="270"/>
      <c r="G120" s="270"/>
      <c r="H120" s="254">
        <v>993663124.72825301</v>
      </c>
      <c r="I120" s="254"/>
      <c r="J120" s="13">
        <v>828667513.12596798</v>
      </c>
      <c r="K120" s="13">
        <v>631079286.59973598</v>
      </c>
      <c r="L120" s="13">
        <v>400775979.25554502</v>
      </c>
    </row>
    <row r="121" spans="2:12" s="1" customFormat="1" ht="21.5" customHeight="1" x14ac:dyDescent="0.2">
      <c r="B121" s="62">
        <v>44958</v>
      </c>
      <c r="C121" s="63">
        <v>48305</v>
      </c>
      <c r="D121" s="13">
        <v>110</v>
      </c>
      <c r="E121" s="64">
        <v>3347</v>
      </c>
      <c r="F121" s="270"/>
      <c r="G121" s="270"/>
      <c r="H121" s="254">
        <v>981781588.16709995</v>
      </c>
      <c r="I121" s="254"/>
      <c r="J121" s="13">
        <v>817370204.34928</v>
      </c>
      <c r="K121" s="13">
        <v>620892634.42033994</v>
      </c>
      <c r="L121" s="13">
        <v>392636695.07181799</v>
      </c>
    </row>
    <row r="122" spans="2:12" s="1" customFormat="1" ht="21.5" customHeight="1" x14ac:dyDescent="0.2">
      <c r="B122" s="62">
        <v>44958</v>
      </c>
      <c r="C122" s="63">
        <v>48335</v>
      </c>
      <c r="D122" s="13">
        <v>111</v>
      </c>
      <c r="E122" s="64">
        <v>3377</v>
      </c>
      <c r="F122" s="270"/>
      <c r="G122" s="270"/>
      <c r="H122" s="254">
        <v>969618045.55039096</v>
      </c>
      <c r="I122" s="254"/>
      <c r="J122" s="13">
        <v>805918581.13899505</v>
      </c>
      <c r="K122" s="13">
        <v>610686953.26257002</v>
      </c>
      <c r="L122" s="13">
        <v>384599843.223086</v>
      </c>
    </row>
    <row r="123" spans="2:12" s="1" customFormat="1" ht="21.5" customHeight="1" x14ac:dyDescent="0.2">
      <c r="B123" s="62">
        <v>44958</v>
      </c>
      <c r="C123" s="63">
        <v>48366</v>
      </c>
      <c r="D123" s="13">
        <v>112</v>
      </c>
      <c r="E123" s="64">
        <v>3408</v>
      </c>
      <c r="F123" s="270"/>
      <c r="G123" s="270"/>
      <c r="H123" s="254">
        <v>957832697.55385602</v>
      </c>
      <c r="I123" s="254"/>
      <c r="J123" s="13">
        <v>794772656.044276</v>
      </c>
      <c r="K123" s="13">
        <v>600709475.75117004</v>
      </c>
      <c r="L123" s="13">
        <v>376713829.04236901</v>
      </c>
    </row>
    <row r="124" spans="2:12" s="1" customFormat="1" ht="21.5" customHeight="1" x14ac:dyDescent="0.2">
      <c r="B124" s="62">
        <v>44958</v>
      </c>
      <c r="C124" s="63">
        <v>48396</v>
      </c>
      <c r="D124" s="13">
        <v>113</v>
      </c>
      <c r="E124" s="64">
        <v>3438</v>
      </c>
      <c r="F124" s="270"/>
      <c r="G124" s="270"/>
      <c r="H124" s="254">
        <v>945971236.13676298</v>
      </c>
      <c r="I124" s="254"/>
      <c r="J124" s="13">
        <v>783642082.25392199</v>
      </c>
      <c r="K124" s="13">
        <v>590838902.85715699</v>
      </c>
      <c r="L124" s="13">
        <v>369004996.79913199</v>
      </c>
    </row>
    <row r="125" spans="2:12" s="1" customFormat="1" ht="21.5" customHeight="1" x14ac:dyDescent="0.2">
      <c r="B125" s="62">
        <v>44958</v>
      </c>
      <c r="C125" s="63">
        <v>48427</v>
      </c>
      <c r="D125" s="13">
        <v>114</v>
      </c>
      <c r="E125" s="64">
        <v>3469</v>
      </c>
      <c r="F125" s="270"/>
      <c r="G125" s="270"/>
      <c r="H125" s="254">
        <v>934316234.21599305</v>
      </c>
      <c r="I125" s="254"/>
      <c r="J125" s="13">
        <v>772674345.32477605</v>
      </c>
      <c r="K125" s="13">
        <v>581088015.865417</v>
      </c>
      <c r="L125" s="13">
        <v>361377993.71803403</v>
      </c>
    </row>
    <row r="126" spans="2:12" s="1" customFormat="1" ht="21.5" customHeight="1" x14ac:dyDescent="0.2">
      <c r="B126" s="62">
        <v>44958</v>
      </c>
      <c r="C126" s="63">
        <v>48458</v>
      </c>
      <c r="D126" s="13">
        <v>115</v>
      </c>
      <c r="E126" s="64">
        <v>3500</v>
      </c>
      <c r="F126" s="270"/>
      <c r="G126" s="270"/>
      <c r="H126" s="254">
        <v>922715005.08417201</v>
      </c>
      <c r="I126" s="254"/>
      <c r="J126" s="13">
        <v>761785952.67947304</v>
      </c>
      <c r="K126" s="13">
        <v>571442423.35065806</v>
      </c>
      <c r="L126" s="13">
        <v>353874184.93942201</v>
      </c>
    </row>
    <row r="127" spans="2:12" s="1" customFormat="1" ht="21.5" customHeight="1" x14ac:dyDescent="0.2">
      <c r="B127" s="62">
        <v>44958</v>
      </c>
      <c r="C127" s="63">
        <v>48488</v>
      </c>
      <c r="D127" s="13">
        <v>116</v>
      </c>
      <c r="E127" s="64">
        <v>3530</v>
      </c>
      <c r="F127" s="270"/>
      <c r="G127" s="270"/>
      <c r="H127" s="254">
        <v>911048302.72255898</v>
      </c>
      <c r="I127" s="254"/>
      <c r="J127" s="13">
        <v>750919427.97114098</v>
      </c>
      <c r="K127" s="13">
        <v>561904650.92271805</v>
      </c>
      <c r="L127" s="13">
        <v>346541390.34376103</v>
      </c>
    </row>
    <row r="128" spans="2:12" s="1" customFormat="1" ht="21.5" customHeight="1" x14ac:dyDescent="0.2">
      <c r="B128" s="62">
        <v>44958</v>
      </c>
      <c r="C128" s="63">
        <v>48519</v>
      </c>
      <c r="D128" s="13">
        <v>117</v>
      </c>
      <c r="E128" s="64">
        <v>3561</v>
      </c>
      <c r="F128" s="270"/>
      <c r="G128" s="270"/>
      <c r="H128" s="254">
        <v>899571795.59486306</v>
      </c>
      <c r="I128" s="254"/>
      <c r="J128" s="13">
        <v>740202498.69513595</v>
      </c>
      <c r="K128" s="13">
        <v>552476647.72511601</v>
      </c>
      <c r="L128" s="13">
        <v>339283728.50534397</v>
      </c>
    </row>
    <row r="129" spans="2:12" s="1" customFormat="1" ht="21.5" customHeight="1" x14ac:dyDescent="0.2">
      <c r="B129" s="62">
        <v>44958</v>
      </c>
      <c r="C129" s="63">
        <v>48549</v>
      </c>
      <c r="D129" s="13">
        <v>118</v>
      </c>
      <c r="E129" s="64">
        <v>3591</v>
      </c>
      <c r="F129" s="270"/>
      <c r="G129" s="270"/>
      <c r="H129" s="254">
        <v>887741641.079054</v>
      </c>
      <c r="I129" s="254"/>
      <c r="J129" s="13">
        <v>729269194.07586706</v>
      </c>
      <c r="K129" s="13">
        <v>542976476.22985399</v>
      </c>
      <c r="L129" s="13">
        <v>332082664.08322001</v>
      </c>
    </row>
    <row r="130" spans="2:12" s="1" customFormat="1" ht="21.5" customHeight="1" x14ac:dyDescent="0.2">
      <c r="B130" s="62">
        <v>44958</v>
      </c>
      <c r="C130" s="63">
        <v>48580</v>
      </c>
      <c r="D130" s="13">
        <v>119</v>
      </c>
      <c r="E130" s="64">
        <v>3622</v>
      </c>
      <c r="F130" s="270"/>
      <c r="G130" s="270"/>
      <c r="H130" s="254">
        <v>876232404.118222</v>
      </c>
      <c r="I130" s="254"/>
      <c r="J130" s="13">
        <v>718593634.22418797</v>
      </c>
      <c r="K130" s="13">
        <v>533667315.03096402</v>
      </c>
      <c r="L130" s="13">
        <v>325006774.89635098</v>
      </c>
    </row>
    <row r="131" spans="2:12" s="1" customFormat="1" ht="21.5" customHeight="1" x14ac:dyDescent="0.2">
      <c r="B131" s="62">
        <v>44958</v>
      </c>
      <c r="C131" s="63">
        <v>48611</v>
      </c>
      <c r="D131" s="13">
        <v>120</v>
      </c>
      <c r="E131" s="64">
        <v>3653</v>
      </c>
      <c r="F131" s="270"/>
      <c r="G131" s="270"/>
      <c r="H131" s="254">
        <v>864899546.36811304</v>
      </c>
      <c r="I131" s="254"/>
      <c r="J131" s="13">
        <v>708096591.92649305</v>
      </c>
      <c r="K131" s="13">
        <v>524534231.96554202</v>
      </c>
      <c r="L131" s="13">
        <v>318091647.20246202</v>
      </c>
    </row>
    <row r="132" spans="2:12" s="1" customFormat="1" ht="21.5" customHeight="1" x14ac:dyDescent="0.2">
      <c r="B132" s="62">
        <v>44958</v>
      </c>
      <c r="C132" s="63">
        <v>48639</v>
      </c>
      <c r="D132" s="13">
        <v>121</v>
      </c>
      <c r="E132" s="64">
        <v>3681</v>
      </c>
      <c r="F132" s="270"/>
      <c r="G132" s="270"/>
      <c r="H132" s="254">
        <v>853627551.79064</v>
      </c>
      <c r="I132" s="254"/>
      <c r="J132" s="13">
        <v>697797456.03803205</v>
      </c>
      <c r="K132" s="13">
        <v>515717454.10237998</v>
      </c>
      <c r="L132" s="13">
        <v>311548217.01072699</v>
      </c>
    </row>
    <row r="133" spans="2:12" s="1" customFormat="1" ht="21.5" customHeight="1" x14ac:dyDescent="0.2">
      <c r="B133" s="62">
        <v>44958</v>
      </c>
      <c r="C133" s="63">
        <v>48670</v>
      </c>
      <c r="D133" s="13">
        <v>122</v>
      </c>
      <c r="E133" s="64">
        <v>3712</v>
      </c>
      <c r="F133" s="270"/>
      <c r="G133" s="270"/>
      <c r="H133" s="254">
        <v>842431822.16501701</v>
      </c>
      <c r="I133" s="254"/>
      <c r="J133" s="13">
        <v>687477518.17110598</v>
      </c>
      <c r="K133" s="13">
        <v>506798174.183218</v>
      </c>
      <c r="L133" s="13">
        <v>304863268.343041</v>
      </c>
    </row>
    <row r="134" spans="2:12" s="1" customFormat="1" ht="21.5" customHeight="1" x14ac:dyDescent="0.2">
      <c r="B134" s="62">
        <v>44958</v>
      </c>
      <c r="C134" s="63">
        <v>48700</v>
      </c>
      <c r="D134" s="13">
        <v>123</v>
      </c>
      <c r="E134" s="64">
        <v>3742</v>
      </c>
      <c r="F134" s="270"/>
      <c r="G134" s="270"/>
      <c r="H134" s="254">
        <v>831302330.41737294</v>
      </c>
      <c r="I134" s="254"/>
      <c r="J134" s="13">
        <v>677281628.25815201</v>
      </c>
      <c r="K134" s="13">
        <v>498053049.60937798</v>
      </c>
      <c r="L134" s="13">
        <v>298374529.207798</v>
      </c>
    </row>
    <row r="135" spans="2:12" s="1" customFormat="1" ht="21.5" customHeight="1" x14ac:dyDescent="0.2">
      <c r="B135" s="62">
        <v>44958</v>
      </c>
      <c r="C135" s="63">
        <v>48731</v>
      </c>
      <c r="D135" s="13">
        <v>124</v>
      </c>
      <c r="E135" s="64">
        <v>3773</v>
      </c>
      <c r="F135" s="270"/>
      <c r="G135" s="270"/>
      <c r="H135" s="254">
        <v>820241098.98823202</v>
      </c>
      <c r="I135" s="254"/>
      <c r="J135" s="13">
        <v>667136346.95192504</v>
      </c>
      <c r="K135" s="13">
        <v>489344829.51304001</v>
      </c>
      <c r="L135" s="13">
        <v>291915910.665672</v>
      </c>
    </row>
    <row r="136" spans="2:12" s="1" customFormat="1" ht="21.5" customHeight="1" x14ac:dyDescent="0.2">
      <c r="B136" s="62">
        <v>44958</v>
      </c>
      <c r="C136" s="63">
        <v>48761</v>
      </c>
      <c r="D136" s="13">
        <v>125</v>
      </c>
      <c r="E136" s="64">
        <v>3803</v>
      </c>
      <c r="F136" s="270"/>
      <c r="G136" s="270"/>
      <c r="H136" s="254">
        <v>809244788.54179204</v>
      </c>
      <c r="I136" s="254"/>
      <c r="J136" s="13">
        <v>657112226.521487</v>
      </c>
      <c r="K136" s="13">
        <v>480805820.59531999</v>
      </c>
      <c r="L136" s="13">
        <v>285646273.50204402</v>
      </c>
    </row>
    <row r="137" spans="2:12" s="1" customFormat="1" ht="21.5" customHeight="1" x14ac:dyDescent="0.2">
      <c r="B137" s="62">
        <v>44958</v>
      </c>
      <c r="C137" s="63">
        <v>48792</v>
      </c>
      <c r="D137" s="13">
        <v>126</v>
      </c>
      <c r="E137" s="64">
        <v>3834</v>
      </c>
      <c r="F137" s="270"/>
      <c r="G137" s="270"/>
      <c r="H137" s="254">
        <v>798334961.86570203</v>
      </c>
      <c r="I137" s="254"/>
      <c r="J137" s="13">
        <v>647153887.98173499</v>
      </c>
      <c r="K137" s="13">
        <v>472315095.54698598</v>
      </c>
      <c r="L137" s="13">
        <v>279413439.81118298</v>
      </c>
    </row>
    <row r="138" spans="2:12" s="1" customFormat="1" ht="21.5" customHeight="1" x14ac:dyDescent="0.2">
      <c r="B138" s="62">
        <v>44958</v>
      </c>
      <c r="C138" s="63">
        <v>48823</v>
      </c>
      <c r="D138" s="13">
        <v>127</v>
      </c>
      <c r="E138" s="64">
        <v>3865</v>
      </c>
      <c r="F138" s="270"/>
      <c r="G138" s="270"/>
      <c r="H138" s="254">
        <v>787492127.90525198</v>
      </c>
      <c r="I138" s="254"/>
      <c r="J138" s="13">
        <v>637281653.472664</v>
      </c>
      <c r="K138" s="13">
        <v>463927129.87359297</v>
      </c>
      <c r="L138" s="13">
        <v>273288813.753214</v>
      </c>
    </row>
    <row r="139" spans="2:12" s="1" customFormat="1" ht="21.5" customHeight="1" x14ac:dyDescent="0.2">
      <c r="B139" s="62">
        <v>44958</v>
      </c>
      <c r="C139" s="63">
        <v>48853</v>
      </c>
      <c r="D139" s="13">
        <v>128</v>
      </c>
      <c r="E139" s="64">
        <v>3895</v>
      </c>
      <c r="F139" s="270"/>
      <c r="G139" s="270"/>
      <c r="H139" s="254">
        <v>776667009.749856</v>
      </c>
      <c r="I139" s="254"/>
      <c r="J139" s="13">
        <v>627489717.14364898</v>
      </c>
      <c r="K139" s="13">
        <v>455674509.73334002</v>
      </c>
      <c r="L139" s="13">
        <v>267327048.658021</v>
      </c>
    </row>
    <row r="140" spans="2:12" s="1" customFormat="1" ht="21.5" customHeight="1" x14ac:dyDescent="0.2">
      <c r="B140" s="62">
        <v>44958</v>
      </c>
      <c r="C140" s="63">
        <v>48884</v>
      </c>
      <c r="D140" s="13">
        <v>129</v>
      </c>
      <c r="E140" s="64">
        <v>3926</v>
      </c>
      <c r="F140" s="270"/>
      <c r="G140" s="270"/>
      <c r="H140" s="254">
        <v>765941955.74939501</v>
      </c>
      <c r="I140" s="254"/>
      <c r="J140" s="13">
        <v>617775091.33566797</v>
      </c>
      <c r="K140" s="13">
        <v>447478947.73619998</v>
      </c>
      <c r="L140" s="13">
        <v>261407110.41768</v>
      </c>
    </row>
    <row r="141" spans="2:12" s="1" customFormat="1" ht="21.5" customHeight="1" x14ac:dyDescent="0.2">
      <c r="B141" s="62">
        <v>44958</v>
      </c>
      <c r="C141" s="63">
        <v>48914</v>
      </c>
      <c r="D141" s="13">
        <v>130</v>
      </c>
      <c r="E141" s="64">
        <v>3956</v>
      </c>
      <c r="F141" s="270"/>
      <c r="G141" s="270"/>
      <c r="H141" s="254">
        <v>754495147.81193101</v>
      </c>
      <c r="I141" s="254"/>
      <c r="J141" s="13">
        <v>607543733.54400396</v>
      </c>
      <c r="K141" s="13">
        <v>438984845.17913502</v>
      </c>
      <c r="L141" s="13">
        <v>255393829.01715299</v>
      </c>
    </row>
    <row r="142" spans="2:12" s="1" customFormat="1" ht="21.5" customHeight="1" x14ac:dyDescent="0.2">
      <c r="B142" s="62">
        <v>44958</v>
      </c>
      <c r="C142" s="63">
        <v>48945</v>
      </c>
      <c r="D142" s="13">
        <v>131</v>
      </c>
      <c r="E142" s="64">
        <v>3987</v>
      </c>
      <c r="F142" s="270"/>
      <c r="G142" s="270"/>
      <c r="H142" s="254">
        <v>743845992.14776194</v>
      </c>
      <c r="I142" s="254"/>
      <c r="J142" s="13">
        <v>597952796.04043102</v>
      </c>
      <c r="K142" s="13">
        <v>430956043.83995801</v>
      </c>
      <c r="L142" s="13">
        <v>249660862.816935</v>
      </c>
    </row>
    <row r="143" spans="2:12" s="1" customFormat="1" ht="21.5" customHeight="1" x14ac:dyDescent="0.2">
      <c r="B143" s="62">
        <v>44958</v>
      </c>
      <c r="C143" s="63">
        <v>48976</v>
      </c>
      <c r="D143" s="13">
        <v>132</v>
      </c>
      <c r="E143" s="64">
        <v>4018</v>
      </c>
      <c r="F143" s="270"/>
      <c r="G143" s="270"/>
      <c r="H143" s="254">
        <v>733234491.56933796</v>
      </c>
      <c r="I143" s="254"/>
      <c r="J143" s="13">
        <v>588422863.03379095</v>
      </c>
      <c r="K143" s="13">
        <v>423009096.27398401</v>
      </c>
      <c r="L143" s="13">
        <v>244019097.93253899</v>
      </c>
    </row>
    <row r="144" spans="2:12" s="1" customFormat="1" ht="21.5" customHeight="1" x14ac:dyDescent="0.2">
      <c r="B144" s="62">
        <v>44958</v>
      </c>
      <c r="C144" s="63">
        <v>49004</v>
      </c>
      <c r="D144" s="13">
        <v>133</v>
      </c>
      <c r="E144" s="64">
        <v>4046</v>
      </c>
      <c r="F144" s="270"/>
      <c r="G144" s="270"/>
      <c r="H144" s="254">
        <v>722665792.25349295</v>
      </c>
      <c r="I144" s="254"/>
      <c r="J144" s="13">
        <v>579052943.16787302</v>
      </c>
      <c r="K144" s="13">
        <v>415316855.47162199</v>
      </c>
      <c r="L144" s="13">
        <v>238664969.48554301</v>
      </c>
    </row>
    <row r="145" spans="2:12" s="1" customFormat="1" ht="21.5" customHeight="1" x14ac:dyDescent="0.2">
      <c r="B145" s="62">
        <v>44958</v>
      </c>
      <c r="C145" s="63">
        <v>49035</v>
      </c>
      <c r="D145" s="13">
        <v>134</v>
      </c>
      <c r="E145" s="64">
        <v>4077</v>
      </c>
      <c r="F145" s="270"/>
      <c r="G145" s="270"/>
      <c r="H145" s="254">
        <v>712105058.66186297</v>
      </c>
      <c r="I145" s="254"/>
      <c r="J145" s="13">
        <v>569623142.87745702</v>
      </c>
      <c r="K145" s="13">
        <v>407514440.05707598</v>
      </c>
      <c r="L145" s="13">
        <v>233189367.28070399</v>
      </c>
    </row>
    <row r="146" spans="2:12" s="1" customFormat="1" ht="21.5" customHeight="1" x14ac:dyDescent="0.2">
      <c r="B146" s="62">
        <v>44958</v>
      </c>
      <c r="C146" s="63">
        <v>49065</v>
      </c>
      <c r="D146" s="13">
        <v>135</v>
      </c>
      <c r="E146" s="64">
        <v>4107</v>
      </c>
      <c r="F146" s="270"/>
      <c r="G146" s="270"/>
      <c r="H146" s="254">
        <v>701672235.10890603</v>
      </c>
      <c r="I146" s="254"/>
      <c r="J146" s="13">
        <v>560356491.12582099</v>
      </c>
      <c r="K146" s="13">
        <v>399898293.72437</v>
      </c>
      <c r="L146" s="13">
        <v>227893205.03606999</v>
      </c>
    </row>
    <row r="147" spans="2:12" s="1" customFormat="1" ht="21.5" customHeight="1" x14ac:dyDescent="0.2">
      <c r="B147" s="62">
        <v>44958</v>
      </c>
      <c r="C147" s="63">
        <v>49096</v>
      </c>
      <c r="D147" s="13">
        <v>136</v>
      </c>
      <c r="E147" s="64">
        <v>4138</v>
      </c>
      <c r="F147" s="270"/>
      <c r="G147" s="270"/>
      <c r="H147" s="254">
        <v>690928075.52560699</v>
      </c>
      <c r="I147" s="254"/>
      <c r="J147" s="13">
        <v>550840336.04453194</v>
      </c>
      <c r="K147" s="13">
        <v>392107339.386163</v>
      </c>
      <c r="L147" s="13">
        <v>222506865.68584901</v>
      </c>
    </row>
    <row r="148" spans="2:12" s="1" customFormat="1" ht="21.5" customHeight="1" x14ac:dyDescent="0.2">
      <c r="B148" s="62">
        <v>44958</v>
      </c>
      <c r="C148" s="63">
        <v>49126</v>
      </c>
      <c r="D148" s="13">
        <v>137</v>
      </c>
      <c r="E148" s="64">
        <v>4168</v>
      </c>
      <c r="F148" s="270"/>
      <c r="G148" s="270"/>
      <c r="H148" s="254">
        <v>680701375.22785401</v>
      </c>
      <c r="I148" s="254"/>
      <c r="J148" s="13">
        <v>541796359.52271605</v>
      </c>
      <c r="K148" s="13">
        <v>384720285.82234299</v>
      </c>
      <c r="L148" s="13">
        <v>217420061.825946</v>
      </c>
    </row>
    <row r="149" spans="2:12" s="1" customFormat="1" ht="21.5" customHeight="1" x14ac:dyDescent="0.2">
      <c r="B149" s="62">
        <v>44958</v>
      </c>
      <c r="C149" s="63">
        <v>49157</v>
      </c>
      <c r="D149" s="13">
        <v>138</v>
      </c>
      <c r="E149" s="64">
        <v>4199</v>
      </c>
      <c r="F149" s="270"/>
      <c r="G149" s="270"/>
      <c r="H149" s="254">
        <v>670574489.21405303</v>
      </c>
      <c r="I149" s="254"/>
      <c r="J149" s="13">
        <v>532830726.407552</v>
      </c>
      <c r="K149" s="13">
        <v>377391711.847565</v>
      </c>
      <c r="L149" s="13">
        <v>212375055.73781201</v>
      </c>
    </row>
    <row r="150" spans="2:12" s="1" customFormat="1" ht="21.5" customHeight="1" x14ac:dyDescent="0.2">
      <c r="B150" s="62">
        <v>44958</v>
      </c>
      <c r="C150" s="63">
        <v>49188</v>
      </c>
      <c r="D150" s="13">
        <v>139</v>
      </c>
      <c r="E150" s="64">
        <v>4230</v>
      </c>
      <c r="F150" s="270"/>
      <c r="G150" s="270"/>
      <c r="H150" s="254">
        <v>660515843.11263704</v>
      </c>
      <c r="I150" s="254"/>
      <c r="J150" s="13">
        <v>523948078.15794802</v>
      </c>
      <c r="K150" s="13">
        <v>370156552.471614</v>
      </c>
      <c r="L150" s="13">
        <v>207421231.75040701</v>
      </c>
    </row>
    <row r="151" spans="2:12" s="1" customFormat="1" ht="21.5" customHeight="1" x14ac:dyDescent="0.2">
      <c r="B151" s="62">
        <v>44958</v>
      </c>
      <c r="C151" s="63">
        <v>49218</v>
      </c>
      <c r="D151" s="13">
        <v>140</v>
      </c>
      <c r="E151" s="64">
        <v>4260</v>
      </c>
      <c r="F151" s="270"/>
      <c r="G151" s="270"/>
      <c r="H151" s="254">
        <v>650645772.51865101</v>
      </c>
      <c r="I151" s="254"/>
      <c r="J151" s="13">
        <v>515271575.19012898</v>
      </c>
      <c r="K151" s="13">
        <v>363130846.975025</v>
      </c>
      <c r="L151" s="13">
        <v>202650179.79669401</v>
      </c>
    </row>
    <row r="152" spans="2:12" s="1" customFormat="1" ht="21.5" customHeight="1" x14ac:dyDescent="0.2">
      <c r="B152" s="62">
        <v>44958</v>
      </c>
      <c r="C152" s="63">
        <v>49249</v>
      </c>
      <c r="D152" s="13">
        <v>141</v>
      </c>
      <c r="E152" s="64">
        <v>4291</v>
      </c>
      <c r="F152" s="270"/>
      <c r="G152" s="270"/>
      <c r="H152" s="254">
        <v>640860008.96270597</v>
      </c>
      <c r="I152" s="254"/>
      <c r="J152" s="13">
        <v>506661055.58615798</v>
      </c>
      <c r="K152" s="13">
        <v>356154612.92043298</v>
      </c>
      <c r="L152" s="13">
        <v>197915151.92696601</v>
      </c>
    </row>
    <row r="153" spans="2:12" s="1" customFormat="1" ht="21.5" customHeight="1" x14ac:dyDescent="0.2">
      <c r="B153" s="62">
        <v>44958</v>
      </c>
      <c r="C153" s="63">
        <v>49279</v>
      </c>
      <c r="D153" s="13">
        <v>142</v>
      </c>
      <c r="E153" s="64">
        <v>4321</v>
      </c>
      <c r="F153" s="270"/>
      <c r="G153" s="270"/>
      <c r="H153" s="254">
        <v>631140441.17561495</v>
      </c>
      <c r="I153" s="254"/>
      <c r="J153" s="13">
        <v>498157784.82418901</v>
      </c>
      <c r="K153" s="13">
        <v>349315405.19969702</v>
      </c>
      <c r="L153" s="13">
        <v>193318889.95781201</v>
      </c>
    </row>
    <row r="154" spans="2:12" s="1" customFormat="1" ht="21.5" customHeight="1" x14ac:dyDescent="0.2">
      <c r="B154" s="62">
        <v>44958</v>
      </c>
      <c r="C154" s="63">
        <v>49310</v>
      </c>
      <c r="D154" s="13">
        <v>143</v>
      </c>
      <c r="E154" s="64">
        <v>4352</v>
      </c>
      <c r="F154" s="270"/>
      <c r="G154" s="270"/>
      <c r="H154" s="254">
        <v>621302496.740224</v>
      </c>
      <c r="I154" s="254"/>
      <c r="J154" s="13">
        <v>489560974.22723901</v>
      </c>
      <c r="K154" s="13">
        <v>342414147.94125998</v>
      </c>
      <c r="L154" s="13">
        <v>188696947.18514699</v>
      </c>
    </row>
    <row r="155" spans="2:12" s="1" customFormat="1" ht="21.5" customHeight="1" x14ac:dyDescent="0.2">
      <c r="B155" s="62">
        <v>44958</v>
      </c>
      <c r="C155" s="63">
        <v>49341</v>
      </c>
      <c r="D155" s="13">
        <v>144</v>
      </c>
      <c r="E155" s="64">
        <v>4383</v>
      </c>
      <c r="F155" s="270"/>
      <c r="G155" s="270"/>
      <c r="H155" s="254">
        <v>611744410.66562295</v>
      </c>
      <c r="I155" s="254"/>
      <c r="J155" s="13">
        <v>481212035.18729103</v>
      </c>
      <c r="K155" s="13">
        <v>335718662.133259</v>
      </c>
      <c r="L155" s="13">
        <v>184223605.04613999</v>
      </c>
    </row>
    <row r="156" spans="2:12" s="1" customFormat="1" ht="21.5" customHeight="1" x14ac:dyDescent="0.2">
      <c r="B156" s="62">
        <v>44958</v>
      </c>
      <c r="C156" s="63">
        <v>49369</v>
      </c>
      <c r="D156" s="13">
        <v>145</v>
      </c>
      <c r="E156" s="64">
        <v>4411</v>
      </c>
      <c r="F156" s="270"/>
      <c r="G156" s="270"/>
      <c r="H156" s="254">
        <v>602251739.97033596</v>
      </c>
      <c r="I156" s="254"/>
      <c r="J156" s="13">
        <v>473019077.71138698</v>
      </c>
      <c r="K156" s="13">
        <v>329244687.59213799</v>
      </c>
      <c r="L156" s="13">
        <v>179979723.57851899</v>
      </c>
    </row>
    <row r="157" spans="2:12" s="1" customFormat="1" ht="21.5" customHeight="1" x14ac:dyDescent="0.2">
      <c r="B157" s="62">
        <v>44958</v>
      </c>
      <c r="C157" s="63">
        <v>49400</v>
      </c>
      <c r="D157" s="13">
        <v>146</v>
      </c>
      <c r="E157" s="64">
        <v>4442</v>
      </c>
      <c r="F157" s="270"/>
      <c r="G157" s="270"/>
      <c r="H157" s="254">
        <v>592839394.60478699</v>
      </c>
      <c r="I157" s="254"/>
      <c r="J157" s="13">
        <v>464836719.67792702</v>
      </c>
      <c r="K157" s="13">
        <v>322726508.84543401</v>
      </c>
      <c r="L157" s="13">
        <v>175669378.046969</v>
      </c>
    </row>
    <row r="158" spans="2:12" s="1" customFormat="1" ht="21.5" customHeight="1" x14ac:dyDescent="0.2">
      <c r="B158" s="62">
        <v>44958</v>
      </c>
      <c r="C158" s="63">
        <v>49430</v>
      </c>
      <c r="D158" s="13">
        <v>147</v>
      </c>
      <c r="E158" s="64">
        <v>4472</v>
      </c>
      <c r="F158" s="270"/>
      <c r="G158" s="270"/>
      <c r="H158" s="254">
        <v>583367583.132954</v>
      </c>
      <c r="I158" s="254"/>
      <c r="J158" s="13">
        <v>456659214.567047</v>
      </c>
      <c r="K158" s="13">
        <v>316268693.75059003</v>
      </c>
      <c r="L158" s="13">
        <v>171448508.77980801</v>
      </c>
    </row>
    <row r="159" spans="2:12" s="1" customFormat="1" ht="21.5" customHeight="1" x14ac:dyDescent="0.2">
      <c r="B159" s="62">
        <v>44958</v>
      </c>
      <c r="C159" s="63">
        <v>49461</v>
      </c>
      <c r="D159" s="13">
        <v>148</v>
      </c>
      <c r="E159" s="64">
        <v>4503</v>
      </c>
      <c r="F159" s="270"/>
      <c r="G159" s="270"/>
      <c r="H159" s="254">
        <v>574116960.01899004</v>
      </c>
      <c r="I159" s="254"/>
      <c r="J159" s="13">
        <v>448655595.615906</v>
      </c>
      <c r="K159" s="13">
        <v>309935384.28187698</v>
      </c>
      <c r="L159" s="13">
        <v>167303600.647531</v>
      </c>
    </row>
    <row r="160" spans="2:12" s="1" customFormat="1" ht="21.5" customHeight="1" x14ac:dyDescent="0.2">
      <c r="B160" s="62">
        <v>44958</v>
      </c>
      <c r="C160" s="63">
        <v>49491</v>
      </c>
      <c r="D160" s="13">
        <v>149</v>
      </c>
      <c r="E160" s="64">
        <v>4533</v>
      </c>
      <c r="F160" s="270"/>
      <c r="G160" s="270"/>
      <c r="H160" s="254">
        <v>565030180.47525501</v>
      </c>
      <c r="I160" s="254"/>
      <c r="J160" s="13">
        <v>440829772.78080302</v>
      </c>
      <c r="K160" s="13">
        <v>303779706.32723403</v>
      </c>
      <c r="L160" s="13">
        <v>163308567.06902301</v>
      </c>
    </row>
    <row r="161" spans="2:12" s="1" customFormat="1" ht="21.5" customHeight="1" x14ac:dyDescent="0.2">
      <c r="B161" s="62">
        <v>44958</v>
      </c>
      <c r="C161" s="63">
        <v>49522</v>
      </c>
      <c r="D161" s="13">
        <v>150</v>
      </c>
      <c r="E161" s="64">
        <v>4564</v>
      </c>
      <c r="F161" s="270"/>
      <c r="G161" s="270"/>
      <c r="H161" s="254">
        <v>556049038.58508003</v>
      </c>
      <c r="I161" s="254"/>
      <c r="J161" s="13">
        <v>433086997.98949701</v>
      </c>
      <c r="K161" s="13">
        <v>297685086.79866898</v>
      </c>
      <c r="L161" s="13">
        <v>159354344.44158199</v>
      </c>
    </row>
    <row r="162" spans="2:12" s="1" customFormat="1" ht="21.5" customHeight="1" x14ac:dyDescent="0.2">
      <c r="B162" s="62">
        <v>44958</v>
      </c>
      <c r="C162" s="63">
        <v>49553</v>
      </c>
      <c r="D162" s="13">
        <v>151</v>
      </c>
      <c r="E162" s="64">
        <v>4595</v>
      </c>
      <c r="F162" s="270"/>
      <c r="G162" s="270"/>
      <c r="H162" s="254">
        <v>547024070.58729601</v>
      </c>
      <c r="I162" s="254"/>
      <c r="J162" s="13">
        <v>425335143.00005102</v>
      </c>
      <c r="K162" s="13">
        <v>291613276.73953199</v>
      </c>
      <c r="L162" s="13">
        <v>155442847.121618</v>
      </c>
    </row>
    <row r="163" spans="2:12" s="1" customFormat="1" ht="21.5" customHeight="1" x14ac:dyDescent="0.2">
      <c r="B163" s="62">
        <v>44958</v>
      </c>
      <c r="C163" s="63">
        <v>49583</v>
      </c>
      <c r="D163" s="13">
        <v>152</v>
      </c>
      <c r="E163" s="64">
        <v>4625</v>
      </c>
      <c r="F163" s="270"/>
      <c r="G163" s="270"/>
      <c r="H163" s="254">
        <v>538277545.22916305</v>
      </c>
      <c r="I163" s="254"/>
      <c r="J163" s="13">
        <v>417847351.80675399</v>
      </c>
      <c r="K163" s="13">
        <v>285774482.41184002</v>
      </c>
      <c r="L163" s="13">
        <v>151706077.590709</v>
      </c>
    </row>
    <row r="164" spans="2:12" s="1" customFormat="1" ht="21.5" customHeight="1" x14ac:dyDescent="0.2">
      <c r="B164" s="62">
        <v>44958</v>
      </c>
      <c r="C164" s="63">
        <v>49614</v>
      </c>
      <c r="D164" s="13">
        <v>153</v>
      </c>
      <c r="E164" s="64">
        <v>4656</v>
      </c>
      <c r="F164" s="270"/>
      <c r="G164" s="270"/>
      <c r="H164" s="254">
        <v>529607212.44541597</v>
      </c>
      <c r="I164" s="254"/>
      <c r="J164" s="13">
        <v>410419569.84585601</v>
      </c>
      <c r="K164" s="13">
        <v>279980604.25644201</v>
      </c>
      <c r="L164" s="13">
        <v>148000812.260948</v>
      </c>
    </row>
    <row r="165" spans="2:12" s="1" customFormat="1" ht="21.5" customHeight="1" x14ac:dyDescent="0.2">
      <c r="B165" s="62">
        <v>44958</v>
      </c>
      <c r="C165" s="63">
        <v>49644</v>
      </c>
      <c r="D165" s="13">
        <v>154</v>
      </c>
      <c r="E165" s="64">
        <v>4686</v>
      </c>
      <c r="F165" s="270"/>
      <c r="G165" s="270"/>
      <c r="H165" s="254">
        <v>520972779.29933798</v>
      </c>
      <c r="I165" s="254"/>
      <c r="J165" s="13">
        <v>403065625.95371801</v>
      </c>
      <c r="K165" s="13">
        <v>274287120.59529197</v>
      </c>
      <c r="L165" s="13">
        <v>144396827.38860801</v>
      </c>
    </row>
    <row r="166" spans="2:12" s="1" customFormat="1" ht="21.5" customHeight="1" x14ac:dyDescent="0.2">
      <c r="B166" s="62">
        <v>44958</v>
      </c>
      <c r="C166" s="63">
        <v>49675</v>
      </c>
      <c r="D166" s="13">
        <v>155</v>
      </c>
      <c r="E166" s="64">
        <v>4717</v>
      </c>
      <c r="F166" s="270"/>
      <c r="G166" s="270"/>
      <c r="H166" s="254">
        <v>512372528.55332398</v>
      </c>
      <c r="I166" s="254"/>
      <c r="J166" s="13">
        <v>395739450.023799</v>
      </c>
      <c r="K166" s="13">
        <v>268616750.89209002</v>
      </c>
      <c r="L166" s="13">
        <v>140812739.30621499</v>
      </c>
    </row>
    <row r="167" spans="2:12" s="1" customFormat="1" ht="21.5" customHeight="1" x14ac:dyDescent="0.2">
      <c r="B167" s="62">
        <v>44958</v>
      </c>
      <c r="C167" s="63">
        <v>49706</v>
      </c>
      <c r="D167" s="13">
        <v>156</v>
      </c>
      <c r="E167" s="64">
        <v>4748</v>
      </c>
      <c r="F167" s="270"/>
      <c r="G167" s="270"/>
      <c r="H167" s="254">
        <v>503803387.86935401</v>
      </c>
      <c r="I167" s="254"/>
      <c r="J167" s="13">
        <v>388460953.70163798</v>
      </c>
      <c r="K167" s="13">
        <v>263005730.22526601</v>
      </c>
      <c r="L167" s="13">
        <v>137287401.73846701</v>
      </c>
    </row>
    <row r="168" spans="2:12" s="1" customFormat="1" ht="21.5" customHeight="1" x14ac:dyDescent="0.2">
      <c r="B168" s="62">
        <v>44958</v>
      </c>
      <c r="C168" s="63">
        <v>49735</v>
      </c>
      <c r="D168" s="13">
        <v>157</v>
      </c>
      <c r="E168" s="64">
        <v>4777</v>
      </c>
      <c r="F168" s="270"/>
      <c r="G168" s="270"/>
      <c r="H168" s="254">
        <v>495280611.57400101</v>
      </c>
      <c r="I168" s="254"/>
      <c r="J168" s="13">
        <v>381283452.38677698</v>
      </c>
      <c r="K168" s="13">
        <v>257532022.08062199</v>
      </c>
      <c r="L168" s="13">
        <v>133897435.81183</v>
      </c>
    </row>
    <row r="169" spans="2:12" s="1" customFormat="1" ht="21.5" customHeight="1" x14ac:dyDescent="0.2">
      <c r="B169" s="62">
        <v>44958</v>
      </c>
      <c r="C169" s="63">
        <v>49766</v>
      </c>
      <c r="D169" s="13">
        <v>158</v>
      </c>
      <c r="E169" s="64">
        <v>4808</v>
      </c>
      <c r="F169" s="270"/>
      <c r="G169" s="270"/>
      <c r="H169" s="254">
        <v>486834941.606224</v>
      </c>
      <c r="I169" s="254"/>
      <c r="J169" s="13">
        <v>374146037.85699201</v>
      </c>
      <c r="K169" s="13">
        <v>252068469.11274499</v>
      </c>
      <c r="L169" s="13">
        <v>130501698.977559</v>
      </c>
    </row>
    <row r="170" spans="2:12" s="1" customFormat="1" ht="21.5" customHeight="1" x14ac:dyDescent="0.2">
      <c r="B170" s="62">
        <v>44958</v>
      </c>
      <c r="C170" s="63">
        <v>49796</v>
      </c>
      <c r="D170" s="13">
        <v>159</v>
      </c>
      <c r="E170" s="64">
        <v>4838</v>
      </c>
      <c r="F170" s="270"/>
      <c r="G170" s="270"/>
      <c r="H170" s="254">
        <v>478448050.22676402</v>
      </c>
      <c r="I170" s="254"/>
      <c r="J170" s="13">
        <v>367096935.14529997</v>
      </c>
      <c r="K170" s="13">
        <v>246710650.993426</v>
      </c>
      <c r="L170" s="13">
        <v>127204250.86010601</v>
      </c>
    </row>
    <row r="171" spans="2:12" s="1" customFormat="1" ht="21.5" customHeight="1" x14ac:dyDescent="0.2">
      <c r="B171" s="62">
        <v>44958</v>
      </c>
      <c r="C171" s="63">
        <v>49827</v>
      </c>
      <c r="D171" s="13">
        <v>160</v>
      </c>
      <c r="E171" s="64">
        <v>4869</v>
      </c>
      <c r="F171" s="270"/>
      <c r="G171" s="270"/>
      <c r="H171" s="254">
        <v>470159474.42150998</v>
      </c>
      <c r="I171" s="254"/>
      <c r="J171" s="13">
        <v>360125555.195719</v>
      </c>
      <c r="K171" s="13">
        <v>241409954.57591</v>
      </c>
      <c r="L171" s="13">
        <v>123944003.255024</v>
      </c>
    </row>
    <row r="172" spans="2:12" s="1" customFormat="1" ht="21.5" customHeight="1" x14ac:dyDescent="0.2">
      <c r="B172" s="62">
        <v>44958</v>
      </c>
      <c r="C172" s="63">
        <v>49857</v>
      </c>
      <c r="D172" s="13">
        <v>161</v>
      </c>
      <c r="E172" s="64">
        <v>4899</v>
      </c>
      <c r="F172" s="270"/>
      <c r="G172" s="270"/>
      <c r="H172" s="254">
        <v>462030437.36154097</v>
      </c>
      <c r="I172" s="254"/>
      <c r="J172" s="13">
        <v>353318107.61151397</v>
      </c>
      <c r="K172" s="13">
        <v>236263643.171148</v>
      </c>
      <c r="L172" s="13">
        <v>120804559.16609301</v>
      </c>
    </row>
    <row r="173" spans="2:12" s="1" customFormat="1" ht="21.5" customHeight="1" x14ac:dyDescent="0.2">
      <c r="B173" s="62">
        <v>44958</v>
      </c>
      <c r="C173" s="63">
        <v>49888</v>
      </c>
      <c r="D173" s="13">
        <v>162</v>
      </c>
      <c r="E173" s="64">
        <v>4930</v>
      </c>
      <c r="F173" s="270"/>
      <c r="G173" s="270"/>
      <c r="H173" s="254">
        <v>454036647.62441897</v>
      </c>
      <c r="I173" s="254"/>
      <c r="J173" s="13">
        <v>346616311.50989002</v>
      </c>
      <c r="K173" s="13">
        <v>231192685.72166601</v>
      </c>
      <c r="L173" s="13">
        <v>117711024.09046701</v>
      </c>
    </row>
    <row r="174" spans="2:12" s="1" customFormat="1" ht="21.5" customHeight="1" x14ac:dyDescent="0.2">
      <c r="B174" s="62">
        <v>44958</v>
      </c>
      <c r="C174" s="63">
        <v>49919</v>
      </c>
      <c r="D174" s="13">
        <v>163</v>
      </c>
      <c r="E174" s="64">
        <v>4961</v>
      </c>
      <c r="F174" s="270"/>
      <c r="G174" s="270"/>
      <c r="H174" s="254">
        <v>446153839.44153702</v>
      </c>
      <c r="I174" s="254"/>
      <c r="J174" s="13">
        <v>340020813.290833</v>
      </c>
      <c r="K174" s="13">
        <v>226216713.37250099</v>
      </c>
      <c r="L174" s="13">
        <v>114689683.940492</v>
      </c>
    </row>
    <row r="175" spans="2:12" s="1" customFormat="1" ht="21.5" customHeight="1" x14ac:dyDescent="0.2">
      <c r="B175" s="62">
        <v>44958</v>
      </c>
      <c r="C175" s="63">
        <v>49949</v>
      </c>
      <c r="D175" s="13">
        <v>164</v>
      </c>
      <c r="E175" s="64">
        <v>4991</v>
      </c>
      <c r="F175" s="270"/>
      <c r="G175" s="270"/>
      <c r="H175" s="254">
        <v>438376743.12228101</v>
      </c>
      <c r="I175" s="254"/>
      <c r="J175" s="13">
        <v>333545382.84760898</v>
      </c>
      <c r="K175" s="13">
        <v>221362416.49261701</v>
      </c>
      <c r="L175" s="13">
        <v>111768555.495352</v>
      </c>
    </row>
    <row r="176" spans="2:12" s="1" customFormat="1" ht="21.5" customHeight="1" x14ac:dyDescent="0.2">
      <c r="B176" s="62">
        <v>44958</v>
      </c>
      <c r="C176" s="63">
        <v>49980</v>
      </c>
      <c r="D176" s="13">
        <v>165</v>
      </c>
      <c r="E176" s="64">
        <v>5022</v>
      </c>
      <c r="F176" s="270"/>
      <c r="G176" s="270"/>
      <c r="H176" s="254">
        <v>430720211.48387498</v>
      </c>
      <c r="I176" s="254"/>
      <c r="J176" s="13">
        <v>327163961.279634</v>
      </c>
      <c r="K176" s="13">
        <v>216575090.581177</v>
      </c>
      <c r="L176" s="13">
        <v>108888214.195263</v>
      </c>
    </row>
    <row r="177" spans="2:12" s="1" customFormat="1" ht="21.5" customHeight="1" x14ac:dyDescent="0.2">
      <c r="B177" s="62">
        <v>44958</v>
      </c>
      <c r="C177" s="63">
        <v>50010</v>
      </c>
      <c r="D177" s="13">
        <v>166</v>
      </c>
      <c r="E177" s="64">
        <v>5052</v>
      </c>
      <c r="F177" s="270"/>
      <c r="G177" s="270"/>
      <c r="H177" s="254">
        <v>423178012.12424302</v>
      </c>
      <c r="I177" s="254"/>
      <c r="J177" s="13">
        <v>320907495.43178201</v>
      </c>
      <c r="K177" s="13">
        <v>211910597.04388401</v>
      </c>
      <c r="L177" s="13">
        <v>106106289.850851</v>
      </c>
    </row>
    <row r="178" spans="2:12" s="1" customFormat="1" ht="21.5" customHeight="1" x14ac:dyDescent="0.2">
      <c r="B178" s="62">
        <v>44958</v>
      </c>
      <c r="C178" s="63">
        <v>50041</v>
      </c>
      <c r="D178" s="13">
        <v>167</v>
      </c>
      <c r="E178" s="64">
        <v>5083</v>
      </c>
      <c r="F178" s="270"/>
      <c r="G178" s="270"/>
      <c r="H178" s="254">
        <v>415790822.41819203</v>
      </c>
      <c r="I178" s="254"/>
      <c r="J178" s="13">
        <v>314770805.219998</v>
      </c>
      <c r="K178" s="13">
        <v>207329620.129471</v>
      </c>
      <c r="L178" s="13">
        <v>103372834.66896699</v>
      </c>
    </row>
    <row r="179" spans="2:12" s="1" customFormat="1" ht="21.5" customHeight="1" x14ac:dyDescent="0.2">
      <c r="B179" s="62">
        <v>44958</v>
      </c>
      <c r="C179" s="63">
        <v>50072</v>
      </c>
      <c r="D179" s="13">
        <v>168</v>
      </c>
      <c r="E179" s="64">
        <v>5114</v>
      </c>
      <c r="F179" s="270"/>
      <c r="G179" s="270"/>
      <c r="H179" s="254">
        <v>407887650.66178799</v>
      </c>
      <c r="I179" s="254"/>
      <c r="J179" s="13">
        <v>308264051.24760902</v>
      </c>
      <c r="K179" s="13">
        <v>202527443.88915399</v>
      </c>
      <c r="L179" s="13">
        <v>100550810.276897</v>
      </c>
    </row>
    <row r="180" spans="2:12" s="1" customFormat="1" ht="21.5" customHeight="1" x14ac:dyDescent="0.2">
      <c r="B180" s="62">
        <v>44958</v>
      </c>
      <c r="C180" s="63">
        <v>50100</v>
      </c>
      <c r="D180" s="13">
        <v>169</v>
      </c>
      <c r="E180" s="64">
        <v>5142</v>
      </c>
      <c r="F180" s="270"/>
      <c r="G180" s="270"/>
      <c r="H180" s="254">
        <v>400688631.65798199</v>
      </c>
      <c r="I180" s="254"/>
      <c r="J180" s="13">
        <v>302359395.78605902</v>
      </c>
      <c r="K180" s="13">
        <v>198191755.63455299</v>
      </c>
      <c r="L180" s="13">
        <v>98021713.298340902</v>
      </c>
    </row>
    <row r="181" spans="2:12" s="1" customFormat="1" ht="21.5" customHeight="1" x14ac:dyDescent="0.2">
      <c r="B181" s="62">
        <v>44958</v>
      </c>
      <c r="C181" s="63">
        <v>50131</v>
      </c>
      <c r="D181" s="13">
        <v>170</v>
      </c>
      <c r="E181" s="64">
        <v>5173</v>
      </c>
      <c r="F181" s="270"/>
      <c r="G181" s="270"/>
      <c r="H181" s="254">
        <v>393568579.63445401</v>
      </c>
      <c r="I181" s="254"/>
      <c r="J181" s="13">
        <v>296482897.62816</v>
      </c>
      <c r="K181" s="13">
        <v>193845558.81244501</v>
      </c>
      <c r="L181" s="13">
        <v>95466099.6218227</v>
      </c>
    </row>
    <row r="182" spans="2:12" s="1" customFormat="1" ht="21.5" customHeight="1" x14ac:dyDescent="0.2">
      <c r="B182" s="62">
        <v>44958</v>
      </c>
      <c r="C182" s="63">
        <v>50161</v>
      </c>
      <c r="D182" s="13">
        <v>171</v>
      </c>
      <c r="E182" s="64">
        <v>5203</v>
      </c>
      <c r="F182" s="270"/>
      <c r="G182" s="270"/>
      <c r="H182" s="254">
        <v>386513696.63394397</v>
      </c>
      <c r="I182" s="254"/>
      <c r="J182" s="13">
        <v>290690390.80505699</v>
      </c>
      <c r="K182" s="13">
        <v>189590534.92580801</v>
      </c>
      <c r="L182" s="13">
        <v>92987818.520248204</v>
      </c>
    </row>
    <row r="183" spans="2:12" s="1" customFormat="1" ht="21.5" customHeight="1" x14ac:dyDescent="0.2">
      <c r="B183" s="62">
        <v>44958</v>
      </c>
      <c r="C183" s="63">
        <v>50192</v>
      </c>
      <c r="D183" s="13">
        <v>172</v>
      </c>
      <c r="E183" s="64">
        <v>5234</v>
      </c>
      <c r="F183" s="270"/>
      <c r="G183" s="270"/>
      <c r="H183" s="254">
        <v>379446252.22861397</v>
      </c>
      <c r="I183" s="254"/>
      <c r="J183" s="13">
        <v>284891068.56217098</v>
      </c>
      <c r="K183" s="13">
        <v>185335623.409724</v>
      </c>
      <c r="L183" s="13">
        <v>90515911.719956994</v>
      </c>
    </row>
    <row r="184" spans="2:12" s="1" customFormat="1" ht="21.5" customHeight="1" x14ac:dyDescent="0.2">
      <c r="B184" s="62">
        <v>44958</v>
      </c>
      <c r="C184" s="63">
        <v>50222</v>
      </c>
      <c r="D184" s="13">
        <v>173</v>
      </c>
      <c r="E184" s="64">
        <v>5264</v>
      </c>
      <c r="F184" s="270"/>
      <c r="G184" s="270"/>
      <c r="H184" s="254">
        <v>372500691.23213202</v>
      </c>
      <c r="I184" s="254"/>
      <c r="J184" s="13">
        <v>279217227.12187201</v>
      </c>
      <c r="K184" s="13">
        <v>181197435.24990901</v>
      </c>
      <c r="L184" s="13">
        <v>88132107.727679506</v>
      </c>
    </row>
    <row r="185" spans="2:12" s="1" customFormat="1" ht="21.5" customHeight="1" x14ac:dyDescent="0.2">
      <c r="B185" s="62">
        <v>44958</v>
      </c>
      <c r="C185" s="63">
        <v>50253</v>
      </c>
      <c r="D185" s="13">
        <v>174</v>
      </c>
      <c r="E185" s="64">
        <v>5295</v>
      </c>
      <c r="F185" s="270"/>
      <c r="G185" s="270"/>
      <c r="H185" s="254">
        <v>365603822.589625</v>
      </c>
      <c r="I185" s="254"/>
      <c r="J185" s="13">
        <v>273582701.56033403</v>
      </c>
      <c r="K185" s="13">
        <v>177089398.575012</v>
      </c>
      <c r="L185" s="13">
        <v>85769186.917097405</v>
      </c>
    </row>
    <row r="186" spans="2:12" s="1" customFormat="1" ht="21.5" customHeight="1" x14ac:dyDescent="0.2">
      <c r="B186" s="62">
        <v>44958</v>
      </c>
      <c r="C186" s="63">
        <v>50284</v>
      </c>
      <c r="D186" s="13">
        <v>175</v>
      </c>
      <c r="E186" s="64">
        <v>5326</v>
      </c>
      <c r="F186" s="270"/>
      <c r="G186" s="270"/>
      <c r="H186" s="254">
        <v>358751407.418073</v>
      </c>
      <c r="I186" s="254"/>
      <c r="J186" s="13">
        <v>267999694.206866</v>
      </c>
      <c r="K186" s="13">
        <v>173034347.896851</v>
      </c>
      <c r="L186" s="13">
        <v>83450255.402062893</v>
      </c>
    </row>
    <row r="187" spans="2:12" s="1" customFormat="1" ht="21.5" customHeight="1" x14ac:dyDescent="0.2">
      <c r="B187" s="62">
        <v>44958</v>
      </c>
      <c r="C187" s="63">
        <v>50314</v>
      </c>
      <c r="D187" s="13">
        <v>176</v>
      </c>
      <c r="E187" s="64">
        <v>5356</v>
      </c>
      <c r="F187" s="270"/>
      <c r="G187" s="270"/>
      <c r="H187" s="254">
        <v>351969512.21284002</v>
      </c>
      <c r="I187" s="254"/>
      <c r="J187" s="13">
        <v>262501803.54999399</v>
      </c>
      <c r="K187" s="13">
        <v>169067480.627399</v>
      </c>
      <c r="L187" s="13">
        <v>81202895.251205996</v>
      </c>
    </row>
    <row r="188" spans="2:12" s="1" customFormat="1" ht="21.5" customHeight="1" x14ac:dyDescent="0.2">
      <c r="B188" s="62">
        <v>44958</v>
      </c>
      <c r="C188" s="63">
        <v>50345</v>
      </c>
      <c r="D188" s="13">
        <v>177</v>
      </c>
      <c r="E188" s="64">
        <v>5387</v>
      </c>
      <c r="F188" s="270"/>
      <c r="G188" s="270"/>
      <c r="H188" s="254">
        <v>345246761.655065</v>
      </c>
      <c r="I188" s="254"/>
      <c r="J188" s="13">
        <v>257051201.436344</v>
      </c>
      <c r="K188" s="13">
        <v>165135908.60820901</v>
      </c>
      <c r="L188" s="13">
        <v>78978625.814537197</v>
      </c>
    </row>
    <row r="189" spans="2:12" s="1" customFormat="1" ht="21.5" customHeight="1" x14ac:dyDescent="0.2">
      <c r="B189" s="62">
        <v>44958</v>
      </c>
      <c r="C189" s="63">
        <v>50375</v>
      </c>
      <c r="D189" s="13">
        <v>178</v>
      </c>
      <c r="E189" s="64">
        <v>5417</v>
      </c>
      <c r="F189" s="270"/>
      <c r="G189" s="270"/>
      <c r="H189" s="254">
        <v>338511993.19380498</v>
      </c>
      <c r="I189" s="254"/>
      <c r="J189" s="13">
        <v>251623178.90122801</v>
      </c>
      <c r="K189" s="13">
        <v>161250954.60503501</v>
      </c>
      <c r="L189" s="13">
        <v>76804458.296804607</v>
      </c>
    </row>
    <row r="190" spans="2:12" s="1" customFormat="1" ht="21.5" customHeight="1" x14ac:dyDescent="0.2">
      <c r="B190" s="62">
        <v>44958</v>
      </c>
      <c r="C190" s="63">
        <v>50406</v>
      </c>
      <c r="D190" s="13">
        <v>179</v>
      </c>
      <c r="E190" s="64">
        <v>5448</v>
      </c>
      <c r="F190" s="270"/>
      <c r="G190" s="270"/>
      <c r="H190" s="254">
        <v>331858569.71616799</v>
      </c>
      <c r="I190" s="254"/>
      <c r="J190" s="13">
        <v>246259164.05762601</v>
      </c>
      <c r="K190" s="13">
        <v>157412111.08725801</v>
      </c>
      <c r="L190" s="13">
        <v>74658437.935466304</v>
      </c>
    </row>
    <row r="191" spans="2:12" s="1" customFormat="1" ht="21.5" customHeight="1" x14ac:dyDescent="0.2">
      <c r="B191" s="62">
        <v>44958</v>
      </c>
      <c r="C191" s="63">
        <v>50437</v>
      </c>
      <c r="D191" s="13">
        <v>180</v>
      </c>
      <c r="E191" s="64">
        <v>5479</v>
      </c>
      <c r="F191" s="270"/>
      <c r="G191" s="270"/>
      <c r="H191" s="254">
        <v>325321813.12143099</v>
      </c>
      <c r="I191" s="254"/>
      <c r="J191" s="13">
        <v>240999047.969697</v>
      </c>
      <c r="K191" s="13">
        <v>153657995.10753</v>
      </c>
      <c r="L191" s="13">
        <v>72569233.766691595</v>
      </c>
    </row>
    <row r="192" spans="2:12" s="1" customFormat="1" ht="21.5" customHeight="1" x14ac:dyDescent="0.2">
      <c r="B192" s="62">
        <v>44958</v>
      </c>
      <c r="C192" s="63">
        <v>50465</v>
      </c>
      <c r="D192" s="13">
        <v>181</v>
      </c>
      <c r="E192" s="64">
        <v>5507</v>
      </c>
      <c r="F192" s="270"/>
      <c r="G192" s="270"/>
      <c r="H192" s="254">
        <v>318876475.784706</v>
      </c>
      <c r="I192" s="254"/>
      <c r="J192" s="13">
        <v>235862418.51786301</v>
      </c>
      <c r="K192" s="13">
        <v>150037458.492569</v>
      </c>
      <c r="L192" s="13">
        <v>70588196.405713305</v>
      </c>
    </row>
    <row r="193" spans="2:12" s="1" customFormat="1" ht="21.5" customHeight="1" x14ac:dyDescent="0.2">
      <c r="B193" s="62">
        <v>44958</v>
      </c>
      <c r="C193" s="63">
        <v>50496</v>
      </c>
      <c r="D193" s="13">
        <v>182</v>
      </c>
      <c r="E193" s="64">
        <v>5538</v>
      </c>
      <c r="F193" s="270"/>
      <c r="G193" s="270"/>
      <c r="H193" s="254">
        <v>312107262.98916298</v>
      </c>
      <c r="I193" s="254"/>
      <c r="J193" s="13">
        <v>230463907.00051901</v>
      </c>
      <c r="K193" s="13">
        <v>146230499.84134799</v>
      </c>
      <c r="L193" s="13">
        <v>68505741.351398498</v>
      </c>
    </row>
    <row r="194" spans="2:12" s="1" customFormat="1" ht="21.5" customHeight="1" x14ac:dyDescent="0.2">
      <c r="B194" s="62">
        <v>44958</v>
      </c>
      <c r="C194" s="63">
        <v>50526</v>
      </c>
      <c r="D194" s="13">
        <v>183</v>
      </c>
      <c r="E194" s="64">
        <v>5568</v>
      </c>
      <c r="F194" s="270"/>
      <c r="G194" s="270"/>
      <c r="H194" s="254">
        <v>305758758.28342497</v>
      </c>
      <c r="I194" s="254"/>
      <c r="J194" s="13">
        <v>225405501.28838301</v>
      </c>
      <c r="K194" s="13">
        <v>142668903.35985401</v>
      </c>
      <c r="L194" s="13">
        <v>66563233.742646202</v>
      </c>
    </row>
    <row r="195" spans="2:12" s="1" customFormat="1" ht="21.5" customHeight="1" x14ac:dyDescent="0.2">
      <c r="B195" s="62">
        <v>44958</v>
      </c>
      <c r="C195" s="63">
        <v>50557</v>
      </c>
      <c r="D195" s="13">
        <v>184</v>
      </c>
      <c r="E195" s="64">
        <v>5599</v>
      </c>
      <c r="F195" s="270"/>
      <c r="G195" s="270"/>
      <c r="H195" s="254">
        <v>299569422.76582301</v>
      </c>
      <c r="I195" s="254"/>
      <c r="J195" s="13">
        <v>220468154.619807</v>
      </c>
      <c r="K195" s="13">
        <v>139188954.12146601</v>
      </c>
      <c r="L195" s="13">
        <v>64664582.890964098</v>
      </c>
    </row>
    <row r="196" spans="2:12" s="1" customFormat="1" ht="21.5" customHeight="1" x14ac:dyDescent="0.2">
      <c r="B196" s="62">
        <v>44958</v>
      </c>
      <c r="C196" s="63">
        <v>50587</v>
      </c>
      <c r="D196" s="13">
        <v>185</v>
      </c>
      <c r="E196" s="64">
        <v>5629</v>
      </c>
      <c r="F196" s="270"/>
      <c r="G196" s="270"/>
      <c r="H196" s="254">
        <v>293378434.27333403</v>
      </c>
      <c r="I196" s="254"/>
      <c r="J196" s="13">
        <v>215557496.586748</v>
      </c>
      <c r="K196" s="13">
        <v>135753739.96559799</v>
      </c>
      <c r="L196" s="13">
        <v>62810116.015385903</v>
      </c>
    </row>
    <row r="197" spans="2:12" s="1" customFormat="1" ht="21.5" customHeight="1" x14ac:dyDescent="0.2">
      <c r="B197" s="62">
        <v>44958</v>
      </c>
      <c r="C197" s="63">
        <v>50618</v>
      </c>
      <c r="D197" s="13">
        <v>186</v>
      </c>
      <c r="E197" s="64">
        <v>5660</v>
      </c>
      <c r="F197" s="270"/>
      <c r="G197" s="270"/>
      <c r="H197" s="254">
        <v>286802930.86857003</v>
      </c>
      <c r="I197" s="254"/>
      <c r="J197" s="13">
        <v>210368789.964726</v>
      </c>
      <c r="K197" s="13">
        <v>132149058.600572</v>
      </c>
      <c r="L197" s="13">
        <v>60883342.292987503</v>
      </c>
    </row>
    <row r="198" spans="2:12" s="1" customFormat="1" ht="21.5" customHeight="1" x14ac:dyDescent="0.2">
      <c r="B198" s="62">
        <v>44958</v>
      </c>
      <c r="C198" s="63">
        <v>50649</v>
      </c>
      <c r="D198" s="13">
        <v>187</v>
      </c>
      <c r="E198" s="64">
        <v>5691</v>
      </c>
      <c r="F198" s="270"/>
      <c r="G198" s="270"/>
      <c r="H198" s="254">
        <v>280625556.56123197</v>
      </c>
      <c r="I198" s="254"/>
      <c r="J198" s="13">
        <v>205488594.90145901</v>
      </c>
      <c r="K198" s="13">
        <v>128755141.40668499</v>
      </c>
      <c r="L198" s="13">
        <v>59068455.033465303</v>
      </c>
    </row>
    <row r="199" spans="2:12" s="1" customFormat="1" ht="21.5" customHeight="1" x14ac:dyDescent="0.2">
      <c r="B199" s="62">
        <v>44958</v>
      </c>
      <c r="C199" s="63">
        <v>50679</v>
      </c>
      <c r="D199" s="13">
        <v>188</v>
      </c>
      <c r="E199" s="64">
        <v>5721</v>
      </c>
      <c r="F199" s="270"/>
      <c r="G199" s="270"/>
      <c r="H199" s="254">
        <v>274642406.004798</v>
      </c>
      <c r="I199" s="254"/>
      <c r="J199" s="13">
        <v>200777322.48052001</v>
      </c>
      <c r="K199" s="13">
        <v>125493514.833607</v>
      </c>
      <c r="L199" s="13">
        <v>57336132.9281682</v>
      </c>
    </row>
    <row r="200" spans="2:12" s="1" customFormat="1" ht="21.5" customHeight="1" x14ac:dyDescent="0.2">
      <c r="B200" s="62">
        <v>44958</v>
      </c>
      <c r="C200" s="63">
        <v>50710</v>
      </c>
      <c r="D200" s="13">
        <v>189</v>
      </c>
      <c r="E200" s="64">
        <v>5752</v>
      </c>
      <c r="F200" s="270"/>
      <c r="G200" s="270"/>
      <c r="H200" s="254">
        <v>268683071.12644202</v>
      </c>
      <c r="I200" s="254"/>
      <c r="J200" s="13">
        <v>196087606.771561</v>
      </c>
      <c r="K200" s="13">
        <v>122250561.87563901</v>
      </c>
      <c r="L200" s="13">
        <v>55617901.488891996</v>
      </c>
    </row>
    <row r="201" spans="2:12" s="1" customFormat="1" ht="21.5" customHeight="1" x14ac:dyDescent="0.2">
      <c r="B201" s="62">
        <v>44958</v>
      </c>
      <c r="C201" s="63">
        <v>50740</v>
      </c>
      <c r="D201" s="13">
        <v>190</v>
      </c>
      <c r="E201" s="64">
        <v>5782</v>
      </c>
      <c r="F201" s="270"/>
      <c r="G201" s="270"/>
      <c r="H201" s="254">
        <v>262748129.343593</v>
      </c>
      <c r="I201" s="254"/>
      <c r="J201" s="13">
        <v>191441476.59912699</v>
      </c>
      <c r="K201" s="13">
        <v>119060176.075984</v>
      </c>
      <c r="L201" s="13">
        <v>53944396.4753768</v>
      </c>
    </row>
    <row r="202" spans="2:12" s="1" customFormat="1" ht="21.5" customHeight="1" x14ac:dyDescent="0.2">
      <c r="B202" s="62">
        <v>44958</v>
      </c>
      <c r="C202" s="63">
        <v>50771</v>
      </c>
      <c r="D202" s="13">
        <v>191</v>
      </c>
      <c r="E202" s="64">
        <v>5813</v>
      </c>
      <c r="F202" s="270"/>
      <c r="G202" s="270"/>
      <c r="H202" s="254">
        <v>256840738.46285799</v>
      </c>
      <c r="I202" s="254"/>
      <c r="J202" s="13">
        <v>186819881.21704501</v>
      </c>
      <c r="K202" s="13">
        <v>115890455.443774</v>
      </c>
      <c r="L202" s="13">
        <v>52285842.135858797</v>
      </c>
    </row>
    <row r="203" spans="2:12" s="1" customFormat="1" ht="21.5" customHeight="1" x14ac:dyDescent="0.2">
      <c r="B203" s="62">
        <v>44958</v>
      </c>
      <c r="C203" s="63">
        <v>50802</v>
      </c>
      <c r="D203" s="13">
        <v>192</v>
      </c>
      <c r="E203" s="64">
        <v>5844</v>
      </c>
      <c r="F203" s="270"/>
      <c r="G203" s="270"/>
      <c r="H203" s="254">
        <v>250964742.67777899</v>
      </c>
      <c r="I203" s="254"/>
      <c r="J203" s="13">
        <v>182236209.575872</v>
      </c>
      <c r="K203" s="13">
        <v>112759552.748156</v>
      </c>
      <c r="L203" s="13">
        <v>50657808.963046901</v>
      </c>
    </row>
    <row r="204" spans="2:12" s="1" customFormat="1" ht="21.5" customHeight="1" x14ac:dyDescent="0.2">
      <c r="B204" s="62">
        <v>44958</v>
      </c>
      <c r="C204" s="63">
        <v>50830</v>
      </c>
      <c r="D204" s="13">
        <v>193</v>
      </c>
      <c r="E204" s="64">
        <v>5872</v>
      </c>
      <c r="F204" s="270"/>
      <c r="G204" s="270"/>
      <c r="H204" s="254">
        <v>245138035.52949199</v>
      </c>
      <c r="I204" s="254"/>
      <c r="J204" s="13">
        <v>177732473.588696</v>
      </c>
      <c r="K204" s="13">
        <v>109720195.373169</v>
      </c>
      <c r="L204" s="13">
        <v>49103747.825849399</v>
      </c>
    </row>
    <row r="205" spans="2:12" s="1" customFormat="1" ht="21.5" customHeight="1" x14ac:dyDescent="0.2">
      <c r="B205" s="62">
        <v>44958</v>
      </c>
      <c r="C205" s="63">
        <v>50861</v>
      </c>
      <c r="D205" s="13">
        <v>194</v>
      </c>
      <c r="E205" s="64">
        <v>5903</v>
      </c>
      <c r="F205" s="270"/>
      <c r="G205" s="270"/>
      <c r="H205" s="254">
        <v>239345589.1742</v>
      </c>
      <c r="I205" s="254"/>
      <c r="J205" s="13">
        <v>173238450.74692801</v>
      </c>
      <c r="K205" s="13">
        <v>106673899.49738801</v>
      </c>
      <c r="L205" s="13">
        <v>47538213.766547203</v>
      </c>
    </row>
    <row r="206" spans="2:12" s="1" customFormat="1" ht="21.5" customHeight="1" x14ac:dyDescent="0.2">
      <c r="B206" s="62">
        <v>44958</v>
      </c>
      <c r="C206" s="63">
        <v>50891</v>
      </c>
      <c r="D206" s="13">
        <v>195</v>
      </c>
      <c r="E206" s="64">
        <v>5933</v>
      </c>
      <c r="F206" s="270"/>
      <c r="G206" s="270"/>
      <c r="H206" s="254">
        <v>233457625.46198899</v>
      </c>
      <c r="I206" s="254"/>
      <c r="J206" s="13">
        <v>168699380.24402899</v>
      </c>
      <c r="K206" s="13">
        <v>103623232.135741</v>
      </c>
      <c r="L206" s="13">
        <v>45989417.183665901</v>
      </c>
    </row>
    <row r="207" spans="2:12" s="1" customFormat="1" ht="21.5" customHeight="1" x14ac:dyDescent="0.2">
      <c r="B207" s="62">
        <v>44958</v>
      </c>
      <c r="C207" s="63">
        <v>50922</v>
      </c>
      <c r="D207" s="13">
        <v>196</v>
      </c>
      <c r="E207" s="64">
        <v>5964</v>
      </c>
      <c r="F207" s="270"/>
      <c r="G207" s="270"/>
      <c r="H207" s="254">
        <v>227759520.65511501</v>
      </c>
      <c r="I207" s="254"/>
      <c r="J207" s="13">
        <v>164302715.91479099</v>
      </c>
      <c r="K207" s="13">
        <v>100665923.592664</v>
      </c>
      <c r="L207" s="13">
        <v>44487691.817798398</v>
      </c>
    </row>
    <row r="208" spans="2:12" s="1" customFormat="1" ht="21.5" customHeight="1" x14ac:dyDescent="0.2">
      <c r="B208" s="62">
        <v>44958</v>
      </c>
      <c r="C208" s="63">
        <v>50952</v>
      </c>
      <c r="D208" s="13">
        <v>197</v>
      </c>
      <c r="E208" s="64">
        <v>5994</v>
      </c>
      <c r="F208" s="270"/>
      <c r="G208" s="270"/>
      <c r="H208" s="254">
        <v>222160088.06313699</v>
      </c>
      <c r="I208" s="254"/>
      <c r="J208" s="13">
        <v>160000301.67595699</v>
      </c>
      <c r="K208" s="13">
        <v>97788618.095940694</v>
      </c>
      <c r="L208" s="13">
        <v>43038961.491222903</v>
      </c>
    </row>
    <row r="209" spans="2:12" s="1" customFormat="1" ht="21.5" customHeight="1" x14ac:dyDescent="0.2">
      <c r="B209" s="62">
        <v>44958</v>
      </c>
      <c r="C209" s="63">
        <v>50983</v>
      </c>
      <c r="D209" s="13">
        <v>198</v>
      </c>
      <c r="E209" s="64">
        <v>6025</v>
      </c>
      <c r="F209" s="270"/>
      <c r="G209" s="270"/>
      <c r="H209" s="254">
        <v>216634596.089744</v>
      </c>
      <c r="I209" s="254"/>
      <c r="J209" s="13">
        <v>155756204.40929499</v>
      </c>
      <c r="K209" s="13">
        <v>94952620.678746104</v>
      </c>
      <c r="L209" s="13">
        <v>41613768.786939196</v>
      </c>
    </row>
    <row r="210" spans="2:12" s="1" customFormat="1" ht="21.5" customHeight="1" x14ac:dyDescent="0.2">
      <c r="B210" s="62">
        <v>44958</v>
      </c>
      <c r="C210" s="63">
        <v>51014</v>
      </c>
      <c r="D210" s="13">
        <v>199</v>
      </c>
      <c r="E210" s="64">
        <v>6056</v>
      </c>
      <c r="F210" s="270"/>
      <c r="G210" s="270"/>
      <c r="H210" s="254">
        <v>211210718.87016901</v>
      </c>
      <c r="I210" s="254"/>
      <c r="J210" s="13">
        <v>151598978.666309</v>
      </c>
      <c r="K210" s="13">
        <v>92183240.049896806</v>
      </c>
      <c r="L210" s="13">
        <v>40228948.6045155</v>
      </c>
    </row>
    <row r="211" spans="2:12" s="1" customFormat="1" ht="21.5" customHeight="1" x14ac:dyDescent="0.2">
      <c r="B211" s="62">
        <v>44958</v>
      </c>
      <c r="C211" s="63">
        <v>51044</v>
      </c>
      <c r="D211" s="13">
        <v>200</v>
      </c>
      <c r="E211" s="64">
        <v>6086</v>
      </c>
      <c r="F211" s="270"/>
      <c r="G211" s="270"/>
      <c r="H211" s="254">
        <v>205927214.170506</v>
      </c>
      <c r="I211" s="254"/>
      <c r="J211" s="13">
        <v>147564070.09926599</v>
      </c>
      <c r="K211" s="13">
        <v>89508872.357416004</v>
      </c>
      <c r="L211" s="13">
        <v>38901727.111057997</v>
      </c>
    </row>
    <row r="212" spans="2:12" s="1" customFormat="1" ht="21.5" customHeight="1" x14ac:dyDescent="0.2">
      <c r="B212" s="62">
        <v>44958</v>
      </c>
      <c r="C212" s="63">
        <v>51075</v>
      </c>
      <c r="D212" s="13">
        <v>201</v>
      </c>
      <c r="E212" s="64">
        <v>6117</v>
      </c>
      <c r="F212" s="270"/>
      <c r="G212" s="270"/>
      <c r="H212" s="254">
        <v>200729738.10702801</v>
      </c>
      <c r="I212" s="254"/>
      <c r="J212" s="13">
        <v>143595681.16828501</v>
      </c>
      <c r="K212" s="13">
        <v>86880223.901491597</v>
      </c>
      <c r="L212" s="13">
        <v>37599350.960192397</v>
      </c>
    </row>
    <row r="213" spans="2:12" s="1" customFormat="1" ht="21.5" customHeight="1" x14ac:dyDescent="0.2">
      <c r="B213" s="62">
        <v>44958</v>
      </c>
      <c r="C213" s="63">
        <v>51105</v>
      </c>
      <c r="D213" s="13">
        <v>202</v>
      </c>
      <c r="E213" s="64">
        <v>6147</v>
      </c>
      <c r="F213" s="270"/>
      <c r="G213" s="270"/>
      <c r="H213" s="254">
        <v>195590832.243617</v>
      </c>
      <c r="I213" s="254"/>
      <c r="J213" s="13">
        <v>139689806.301312</v>
      </c>
      <c r="K213" s="13">
        <v>84309018.966599807</v>
      </c>
      <c r="L213" s="13">
        <v>36337039.0816122</v>
      </c>
    </row>
    <row r="214" spans="2:12" s="1" customFormat="1" ht="21.5" customHeight="1" x14ac:dyDescent="0.2">
      <c r="B214" s="62">
        <v>44958</v>
      </c>
      <c r="C214" s="63">
        <v>51136</v>
      </c>
      <c r="D214" s="13">
        <v>203</v>
      </c>
      <c r="E214" s="64">
        <v>6178</v>
      </c>
      <c r="F214" s="270"/>
      <c r="G214" s="270"/>
      <c r="H214" s="254">
        <v>190566001.26197001</v>
      </c>
      <c r="I214" s="254"/>
      <c r="J214" s="13">
        <v>135870264.43092099</v>
      </c>
      <c r="K214" s="13">
        <v>81795202.923980206</v>
      </c>
      <c r="L214" s="13">
        <v>35104270.622387402</v>
      </c>
    </row>
    <row r="215" spans="2:12" s="1" customFormat="1" ht="21.5" customHeight="1" x14ac:dyDescent="0.2">
      <c r="B215" s="62">
        <v>44958</v>
      </c>
      <c r="C215" s="63">
        <v>51167</v>
      </c>
      <c r="D215" s="13">
        <v>204</v>
      </c>
      <c r="E215" s="64">
        <v>6209</v>
      </c>
      <c r="F215" s="270"/>
      <c r="G215" s="270"/>
      <c r="H215" s="254">
        <v>185579609.468079</v>
      </c>
      <c r="I215" s="254"/>
      <c r="J215" s="13">
        <v>132090637.16373201</v>
      </c>
      <c r="K215" s="13">
        <v>79317595.746015593</v>
      </c>
      <c r="L215" s="13">
        <v>33896767.212502703</v>
      </c>
    </row>
    <row r="216" spans="2:12" s="1" customFormat="1" ht="21.5" customHeight="1" x14ac:dyDescent="0.2">
      <c r="B216" s="62">
        <v>44958</v>
      </c>
      <c r="C216" s="63">
        <v>51196</v>
      </c>
      <c r="D216" s="13">
        <v>205</v>
      </c>
      <c r="E216" s="64">
        <v>6238</v>
      </c>
      <c r="F216" s="270"/>
      <c r="G216" s="270"/>
      <c r="H216" s="254">
        <v>180646236.75580201</v>
      </c>
      <c r="I216" s="254"/>
      <c r="J216" s="13">
        <v>128375172.164286</v>
      </c>
      <c r="K216" s="13">
        <v>76903124.866304398</v>
      </c>
      <c r="L216" s="13">
        <v>32734693.119324401</v>
      </c>
    </row>
    <row r="217" spans="2:12" s="1" customFormat="1" ht="21.5" customHeight="1" x14ac:dyDescent="0.2">
      <c r="B217" s="62">
        <v>44958</v>
      </c>
      <c r="C217" s="63">
        <v>51227</v>
      </c>
      <c r="D217" s="13">
        <v>206</v>
      </c>
      <c r="E217" s="64">
        <v>6269</v>
      </c>
      <c r="F217" s="270"/>
      <c r="G217" s="270"/>
      <c r="H217" s="254">
        <v>175773645.09545299</v>
      </c>
      <c r="I217" s="254"/>
      <c r="J217" s="13">
        <v>124700633.09010001</v>
      </c>
      <c r="K217" s="13">
        <v>74511910.576618999</v>
      </c>
      <c r="L217" s="13">
        <v>31582507.3307929</v>
      </c>
    </row>
    <row r="218" spans="2:12" s="1" customFormat="1" ht="21.5" customHeight="1" x14ac:dyDescent="0.2">
      <c r="B218" s="62">
        <v>44958</v>
      </c>
      <c r="C218" s="63">
        <v>51257</v>
      </c>
      <c r="D218" s="13">
        <v>207</v>
      </c>
      <c r="E218" s="64">
        <v>6299</v>
      </c>
      <c r="F218" s="270"/>
      <c r="G218" s="270"/>
      <c r="H218" s="254">
        <v>170959373.90010101</v>
      </c>
      <c r="I218" s="254"/>
      <c r="J218" s="13">
        <v>121086124.24090301</v>
      </c>
      <c r="K218" s="13">
        <v>72174068.380818903</v>
      </c>
      <c r="L218" s="13">
        <v>30466192.1206352</v>
      </c>
    </row>
    <row r="219" spans="2:12" s="1" customFormat="1" ht="21.5" customHeight="1" x14ac:dyDescent="0.2">
      <c r="B219" s="62">
        <v>44958</v>
      </c>
      <c r="C219" s="63">
        <v>51288</v>
      </c>
      <c r="D219" s="13">
        <v>208</v>
      </c>
      <c r="E219" s="64">
        <v>6330</v>
      </c>
      <c r="F219" s="270"/>
      <c r="G219" s="270"/>
      <c r="H219" s="254">
        <v>166233168.595202</v>
      </c>
      <c r="I219" s="254"/>
      <c r="J219" s="13">
        <v>117538981.165262</v>
      </c>
      <c r="K219" s="13">
        <v>69881597.289260805</v>
      </c>
      <c r="L219" s="13">
        <v>29373549.672360901</v>
      </c>
    </row>
    <row r="220" spans="2:12" s="1" customFormat="1" ht="21.5" customHeight="1" x14ac:dyDescent="0.2">
      <c r="B220" s="62">
        <v>44958</v>
      </c>
      <c r="C220" s="63">
        <v>51318</v>
      </c>
      <c r="D220" s="13">
        <v>209</v>
      </c>
      <c r="E220" s="64">
        <v>6360</v>
      </c>
      <c r="F220" s="270"/>
      <c r="G220" s="270"/>
      <c r="H220" s="254">
        <v>161605330.777316</v>
      </c>
      <c r="I220" s="254"/>
      <c r="J220" s="13">
        <v>114079203.86095101</v>
      </c>
      <c r="K220" s="13">
        <v>67657687.563000306</v>
      </c>
      <c r="L220" s="13">
        <v>28322190.7152212</v>
      </c>
    </row>
    <row r="221" spans="2:12" s="1" customFormat="1" ht="21.5" customHeight="1" x14ac:dyDescent="0.2">
      <c r="B221" s="62">
        <v>44958</v>
      </c>
      <c r="C221" s="63">
        <v>51349</v>
      </c>
      <c r="D221" s="13">
        <v>210</v>
      </c>
      <c r="E221" s="64">
        <v>6391</v>
      </c>
      <c r="F221" s="270"/>
      <c r="G221" s="270"/>
      <c r="H221" s="254">
        <v>157089560.23512399</v>
      </c>
      <c r="I221" s="254"/>
      <c r="J221" s="13">
        <v>110703385.392923</v>
      </c>
      <c r="K221" s="13">
        <v>65488593.555260301</v>
      </c>
      <c r="L221" s="13">
        <v>27298072.058462199</v>
      </c>
    </row>
    <row r="222" spans="2:12" s="1" customFormat="1" ht="21.5" customHeight="1" x14ac:dyDescent="0.2">
      <c r="B222" s="62">
        <v>44958</v>
      </c>
      <c r="C222" s="63">
        <v>51380</v>
      </c>
      <c r="D222" s="13">
        <v>211</v>
      </c>
      <c r="E222" s="64">
        <v>6422</v>
      </c>
      <c r="F222" s="270"/>
      <c r="G222" s="270"/>
      <c r="H222" s="254">
        <v>152652063.99421099</v>
      </c>
      <c r="I222" s="254"/>
      <c r="J222" s="13">
        <v>107393757.557787</v>
      </c>
      <c r="K222" s="13">
        <v>63369151.535392597</v>
      </c>
      <c r="L222" s="13">
        <v>26302729.833250899</v>
      </c>
    </row>
    <row r="223" spans="2:12" s="1" customFormat="1" ht="21.5" customHeight="1" x14ac:dyDescent="0.2">
      <c r="B223" s="62">
        <v>44958</v>
      </c>
      <c r="C223" s="63">
        <v>51410</v>
      </c>
      <c r="D223" s="13">
        <v>212</v>
      </c>
      <c r="E223" s="64">
        <v>6452</v>
      </c>
      <c r="F223" s="270"/>
      <c r="G223" s="270"/>
      <c r="H223" s="254">
        <v>148332013.526263</v>
      </c>
      <c r="I223" s="254"/>
      <c r="J223" s="13">
        <v>104183228.070021</v>
      </c>
      <c r="K223" s="13">
        <v>61323429.023735099</v>
      </c>
      <c r="L223" s="13">
        <v>25349269.384615902</v>
      </c>
    </row>
    <row r="224" spans="2:12" s="1" customFormat="1" ht="21.5" customHeight="1" x14ac:dyDescent="0.2">
      <c r="B224" s="62">
        <v>44958</v>
      </c>
      <c r="C224" s="63">
        <v>51441</v>
      </c>
      <c r="D224" s="13">
        <v>213</v>
      </c>
      <c r="E224" s="64">
        <v>6483</v>
      </c>
      <c r="F224" s="270"/>
      <c r="G224" s="270"/>
      <c r="H224" s="254">
        <v>144096437.64855799</v>
      </c>
      <c r="I224" s="254"/>
      <c r="J224" s="13">
        <v>101036650.657318</v>
      </c>
      <c r="K224" s="13">
        <v>59320070.089340597</v>
      </c>
      <c r="L224" s="13">
        <v>24417280.392198201</v>
      </c>
    </row>
    <row r="225" spans="2:12" s="1" customFormat="1" ht="21.5" customHeight="1" x14ac:dyDescent="0.2">
      <c r="B225" s="62">
        <v>44958</v>
      </c>
      <c r="C225" s="63">
        <v>51471</v>
      </c>
      <c r="D225" s="13">
        <v>214</v>
      </c>
      <c r="E225" s="64">
        <v>6513</v>
      </c>
      <c r="F225" s="270"/>
      <c r="G225" s="270"/>
      <c r="H225" s="254">
        <v>139912167.07120401</v>
      </c>
      <c r="I225" s="254"/>
      <c r="J225" s="13">
        <v>97941723.1162671</v>
      </c>
      <c r="K225" s="13">
        <v>57361463.362379096</v>
      </c>
      <c r="L225" s="13">
        <v>23514293.8184417</v>
      </c>
    </row>
    <row r="226" spans="2:12" s="1" customFormat="1" ht="21.5" customHeight="1" x14ac:dyDescent="0.2">
      <c r="B226" s="62">
        <v>44958</v>
      </c>
      <c r="C226" s="63">
        <v>51502</v>
      </c>
      <c r="D226" s="13">
        <v>215</v>
      </c>
      <c r="E226" s="64">
        <v>6544</v>
      </c>
      <c r="F226" s="270"/>
      <c r="G226" s="270"/>
      <c r="H226" s="254">
        <v>135773100.49708599</v>
      </c>
      <c r="I226" s="254"/>
      <c r="J226" s="13">
        <v>94883079.530169994</v>
      </c>
      <c r="K226" s="13">
        <v>55428783.397065498</v>
      </c>
      <c r="L226" s="13">
        <v>22625786.4773665</v>
      </c>
    </row>
    <row r="227" spans="2:12" s="1" customFormat="1" ht="21.5" customHeight="1" x14ac:dyDescent="0.2">
      <c r="B227" s="62">
        <v>44958</v>
      </c>
      <c r="C227" s="63">
        <v>51533</v>
      </c>
      <c r="D227" s="13">
        <v>216</v>
      </c>
      <c r="E227" s="64">
        <v>6575</v>
      </c>
      <c r="F227" s="270"/>
      <c r="G227" s="270"/>
      <c r="H227" s="254">
        <v>131666809.76311199</v>
      </c>
      <c r="I227" s="254"/>
      <c r="J227" s="13">
        <v>91857395.646364301</v>
      </c>
      <c r="K227" s="13">
        <v>53524768.255732201</v>
      </c>
      <c r="L227" s="13">
        <v>21756035.215217799</v>
      </c>
    </row>
    <row r="228" spans="2:12" s="1" customFormat="1" ht="21.5" customHeight="1" x14ac:dyDescent="0.2">
      <c r="B228" s="62">
        <v>44958</v>
      </c>
      <c r="C228" s="63">
        <v>51561</v>
      </c>
      <c r="D228" s="13">
        <v>217</v>
      </c>
      <c r="E228" s="64">
        <v>6603</v>
      </c>
      <c r="F228" s="270"/>
      <c r="G228" s="270"/>
      <c r="H228" s="254">
        <v>127603533.823208</v>
      </c>
      <c r="I228" s="254"/>
      <c r="J228" s="13">
        <v>88886261.410889804</v>
      </c>
      <c r="K228" s="13">
        <v>51674516.727267697</v>
      </c>
      <c r="L228" s="13">
        <v>20923599.202719901</v>
      </c>
    </row>
    <row r="229" spans="2:12" s="1" customFormat="1" ht="21.5" customHeight="1" x14ac:dyDescent="0.2">
      <c r="B229" s="62">
        <v>44958</v>
      </c>
      <c r="C229" s="63">
        <v>51592</v>
      </c>
      <c r="D229" s="13">
        <v>218</v>
      </c>
      <c r="E229" s="64">
        <v>6634</v>
      </c>
      <c r="F229" s="270"/>
      <c r="G229" s="270"/>
      <c r="H229" s="254">
        <v>123628605.628167</v>
      </c>
      <c r="I229" s="254"/>
      <c r="J229" s="13">
        <v>85971338.470293999</v>
      </c>
      <c r="K229" s="13">
        <v>49852801.052975401</v>
      </c>
      <c r="L229" s="13">
        <v>20100467.2530054</v>
      </c>
    </row>
    <row r="230" spans="2:12" s="1" customFormat="1" ht="21.5" customHeight="1" x14ac:dyDescent="0.2">
      <c r="B230" s="62">
        <v>44958</v>
      </c>
      <c r="C230" s="63">
        <v>51622</v>
      </c>
      <c r="D230" s="13">
        <v>219</v>
      </c>
      <c r="E230" s="64">
        <v>6664</v>
      </c>
      <c r="F230" s="270"/>
      <c r="G230" s="270"/>
      <c r="H230" s="254">
        <v>119718692.294277</v>
      </c>
      <c r="I230" s="254"/>
      <c r="J230" s="13">
        <v>83115733.508970499</v>
      </c>
      <c r="K230" s="13">
        <v>48078275.952003703</v>
      </c>
      <c r="L230" s="13">
        <v>19305522.382586502</v>
      </c>
    </row>
    <row r="231" spans="2:12" s="1" customFormat="1" ht="21.5" customHeight="1" x14ac:dyDescent="0.2">
      <c r="B231" s="62">
        <v>44958</v>
      </c>
      <c r="C231" s="63">
        <v>51653</v>
      </c>
      <c r="D231" s="13">
        <v>220</v>
      </c>
      <c r="E231" s="64">
        <v>6695</v>
      </c>
      <c r="F231" s="270"/>
      <c r="G231" s="270"/>
      <c r="H231" s="254">
        <v>115939527.753162</v>
      </c>
      <c r="I231" s="254"/>
      <c r="J231" s="13">
        <v>80355495.552927494</v>
      </c>
      <c r="K231" s="13">
        <v>46363404.655624598</v>
      </c>
      <c r="L231" s="13">
        <v>18538074.0158762</v>
      </c>
    </row>
    <row r="232" spans="2:12" s="1" customFormat="1" ht="21.5" customHeight="1" x14ac:dyDescent="0.2">
      <c r="B232" s="62">
        <v>44958</v>
      </c>
      <c r="C232" s="63">
        <v>51683</v>
      </c>
      <c r="D232" s="13">
        <v>221</v>
      </c>
      <c r="E232" s="64">
        <v>6725</v>
      </c>
      <c r="F232" s="270"/>
      <c r="G232" s="270"/>
      <c r="H232" s="254">
        <v>112408691.379273</v>
      </c>
      <c r="I232" s="254"/>
      <c r="J232" s="13">
        <v>77780460.307783797</v>
      </c>
      <c r="K232" s="13">
        <v>44767208.361305699</v>
      </c>
      <c r="L232" s="13">
        <v>17826471.444376498</v>
      </c>
    </row>
    <row r="233" spans="2:12" s="1" customFormat="1" ht="21.5" customHeight="1" x14ac:dyDescent="0.2">
      <c r="B233" s="62">
        <v>44958</v>
      </c>
      <c r="C233" s="63">
        <v>51714</v>
      </c>
      <c r="D233" s="13">
        <v>222</v>
      </c>
      <c r="E233" s="64">
        <v>6756</v>
      </c>
      <c r="F233" s="270"/>
      <c r="G233" s="270"/>
      <c r="H233" s="254">
        <v>109015469.860175</v>
      </c>
      <c r="I233" s="254"/>
      <c r="J233" s="13">
        <v>75304603.650433794</v>
      </c>
      <c r="K233" s="13">
        <v>43231979.757684</v>
      </c>
      <c r="L233" s="13">
        <v>17142222.1267602</v>
      </c>
    </row>
    <row r="234" spans="2:12" s="1" customFormat="1" ht="21.5" customHeight="1" x14ac:dyDescent="0.2">
      <c r="B234" s="62">
        <v>44958</v>
      </c>
      <c r="C234" s="63">
        <v>51745</v>
      </c>
      <c r="D234" s="13">
        <v>223</v>
      </c>
      <c r="E234" s="64">
        <v>6787</v>
      </c>
      <c r="F234" s="270"/>
      <c r="G234" s="270"/>
      <c r="H234" s="254">
        <v>105742208.301443</v>
      </c>
      <c r="I234" s="254"/>
      <c r="J234" s="13">
        <v>72919645.900211602</v>
      </c>
      <c r="K234" s="13">
        <v>41756322.280829497</v>
      </c>
      <c r="L234" s="13">
        <v>16486970.26929</v>
      </c>
    </row>
    <row r="235" spans="2:12" s="1" customFormat="1" ht="21.5" customHeight="1" x14ac:dyDescent="0.2">
      <c r="B235" s="62">
        <v>44958</v>
      </c>
      <c r="C235" s="63">
        <v>51775</v>
      </c>
      <c r="D235" s="13">
        <v>224</v>
      </c>
      <c r="E235" s="64">
        <v>6817</v>
      </c>
      <c r="F235" s="270"/>
      <c r="G235" s="270"/>
      <c r="H235" s="254">
        <v>102566724.829063</v>
      </c>
      <c r="I235" s="254"/>
      <c r="J235" s="13">
        <v>70613741.489976496</v>
      </c>
      <c r="K235" s="13">
        <v>40336357.7756387</v>
      </c>
      <c r="L235" s="13">
        <v>15861029.6809546</v>
      </c>
    </row>
    <row r="236" spans="2:12" s="1" customFormat="1" ht="21.5" customHeight="1" x14ac:dyDescent="0.2">
      <c r="B236" s="62">
        <v>44958</v>
      </c>
      <c r="C236" s="63">
        <v>51806</v>
      </c>
      <c r="D236" s="13">
        <v>225</v>
      </c>
      <c r="E236" s="64">
        <v>6848</v>
      </c>
      <c r="F236" s="270"/>
      <c r="G236" s="270"/>
      <c r="H236" s="254">
        <v>99509398.707494006</v>
      </c>
      <c r="I236" s="254"/>
      <c r="J236" s="13">
        <v>68392679.128163904</v>
      </c>
      <c r="K236" s="13">
        <v>38968273.6702049</v>
      </c>
      <c r="L236" s="13">
        <v>15258171.201966999</v>
      </c>
    </row>
    <row r="237" spans="2:12" s="1" customFormat="1" ht="21.5" customHeight="1" x14ac:dyDescent="0.2">
      <c r="B237" s="62">
        <v>44958</v>
      </c>
      <c r="C237" s="63">
        <v>51836</v>
      </c>
      <c r="D237" s="13">
        <v>226</v>
      </c>
      <c r="E237" s="64">
        <v>6878</v>
      </c>
      <c r="F237" s="270"/>
      <c r="G237" s="270"/>
      <c r="H237" s="254">
        <v>96546735.098951995</v>
      </c>
      <c r="I237" s="254"/>
      <c r="J237" s="13">
        <v>66247526.395209402</v>
      </c>
      <c r="K237" s="13">
        <v>37653121.369273998</v>
      </c>
      <c r="L237" s="13">
        <v>14682783.144453</v>
      </c>
    </row>
    <row r="238" spans="2:12" s="1" customFormat="1" ht="21.5" customHeight="1" x14ac:dyDescent="0.2">
      <c r="B238" s="62">
        <v>44958</v>
      </c>
      <c r="C238" s="63">
        <v>51867</v>
      </c>
      <c r="D238" s="13">
        <v>227</v>
      </c>
      <c r="E238" s="64">
        <v>6909</v>
      </c>
      <c r="F238" s="270"/>
      <c r="G238" s="270"/>
      <c r="H238" s="254">
        <v>93730733.128800005</v>
      </c>
      <c r="I238" s="254"/>
      <c r="J238" s="13">
        <v>64206185.317167804</v>
      </c>
      <c r="K238" s="13">
        <v>36400074.970825903</v>
      </c>
      <c r="L238" s="13">
        <v>14134039.4158842</v>
      </c>
    </row>
    <row r="239" spans="2:12" s="1" customFormat="1" ht="21.5" customHeight="1" x14ac:dyDescent="0.2">
      <c r="B239" s="62">
        <v>44958</v>
      </c>
      <c r="C239" s="63">
        <v>51898</v>
      </c>
      <c r="D239" s="13">
        <v>228</v>
      </c>
      <c r="E239" s="64">
        <v>6940</v>
      </c>
      <c r="F239" s="270"/>
      <c r="G239" s="270"/>
      <c r="H239" s="254">
        <v>91018294.130669996</v>
      </c>
      <c r="I239" s="254"/>
      <c r="J239" s="13">
        <v>62242399.2117332</v>
      </c>
      <c r="K239" s="13">
        <v>35197014.559159599</v>
      </c>
      <c r="L239" s="13">
        <v>13609007.9366014</v>
      </c>
    </row>
    <row r="240" spans="2:12" s="1" customFormat="1" ht="21.5" customHeight="1" x14ac:dyDescent="0.2">
      <c r="B240" s="62">
        <v>44958</v>
      </c>
      <c r="C240" s="63">
        <v>51926</v>
      </c>
      <c r="D240" s="13">
        <v>229</v>
      </c>
      <c r="E240" s="64">
        <v>6968</v>
      </c>
      <c r="F240" s="270"/>
      <c r="G240" s="270"/>
      <c r="H240" s="254">
        <v>88404526.625045002</v>
      </c>
      <c r="I240" s="254"/>
      <c r="J240" s="13">
        <v>60362366.661684297</v>
      </c>
      <c r="K240" s="13">
        <v>34055469.9948318</v>
      </c>
      <c r="L240" s="13">
        <v>13117241.944044201</v>
      </c>
    </row>
    <row r="241" spans="2:12" s="1" customFormat="1" ht="21.5" customHeight="1" x14ac:dyDescent="0.2">
      <c r="B241" s="62">
        <v>44958</v>
      </c>
      <c r="C241" s="63">
        <v>51957</v>
      </c>
      <c r="D241" s="13">
        <v>230</v>
      </c>
      <c r="E241" s="64">
        <v>6999</v>
      </c>
      <c r="F241" s="270"/>
      <c r="G241" s="270"/>
      <c r="H241" s="254">
        <v>85871861.453724995</v>
      </c>
      <c r="I241" s="254"/>
      <c r="J241" s="13">
        <v>58533623.850870997</v>
      </c>
      <c r="K241" s="13">
        <v>32939736.784798801</v>
      </c>
      <c r="L241" s="13">
        <v>12633753.3777065</v>
      </c>
    </row>
    <row r="242" spans="2:12" s="1" customFormat="1" ht="21.5" customHeight="1" x14ac:dyDescent="0.2">
      <c r="B242" s="62">
        <v>44958</v>
      </c>
      <c r="C242" s="63">
        <v>51987</v>
      </c>
      <c r="D242" s="13">
        <v>231</v>
      </c>
      <c r="E242" s="64">
        <v>7029</v>
      </c>
      <c r="F242" s="270"/>
      <c r="G242" s="270"/>
      <c r="H242" s="254">
        <v>83381896.883710995</v>
      </c>
      <c r="I242" s="254"/>
      <c r="J242" s="13">
        <v>56743074.880911797</v>
      </c>
      <c r="K242" s="13">
        <v>31853513.7164426</v>
      </c>
      <c r="L242" s="13">
        <v>12167061.3954008</v>
      </c>
    </row>
    <row r="243" spans="2:12" s="1" customFormat="1" ht="21.5" customHeight="1" x14ac:dyDescent="0.2">
      <c r="B243" s="62">
        <v>44958</v>
      </c>
      <c r="C243" s="63">
        <v>52018</v>
      </c>
      <c r="D243" s="13">
        <v>232</v>
      </c>
      <c r="E243" s="64">
        <v>7060</v>
      </c>
      <c r="F243" s="270"/>
      <c r="G243" s="270"/>
      <c r="H243" s="254">
        <v>80939554.662774995</v>
      </c>
      <c r="I243" s="254"/>
      <c r="J243" s="13">
        <v>54987589.907639101</v>
      </c>
      <c r="K243" s="13">
        <v>30789544.030032899</v>
      </c>
      <c r="L243" s="13">
        <v>11710844.9426357</v>
      </c>
    </row>
    <row r="244" spans="2:12" s="1" customFormat="1" ht="21.5" customHeight="1" x14ac:dyDescent="0.2">
      <c r="B244" s="62">
        <v>44958</v>
      </c>
      <c r="C244" s="63">
        <v>52048</v>
      </c>
      <c r="D244" s="13">
        <v>233</v>
      </c>
      <c r="E244" s="64">
        <v>7090</v>
      </c>
      <c r="F244" s="270"/>
      <c r="G244" s="270"/>
      <c r="H244" s="254">
        <v>78554950.568514004</v>
      </c>
      <c r="I244" s="254"/>
      <c r="J244" s="13">
        <v>53279972.817705899</v>
      </c>
      <c r="K244" s="13">
        <v>29759959.386776101</v>
      </c>
      <c r="L244" s="13">
        <v>11272841.2482439</v>
      </c>
    </row>
    <row r="245" spans="2:12" s="1" customFormat="1" ht="21.5" customHeight="1" x14ac:dyDescent="0.2">
      <c r="B245" s="62">
        <v>44958</v>
      </c>
      <c r="C245" s="63">
        <v>52079</v>
      </c>
      <c r="D245" s="13">
        <v>234</v>
      </c>
      <c r="E245" s="64">
        <v>7121</v>
      </c>
      <c r="F245" s="270"/>
      <c r="G245" s="270"/>
      <c r="H245" s="254">
        <v>76201380.089591995</v>
      </c>
      <c r="I245" s="254"/>
      <c r="J245" s="13">
        <v>51596002.001297802</v>
      </c>
      <c r="K245" s="13">
        <v>28746070.3051604</v>
      </c>
      <c r="L245" s="13">
        <v>10842667.9955913</v>
      </c>
    </row>
    <row r="246" spans="2:12" s="1" customFormat="1" ht="21.5" customHeight="1" x14ac:dyDescent="0.2">
      <c r="B246" s="62">
        <v>44958</v>
      </c>
      <c r="C246" s="63">
        <v>52110</v>
      </c>
      <c r="D246" s="13">
        <v>235</v>
      </c>
      <c r="E246" s="64">
        <v>7152</v>
      </c>
      <c r="F246" s="270"/>
      <c r="G246" s="270"/>
      <c r="H246" s="254">
        <v>73871725.915270001</v>
      </c>
      <c r="I246" s="254"/>
      <c r="J246" s="13">
        <v>49933756.4733693</v>
      </c>
      <c r="K246" s="13">
        <v>27749218.987591598</v>
      </c>
      <c r="L246" s="13">
        <v>10422335.764120299</v>
      </c>
    </row>
    <row r="247" spans="2:12" s="1" customFormat="1" ht="21.5" customHeight="1" x14ac:dyDescent="0.2">
      <c r="B247" s="62">
        <v>44958</v>
      </c>
      <c r="C247" s="63">
        <v>52140</v>
      </c>
      <c r="D247" s="13">
        <v>236</v>
      </c>
      <c r="E247" s="64">
        <v>7182</v>
      </c>
      <c r="F247" s="270"/>
      <c r="G247" s="270"/>
      <c r="H247" s="254">
        <v>71574746.695801005</v>
      </c>
      <c r="I247" s="254"/>
      <c r="J247" s="13">
        <v>48301695.207748502</v>
      </c>
      <c r="K247" s="13">
        <v>26776182.893503401</v>
      </c>
      <c r="L247" s="13">
        <v>10015647.8237192</v>
      </c>
    </row>
    <row r="248" spans="2:12" s="1" customFormat="1" ht="21.5" customHeight="1" x14ac:dyDescent="0.2">
      <c r="B248" s="62">
        <v>44958</v>
      </c>
      <c r="C248" s="63">
        <v>52171</v>
      </c>
      <c r="D248" s="13">
        <v>237</v>
      </c>
      <c r="E248" s="64">
        <v>7213</v>
      </c>
      <c r="F248" s="270"/>
      <c r="G248" s="270"/>
      <c r="H248" s="254">
        <v>69303335.851017997</v>
      </c>
      <c r="I248" s="254"/>
      <c r="J248" s="13">
        <v>46689526.752858303</v>
      </c>
      <c r="K248" s="13">
        <v>25816648.244518701</v>
      </c>
      <c r="L248" s="13">
        <v>9615831.7648687903</v>
      </c>
    </row>
    <row r="249" spans="2:12" s="1" customFormat="1" ht="21.5" customHeight="1" x14ac:dyDescent="0.2">
      <c r="B249" s="62">
        <v>44958</v>
      </c>
      <c r="C249" s="63">
        <v>52201</v>
      </c>
      <c r="D249" s="13">
        <v>238</v>
      </c>
      <c r="E249" s="64">
        <v>7243</v>
      </c>
      <c r="F249" s="270"/>
      <c r="G249" s="270"/>
      <c r="H249" s="254">
        <v>67046241.944369003</v>
      </c>
      <c r="I249" s="254"/>
      <c r="J249" s="13">
        <v>45094786.255107798</v>
      </c>
      <c r="K249" s="13">
        <v>24873476.265367799</v>
      </c>
      <c r="L249" s="13">
        <v>9226554.8537052497</v>
      </c>
    </row>
    <row r="250" spans="2:12" s="1" customFormat="1" ht="21.5" customHeight="1" x14ac:dyDescent="0.2">
      <c r="B250" s="62">
        <v>44958</v>
      </c>
      <c r="C250" s="63">
        <v>52232</v>
      </c>
      <c r="D250" s="13">
        <v>239</v>
      </c>
      <c r="E250" s="64">
        <v>7274</v>
      </c>
      <c r="F250" s="270"/>
      <c r="G250" s="270"/>
      <c r="H250" s="254">
        <v>64815501.228335999</v>
      </c>
      <c r="I250" s="254"/>
      <c r="J250" s="13">
        <v>43520467.879523702</v>
      </c>
      <c r="K250" s="13">
        <v>23944060.515666801</v>
      </c>
      <c r="L250" s="13">
        <v>8844178.5859188698</v>
      </c>
    </row>
    <row r="251" spans="2:12" s="1" customFormat="1" ht="21.5" customHeight="1" x14ac:dyDescent="0.2">
      <c r="B251" s="62">
        <v>44958</v>
      </c>
      <c r="C251" s="63">
        <v>52263</v>
      </c>
      <c r="D251" s="13">
        <v>240</v>
      </c>
      <c r="E251" s="64">
        <v>7305</v>
      </c>
      <c r="F251" s="270"/>
      <c r="G251" s="270"/>
      <c r="H251" s="254">
        <v>62605172.888595998</v>
      </c>
      <c r="I251" s="254"/>
      <c r="J251" s="13">
        <v>41965042.777355999</v>
      </c>
      <c r="K251" s="13">
        <v>23029579.530068699</v>
      </c>
      <c r="L251" s="13">
        <v>8470369.0033330191</v>
      </c>
    </row>
    <row r="252" spans="2:12" s="1" customFormat="1" ht="21.5" customHeight="1" x14ac:dyDescent="0.2">
      <c r="B252" s="62">
        <v>44958</v>
      </c>
      <c r="C252" s="63">
        <v>52291</v>
      </c>
      <c r="D252" s="13">
        <v>241</v>
      </c>
      <c r="E252" s="64">
        <v>7333</v>
      </c>
      <c r="F252" s="270"/>
      <c r="G252" s="270"/>
      <c r="H252" s="254">
        <v>60417336.356234998</v>
      </c>
      <c r="I252" s="254"/>
      <c r="J252" s="13">
        <v>40436461.862973303</v>
      </c>
      <c r="K252" s="13">
        <v>22139744.422747601</v>
      </c>
      <c r="L252" s="13">
        <v>8111925.1736411201</v>
      </c>
    </row>
    <row r="253" spans="2:12" s="1" customFormat="1" ht="21.5" customHeight="1" x14ac:dyDescent="0.2">
      <c r="B253" s="62">
        <v>44958</v>
      </c>
      <c r="C253" s="63">
        <v>52322</v>
      </c>
      <c r="D253" s="13">
        <v>242</v>
      </c>
      <c r="E253" s="64">
        <v>7364</v>
      </c>
      <c r="F253" s="270"/>
      <c r="G253" s="270"/>
      <c r="H253" s="254">
        <v>58270755.228754997</v>
      </c>
      <c r="I253" s="254"/>
      <c r="J253" s="13">
        <v>38933639.195176698</v>
      </c>
      <c r="K253" s="13">
        <v>21262706.651097398</v>
      </c>
      <c r="L253" s="13">
        <v>7757584.2329672398</v>
      </c>
    </row>
    <row r="254" spans="2:12" s="1" customFormat="1" ht="21.5" customHeight="1" x14ac:dyDescent="0.2">
      <c r="B254" s="62">
        <v>44958</v>
      </c>
      <c r="C254" s="63">
        <v>52352</v>
      </c>
      <c r="D254" s="13">
        <v>243</v>
      </c>
      <c r="E254" s="64">
        <v>7394</v>
      </c>
      <c r="F254" s="270"/>
      <c r="G254" s="270"/>
      <c r="H254" s="254">
        <v>56065264.660940997</v>
      </c>
      <c r="I254" s="254"/>
      <c r="J254" s="13">
        <v>37398552.216259398</v>
      </c>
      <c r="K254" s="13">
        <v>20374084.589696199</v>
      </c>
      <c r="L254" s="13">
        <v>7402904.39628377</v>
      </c>
    </row>
    <row r="255" spans="2:12" s="1" customFormat="1" ht="21.5" customHeight="1" x14ac:dyDescent="0.2">
      <c r="B255" s="62">
        <v>44958</v>
      </c>
      <c r="C255" s="63">
        <v>52383</v>
      </c>
      <c r="D255" s="13">
        <v>244</v>
      </c>
      <c r="E255" s="64">
        <v>7425</v>
      </c>
      <c r="F255" s="270"/>
      <c r="G255" s="270"/>
      <c r="H255" s="254">
        <v>53972064.218814999</v>
      </c>
      <c r="I255" s="254"/>
      <c r="J255" s="13">
        <v>35941212.221589997</v>
      </c>
      <c r="K255" s="13">
        <v>19530354.605866302</v>
      </c>
      <c r="L255" s="13">
        <v>7066279.0535870697</v>
      </c>
    </row>
    <row r="256" spans="2:12" s="1" customFormat="1" ht="21.5" customHeight="1" x14ac:dyDescent="0.2">
      <c r="B256" s="62">
        <v>44958</v>
      </c>
      <c r="C256" s="63">
        <v>52413</v>
      </c>
      <c r="D256" s="13">
        <v>245</v>
      </c>
      <c r="E256" s="64">
        <v>7455</v>
      </c>
      <c r="F256" s="270"/>
      <c r="G256" s="270"/>
      <c r="H256" s="254">
        <v>51919679.812030002</v>
      </c>
      <c r="I256" s="254"/>
      <c r="J256" s="13">
        <v>34517732.461395599</v>
      </c>
      <c r="K256" s="13">
        <v>18710674.0609673</v>
      </c>
      <c r="L256" s="13">
        <v>6741960.0123158302</v>
      </c>
    </row>
    <row r="257" spans="2:12" s="1" customFormat="1" ht="21.5" customHeight="1" x14ac:dyDescent="0.2">
      <c r="B257" s="62">
        <v>44958</v>
      </c>
      <c r="C257" s="63">
        <v>52444</v>
      </c>
      <c r="D257" s="13">
        <v>246</v>
      </c>
      <c r="E257" s="64">
        <v>7486</v>
      </c>
      <c r="F257" s="270"/>
      <c r="G257" s="270"/>
      <c r="H257" s="254">
        <v>49891564.591890998</v>
      </c>
      <c r="I257" s="254"/>
      <c r="J257" s="13">
        <v>33113123.9978108</v>
      </c>
      <c r="K257" s="13">
        <v>17903643.578192599</v>
      </c>
      <c r="L257" s="13">
        <v>6423840.9841876896</v>
      </c>
    </row>
    <row r="258" spans="2:12" s="1" customFormat="1" ht="21.5" customHeight="1" x14ac:dyDescent="0.2">
      <c r="B258" s="62">
        <v>44958</v>
      </c>
      <c r="C258" s="63">
        <v>52475</v>
      </c>
      <c r="D258" s="13">
        <v>247</v>
      </c>
      <c r="E258" s="64">
        <v>7517</v>
      </c>
      <c r="F258" s="270"/>
      <c r="G258" s="270"/>
      <c r="H258" s="254">
        <v>47882616.329235002</v>
      </c>
      <c r="I258" s="254"/>
      <c r="J258" s="13">
        <v>31725880.447243098</v>
      </c>
      <c r="K258" s="13">
        <v>17109961.9700725</v>
      </c>
      <c r="L258" s="13">
        <v>6113065.1211725604</v>
      </c>
    </row>
    <row r="259" spans="2:12" s="1" customFormat="1" ht="21.5" customHeight="1" x14ac:dyDescent="0.2">
      <c r="B259" s="62">
        <v>44958</v>
      </c>
      <c r="C259" s="63">
        <v>52505</v>
      </c>
      <c r="D259" s="13">
        <v>248</v>
      </c>
      <c r="E259" s="64">
        <v>7547</v>
      </c>
      <c r="F259" s="270"/>
      <c r="G259" s="270"/>
      <c r="H259" s="254">
        <v>45904177.333572999</v>
      </c>
      <c r="I259" s="254"/>
      <c r="J259" s="13">
        <v>30365090.505991001</v>
      </c>
      <c r="K259" s="13">
        <v>16335773.686115</v>
      </c>
      <c r="L259" s="13">
        <v>5812537.52411946</v>
      </c>
    </row>
    <row r="260" spans="2:12" s="1" customFormat="1" ht="21.5" customHeight="1" x14ac:dyDescent="0.2">
      <c r="B260" s="62">
        <v>44958</v>
      </c>
      <c r="C260" s="63">
        <v>52536</v>
      </c>
      <c r="D260" s="13">
        <v>249</v>
      </c>
      <c r="E260" s="64">
        <v>7578</v>
      </c>
      <c r="F260" s="270"/>
      <c r="G260" s="270"/>
      <c r="H260" s="254">
        <v>43942595.184087999</v>
      </c>
      <c r="I260" s="254"/>
      <c r="J260" s="13">
        <v>29018225.578878399</v>
      </c>
      <c r="K260" s="13">
        <v>15571486.498635201</v>
      </c>
      <c r="L260" s="13">
        <v>5517124.1211851304</v>
      </c>
    </row>
    <row r="261" spans="2:12" s="1" customFormat="1" ht="21.5" customHeight="1" x14ac:dyDescent="0.2">
      <c r="B261" s="62">
        <v>44958</v>
      </c>
      <c r="C261" s="63">
        <v>52566</v>
      </c>
      <c r="D261" s="13">
        <v>250</v>
      </c>
      <c r="E261" s="64">
        <v>7608</v>
      </c>
      <c r="F261" s="270"/>
      <c r="G261" s="270"/>
      <c r="H261" s="254">
        <v>41988786.565477997</v>
      </c>
      <c r="I261" s="254"/>
      <c r="J261" s="13">
        <v>27682482.550980199</v>
      </c>
      <c r="K261" s="13">
        <v>14818151.246027799</v>
      </c>
      <c r="L261" s="13">
        <v>5228688.72026248</v>
      </c>
    </row>
    <row r="262" spans="2:12" s="1" customFormat="1" ht="21.5" customHeight="1" x14ac:dyDescent="0.2">
      <c r="B262" s="62">
        <v>44958</v>
      </c>
      <c r="C262" s="63">
        <v>52597</v>
      </c>
      <c r="D262" s="13">
        <v>251</v>
      </c>
      <c r="E262" s="64">
        <v>7639</v>
      </c>
      <c r="F262" s="270"/>
      <c r="G262" s="270"/>
      <c r="H262" s="254">
        <v>39823629.614385001</v>
      </c>
      <c r="I262" s="254"/>
      <c r="J262" s="13">
        <v>26210501.451457798</v>
      </c>
      <c r="K262" s="13">
        <v>13994533.0169877</v>
      </c>
      <c r="L262" s="13">
        <v>4917153.8303654799</v>
      </c>
    </row>
    <row r="263" spans="2:12" s="1" customFormat="1" ht="21.5" customHeight="1" x14ac:dyDescent="0.2">
      <c r="B263" s="62">
        <v>44958</v>
      </c>
      <c r="C263" s="63">
        <v>52628</v>
      </c>
      <c r="D263" s="13">
        <v>252</v>
      </c>
      <c r="E263" s="64">
        <v>7670</v>
      </c>
      <c r="F263" s="270"/>
      <c r="G263" s="270"/>
      <c r="H263" s="254">
        <v>37909601.181353003</v>
      </c>
      <c r="I263" s="254"/>
      <c r="J263" s="13">
        <v>24908437.451952402</v>
      </c>
      <c r="K263" s="13">
        <v>13265501.056033701</v>
      </c>
      <c r="L263" s="13">
        <v>4641257.4800621299</v>
      </c>
    </row>
    <row r="264" spans="2:12" s="1" customFormat="1" ht="21.5" customHeight="1" x14ac:dyDescent="0.2">
      <c r="B264" s="62">
        <v>44958</v>
      </c>
      <c r="C264" s="63">
        <v>52657</v>
      </c>
      <c r="D264" s="13">
        <v>253</v>
      </c>
      <c r="E264" s="64">
        <v>7699</v>
      </c>
      <c r="F264" s="270"/>
      <c r="G264" s="270"/>
      <c r="H264" s="254">
        <v>36018239.143994004</v>
      </c>
      <c r="I264" s="254"/>
      <c r="J264" s="13">
        <v>23628170.048997499</v>
      </c>
      <c r="K264" s="13">
        <v>12553727.6827734</v>
      </c>
      <c r="L264" s="13">
        <v>4374820.6623014798</v>
      </c>
    </row>
    <row r="265" spans="2:12" s="1" customFormat="1" ht="21.5" customHeight="1" x14ac:dyDescent="0.2">
      <c r="B265" s="62">
        <v>44958</v>
      </c>
      <c r="C265" s="63">
        <v>52688</v>
      </c>
      <c r="D265" s="13">
        <v>254</v>
      </c>
      <c r="E265" s="64">
        <v>7730</v>
      </c>
      <c r="F265" s="270"/>
      <c r="G265" s="270"/>
      <c r="H265" s="254">
        <v>34141791.877442002</v>
      </c>
      <c r="I265" s="254"/>
      <c r="J265" s="13">
        <v>22359222.627823699</v>
      </c>
      <c r="K265" s="13">
        <v>11849319.477613799</v>
      </c>
      <c r="L265" s="13">
        <v>4111852.9942679401</v>
      </c>
    </row>
    <row r="266" spans="2:12" s="1" customFormat="1" ht="21.5" customHeight="1" x14ac:dyDescent="0.2">
      <c r="B266" s="62">
        <v>44958</v>
      </c>
      <c r="C266" s="63">
        <v>52718</v>
      </c>
      <c r="D266" s="13">
        <v>255</v>
      </c>
      <c r="E266" s="64">
        <v>7760</v>
      </c>
      <c r="F266" s="270"/>
      <c r="G266" s="270"/>
      <c r="H266" s="254">
        <v>32216278.641219001</v>
      </c>
      <c r="I266" s="254"/>
      <c r="J266" s="13">
        <v>21063586.609638799</v>
      </c>
      <c r="K266" s="13">
        <v>11135219.922812199</v>
      </c>
      <c r="L266" s="13">
        <v>3848212.5611916501</v>
      </c>
    </row>
    <row r="267" spans="2:12" s="1" customFormat="1" ht="21.5" customHeight="1" x14ac:dyDescent="0.2">
      <c r="B267" s="62">
        <v>44958</v>
      </c>
      <c r="C267" s="63">
        <v>52749</v>
      </c>
      <c r="D267" s="13">
        <v>256</v>
      </c>
      <c r="E267" s="64">
        <v>7791</v>
      </c>
      <c r="F267" s="270"/>
      <c r="G267" s="270"/>
      <c r="H267" s="254">
        <v>30404276.745545</v>
      </c>
      <c r="I267" s="254"/>
      <c r="J267" s="13">
        <v>19845150.914390199</v>
      </c>
      <c r="K267" s="13">
        <v>10464415.486050701</v>
      </c>
      <c r="L267" s="13">
        <v>3601072.3619907498</v>
      </c>
    </row>
    <row r="268" spans="2:12" s="1" customFormat="1" ht="21.5" customHeight="1" x14ac:dyDescent="0.2">
      <c r="B268" s="62">
        <v>44958</v>
      </c>
      <c r="C268" s="63">
        <v>52779</v>
      </c>
      <c r="D268" s="13">
        <v>257</v>
      </c>
      <c r="E268" s="64">
        <v>7821</v>
      </c>
      <c r="F268" s="270"/>
      <c r="G268" s="270"/>
      <c r="H268" s="254">
        <v>28636027.008489002</v>
      </c>
      <c r="I268" s="254"/>
      <c r="J268" s="13">
        <v>18660318.5243674</v>
      </c>
      <c r="K268" s="13">
        <v>9815431.3286363296</v>
      </c>
      <c r="L268" s="13">
        <v>3363894.3389137802</v>
      </c>
    </row>
    <row r="269" spans="2:12" s="1" customFormat="1" ht="21.5" customHeight="1" x14ac:dyDescent="0.2">
      <c r="B269" s="62">
        <v>44958</v>
      </c>
      <c r="C269" s="63">
        <v>52810</v>
      </c>
      <c r="D269" s="13">
        <v>258</v>
      </c>
      <c r="E269" s="64">
        <v>7852</v>
      </c>
      <c r="F269" s="270"/>
      <c r="G269" s="270"/>
      <c r="H269" s="254">
        <v>26952377.531172</v>
      </c>
      <c r="I269" s="254"/>
      <c r="J269" s="13">
        <v>17533400.363066599</v>
      </c>
      <c r="K269" s="13">
        <v>9199210.9701272603</v>
      </c>
      <c r="L269" s="13">
        <v>3139353.0246888702</v>
      </c>
    </row>
    <row r="270" spans="2:12" s="1" customFormat="1" ht="21.5" customHeight="1" x14ac:dyDescent="0.2">
      <c r="B270" s="62">
        <v>44958</v>
      </c>
      <c r="C270" s="63">
        <v>52841</v>
      </c>
      <c r="D270" s="13">
        <v>259</v>
      </c>
      <c r="E270" s="64">
        <v>7883</v>
      </c>
      <c r="F270" s="270"/>
      <c r="G270" s="270"/>
      <c r="H270" s="254">
        <v>25340734.574432001</v>
      </c>
      <c r="I270" s="254"/>
      <c r="J270" s="13">
        <v>16457014.336335501</v>
      </c>
      <c r="K270" s="13">
        <v>8612506.6348119397</v>
      </c>
      <c r="L270" s="13">
        <v>2926683.54413553</v>
      </c>
    </row>
    <row r="271" spans="2:12" s="1" customFormat="1" ht="21.5" customHeight="1" x14ac:dyDescent="0.2">
      <c r="B271" s="62">
        <v>44958</v>
      </c>
      <c r="C271" s="63">
        <v>52871</v>
      </c>
      <c r="D271" s="13">
        <v>260</v>
      </c>
      <c r="E271" s="64">
        <v>7913</v>
      </c>
      <c r="F271" s="270"/>
      <c r="G271" s="270"/>
      <c r="H271" s="254">
        <v>23821652.767964002</v>
      </c>
      <c r="I271" s="254"/>
      <c r="J271" s="13">
        <v>15445084.823770899</v>
      </c>
      <c r="K271" s="13">
        <v>8063035.7816434698</v>
      </c>
      <c r="L271" s="13">
        <v>2728731.89199307</v>
      </c>
    </row>
    <row r="272" spans="2:12" s="1" customFormat="1" ht="21.5" customHeight="1" x14ac:dyDescent="0.2">
      <c r="B272" s="62">
        <v>44958</v>
      </c>
      <c r="C272" s="63">
        <v>52902</v>
      </c>
      <c r="D272" s="13">
        <v>261</v>
      </c>
      <c r="E272" s="64">
        <v>7944</v>
      </c>
      <c r="F272" s="270"/>
      <c r="G272" s="270"/>
      <c r="H272" s="254">
        <v>22361006.939297002</v>
      </c>
      <c r="I272" s="254"/>
      <c r="J272" s="13">
        <v>14473465.9341355</v>
      </c>
      <c r="K272" s="13">
        <v>7536590.6199053302</v>
      </c>
      <c r="L272" s="13">
        <v>2539766.70005028</v>
      </c>
    </row>
    <row r="273" spans="2:12" s="1" customFormat="1" ht="21.5" customHeight="1" x14ac:dyDescent="0.2">
      <c r="B273" s="62">
        <v>44958</v>
      </c>
      <c r="C273" s="63">
        <v>52932</v>
      </c>
      <c r="D273" s="13">
        <v>262</v>
      </c>
      <c r="E273" s="64">
        <v>7974</v>
      </c>
      <c r="F273" s="270"/>
      <c r="G273" s="270"/>
      <c r="H273" s="254">
        <v>20952950.792525001</v>
      </c>
      <c r="I273" s="254"/>
      <c r="J273" s="13">
        <v>13539821.5431343</v>
      </c>
      <c r="K273" s="13">
        <v>7033072.4269503299</v>
      </c>
      <c r="L273" s="13">
        <v>2360369.9256156599</v>
      </c>
    </row>
    <row r="274" spans="2:12" s="1" customFormat="1" ht="21.5" customHeight="1" x14ac:dyDescent="0.2">
      <c r="B274" s="62">
        <v>44958</v>
      </c>
      <c r="C274" s="63">
        <v>52963</v>
      </c>
      <c r="D274" s="13">
        <v>263</v>
      </c>
      <c r="E274" s="64">
        <v>8005</v>
      </c>
      <c r="F274" s="270"/>
      <c r="G274" s="270"/>
      <c r="H274" s="254">
        <v>19650866.876237001</v>
      </c>
      <c r="I274" s="254"/>
      <c r="J274" s="13">
        <v>12676875.930145601</v>
      </c>
      <c r="K274" s="13">
        <v>6568080.7311851</v>
      </c>
      <c r="L274" s="13">
        <v>2194977.5591145498</v>
      </c>
    </row>
    <row r="275" spans="2:12" s="1" customFormat="1" ht="21.5" customHeight="1" x14ac:dyDescent="0.2">
      <c r="B275" s="62">
        <v>44958</v>
      </c>
      <c r="C275" s="63">
        <v>52994</v>
      </c>
      <c r="D275" s="13">
        <v>264</v>
      </c>
      <c r="E275" s="64">
        <v>8036</v>
      </c>
      <c r="F275" s="270"/>
      <c r="G275" s="270"/>
      <c r="H275" s="254">
        <v>18370871.920522999</v>
      </c>
      <c r="I275" s="254"/>
      <c r="J275" s="13">
        <v>11831044.1410804</v>
      </c>
      <c r="K275" s="13">
        <v>6114253.0654173596</v>
      </c>
      <c r="L275" s="13">
        <v>2034658.9905131999</v>
      </c>
    </row>
    <row r="276" spans="2:12" s="1" customFormat="1" ht="21.5" customHeight="1" x14ac:dyDescent="0.2">
      <c r="B276" s="62">
        <v>44958</v>
      </c>
      <c r="C276" s="63">
        <v>53022</v>
      </c>
      <c r="D276" s="13">
        <v>265</v>
      </c>
      <c r="E276" s="64">
        <v>8064</v>
      </c>
      <c r="F276" s="270"/>
      <c r="G276" s="270"/>
      <c r="H276" s="254">
        <v>17109345.594082002</v>
      </c>
      <c r="I276" s="254"/>
      <c r="J276" s="13">
        <v>11001726.0654312</v>
      </c>
      <c r="K276" s="13">
        <v>5672601.54043152</v>
      </c>
      <c r="L276" s="13">
        <v>1880466.11293946</v>
      </c>
    </row>
    <row r="277" spans="2:12" s="1" customFormat="1" ht="21.5" customHeight="1" x14ac:dyDescent="0.2">
      <c r="B277" s="62">
        <v>44958</v>
      </c>
      <c r="C277" s="63">
        <v>53053</v>
      </c>
      <c r="D277" s="13">
        <v>266</v>
      </c>
      <c r="E277" s="64">
        <v>8095</v>
      </c>
      <c r="F277" s="270"/>
      <c r="G277" s="270"/>
      <c r="H277" s="254">
        <v>15868792.251018001</v>
      </c>
      <c r="I277" s="254"/>
      <c r="J277" s="13">
        <v>10186713.2681577</v>
      </c>
      <c r="K277" s="13">
        <v>5239014.8115018597</v>
      </c>
      <c r="L277" s="13">
        <v>1729376.2041148699</v>
      </c>
    </row>
    <row r="278" spans="2:12" s="1" customFormat="1" ht="21.5" customHeight="1" x14ac:dyDescent="0.2">
      <c r="B278" s="62">
        <v>44958</v>
      </c>
      <c r="C278" s="63">
        <v>53083</v>
      </c>
      <c r="D278" s="13">
        <v>267</v>
      </c>
      <c r="E278" s="64">
        <v>8125</v>
      </c>
      <c r="F278" s="270"/>
      <c r="G278" s="270"/>
      <c r="H278" s="254">
        <v>14663516.648050001</v>
      </c>
      <c r="I278" s="254"/>
      <c r="J278" s="13">
        <v>9397555.6113527101</v>
      </c>
      <c r="K278" s="13">
        <v>4821256.26248613</v>
      </c>
      <c r="L278" s="13">
        <v>1584952.13808123</v>
      </c>
    </row>
    <row r="279" spans="2:12" s="1" customFormat="1" ht="21.5" customHeight="1" x14ac:dyDescent="0.2">
      <c r="B279" s="62">
        <v>44958</v>
      </c>
      <c r="C279" s="63">
        <v>53114</v>
      </c>
      <c r="D279" s="13">
        <v>268</v>
      </c>
      <c r="E279" s="64">
        <v>8156</v>
      </c>
      <c r="F279" s="270"/>
      <c r="G279" s="270"/>
      <c r="H279" s="254">
        <v>13525553.875894999</v>
      </c>
      <c r="I279" s="254"/>
      <c r="J279" s="13">
        <v>8653555.9405746106</v>
      </c>
      <c r="K279" s="13">
        <v>4428269.1558887698</v>
      </c>
      <c r="L279" s="13">
        <v>1449594.6103709801</v>
      </c>
    </row>
    <row r="280" spans="2:12" s="1" customFormat="1" ht="21.5" customHeight="1" x14ac:dyDescent="0.2">
      <c r="B280" s="62">
        <v>44958</v>
      </c>
      <c r="C280" s="63">
        <v>53144</v>
      </c>
      <c r="D280" s="13">
        <v>269</v>
      </c>
      <c r="E280" s="64">
        <v>8186</v>
      </c>
      <c r="F280" s="270"/>
      <c r="G280" s="270"/>
      <c r="H280" s="254">
        <v>12433332.973672999</v>
      </c>
      <c r="I280" s="254"/>
      <c r="J280" s="13">
        <v>7941703.5533895502</v>
      </c>
      <c r="K280" s="13">
        <v>4053991.59121117</v>
      </c>
      <c r="L280" s="13">
        <v>1321634.8519987201</v>
      </c>
    </row>
    <row r="281" spans="2:12" s="1" customFormat="1" ht="21.5" customHeight="1" x14ac:dyDescent="0.2">
      <c r="B281" s="62">
        <v>44958</v>
      </c>
      <c r="C281" s="63">
        <v>53175</v>
      </c>
      <c r="D281" s="13">
        <v>270</v>
      </c>
      <c r="E281" s="64">
        <v>8217</v>
      </c>
      <c r="F281" s="270"/>
      <c r="G281" s="270"/>
      <c r="H281" s="254">
        <v>11370119.444514001</v>
      </c>
      <c r="I281" s="254"/>
      <c r="J281" s="13">
        <v>7250265.5479013501</v>
      </c>
      <c r="K281" s="13">
        <v>3691621.5962921702</v>
      </c>
      <c r="L281" s="13">
        <v>1198401.75577961</v>
      </c>
    </row>
    <row r="282" spans="2:12" s="1" customFormat="1" ht="21.5" customHeight="1" x14ac:dyDescent="0.2">
      <c r="B282" s="62">
        <v>44958</v>
      </c>
      <c r="C282" s="63">
        <v>53206</v>
      </c>
      <c r="D282" s="13">
        <v>271</v>
      </c>
      <c r="E282" s="64">
        <v>8248</v>
      </c>
      <c r="F282" s="270"/>
      <c r="G282" s="270"/>
      <c r="H282" s="254">
        <v>10325764.595251</v>
      </c>
      <c r="I282" s="254"/>
      <c r="J282" s="13">
        <v>6573155.1786607699</v>
      </c>
      <c r="K282" s="13">
        <v>3338345.20053615</v>
      </c>
      <c r="L282" s="13">
        <v>1079128.39684968</v>
      </c>
    </row>
    <row r="283" spans="2:12" s="1" customFormat="1" ht="21.5" customHeight="1" x14ac:dyDescent="0.2">
      <c r="B283" s="62">
        <v>44958</v>
      </c>
      <c r="C283" s="63">
        <v>53236</v>
      </c>
      <c r="D283" s="13">
        <v>272</v>
      </c>
      <c r="E283" s="64">
        <v>8278</v>
      </c>
      <c r="F283" s="270"/>
      <c r="G283" s="270"/>
      <c r="H283" s="254">
        <v>9332536.7384159993</v>
      </c>
      <c r="I283" s="254"/>
      <c r="J283" s="13">
        <v>5931136.7033609496</v>
      </c>
      <c r="K283" s="13">
        <v>3004865.6478908299</v>
      </c>
      <c r="L283" s="13">
        <v>967348.62903584796</v>
      </c>
    </row>
    <row r="284" spans="2:12" s="1" customFormat="1" ht="21.5" customHeight="1" x14ac:dyDescent="0.2">
      <c r="B284" s="62">
        <v>44958</v>
      </c>
      <c r="C284" s="63">
        <v>53267</v>
      </c>
      <c r="D284" s="13">
        <v>273</v>
      </c>
      <c r="E284" s="64">
        <v>8309</v>
      </c>
      <c r="F284" s="270"/>
      <c r="G284" s="270"/>
      <c r="H284" s="254">
        <v>8386079.2306479998</v>
      </c>
      <c r="I284" s="254"/>
      <c r="J284" s="13">
        <v>5320592.1090023601</v>
      </c>
      <c r="K284" s="13">
        <v>2688692.7972340402</v>
      </c>
      <c r="L284" s="13">
        <v>861897.78577240405</v>
      </c>
    </row>
    <row r="285" spans="2:12" s="1" customFormat="1" ht="21.5" customHeight="1" x14ac:dyDescent="0.2">
      <c r="B285" s="62">
        <v>44958</v>
      </c>
      <c r="C285" s="63">
        <v>53297</v>
      </c>
      <c r="D285" s="13">
        <v>274</v>
      </c>
      <c r="E285" s="64">
        <v>8339</v>
      </c>
      <c r="F285" s="270"/>
      <c r="G285" s="270"/>
      <c r="H285" s="254">
        <v>7477148.8203090001</v>
      </c>
      <c r="I285" s="254"/>
      <c r="J285" s="13">
        <v>4736129.7289131796</v>
      </c>
      <c r="K285" s="13">
        <v>2387451.5933103701</v>
      </c>
      <c r="L285" s="13">
        <v>762193.49781937303</v>
      </c>
    </row>
    <row r="286" spans="2:12" s="1" customFormat="1" ht="21.5" customHeight="1" x14ac:dyDescent="0.2">
      <c r="B286" s="62">
        <v>44958</v>
      </c>
      <c r="C286" s="63">
        <v>53328</v>
      </c>
      <c r="D286" s="13">
        <v>275</v>
      </c>
      <c r="E286" s="64">
        <v>8370</v>
      </c>
      <c r="F286" s="270"/>
      <c r="G286" s="270"/>
      <c r="H286" s="254">
        <v>6613607.4459600002</v>
      </c>
      <c r="I286" s="254"/>
      <c r="J286" s="13">
        <v>4182045.5404161299</v>
      </c>
      <c r="K286" s="13">
        <v>2102779.99024306</v>
      </c>
      <c r="L286" s="13">
        <v>668468.76626738696</v>
      </c>
    </row>
    <row r="287" spans="2:12" s="1" customFormat="1" ht="21.5" customHeight="1" x14ac:dyDescent="0.2">
      <c r="B287" s="62">
        <v>44958</v>
      </c>
      <c r="C287" s="63">
        <v>53359</v>
      </c>
      <c r="D287" s="13">
        <v>276</v>
      </c>
      <c r="E287" s="64">
        <v>8401</v>
      </c>
      <c r="F287" s="270"/>
      <c r="G287" s="270"/>
      <c r="H287" s="254">
        <v>5789388.7814889997</v>
      </c>
      <c r="I287" s="254"/>
      <c r="J287" s="13">
        <v>3654650.39440306</v>
      </c>
      <c r="K287" s="13">
        <v>1832926.3272970701</v>
      </c>
      <c r="L287" s="13">
        <v>580214.94779004098</v>
      </c>
    </row>
    <row r="288" spans="2:12" s="1" customFormat="1" ht="21.5" customHeight="1" x14ac:dyDescent="0.2">
      <c r="B288" s="62">
        <v>44958</v>
      </c>
      <c r="C288" s="63">
        <v>53387</v>
      </c>
      <c r="D288" s="13">
        <v>277</v>
      </c>
      <c r="E288" s="64">
        <v>8429</v>
      </c>
      <c r="F288" s="270"/>
      <c r="G288" s="270"/>
      <c r="H288" s="254">
        <v>5009713.9729429996</v>
      </c>
      <c r="I288" s="254"/>
      <c r="J288" s="13">
        <v>3157622.27457979</v>
      </c>
      <c r="K288" s="13">
        <v>1580012.2858873501</v>
      </c>
      <c r="L288" s="13">
        <v>498240.90420756198</v>
      </c>
    </row>
    <row r="289" spans="2:12" s="1" customFormat="1" ht="21.5" customHeight="1" x14ac:dyDescent="0.2">
      <c r="B289" s="62">
        <v>44958</v>
      </c>
      <c r="C289" s="63">
        <v>53418</v>
      </c>
      <c r="D289" s="13">
        <v>278</v>
      </c>
      <c r="E289" s="64">
        <v>8460</v>
      </c>
      <c r="F289" s="270"/>
      <c r="G289" s="270"/>
      <c r="H289" s="254">
        <v>4296792.8966579996</v>
      </c>
      <c r="I289" s="254"/>
      <c r="J289" s="13">
        <v>2703674.7599222399</v>
      </c>
      <c r="K289" s="13">
        <v>1349425.23221457</v>
      </c>
      <c r="L289" s="13">
        <v>423725.26619985799</v>
      </c>
    </row>
    <row r="290" spans="2:12" s="1" customFormat="1" ht="21.5" customHeight="1" x14ac:dyDescent="0.2">
      <c r="B290" s="62">
        <v>44958</v>
      </c>
      <c r="C290" s="63">
        <v>53448</v>
      </c>
      <c r="D290" s="13">
        <v>279</v>
      </c>
      <c r="E290" s="64">
        <v>8490</v>
      </c>
      <c r="F290" s="270"/>
      <c r="G290" s="270"/>
      <c r="H290" s="254">
        <v>3622354.7470720001</v>
      </c>
      <c r="I290" s="254"/>
      <c r="J290" s="13">
        <v>2275556.1975199301</v>
      </c>
      <c r="K290" s="13">
        <v>1132952.52724678</v>
      </c>
      <c r="L290" s="13">
        <v>354293.61906973697</v>
      </c>
    </row>
    <row r="291" spans="2:12" s="1" customFormat="1" ht="21.5" customHeight="1" x14ac:dyDescent="0.2">
      <c r="B291" s="62">
        <v>44958</v>
      </c>
      <c r="C291" s="63">
        <v>53479</v>
      </c>
      <c r="D291" s="13">
        <v>280</v>
      </c>
      <c r="E291" s="64">
        <v>8521</v>
      </c>
      <c r="F291" s="270"/>
      <c r="G291" s="270"/>
      <c r="H291" s="254">
        <v>3057482.890871</v>
      </c>
      <c r="I291" s="254"/>
      <c r="J291" s="13">
        <v>1917447.1400784601</v>
      </c>
      <c r="K291" s="13">
        <v>952229.51858514</v>
      </c>
      <c r="L291" s="13">
        <v>296517.19144771498</v>
      </c>
    </row>
    <row r="292" spans="2:12" s="1" customFormat="1" ht="21.5" customHeight="1" x14ac:dyDescent="0.2">
      <c r="B292" s="62">
        <v>44958</v>
      </c>
      <c r="C292" s="63">
        <v>53509</v>
      </c>
      <c r="D292" s="13">
        <v>281</v>
      </c>
      <c r="E292" s="64">
        <v>8551</v>
      </c>
      <c r="F292" s="270"/>
      <c r="G292" s="270"/>
      <c r="H292" s="254">
        <v>2650281.8970300001</v>
      </c>
      <c r="I292" s="254"/>
      <c r="J292" s="13">
        <v>1659349.9829260199</v>
      </c>
      <c r="K292" s="13">
        <v>822026.84871218703</v>
      </c>
      <c r="L292" s="13">
        <v>254923.764800865</v>
      </c>
    </row>
    <row r="293" spans="2:12" s="1" customFormat="1" ht="21.5" customHeight="1" x14ac:dyDescent="0.2">
      <c r="B293" s="62">
        <v>44958</v>
      </c>
      <c r="C293" s="63">
        <v>53540</v>
      </c>
      <c r="D293" s="13">
        <v>282</v>
      </c>
      <c r="E293" s="64">
        <v>8582</v>
      </c>
      <c r="F293" s="270"/>
      <c r="G293" s="270"/>
      <c r="H293" s="254">
        <v>2295336.1586210001</v>
      </c>
      <c r="I293" s="254"/>
      <c r="J293" s="13">
        <v>1434679.86211571</v>
      </c>
      <c r="K293" s="13">
        <v>708919.79394917097</v>
      </c>
      <c r="L293" s="13">
        <v>218916.27175118099</v>
      </c>
    </row>
    <row r="294" spans="2:12" s="1" customFormat="1" ht="21.5" customHeight="1" x14ac:dyDescent="0.2">
      <c r="B294" s="62">
        <v>44958</v>
      </c>
      <c r="C294" s="63">
        <v>53571</v>
      </c>
      <c r="D294" s="13">
        <v>283</v>
      </c>
      <c r="E294" s="64">
        <v>8613</v>
      </c>
      <c r="F294" s="270"/>
      <c r="G294" s="270"/>
      <c r="H294" s="254">
        <v>1958492.35568</v>
      </c>
      <c r="I294" s="254"/>
      <c r="J294" s="13">
        <v>1222062.3490595799</v>
      </c>
      <c r="K294" s="13">
        <v>602323.15231955098</v>
      </c>
      <c r="L294" s="13">
        <v>185211.14531203301</v>
      </c>
    </row>
    <row r="295" spans="2:12" s="1" customFormat="1" ht="21.5" customHeight="1" x14ac:dyDescent="0.2">
      <c r="B295" s="62">
        <v>44958</v>
      </c>
      <c r="C295" s="63">
        <v>53601</v>
      </c>
      <c r="D295" s="13">
        <v>284</v>
      </c>
      <c r="E295" s="64">
        <v>8643</v>
      </c>
      <c r="F295" s="270"/>
      <c r="G295" s="270"/>
      <c r="H295" s="254">
        <v>1667185.8482590001</v>
      </c>
      <c r="I295" s="254"/>
      <c r="J295" s="13">
        <v>1038585.03072591</v>
      </c>
      <c r="K295" s="13">
        <v>510631.99024370301</v>
      </c>
      <c r="L295" s="13">
        <v>156372.962101588</v>
      </c>
    </row>
    <row r="296" spans="2:12" s="1" customFormat="1" ht="21.5" customHeight="1" x14ac:dyDescent="0.2">
      <c r="B296" s="62">
        <v>44958</v>
      </c>
      <c r="C296" s="63">
        <v>53632</v>
      </c>
      <c r="D296" s="13">
        <v>285</v>
      </c>
      <c r="E296" s="64">
        <v>8674</v>
      </c>
      <c r="F296" s="270"/>
      <c r="G296" s="270"/>
      <c r="H296" s="254">
        <v>1425813.59</v>
      </c>
      <c r="I296" s="254"/>
      <c r="J296" s="13">
        <v>886714.01436545094</v>
      </c>
      <c r="K296" s="13">
        <v>434854.15666108701</v>
      </c>
      <c r="L296" s="13">
        <v>132603.164703227</v>
      </c>
    </row>
    <row r="297" spans="2:12" s="1" customFormat="1" ht="21.5" customHeight="1" x14ac:dyDescent="0.2">
      <c r="B297" s="62">
        <v>44958</v>
      </c>
      <c r="C297" s="63">
        <v>53662</v>
      </c>
      <c r="D297" s="13">
        <v>286</v>
      </c>
      <c r="E297" s="64">
        <v>8704</v>
      </c>
      <c r="F297" s="270"/>
      <c r="G297" s="270"/>
      <c r="H297" s="254">
        <v>1217981.8700000001</v>
      </c>
      <c r="I297" s="254"/>
      <c r="J297" s="13">
        <v>756220.082979272</v>
      </c>
      <c r="K297" s="13">
        <v>369945.73713878001</v>
      </c>
      <c r="L297" s="13">
        <v>112347.748686687</v>
      </c>
    </row>
    <row r="298" spans="2:12" s="1" customFormat="1" ht="21.5" customHeight="1" x14ac:dyDescent="0.2">
      <c r="B298" s="62">
        <v>44958</v>
      </c>
      <c r="C298" s="63">
        <v>53693</v>
      </c>
      <c r="D298" s="13">
        <v>287</v>
      </c>
      <c r="E298" s="64">
        <v>8735</v>
      </c>
      <c r="F298" s="270"/>
      <c r="G298" s="270"/>
      <c r="H298" s="254">
        <v>1049667.94</v>
      </c>
      <c r="I298" s="254"/>
      <c r="J298" s="13">
        <v>650612.03834321303</v>
      </c>
      <c r="K298" s="13">
        <v>317472.42421851499</v>
      </c>
      <c r="L298" s="13">
        <v>96003.921822157004</v>
      </c>
    </row>
    <row r="299" spans="2:12" s="1" customFormat="1" ht="21.5" customHeight="1" x14ac:dyDescent="0.2">
      <c r="B299" s="62">
        <v>44958</v>
      </c>
      <c r="C299" s="63">
        <v>53724</v>
      </c>
      <c r="D299" s="13">
        <v>288</v>
      </c>
      <c r="E299" s="64">
        <v>8766</v>
      </c>
      <c r="F299" s="270"/>
      <c r="G299" s="270"/>
      <c r="H299" s="254">
        <v>922558.09</v>
      </c>
      <c r="I299" s="254"/>
      <c r="J299" s="13">
        <v>570856.12173457304</v>
      </c>
      <c r="K299" s="13">
        <v>277846.33278655302</v>
      </c>
      <c r="L299" s="13">
        <v>83665.084677536201</v>
      </c>
    </row>
    <row r="300" spans="2:12" s="1" customFormat="1" ht="21.5" customHeight="1" x14ac:dyDescent="0.2">
      <c r="B300" s="62">
        <v>44958</v>
      </c>
      <c r="C300" s="63">
        <v>53752</v>
      </c>
      <c r="D300" s="13">
        <v>289</v>
      </c>
      <c r="E300" s="64">
        <v>8794</v>
      </c>
      <c r="F300" s="270"/>
      <c r="G300" s="270"/>
      <c r="H300" s="254">
        <v>824678.6</v>
      </c>
      <c r="I300" s="254"/>
      <c r="J300" s="13">
        <v>509508.91705531901</v>
      </c>
      <c r="K300" s="13">
        <v>247417.78330942299</v>
      </c>
      <c r="L300" s="13">
        <v>74217.361166347793</v>
      </c>
    </row>
    <row r="301" spans="2:12" s="1" customFormat="1" ht="21.5" customHeight="1" x14ac:dyDescent="0.2">
      <c r="B301" s="62">
        <v>44958</v>
      </c>
      <c r="C301" s="63">
        <v>53783</v>
      </c>
      <c r="D301" s="13">
        <v>290</v>
      </c>
      <c r="E301" s="64">
        <v>8825</v>
      </c>
      <c r="F301" s="270"/>
      <c r="G301" s="270"/>
      <c r="H301" s="254">
        <v>739822.01</v>
      </c>
      <c r="I301" s="254"/>
      <c r="J301" s="13">
        <v>456306.957606023</v>
      </c>
      <c r="K301" s="13">
        <v>221019.354483245</v>
      </c>
      <c r="L301" s="13">
        <v>66017.872237721196</v>
      </c>
    </row>
    <row r="302" spans="2:12" s="1" customFormat="1" ht="21.5" customHeight="1" x14ac:dyDescent="0.2">
      <c r="B302" s="62">
        <v>44958</v>
      </c>
      <c r="C302" s="63">
        <v>53813</v>
      </c>
      <c r="D302" s="13">
        <v>291</v>
      </c>
      <c r="E302" s="64">
        <v>8855</v>
      </c>
      <c r="F302" s="270"/>
      <c r="G302" s="270"/>
      <c r="H302" s="254">
        <v>674360.09</v>
      </c>
      <c r="I302" s="254"/>
      <c r="J302" s="13">
        <v>415248.682795375</v>
      </c>
      <c r="K302" s="13">
        <v>200637.10196744199</v>
      </c>
      <c r="L302" s="13">
        <v>59684.085843458401</v>
      </c>
    </row>
    <row r="303" spans="2:12" s="1" customFormat="1" ht="21.5" customHeight="1" x14ac:dyDescent="0.2">
      <c r="B303" s="62">
        <v>44958</v>
      </c>
      <c r="C303" s="63">
        <v>53844</v>
      </c>
      <c r="D303" s="13">
        <v>292</v>
      </c>
      <c r="E303" s="64">
        <v>8886</v>
      </c>
      <c r="F303" s="270"/>
      <c r="G303" s="270"/>
      <c r="H303" s="254">
        <v>626416.79</v>
      </c>
      <c r="I303" s="254"/>
      <c r="J303" s="13">
        <v>385072.56009816797</v>
      </c>
      <c r="K303" s="13">
        <v>185583.62258149299</v>
      </c>
      <c r="L303" s="13">
        <v>54972.256925849797</v>
      </c>
    </row>
    <row r="304" spans="2:12" s="1" customFormat="1" ht="21.5" customHeight="1" x14ac:dyDescent="0.2">
      <c r="B304" s="62">
        <v>44958</v>
      </c>
      <c r="C304" s="63">
        <v>53874</v>
      </c>
      <c r="D304" s="13">
        <v>293</v>
      </c>
      <c r="E304" s="64">
        <v>8916</v>
      </c>
      <c r="F304" s="270"/>
      <c r="G304" s="270"/>
      <c r="H304" s="254">
        <v>587370.61</v>
      </c>
      <c r="I304" s="254"/>
      <c r="J304" s="13">
        <v>360477.32790594699</v>
      </c>
      <c r="K304" s="13">
        <v>173302.48812473699</v>
      </c>
      <c r="L304" s="13">
        <v>51123.9970561722</v>
      </c>
    </row>
    <row r="305" spans="2:12" s="1" customFormat="1" ht="21.5" customHeight="1" x14ac:dyDescent="0.2">
      <c r="B305" s="62">
        <v>44958</v>
      </c>
      <c r="C305" s="63">
        <v>53905</v>
      </c>
      <c r="D305" s="13">
        <v>294</v>
      </c>
      <c r="E305" s="64">
        <v>8947</v>
      </c>
      <c r="F305" s="270"/>
      <c r="G305" s="270"/>
      <c r="H305" s="254">
        <v>556817.04</v>
      </c>
      <c r="I305" s="254"/>
      <c r="J305" s="13">
        <v>341146.59375944099</v>
      </c>
      <c r="K305" s="13">
        <v>163591.96729039101</v>
      </c>
      <c r="L305" s="13">
        <v>48055.001799299302</v>
      </c>
    </row>
    <row r="306" spans="2:12" s="1" customFormat="1" ht="21.5" customHeight="1" x14ac:dyDescent="0.2">
      <c r="B306" s="62">
        <v>44958</v>
      </c>
      <c r="C306" s="63">
        <v>53936</v>
      </c>
      <c r="D306" s="13">
        <v>295</v>
      </c>
      <c r="E306" s="64">
        <v>8978</v>
      </c>
      <c r="F306" s="270"/>
      <c r="G306" s="270"/>
      <c r="H306" s="254">
        <v>528501.02</v>
      </c>
      <c r="I306" s="254"/>
      <c r="J306" s="13">
        <v>323248.95600482402</v>
      </c>
      <c r="K306" s="13">
        <v>154615.190382798</v>
      </c>
      <c r="L306" s="13">
        <v>45225.710862527303</v>
      </c>
    </row>
    <row r="307" spans="2:12" s="1" customFormat="1" ht="21.5" customHeight="1" x14ac:dyDescent="0.2">
      <c r="B307" s="62">
        <v>44958</v>
      </c>
      <c r="C307" s="63">
        <v>53966</v>
      </c>
      <c r="D307" s="13">
        <v>296</v>
      </c>
      <c r="E307" s="64">
        <v>9008</v>
      </c>
      <c r="F307" s="270"/>
      <c r="G307" s="270"/>
      <c r="H307" s="254">
        <v>505229.01</v>
      </c>
      <c r="I307" s="254"/>
      <c r="J307" s="13">
        <v>308507.79450538999</v>
      </c>
      <c r="K307" s="13">
        <v>147201.05985810701</v>
      </c>
      <c r="L307" s="13">
        <v>42880.541669560997</v>
      </c>
    </row>
    <row r="308" spans="2:12" s="1" customFormat="1" ht="21.5" customHeight="1" x14ac:dyDescent="0.2">
      <c r="B308" s="62">
        <v>44958</v>
      </c>
      <c r="C308" s="63">
        <v>53997</v>
      </c>
      <c r="D308" s="13">
        <v>297</v>
      </c>
      <c r="E308" s="64">
        <v>9039</v>
      </c>
      <c r="F308" s="270"/>
      <c r="G308" s="270"/>
      <c r="H308" s="254">
        <v>481924.11</v>
      </c>
      <c r="I308" s="254"/>
      <c r="J308" s="13">
        <v>293778.01665969298</v>
      </c>
      <c r="K308" s="13">
        <v>139816.421770833</v>
      </c>
      <c r="L308" s="13">
        <v>40556.841797072899</v>
      </c>
    </row>
    <row r="309" spans="2:12" s="1" customFormat="1" ht="21.5" customHeight="1" x14ac:dyDescent="0.2">
      <c r="B309" s="62">
        <v>44958</v>
      </c>
      <c r="C309" s="63">
        <v>54027</v>
      </c>
      <c r="D309" s="13">
        <v>298</v>
      </c>
      <c r="E309" s="64">
        <v>9069</v>
      </c>
      <c r="F309" s="270"/>
      <c r="G309" s="270"/>
      <c r="H309" s="254">
        <v>460056.52</v>
      </c>
      <c r="I309" s="254"/>
      <c r="J309" s="13">
        <v>279987.33760383801</v>
      </c>
      <c r="K309" s="13">
        <v>132925.115692878</v>
      </c>
      <c r="L309" s="13">
        <v>38399.810025385297</v>
      </c>
    </row>
    <row r="310" spans="2:12" s="1" customFormat="1" ht="21.5" customHeight="1" x14ac:dyDescent="0.2">
      <c r="B310" s="62">
        <v>44958</v>
      </c>
      <c r="C310" s="63">
        <v>54058</v>
      </c>
      <c r="D310" s="13">
        <v>299</v>
      </c>
      <c r="E310" s="64">
        <v>9100</v>
      </c>
      <c r="F310" s="270"/>
      <c r="G310" s="270"/>
      <c r="H310" s="254">
        <v>440993.06</v>
      </c>
      <c r="I310" s="254"/>
      <c r="J310" s="13">
        <v>267930.24109331198</v>
      </c>
      <c r="K310" s="13">
        <v>126877.462364063</v>
      </c>
      <c r="L310" s="13">
        <v>36497.501262430997</v>
      </c>
    </row>
    <row r="311" spans="2:12" s="1" customFormat="1" ht="21.5" customHeight="1" x14ac:dyDescent="0.2">
      <c r="B311" s="62">
        <v>44958</v>
      </c>
      <c r="C311" s="63">
        <v>54089</v>
      </c>
      <c r="D311" s="13">
        <v>300</v>
      </c>
      <c r="E311" s="64">
        <v>9131</v>
      </c>
      <c r="F311" s="270"/>
      <c r="G311" s="270"/>
      <c r="H311" s="254">
        <v>421903.17</v>
      </c>
      <c r="I311" s="254"/>
      <c r="J311" s="13">
        <v>255897.20800297099</v>
      </c>
      <c r="K311" s="13">
        <v>120871.07631484</v>
      </c>
      <c r="L311" s="13">
        <v>34622.438884787603</v>
      </c>
    </row>
    <row r="312" spans="2:12" s="1" customFormat="1" ht="21.5" customHeight="1" x14ac:dyDescent="0.2">
      <c r="B312" s="62">
        <v>44958</v>
      </c>
      <c r="C312" s="63">
        <v>54118</v>
      </c>
      <c r="D312" s="13">
        <v>301</v>
      </c>
      <c r="E312" s="64">
        <v>9160</v>
      </c>
      <c r="F312" s="270"/>
      <c r="G312" s="270"/>
      <c r="H312" s="254">
        <v>405728.83</v>
      </c>
      <c r="I312" s="254"/>
      <c r="J312" s="13">
        <v>245696.49965077301</v>
      </c>
      <c r="K312" s="13">
        <v>115776.722990742</v>
      </c>
      <c r="L312" s="13">
        <v>33031.786908074202</v>
      </c>
    </row>
    <row r="313" spans="2:12" s="1" customFormat="1" ht="21.5" customHeight="1" x14ac:dyDescent="0.2">
      <c r="B313" s="62">
        <v>44958</v>
      </c>
      <c r="C313" s="63">
        <v>54149</v>
      </c>
      <c r="D313" s="13">
        <v>302</v>
      </c>
      <c r="E313" s="64">
        <v>9191</v>
      </c>
      <c r="F313" s="270"/>
      <c r="G313" s="270"/>
      <c r="H313" s="254">
        <v>389527.41</v>
      </c>
      <c r="I313" s="254"/>
      <c r="J313" s="13">
        <v>235485.35485822</v>
      </c>
      <c r="K313" s="13">
        <v>110682.83625786399</v>
      </c>
      <c r="L313" s="13">
        <v>31444.7187271359</v>
      </c>
    </row>
    <row r="314" spans="2:12" s="1" customFormat="1" ht="21.5" customHeight="1" x14ac:dyDescent="0.2">
      <c r="B314" s="62">
        <v>44958</v>
      </c>
      <c r="C314" s="63">
        <v>54179</v>
      </c>
      <c r="D314" s="13">
        <v>303</v>
      </c>
      <c r="E314" s="64">
        <v>9221</v>
      </c>
      <c r="F314" s="270"/>
      <c r="G314" s="270"/>
      <c r="H314" s="254">
        <v>373298.87</v>
      </c>
      <c r="I314" s="254"/>
      <c r="J314" s="13">
        <v>225304.11062476801</v>
      </c>
      <c r="K314" s="13">
        <v>105636.80542744399</v>
      </c>
      <c r="L314" s="13">
        <v>29888.1323385582</v>
      </c>
    </row>
    <row r="315" spans="2:12" s="1" customFormat="1" ht="21.5" customHeight="1" x14ac:dyDescent="0.2">
      <c r="B315" s="62">
        <v>44958</v>
      </c>
      <c r="C315" s="63">
        <v>54210</v>
      </c>
      <c r="D315" s="13">
        <v>304</v>
      </c>
      <c r="E315" s="64">
        <v>9252</v>
      </c>
      <c r="F315" s="270"/>
      <c r="G315" s="270"/>
      <c r="H315" s="254">
        <v>357043.17</v>
      </c>
      <c r="I315" s="254"/>
      <c r="J315" s="13">
        <v>215127.50920497999</v>
      </c>
      <c r="K315" s="13">
        <v>100608.85016074601</v>
      </c>
      <c r="L315" s="13">
        <v>28344.9910018644</v>
      </c>
    </row>
    <row r="316" spans="2:12" s="1" customFormat="1" ht="21.5" customHeight="1" x14ac:dyDescent="0.2">
      <c r="B316" s="62">
        <v>44958</v>
      </c>
      <c r="C316" s="63">
        <v>54240</v>
      </c>
      <c r="D316" s="13">
        <v>305</v>
      </c>
      <c r="E316" s="64">
        <v>9282</v>
      </c>
      <c r="F316" s="270"/>
      <c r="G316" s="270"/>
      <c r="H316" s="254">
        <v>341805.61</v>
      </c>
      <c r="I316" s="254"/>
      <c r="J316" s="13">
        <v>205608.45325093201</v>
      </c>
      <c r="K316" s="13">
        <v>95920.397527564201</v>
      </c>
      <c r="L316" s="13">
        <v>26913.3148019902</v>
      </c>
    </row>
    <row r="317" spans="2:12" s="1" customFormat="1" ht="21.5" customHeight="1" x14ac:dyDescent="0.2">
      <c r="B317" s="62">
        <v>44958</v>
      </c>
      <c r="C317" s="63">
        <v>54271</v>
      </c>
      <c r="D317" s="13">
        <v>306</v>
      </c>
      <c r="E317" s="64">
        <v>9313</v>
      </c>
      <c r="F317" s="270"/>
      <c r="G317" s="270"/>
      <c r="H317" s="254">
        <v>326541.95</v>
      </c>
      <c r="I317" s="254"/>
      <c r="J317" s="13">
        <v>196093.65456806801</v>
      </c>
      <c r="K317" s="13">
        <v>91248.899908822495</v>
      </c>
      <c r="L317" s="13">
        <v>25494.146567051899</v>
      </c>
    </row>
    <row r="318" spans="2:12" s="1" customFormat="1" ht="21.5" customHeight="1" x14ac:dyDescent="0.2">
      <c r="B318" s="62">
        <v>44958</v>
      </c>
      <c r="C318" s="63">
        <v>54302</v>
      </c>
      <c r="D318" s="13">
        <v>307</v>
      </c>
      <c r="E318" s="64">
        <v>9344</v>
      </c>
      <c r="F318" s="270"/>
      <c r="G318" s="270"/>
      <c r="H318" s="254">
        <v>311252.15999999997</v>
      </c>
      <c r="I318" s="254"/>
      <c r="J318" s="13">
        <v>186594.875155227</v>
      </c>
      <c r="K318" s="13">
        <v>86607.978388023796</v>
      </c>
      <c r="L318" s="13">
        <v>24095.023925314101</v>
      </c>
    </row>
    <row r="319" spans="2:12" s="1" customFormat="1" ht="21.5" customHeight="1" x14ac:dyDescent="0.2">
      <c r="B319" s="62">
        <v>44958</v>
      </c>
      <c r="C319" s="63">
        <v>54332</v>
      </c>
      <c r="D319" s="13">
        <v>308</v>
      </c>
      <c r="E319" s="64">
        <v>9374</v>
      </c>
      <c r="F319" s="270"/>
      <c r="G319" s="270"/>
      <c r="H319" s="254">
        <v>295936.95</v>
      </c>
      <c r="I319" s="254"/>
      <c r="J319" s="13">
        <v>177122.23821881099</v>
      </c>
      <c r="K319" s="13">
        <v>82008.9116962064</v>
      </c>
      <c r="L319" s="13">
        <v>22722.001938761201</v>
      </c>
    </row>
    <row r="320" spans="2:12" s="1" customFormat="1" ht="21.5" customHeight="1" x14ac:dyDescent="0.2">
      <c r="B320" s="62">
        <v>44958</v>
      </c>
      <c r="C320" s="63">
        <v>54363</v>
      </c>
      <c r="D320" s="13">
        <v>309</v>
      </c>
      <c r="E320" s="64">
        <v>9405</v>
      </c>
      <c r="F320" s="270"/>
      <c r="G320" s="270"/>
      <c r="H320" s="254">
        <v>282489.32</v>
      </c>
      <c r="I320" s="254"/>
      <c r="J320" s="13">
        <v>168786.88967397501</v>
      </c>
      <c r="K320" s="13">
        <v>77950.832943186499</v>
      </c>
      <c r="L320" s="13">
        <v>21506.162536150201</v>
      </c>
    </row>
    <row r="321" spans="2:12" s="1" customFormat="1" ht="21.5" customHeight="1" x14ac:dyDescent="0.2">
      <c r="B321" s="62">
        <v>44958</v>
      </c>
      <c r="C321" s="63">
        <v>54393</v>
      </c>
      <c r="D321" s="13">
        <v>310</v>
      </c>
      <c r="E321" s="64">
        <v>9435</v>
      </c>
      <c r="F321" s="270"/>
      <c r="G321" s="270"/>
      <c r="H321" s="254">
        <v>269017.09000000003</v>
      </c>
      <c r="I321" s="254"/>
      <c r="J321" s="13">
        <v>160473.41986033201</v>
      </c>
      <c r="K321" s="13">
        <v>73929.015910018497</v>
      </c>
      <c r="L321" s="13">
        <v>20312.958077250099</v>
      </c>
    </row>
    <row r="322" spans="2:12" s="1" customFormat="1" ht="21.5" customHeight="1" x14ac:dyDescent="0.2">
      <c r="B322" s="62">
        <v>44958</v>
      </c>
      <c r="C322" s="63">
        <v>54424</v>
      </c>
      <c r="D322" s="13">
        <v>311</v>
      </c>
      <c r="E322" s="64">
        <v>9466</v>
      </c>
      <c r="F322" s="270"/>
      <c r="G322" s="270"/>
      <c r="H322" s="254">
        <v>255520.12</v>
      </c>
      <c r="I322" s="254"/>
      <c r="J322" s="13">
        <v>152163.72076262801</v>
      </c>
      <c r="K322" s="13">
        <v>69922.513161075098</v>
      </c>
      <c r="L322" s="13">
        <v>19130.745573534801</v>
      </c>
    </row>
    <row r="323" spans="2:12" s="1" customFormat="1" ht="21.5" customHeight="1" x14ac:dyDescent="0.2">
      <c r="B323" s="62">
        <v>44958</v>
      </c>
      <c r="C323" s="63">
        <v>54455</v>
      </c>
      <c r="D323" s="13">
        <v>312</v>
      </c>
      <c r="E323" s="64">
        <v>9497</v>
      </c>
      <c r="F323" s="270"/>
      <c r="G323" s="270"/>
      <c r="H323" s="254">
        <v>241993.19</v>
      </c>
      <c r="I323" s="254"/>
      <c r="J323" s="13">
        <v>143863.93667117201</v>
      </c>
      <c r="K323" s="13">
        <v>65940.455541128496</v>
      </c>
      <c r="L323" s="13">
        <v>17964.843127383101</v>
      </c>
    </row>
    <row r="324" spans="2:12" s="1" customFormat="1" ht="21.5" customHeight="1" x14ac:dyDescent="0.2">
      <c r="B324" s="62">
        <v>44958</v>
      </c>
      <c r="C324" s="63">
        <v>54483</v>
      </c>
      <c r="D324" s="13">
        <v>313</v>
      </c>
      <c r="E324" s="64">
        <v>9525</v>
      </c>
      <c r="F324" s="270"/>
      <c r="G324" s="270"/>
      <c r="H324" s="254">
        <v>229430.47</v>
      </c>
      <c r="I324" s="254"/>
      <c r="J324" s="13">
        <v>136186.48580319999</v>
      </c>
      <c r="K324" s="13">
        <v>62278.068164335302</v>
      </c>
      <c r="L324" s="13">
        <v>16902.137478713401</v>
      </c>
    </row>
    <row r="325" spans="2:12" s="1" customFormat="1" ht="21.5" customHeight="1" x14ac:dyDescent="0.2">
      <c r="B325" s="62">
        <v>44958</v>
      </c>
      <c r="C325" s="63">
        <v>54514</v>
      </c>
      <c r="D325" s="13">
        <v>314</v>
      </c>
      <c r="E325" s="64">
        <v>9556</v>
      </c>
      <c r="F325" s="270"/>
      <c r="G325" s="270"/>
      <c r="H325" s="254">
        <v>217319.98</v>
      </c>
      <c r="I325" s="254"/>
      <c r="J325" s="13">
        <v>128779.090630832</v>
      </c>
      <c r="K325" s="13">
        <v>58740.895907342798</v>
      </c>
      <c r="L325" s="13">
        <v>15874.6326042946</v>
      </c>
    </row>
    <row r="326" spans="2:12" s="1" customFormat="1" ht="21.5" customHeight="1" x14ac:dyDescent="0.2">
      <c r="B326" s="62">
        <v>44958</v>
      </c>
      <c r="C326" s="63">
        <v>54544</v>
      </c>
      <c r="D326" s="13">
        <v>315</v>
      </c>
      <c r="E326" s="64">
        <v>9586</v>
      </c>
      <c r="F326" s="270"/>
      <c r="G326" s="270"/>
      <c r="H326" s="254">
        <v>205606.55</v>
      </c>
      <c r="I326" s="254"/>
      <c r="J326" s="13">
        <v>121637.98125595901</v>
      </c>
      <c r="K326" s="13">
        <v>55347.012435942299</v>
      </c>
      <c r="L326" s="13">
        <v>14896.127590685999</v>
      </c>
    </row>
    <row r="327" spans="2:12" s="1" customFormat="1" ht="21.5" customHeight="1" x14ac:dyDescent="0.2">
      <c r="B327" s="62">
        <v>44958</v>
      </c>
      <c r="C327" s="63">
        <v>54575</v>
      </c>
      <c r="D327" s="13">
        <v>316</v>
      </c>
      <c r="E327" s="64">
        <v>9617</v>
      </c>
      <c r="F327" s="270"/>
      <c r="G327" s="270"/>
      <c r="H327" s="254">
        <v>193872.28</v>
      </c>
      <c r="I327" s="254"/>
      <c r="J327" s="13">
        <v>114501.388933366</v>
      </c>
      <c r="K327" s="13">
        <v>51967.260956628197</v>
      </c>
      <c r="L327" s="13">
        <v>13927.258836315899</v>
      </c>
    </row>
    <row r="328" spans="2:12" s="1" customFormat="1" ht="21.5" customHeight="1" x14ac:dyDescent="0.2">
      <c r="B328" s="62">
        <v>44958</v>
      </c>
      <c r="C328" s="63">
        <v>54605</v>
      </c>
      <c r="D328" s="13">
        <v>317</v>
      </c>
      <c r="E328" s="64">
        <v>9647</v>
      </c>
      <c r="F328" s="270"/>
      <c r="G328" s="270"/>
      <c r="H328" s="254">
        <v>182701.48</v>
      </c>
      <c r="I328" s="254"/>
      <c r="J328" s="13">
        <v>107726.776046018</v>
      </c>
      <c r="K328" s="13">
        <v>48772.217554766299</v>
      </c>
      <c r="L328" s="13">
        <v>13017.404665935899</v>
      </c>
    </row>
    <row r="329" spans="2:12" s="1" customFormat="1" ht="21.5" customHeight="1" x14ac:dyDescent="0.2">
      <c r="B329" s="62">
        <v>44958</v>
      </c>
      <c r="C329" s="63">
        <v>54636</v>
      </c>
      <c r="D329" s="13">
        <v>318</v>
      </c>
      <c r="E329" s="64">
        <v>9678</v>
      </c>
      <c r="F329" s="270"/>
      <c r="G329" s="270"/>
      <c r="H329" s="254">
        <v>171510.59</v>
      </c>
      <c r="I329" s="254"/>
      <c r="J329" s="13">
        <v>100956.739788536</v>
      </c>
      <c r="K329" s="13">
        <v>45590.908837035196</v>
      </c>
      <c r="L329" s="13">
        <v>12116.7674485315</v>
      </c>
    </row>
    <row r="330" spans="2:12" s="1" customFormat="1" ht="21.5" customHeight="1" x14ac:dyDescent="0.2">
      <c r="B330" s="62">
        <v>44958</v>
      </c>
      <c r="C330" s="63">
        <v>54667</v>
      </c>
      <c r="D330" s="13">
        <v>319</v>
      </c>
      <c r="E330" s="64">
        <v>9709</v>
      </c>
      <c r="F330" s="270"/>
      <c r="G330" s="270"/>
      <c r="H330" s="254">
        <v>161222.67000000001</v>
      </c>
      <c r="I330" s="254"/>
      <c r="J330" s="13">
        <v>94739.974767895197</v>
      </c>
      <c r="K330" s="13">
        <v>42674.6816505108</v>
      </c>
      <c r="L330" s="13">
        <v>11293.6788157664</v>
      </c>
    </row>
    <row r="331" spans="2:12" s="1" customFormat="1" ht="21.5" customHeight="1" x14ac:dyDescent="0.2">
      <c r="B331" s="62">
        <v>44958</v>
      </c>
      <c r="C331" s="63">
        <v>54697</v>
      </c>
      <c r="D331" s="13">
        <v>320</v>
      </c>
      <c r="E331" s="64">
        <v>9739</v>
      </c>
      <c r="F331" s="270"/>
      <c r="G331" s="270"/>
      <c r="H331" s="254">
        <v>150915.76999999999</v>
      </c>
      <c r="I331" s="254"/>
      <c r="J331" s="13">
        <v>88537.721194122496</v>
      </c>
      <c r="K331" s="13">
        <v>39782.780390491302</v>
      </c>
      <c r="L331" s="13">
        <v>10485.1912978235</v>
      </c>
    </row>
    <row r="332" spans="2:12" s="1" customFormat="1" ht="21.5" customHeight="1" x14ac:dyDescent="0.2">
      <c r="B332" s="62">
        <v>44958</v>
      </c>
      <c r="C332" s="63">
        <v>54728</v>
      </c>
      <c r="D332" s="13">
        <v>321</v>
      </c>
      <c r="E332" s="64">
        <v>9770</v>
      </c>
      <c r="F332" s="270"/>
      <c r="G332" s="270"/>
      <c r="H332" s="254">
        <v>140589.85</v>
      </c>
      <c r="I332" s="254"/>
      <c r="J332" s="13">
        <v>82339.924134519606</v>
      </c>
      <c r="K332" s="13">
        <v>36903.822095408497</v>
      </c>
      <c r="L332" s="13">
        <v>9685.2133849596594</v>
      </c>
    </row>
    <row r="333" spans="2:12" s="1" customFormat="1" ht="21.5" customHeight="1" x14ac:dyDescent="0.2">
      <c r="B333" s="62">
        <v>44958</v>
      </c>
      <c r="C333" s="63">
        <v>54758</v>
      </c>
      <c r="D333" s="13">
        <v>322</v>
      </c>
      <c r="E333" s="64">
        <v>9800</v>
      </c>
      <c r="F333" s="270"/>
      <c r="G333" s="270"/>
      <c r="H333" s="254">
        <v>130244.84</v>
      </c>
      <c r="I333" s="254"/>
      <c r="J333" s="13">
        <v>76155.904728553796</v>
      </c>
      <c r="K333" s="13">
        <v>34048.206060878198</v>
      </c>
      <c r="L333" s="13">
        <v>8899.1425532264293</v>
      </c>
    </row>
    <row r="334" spans="2:12" s="1" customFormat="1" ht="21.5" customHeight="1" x14ac:dyDescent="0.2">
      <c r="B334" s="62">
        <v>44958</v>
      </c>
      <c r="C334" s="63">
        <v>54789</v>
      </c>
      <c r="D334" s="13">
        <v>323</v>
      </c>
      <c r="E334" s="64">
        <v>9831</v>
      </c>
      <c r="F334" s="270"/>
      <c r="G334" s="270"/>
      <c r="H334" s="254">
        <v>119881.56</v>
      </c>
      <c r="I334" s="254"/>
      <c r="J334" s="13">
        <v>69977.467318360301</v>
      </c>
      <c r="K334" s="13">
        <v>31206.349327938598</v>
      </c>
      <c r="L334" s="13">
        <v>8121.8228825872302</v>
      </c>
    </row>
    <row r="335" spans="2:12" s="1" customFormat="1" ht="21.5" customHeight="1" x14ac:dyDescent="0.2">
      <c r="B335" s="62">
        <v>44958</v>
      </c>
      <c r="C335" s="63">
        <v>54820</v>
      </c>
      <c r="D335" s="13">
        <v>324</v>
      </c>
      <c r="E335" s="64">
        <v>9862</v>
      </c>
      <c r="F335" s="270"/>
      <c r="G335" s="270"/>
      <c r="H335" s="254">
        <v>110431.87</v>
      </c>
      <c r="I335" s="254"/>
      <c r="J335" s="13">
        <v>64352.146823560201</v>
      </c>
      <c r="K335" s="13">
        <v>28624.761596841501</v>
      </c>
      <c r="L335" s="13">
        <v>7418.3794973666199</v>
      </c>
    </row>
    <row r="336" spans="2:12" s="1" customFormat="1" ht="21.5" customHeight="1" x14ac:dyDescent="0.2">
      <c r="B336" s="62">
        <v>44958</v>
      </c>
      <c r="C336" s="63">
        <v>54848</v>
      </c>
      <c r="D336" s="13">
        <v>325</v>
      </c>
      <c r="E336" s="64">
        <v>9890</v>
      </c>
      <c r="F336" s="270"/>
      <c r="G336" s="270"/>
      <c r="H336" s="254">
        <v>100964.64</v>
      </c>
      <c r="I336" s="254"/>
      <c r="J336" s="13">
        <v>58745.152768401</v>
      </c>
      <c r="K336" s="13">
        <v>26070.657982055101</v>
      </c>
      <c r="L336" s="13">
        <v>6730.6060509356103</v>
      </c>
    </row>
    <row r="337" spans="2:12" s="1" customFormat="1" ht="21.5" customHeight="1" x14ac:dyDescent="0.2">
      <c r="B337" s="62">
        <v>44958</v>
      </c>
      <c r="C337" s="63">
        <v>54879</v>
      </c>
      <c r="D337" s="13">
        <v>326</v>
      </c>
      <c r="E337" s="64">
        <v>9921</v>
      </c>
      <c r="F337" s="270"/>
      <c r="G337" s="270"/>
      <c r="H337" s="254">
        <v>91479.82</v>
      </c>
      <c r="I337" s="254"/>
      <c r="J337" s="13">
        <v>53136.239640154301</v>
      </c>
      <c r="K337" s="13">
        <v>23521.4919071441</v>
      </c>
      <c r="L337" s="13">
        <v>6046.7729752567402</v>
      </c>
    </row>
    <row r="338" spans="2:12" s="1" customFormat="1" ht="21.5" customHeight="1" x14ac:dyDescent="0.2">
      <c r="B338" s="62">
        <v>44958</v>
      </c>
      <c r="C338" s="63">
        <v>54909</v>
      </c>
      <c r="D338" s="13">
        <v>327</v>
      </c>
      <c r="E338" s="64">
        <v>9951</v>
      </c>
      <c r="F338" s="270"/>
      <c r="G338" s="270"/>
      <c r="H338" s="254">
        <v>81977.37</v>
      </c>
      <c r="I338" s="254"/>
      <c r="J338" s="13">
        <v>47538.563802151497</v>
      </c>
      <c r="K338" s="13">
        <v>20991.8092767944</v>
      </c>
      <c r="L338" s="13">
        <v>5374.3352520856197</v>
      </c>
    </row>
    <row r="339" spans="2:12" s="1" customFormat="1" ht="21.5" customHeight="1" x14ac:dyDescent="0.2">
      <c r="B339" s="62">
        <v>44958</v>
      </c>
      <c r="C339" s="63">
        <v>54940</v>
      </c>
      <c r="D339" s="13">
        <v>328</v>
      </c>
      <c r="E339" s="64">
        <v>9982</v>
      </c>
      <c r="F339" s="270"/>
      <c r="G339" s="270"/>
      <c r="H339" s="254">
        <v>72528.2</v>
      </c>
      <c r="I339" s="254"/>
      <c r="J339" s="13">
        <v>41987.667969385802</v>
      </c>
      <c r="K339" s="13">
        <v>18493.5234346375</v>
      </c>
      <c r="L339" s="13">
        <v>4714.66852323904</v>
      </c>
    </row>
    <row r="340" spans="2:12" s="1" customFormat="1" ht="21.5" customHeight="1" x14ac:dyDescent="0.2">
      <c r="B340" s="62">
        <v>44958</v>
      </c>
      <c r="C340" s="63">
        <v>54970</v>
      </c>
      <c r="D340" s="13">
        <v>329</v>
      </c>
      <c r="E340" s="64">
        <v>10012</v>
      </c>
      <c r="F340" s="270"/>
      <c r="G340" s="270"/>
      <c r="H340" s="254">
        <v>63061.59</v>
      </c>
      <c r="I340" s="254"/>
      <c r="J340" s="13">
        <v>36447.381439277</v>
      </c>
      <c r="K340" s="13">
        <v>16013.785499613001</v>
      </c>
      <c r="L340" s="13">
        <v>4065.7586290635099</v>
      </c>
    </row>
    <row r="341" spans="2:12" s="1" customFormat="1" ht="21.5" customHeight="1" x14ac:dyDescent="0.2">
      <c r="B341" s="62">
        <v>44958</v>
      </c>
      <c r="C341" s="63">
        <v>55001</v>
      </c>
      <c r="D341" s="13">
        <v>330</v>
      </c>
      <c r="E341" s="64">
        <v>10043</v>
      </c>
      <c r="F341" s="270"/>
      <c r="G341" s="270"/>
      <c r="H341" s="254">
        <v>54710.96</v>
      </c>
      <c r="I341" s="254"/>
      <c r="J341" s="13">
        <v>31567.3793772278</v>
      </c>
      <c r="K341" s="13">
        <v>13834.3990160229</v>
      </c>
      <c r="L341" s="13">
        <v>3497.5545972678401</v>
      </c>
    </row>
    <row r="342" spans="2:12" s="1" customFormat="1" ht="21.5" customHeight="1" x14ac:dyDescent="0.2">
      <c r="B342" s="62">
        <v>44958</v>
      </c>
      <c r="C342" s="63">
        <v>55032</v>
      </c>
      <c r="D342" s="13">
        <v>331</v>
      </c>
      <c r="E342" s="64">
        <v>10074</v>
      </c>
      <c r="F342" s="270"/>
      <c r="G342" s="270"/>
      <c r="H342" s="254">
        <v>46344.959999999999</v>
      </c>
      <c r="I342" s="254"/>
      <c r="J342" s="13">
        <v>26694.972945923</v>
      </c>
      <c r="K342" s="13">
        <v>11669.314531837401</v>
      </c>
      <c r="L342" s="13">
        <v>2937.6913904605499</v>
      </c>
    </row>
    <row r="343" spans="2:12" s="1" customFormat="1" ht="21.5" customHeight="1" x14ac:dyDescent="0.2">
      <c r="B343" s="62">
        <v>44958</v>
      </c>
      <c r="C343" s="63">
        <v>55062</v>
      </c>
      <c r="D343" s="13">
        <v>332</v>
      </c>
      <c r="E343" s="64">
        <v>10104</v>
      </c>
      <c r="F343" s="270"/>
      <c r="G343" s="270"/>
      <c r="H343" s="254">
        <v>37963.53</v>
      </c>
      <c r="I343" s="254"/>
      <c r="J343" s="13">
        <v>21831.326350242201</v>
      </c>
      <c r="K343" s="13">
        <v>9519.7545265857007</v>
      </c>
      <c r="L343" s="13">
        <v>2386.7265157296401</v>
      </c>
    </row>
    <row r="344" spans="2:12" s="1" customFormat="1" ht="21.5" customHeight="1" x14ac:dyDescent="0.2">
      <c r="B344" s="62">
        <v>44958</v>
      </c>
      <c r="C344" s="63">
        <v>55093</v>
      </c>
      <c r="D344" s="13">
        <v>333</v>
      </c>
      <c r="E344" s="64">
        <v>10135</v>
      </c>
      <c r="F344" s="270"/>
      <c r="G344" s="270"/>
      <c r="H344" s="254">
        <v>30939.4</v>
      </c>
      <c r="I344" s="254"/>
      <c r="J344" s="13">
        <v>17761.850082259502</v>
      </c>
      <c r="K344" s="13">
        <v>7725.52355641951</v>
      </c>
      <c r="L344" s="13">
        <v>1928.6856478572699</v>
      </c>
    </row>
    <row r="345" spans="2:12" s="1" customFormat="1" ht="21.5" customHeight="1" x14ac:dyDescent="0.2">
      <c r="B345" s="62">
        <v>44958</v>
      </c>
      <c r="C345" s="63">
        <v>55123</v>
      </c>
      <c r="D345" s="13">
        <v>334</v>
      </c>
      <c r="E345" s="64">
        <v>10165</v>
      </c>
      <c r="F345" s="270"/>
      <c r="G345" s="270"/>
      <c r="H345" s="254">
        <v>26403.58</v>
      </c>
      <c r="I345" s="254"/>
      <c r="J345" s="13">
        <v>15133.0228919765</v>
      </c>
      <c r="K345" s="13">
        <v>6565.9138076096197</v>
      </c>
      <c r="L345" s="13">
        <v>1632.4684192268501</v>
      </c>
    </row>
    <row r="346" spans="2:12" s="1" customFormat="1" ht="21.5" customHeight="1" x14ac:dyDescent="0.2">
      <c r="B346" s="62">
        <v>44958</v>
      </c>
      <c r="C346" s="63">
        <v>55154</v>
      </c>
      <c r="D346" s="13">
        <v>335</v>
      </c>
      <c r="E346" s="64">
        <v>10196</v>
      </c>
      <c r="F346" s="270"/>
      <c r="G346" s="270"/>
      <c r="H346" s="254">
        <v>21861.8</v>
      </c>
      <c r="I346" s="254"/>
      <c r="J346" s="13">
        <v>12508.6824973771</v>
      </c>
      <c r="K346" s="13">
        <v>5413.4627198109902</v>
      </c>
      <c r="L346" s="13">
        <v>1340.23631374517</v>
      </c>
    </row>
    <row r="347" spans="2:12" s="1" customFormat="1" ht="21.5" customHeight="1" x14ac:dyDescent="0.2">
      <c r="B347" s="62">
        <v>44958</v>
      </c>
      <c r="C347" s="63">
        <v>55185</v>
      </c>
      <c r="D347" s="13">
        <v>336</v>
      </c>
      <c r="E347" s="64">
        <v>10227</v>
      </c>
      <c r="F347" s="270"/>
      <c r="G347" s="270"/>
      <c r="H347" s="254">
        <v>17313.990000000002</v>
      </c>
      <c r="I347" s="254"/>
      <c r="J347" s="13">
        <v>9889.7563832966007</v>
      </c>
      <c r="K347" s="13">
        <v>4269.1682186794196</v>
      </c>
      <c r="L347" s="13">
        <v>1052.46125773119</v>
      </c>
    </row>
    <row r="348" spans="2:12" s="1" customFormat="1" ht="21.5" customHeight="1" x14ac:dyDescent="0.2">
      <c r="B348" s="62">
        <v>44958</v>
      </c>
      <c r="C348" s="63">
        <v>55213</v>
      </c>
      <c r="D348" s="13">
        <v>337</v>
      </c>
      <c r="E348" s="64">
        <v>10255</v>
      </c>
      <c r="F348" s="270"/>
      <c r="G348" s="270"/>
      <c r="H348" s="254">
        <v>12761.92</v>
      </c>
      <c r="I348" s="254"/>
      <c r="J348" s="13">
        <v>7278.4444568930403</v>
      </c>
      <c r="K348" s="13">
        <v>3134.70994982805</v>
      </c>
      <c r="L348" s="13">
        <v>769.83069565715005</v>
      </c>
    </row>
    <row r="349" spans="2:12" s="1" customFormat="1" ht="21.5" customHeight="1" x14ac:dyDescent="0.2">
      <c r="B349" s="62">
        <v>44958</v>
      </c>
      <c r="C349" s="63">
        <v>55244</v>
      </c>
      <c r="D349" s="13">
        <v>338</v>
      </c>
      <c r="E349" s="64">
        <v>10286</v>
      </c>
      <c r="F349" s="270"/>
      <c r="G349" s="270"/>
      <c r="H349" s="254">
        <v>9939.67</v>
      </c>
      <c r="I349" s="254"/>
      <c r="J349" s="13">
        <v>5659.2294083704701</v>
      </c>
      <c r="K349" s="13">
        <v>2431.1411950617799</v>
      </c>
      <c r="L349" s="13">
        <v>594.51752812243899</v>
      </c>
    </row>
    <row r="350" spans="2:12" s="1" customFormat="1" ht="21.5" customHeight="1" x14ac:dyDescent="0.2">
      <c r="B350" s="62">
        <v>44958</v>
      </c>
      <c r="C350" s="63">
        <v>55274</v>
      </c>
      <c r="D350" s="13">
        <v>339</v>
      </c>
      <c r="E350" s="64">
        <v>10316</v>
      </c>
      <c r="F350" s="270"/>
      <c r="G350" s="270"/>
      <c r="H350" s="254">
        <v>7114.1</v>
      </c>
      <c r="I350" s="254"/>
      <c r="J350" s="13">
        <v>4043.8204047023</v>
      </c>
      <c r="K350" s="13">
        <v>1732.9040221351199</v>
      </c>
      <c r="L350" s="13">
        <v>422.03170091058797</v>
      </c>
    </row>
    <row r="351" spans="2:12" s="1" customFormat="1" ht="21.5" customHeight="1" x14ac:dyDescent="0.2">
      <c r="B351" s="62">
        <v>44958</v>
      </c>
      <c r="C351" s="63">
        <v>55305</v>
      </c>
      <c r="D351" s="13">
        <v>340</v>
      </c>
      <c r="E351" s="64">
        <v>10347</v>
      </c>
      <c r="F351" s="270"/>
      <c r="G351" s="270"/>
      <c r="H351" s="254">
        <v>4285.25</v>
      </c>
      <c r="I351" s="254"/>
      <c r="J351" s="13">
        <v>2431.7047122828299</v>
      </c>
      <c r="K351" s="13">
        <v>1039.4116487148999</v>
      </c>
      <c r="L351" s="13">
        <v>252.06628673942399</v>
      </c>
    </row>
    <row r="352" spans="2:12" s="1" customFormat="1" ht="21.5" customHeight="1" x14ac:dyDescent="0.2">
      <c r="B352" s="62">
        <v>44958</v>
      </c>
      <c r="C352" s="63">
        <v>55335</v>
      </c>
      <c r="D352" s="13">
        <v>341</v>
      </c>
      <c r="E352" s="64">
        <v>10377</v>
      </c>
      <c r="F352" s="270"/>
      <c r="G352" s="270"/>
      <c r="H352" s="254">
        <v>2143.9699999999998</v>
      </c>
      <c r="I352" s="254"/>
      <c r="J352" s="13">
        <v>1214.61862764128</v>
      </c>
      <c r="K352" s="13">
        <v>517.90064017825205</v>
      </c>
      <c r="L352" s="13">
        <v>125.080530737644</v>
      </c>
    </row>
    <row r="353" spans="2:12" s="1" customFormat="1" ht="21.5" customHeight="1" x14ac:dyDescent="0.2">
      <c r="B353" s="62">
        <v>44958</v>
      </c>
      <c r="C353" s="63">
        <v>55366</v>
      </c>
      <c r="D353" s="13">
        <v>342</v>
      </c>
      <c r="E353" s="64">
        <v>10408</v>
      </c>
      <c r="F353" s="270"/>
      <c r="G353" s="270"/>
      <c r="H353" s="254">
        <v>0</v>
      </c>
      <c r="I353" s="254"/>
      <c r="J353" s="13">
        <v>0</v>
      </c>
      <c r="K353" s="13">
        <v>0</v>
      </c>
      <c r="L353" s="13">
        <v>0</v>
      </c>
    </row>
    <row r="354" spans="2:12" s="1" customFormat="1" ht="21.5" customHeight="1" x14ac:dyDescent="0.2">
      <c r="B354" s="62">
        <v>44958</v>
      </c>
      <c r="C354" s="63">
        <v>55397</v>
      </c>
      <c r="D354" s="13">
        <v>343</v>
      </c>
      <c r="E354" s="64">
        <v>10439</v>
      </c>
      <c r="F354" s="270"/>
      <c r="G354" s="270"/>
      <c r="H354" s="254">
        <v>0</v>
      </c>
      <c r="I354" s="254"/>
      <c r="J354" s="13">
        <v>0</v>
      </c>
      <c r="K354" s="13">
        <v>0</v>
      </c>
      <c r="L354" s="13">
        <v>0</v>
      </c>
    </row>
    <row r="355" spans="2:12" s="1" customFormat="1" ht="21.5" customHeight="1" x14ac:dyDescent="0.2">
      <c r="B355" s="62">
        <v>44958</v>
      </c>
      <c r="C355" s="63">
        <v>55427</v>
      </c>
      <c r="D355" s="13">
        <v>344</v>
      </c>
      <c r="E355" s="64">
        <v>10469</v>
      </c>
      <c r="F355" s="270"/>
      <c r="G355" s="270"/>
      <c r="H355" s="254">
        <v>0</v>
      </c>
      <c r="I355" s="254"/>
      <c r="J355" s="13">
        <v>0</v>
      </c>
      <c r="K355" s="13">
        <v>0</v>
      </c>
      <c r="L355" s="13">
        <v>0</v>
      </c>
    </row>
    <row r="356" spans="2:12" s="1" customFormat="1" ht="21.5" customHeight="1" x14ac:dyDescent="0.2">
      <c r="B356" s="62">
        <v>44958</v>
      </c>
      <c r="C356" s="63">
        <v>55458</v>
      </c>
      <c r="D356" s="13">
        <v>345</v>
      </c>
      <c r="E356" s="64">
        <v>10500</v>
      </c>
      <c r="F356" s="270"/>
      <c r="G356" s="270"/>
      <c r="H356" s="254">
        <v>0</v>
      </c>
      <c r="I356" s="254"/>
      <c r="J356" s="13">
        <v>0</v>
      </c>
      <c r="K356" s="13">
        <v>0</v>
      </c>
      <c r="L356" s="13">
        <v>0</v>
      </c>
    </row>
    <row r="357" spans="2:12" s="1" customFormat="1" ht="21.5" customHeight="1" x14ac:dyDescent="0.2">
      <c r="B357" s="62">
        <v>44958</v>
      </c>
      <c r="C357" s="63">
        <v>55488</v>
      </c>
      <c r="D357" s="13">
        <v>346</v>
      </c>
      <c r="E357" s="64">
        <v>10530</v>
      </c>
      <c r="F357" s="270"/>
      <c r="G357" s="270"/>
      <c r="H357" s="254">
        <v>0</v>
      </c>
      <c r="I357" s="254"/>
      <c r="J357" s="13">
        <v>0</v>
      </c>
      <c r="K357" s="13">
        <v>0</v>
      </c>
      <c r="L357" s="13">
        <v>0</v>
      </c>
    </row>
    <row r="358" spans="2:12" s="1" customFormat="1" ht="21.5" customHeight="1" x14ac:dyDescent="0.2">
      <c r="B358" s="62">
        <v>44958</v>
      </c>
      <c r="C358" s="63">
        <v>55519</v>
      </c>
      <c r="D358" s="13">
        <v>347</v>
      </c>
      <c r="E358" s="64">
        <v>10561</v>
      </c>
      <c r="F358" s="270"/>
      <c r="G358" s="270"/>
      <c r="H358" s="254">
        <v>0</v>
      </c>
      <c r="I358" s="254"/>
      <c r="J358" s="13">
        <v>0</v>
      </c>
      <c r="K358" s="13">
        <v>0</v>
      </c>
      <c r="L358" s="13">
        <v>0</v>
      </c>
    </row>
    <row r="359" spans="2:12" s="1" customFormat="1" ht="21.5" customHeight="1" x14ac:dyDescent="0.2">
      <c r="B359" s="65"/>
      <c r="C359" s="66"/>
      <c r="D359" s="67"/>
      <c r="E359" s="68"/>
      <c r="F359" s="271"/>
      <c r="G359" s="271"/>
      <c r="H359" s="269">
        <v>256902140088.99899</v>
      </c>
      <c r="I359" s="269"/>
      <c r="J359" s="69">
        <v>230098470646.16</v>
      </c>
      <c r="K359" s="69">
        <v>197732431611.935</v>
      </c>
      <c r="L359" s="69">
        <v>158486484584.931</v>
      </c>
    </row>
    <row r="360" spans="2:12" s="1" customFormat="1" ht="21.5" customHeight="1" x14ac:dyDescent="0.2"/>
  </sheetData>
  <mergeCells count="706">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 ref="F12:G12"/>
    <mergeCell ref="F104:G104"/>
    <mergeCell ref="F105:G105"/>
    <mergeCell ref="F106:G106"/>
    <mergeCell ref="F107:G107"/>
    <mergeCell ref="F108:G108"/>
    <mergeCell ref="F109:G109"/>
    <mergeCell ref="F11:G11"/>
    <mergeCell ref="F110:G110"/>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19:G119"/>
    <mergeCell ref="F111:G111"/>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61:G161"/>
    <mergeCell ref="F162:G162"/>
    <mergeCell ref="F163:G163"/>
    <mergeCell ref="F164:G164"/>
    <mergeCell ref="F165:G165"/>
    <mergeCell ref="F166:G166"/>
    <mergeCell ref="F167:G167"/>
    <mergeCell ref="F168:G168"/>
    <mergeCell ref="F169:G16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11:G211"/>
    <mergeCell ref="F212:G212"/>
    <mergeCell ref="F213:G213"/>
    <mergeCell ref="F214:G214"/>
    <mergeCell ref="F215:G215"/>
    <mergeCell ref="F216:G216"/>
    <mergeCell ref="F217:G217"/>
    <mergeCell ref="F218:G218"/>
    <mergeCell ref="F219:G21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68:G268"/>
    <mergeCell ref="F269:G269"/>
    <mergeCell ref="F253:G253"/>
    <mergeCell ref="F254:G254"/>
    <mergeCell ref="F255:G255"/>
    <mergeCell ref="F256:G256"/>
    <mergeCell ref="F257:G257"/>
    <mergeCell ref="F258:G258"/>
    <mergeCell ref="F259:G259"/>
    <mergeCell ref="F203:G203"/>
    <mergeCell ref="F303:G303"/>
    <mergeCell ref="F304:G304"/>
    <mergeCell ref="F305:G305"/>
    <mergeCell ref="F306:G306"/>
    <mergeCell ref="F307:G307"/>
    <mergeCell ref="F308:G308"/>
    <mergeCell ref="F309:G309"/>
    <mergeCell ref="F31:G31"/>
    <mergeCell ref="F310:G310"/>
    <mergeCell ref="F32:G32"/>
    <mergeCell ref="F98:G98"/>
    <mergeCell ref="F99:G99"/>
    <mergeCell ref="F295:G295"/>
    <mergeCell ref="F296:G296"/>
    <mergeCell ref="F297:G297"/>
    <mergeCell ref="F298:G298"/>
    <mergeCell ref="F299:G299"/>
    <mergeCell ref="F204:G204"/>
    <mergeCell ref="F205:G205"/>
    <mergeCell ref="F206:G206"/>
    <mergeCell ref="F207:G207"/>
    <mergeCell ref="F208:G208"/>
    <mergeCell ref="F209:G209"/>
    <mergeCell ref="F153:G153"/>
    <mergeCell ref="F311:G311"/>
    <mergeCell ref="F312:G312"/>
    <mergeCell ref="F313:G313"/>
    <mergeCell ref="F314:G314"/>
    <mergeCell ref="F315:G315"/>
    <mergeCell ref="F316:G316"/>
    <mergeCell ref="F317:G317"/>
    <mergeCell ref="F318:G318"/>
    <mergeCell ref="F319:G319"/>
    <mergeCell ref="F320:G320"/>
    <mergeCell ref="F321:G321"/>
    <mergeCell ref="F322:G322"/>
    <mergeCell ref="F323:G323"/>
    <mergeCell ref="F324:G324"/>
    <mergeCell ref="F325:G325"/>
    <mergeCell ref="F326:G326"/>
    <mergeCell ref="F327:G327"/>
    <mergeCell ref="F328:G328"/>
    <mergeCell ref="F329:G329"/>
    <mergeCell ref="F33:G33"/>
    <mergeCell ref="F330:G330"/>
    <mergeCell ref="F331:G331"/>
    <mergeCell ref="F332:G332"/>
    <mergeCell ref="F333:G333"/>
    <mergeCell ref="F334:G334"/>
    <mergeCell ref="F335:G335"/>
    <mergeCell ref="F336:G336"/>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337:G337"/>
    <mergeCell ref="F338:G338"/>
    <mergeCell ref="F339:G339"/>
    <mergeCell ref="F34:G34"/>
    <mergeCell ref="F340:G340"/>
    <mergeCell ref="F341:G341"/>
    <mergeCell ref="F342:G342"/>
    <mergeCell ref="F343:G343"/>
    <mergeCell ref="F344:G344"/>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345:G345"/>
    <mergeCell ref="F346:G346"/>
    <mergeCell ref="F347:G347"/>
    <mergeCell ref="F348:G348"/>
    <mergeCell ref="F349:G349"/>
    <mergeCell ref="F35:G35"/>
    <mergeCell ref="F350:G350"/>
    <mergeCell ref="F351:G351"/>
    <mergeCell ref="F352:G3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353:G353"/>
    <mergeCell ref="F354:G354"/>
    <mergeCell ref="F355:G355"/>
    <mergeCell ref="F356:G356"/>
    <mergeCell ref="F357:G357"/>
    <mergeCell ref="F358:G358"/>
    <mergeCell ref="F359:G359"/>
    <mergeCell ref="F36:G36"/>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H12:I12"/>
    <mergeCell ref="H104:I104"/>
    <mergeCell ref="H105:I105"/>
    <mergeCell ref="H106:I106"/>
    <mergeCell ref="H107:I107"/>
    <mergeCell ref="H108:I108"/>
    <mergeCell ref="H109:I109"/>
    <mergeCell ref="H11:I11"/>
    <mergeCell ref="H110:I110"/>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19:I119"/>
    <mergeCell ref="H111:I111"/>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21:I21"/>
    <mergeCell ref="H195:I195"/>
    <mergeCell ref="H196:I196"/>
    <mergeCell ref="H197:I197"/>
    <mergeCell ref="H198:I198"/>
    <mergeCell ref="H199:I199"/>
    <mergeCell ref="H2:L2"/>
    <mergeCell ref="H20:I20"/>
    <mergeCell ref="H200:I200"/>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02:I202"/>
    <mergeCell ref="H203:I203"/>
    <mergeCell ref="H204:I204"/>
    <mergeCell ref="H205:I205"/>
    <mergeCell ref="H206:I206"/>
    <mergeCell ref="H207:I207"/>
    <mergeCell ref="H208:I208"/>
    <mergeCell ref="H209:I209"/>
    <mergeCell ref="H201:I201"/>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58:I258"/>
    <mergeCell ref="H259:I259"/>
    <mergeCell ref="H243:I243"/>
    <mergeCell ref="H244:I244"/>
    <mergeCell ref="H245:I245"/>
    <mergeCell ref="H246:I246"/>
    <mergeCell ref="H247:I247"/>
    <mergeCell ref="H248:I248"/>
    <mergeCell ref="H249:I249"/>
    <mergeCell ref="H184:I184"/>
    <mergeCell ref="H293:I293"/>
    <mergeCell ref="H294:I294"/>
    <mergeCell ref="H295:I295"/>
    <mergeCell ref="H296:I296"/>
    <mergeCell ref="H297:I297"/>
    <mergeCell ref="H298:I298"/>
    <mergeCell ref="H299:I299"/>
    <mergeCell ref="H30:I30"/>
    <mergeCell ref="H300:I300"/>
    <mergeCell ref="H31:I31"/>
    <mergeCell ref="H96:I96"/>
    <mergeCell ref="H97:I97"/>
    <mergeCell ref="H98:I98"/>
    <mergeCell ref="H99:I99"/>
    <mergeCell ref="H285:I285"/>
    <mergeCell ref="H286:I286"/>
    <mergeCell ref="H287:I287"/>
    <mergeCell ref="H288:I288"/>
    <mergeCell ref="H289:I289"/>
    <mergeCell ref="H185:I185"/>
    <mergeCell ref="H186:I186"/>
    <mergeCell ref="H170:I170"/>
    <mergeCell ref="H171:I171"/>
    <mergeCell ref="H172:I172"/>
    <mergeCell ref="H301:I301"/>
    <mergeCell ref="H302:I302"/>
    <mergeCell ref="H303:I303"/>
    <mergeCell ref="H304:I304"/>
    <mergeCell ref="H305:I305"/>
    <mergeCell ref="H306:I306"/>
    <mergeCell ref="H307:I307"/>
    <mergeCell ref="H308:I308"/>
    <mergeCell ref="H309:I309"/>
    <mergeCell ref="H310:I310"/>
    <mergeCell ref="H311:I311"/>
    <mergeCell ref="H312:I312"/>
    <mergeCell ref="H313:I313"/>
    <mergeCell ref="H314:I314"/>
    <mergeCell ref="H315:I315"/>
    <mergeCell ref="H316:I316"/>
    <mergeCell ref="H317:I317"/>
    <mergeCell ref="H318:I318"/>
    <mergeCell ref="H319:I319"/>
    <mergeCell ref="H32:I32"/>
    <mergeCell ref="H320:I320"/>
    <mergeCell ref="H321:I321"/>
    <mergeCell ref="H322:I322"/>
    <mergeCell ref="H323:I323"/>
    <mergeCell ref="H324:I324"/>
    <mergeCell ref="H325:I325"/>
    <mergeCell ref="H326:I326"/>
    <mergeCell ref="H81:I81"/>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327:I327"/>
    <mergeCell ref="H328:I328"/>
    <mergeCell ref="H329:I329"/>
    <mergeCell ref="H33:I33"/>
    <mergeCell ref="H330:I330"/>
    <mergeCell ref="H331:I331"/>
    <mergeCell ref="H332:I332"/>
    <mergeCell ref="H333:I333"/>
    <mergeCell ref="H334:I334"/>
    <mergeCell ref="H66:I66"/>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335:I335"/>
    <mergeCell ref="H336:I336"/>
    <mergeCell ref="H337:I337"/>
    <mergeCell ref="H338:I338"/>
    <mergeCell ref="H339:I339"/>
    <mergeCell ref="H34:I34"/>
    <mergeCell ref="H340:I340"/>
    <mergeCell ref="H341:I341"/>
    <mergeCell ref="H342:I342"/>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343:I343"/>
    <mergeCell ref="H344:I344"/>
    <mergeCell ref="H345:I345"/>
    <mergeCell ref="H346:I346"/>
    <mergeCell ref="H347:I347"/>
    <mergeCell ref="H348:I348"/>
    <mergeCell ref="H349:I349"/>
    <mergeCell ref="H35:I35"/>
    <mergeCell ref="H350:I350"/>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351:I351"/>
    <mergeCell ref="H352:I352"/>
    <mergeCell ref="H353:I353"/>
    <mergeCell ref="H354:I354"/>
    <mergeCell ref="H355:I355"/>
    <mergeCell ref="H356:I356"/>
    <mergeCell ref="H357:I357"/>
    <mergeCell ref="H358:I358"/>
    <mergeCell ref="H359:I35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election activeCell="E1" sqref="E1"/>
    </sheetView>
  </sheetViews>
  <sheetFormatPr defaultRowHeight="12.5" x14ac:dyDescent="0.25"/>
  <cols>
    <col min="1" max="1" width="143.81640625" customWidth="1"/>
    <col min="2" max="2" width="18.90625" customWidth="1"/>
  </cols>
  <sheetData>
    <row r="1" s="1" customFormat="1" ht="279.39999999999998" customHeight="1" x14ac:dyDescent="0.2"/>
    <row r="2" s="1" customFormat="1" ht="44.75" customHeight="1" x14ac:dyDescent="0.2"/>
    <row r="3" s="1" customFormat="1" ht="19.149999999999999" customHeight="1" x14ac:dyDescent="0.2"/>
  </sheetData>
  <pageMargins left="0.7" right="0.7" top="0.75" bottom="0.75" header="0.3" footer="0.3"/>
  <pageSetup paperSize="9" scale="82"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EA4BD-F274-41B9-8252-63980943ED61}">
  <sheetPr>
    <tabColor rgb="FF002060"/>
  </sheetPr>
  <dimension ref="A1:J112"/>
  <sheetViews>
    <sheetView view="pageBreakPreview" zoomScale="60" zoomScaleNormal="55" workbookViewId="0">
      <selection activeCell="A2" sqref="A2"/>
    </sheetView>
  </sheetViews>
  <sheetFormatPr defaultRowHeight="14.5" x14ac:dyDescent="0.3"/>
  <cols>
    <col min="1" max="1" width="12.08984375" style="107" customWidth="1"/>
    <col min="2" max="2" width="55.08984375" style="107" bestFit="1" customWidth="1"/>
    <col min="3" max="3" width="40.81640625" style="107" customWidth="1"/>
    <col min="4" max="7" width="37.26953125" style="107" customWidth="1"/>
    <col min="8" max="8" width="6.6328125" style="107" customWidth="1"/>
    <col min="9" max="9" width="83.6328125" style="107" customWidth="1"/>
    <col min="10" max="10" width="43.36328125" style="107" customWidth="1"/>
    <col min="11" max="16384" width="8.7265625" style="102"/>
  </cols>
  <sheetData>
    <row r="1" spans="1:10" x14ac:dyDescent="0.3">
      <c r="A1" s="277" t="s">
        <v>2005</v>
      </c>
      <c r="B1" s="277"/>
    </row>
    <row r="2" spans="1:10" ht="31" x14ac:dyDescent="0.3">
      <c r="A2" s="99" t="s">
        <v>2006</v>
      </c>
      <c r="B2" s="99"/>
      <c r="C2" s="100"/>
      <c r="D2" s="100"/>
      <c r="E2" s="100"/>
      <c r="F2" s="101" t="s">
        <v>1385</v>
      </c>
      <c r="G2" s="148"/>
      <c r="H2" s="100"/>
      <c r="I2" s="99"/>
      <c r="J2" s="100"/>
    </row>
    <row r="3" spans="1:10" ht="15" thickBot="1" x14ac:dyDescent="0.35">
      <c r="A3" s="100"/>
      <c r="B3" s="103"/>
      <c r="C3" s="103"/>
      <c r="D3" s="100"/>
      <c r="E3" s="100"/>
      <c r="F3" s="100"/>
      <c r="G3" s="100"/>
      <c r="H3" s="100"/>
    </row>
    <row r="4" spans="1:10" ht="19" thickBot="1" x14ac:dyDescent="0.35">
      <c r="A4" s="104"/>
      <c r="B4" s="105" t="s">
        <v>0</v>
      </c>
      <c r="C4" s="106" t="s">
        <v>1</v>
      </c>
      <c r="D4" s="104"/>
      <c r="E4" s="104"/>
      <c r="F4" s="100"/>
      <c r="G4" s="100"/>
      <c r="H4" s="100"/>
      <c r="I4" s="115" t="s">
        <v>2007</v>
      </c>
      <c r="J4" s="210" t="s">
        <v>1985</v>
      </c>
    </row>
    <row r="5" spans="1:10" ht="15" thickBot="1" x14ac:dyDescent="0.35">
      <c r="H5" s="100"/>
      <c r="I5" s="218" t="s">
        <v>1987</v>
      </c>
      <c r="J5" s="107" t="s">
        <v>50</v>
      </c>
    </row>
    <row r="6" spans="1:10" ht="18.5" x14ac:dyDescent="0.3">
      <c r="A6" s="108"/>
      <c r="B6" s="109" t="s">
        <v>2008</v>
      </c>
      <c r="C6" s="108"/>
      <c r="E6" s="110"/>
      <c r="F6" s="110"/>
      <c r="G6" s="110"/>
      <c r="H6" s="100"/>
      <c r="I6" s="218" t="s">
        <v>1989</v>
      </c>
      <c r="J6" s="107" t="s">
        <v>1990</v>
      </c>
    </row>
    <row r="7" spans="1:10" x14ac:dyDescent="0.3">
      <c r="B7" s="111" t="s">
        <v>2009</v>
      </c>
      <c r="H7" s="100"/>
      <c r="I7" s="218" t="s">
        <v>1992</v>
      </c>
      <c r="J7" s="107" t="s">
        <v>1993</v>
      </c>
    </row>
    <row r="8" spans="1:10" x14ac:dyDescent="0.3">
      <c r="B8" s="111" t="s">
        <v>763</v>
      </c>
      <c r="H8" s="100"/>
      <c r="I8" s="218" t="s">
        <v>2010</v>
      </c>
      <c r="J8" s="107" t="s">
        <v>2011</v>
      </c>
    </row>
    <row r="9" spans="1:10" ht="15" thickBot="1" x14ac:dyDescent="0.35">
      <c r="B9" s="113" t="s">
        <v>764</v>
      </c>
      <c r="H9" s="100"/>
    </row>
    <row r="10" spans="1:10" x14ac:dyDescent="0.3">
      <c r="B10" s="114"/>
      <c r="H10" s="100"/>
      <c r="I10" s="219" t="s">
        <v>2012</v>
      </c>
    </row>
    <row r="11" spans="1:10" x14ac:dyDescent="0.3">
      <c r="B11" s="114"/>
      <c r="H11" s="100"/>
      <c r="I11" s="219" t="s">
        <v>2013</v>
      </c>
    </row>
    <row r="12" spans="1:10" ht="37" x14ac:dyDescent="0.3">
      <c r="A12" s="115" t="s">
        <v>5</v>
      </c>
      <c r="B12" s="115" t="s">
        <v>762</v>
      </c>
      <c r="C12" s="116"/>
      <c r="D12" s="116"/>
      <c r="E12" s="116"/>
      <c r="F12" s="116"/>
      <c r="G12" s="116"/>
      <c r="H12" s="100"/>
    </row>
    <row r="13" spans="1:10" x14ac:dyDescent="0.3">
      <c r="A13" s="125"/>
      <c r="B13" s="126" t="s">
        <v>765</v>
      </c>
      <c r="C13" s="125" t="s">
        <v>766</v>
      </c>
      <c r="D13" s="125" t="s">
        <v>767</v>
      </c>
      <c r="E13" s="127"/>
      <c r="F13" s="128"/>
      <c r="G13" s="128"/>
      <c r="H13" s="100"/>
    </row>
    <row r="14" spans="1:10" x14ac:dyDescent="0.3">
      <c r="A14" s="107" t="s">
        <v>768</v>
      </c>
      <c r="B14" s="122" t="s">
        <v>769</v>
      </c>
      <c r="C14" s="220"/>
      <c r="D14" s="220"/>
      <c r="E14" s="110"/>
      <c r="F14" s="110"/>
      <c r="G14" s="110"/>
      <c r="H14" s="100"/>
    </row>
    <row r="15" spans="1:10" x14ac:dyDescent="0.3">
      <c r="A15" s="107" t="s">
        <v>770</v>
      </c>
      <c r="B15" s="122" t="s">
        <v>771</v>
      </c>
      <c r="C15" s="107" t="s">
        <v>772</v>
      </c>
      <c r="D15" s="107" t="s">
        <v>773</v>
      </c>
      <c r="E15" s="110"/>
      <c r="F15" s="110"/>
      <c r="G15" s="110"/>
      <c r="H15" s="100"/>
    </row>
    <row r="16" spans="1:10" x14ac:dyDescent="0.3">
      <c r="A16" s="107" t="s">
        <v>774</v>
      </c>
      <c r="B16" s="122" t="s">
        <v>775</v>
      </c>
      <c r="E16" s="110"/>
      <c r="F16" s="110"/>
      <c r="G16" s="110"/>
      <c r="H16" s="100"/>
    </row>
    <row r="17" spans="1:8" x14ac:dyDescent="0.3">
      <c r="A17" s="107" t="s">
        <v>776</v>
      </c>
      <c r="B17" s="122" t="s">
        <v>777</v>
      </c>
      <c r="E17" s="110"/>
      <c r="F17" s="110"/>
      <c r="G17" s="110"/>
      <c r="H17" s="100"/>
    </row>
    <row r="18" spans="1:8" x14ac:dyDescent="0.3">
      <c r="A18" s="107" t="s">
        <v>778</v>
      </c>
      <c r="B18" s="122" t="s">
        <v>779</v>
      </c>
      <c r="E18" s="110"/>
      <c r="F18" s="110"/>
      <c r="G18" s="110"/>
      <c r="H18" s="100"/>
    </row>
    <row r="19" spans="1:8" x14ac:dyDescent="0.3">
      <c r="A19" s="107" t="s">
        <v>780</v>
      </c>
      <c r="B19" s="122" t="s">
        <v>781</v>
      </c>
      <c r="E19" s="110"/>
      <c r="F19" s="110"/>
      <c r="G19" s="110"/>
      <c r="H19" s="100"/>
    </row>
    <row r="20" spans="1:8" x14ac:dyDescent="0.3">
      <c r="A20" s="107" t="s">
        <v>782</v>
      </c>
      <c r="B20" s="122" t="s">
        <v>783</v>
      </c>
      <c r="E20" s="110"/>
      <c r="F20" s="110"/>
      <c r="G20" s="110"/>
      <c r="H20" s="100"/>
    </row>
    <row r="21" spans="1:8" x14ac:dyDescent="0.3">
      <c r="A21" s="107" t="s">
        <v>784</v>
      </c>
      <c r="B21" s="122" t="s">
        <v>785</v>
      </c>
      <c r="E21" s="110"/>
      <c r="F21" s="110"/>
      <c r="G21" s="110"/>
      <c r="H21" s="100"/>
    </row>
    <row r="22" spans="1:8" x14ac:dyDescent="0.3">
      <c r="A22" s="107" t="s">
        <v>786</v>
      </c>
      <c r="B22" s="122" t="s">
        <v>787</v>
      </c>
      <c r="E22" s="110"/>
      <c r="F22" s="110"/>
      <c r="G22" s="110"/>
      <c r="H22" s="100"/>
    </row>
    <row r="23" spans="1:8" ht="29" x14ac:dyDescent="0.3">
      <c r="A23" s="107" t="s">
        <v>788</v>
      </c>
      <c r="B23" s="122" t="s">
        <v>789</v>
      </c>
      <c r="C23" s="107" t="s">
        <v>790</v>
      </c>
      <c r="E23" s="110"/>
      <c r="F23" s="110"/>
      <c r="G23" s="110"/>
      <c r="H23" s="100"/>
    </row>
    <row r="24" spans="1:8" x14ac:dyDescent="0.3">
      <c r="A24" s="107" t="s">
        <v>791</v>
      </c>
      <c r="B24" s="122" t="s">
        <v>792</v>
      </c>
      <c r="C24" s="107" t="s">
        <v>793</v>
      </c>
      <c r="E24" s="110"/>
      <c r="F24" s="110"/>
      <c r="G24" s="110"/>
      <c r="H24" s="100"/>
    </row>
    <row r="25" spans="1:8" x14ac:dyDescent="0.3">
      <c r="A25" s="107" t="s">
        <v>794</v>
      </c>
      <c r="B25" s="120" t="s">
        <v>2014</v>
      </c>
      <c r="E25" s="110"/>
      <c r="F25" s="110"/>
      <c r="G25" s="110"/>
      <c r="H25" s="100"/>
    </row>
    <row r="26" spans="1:8" x14ac:dyDescent="0.3">
      <c r="A26" s="107" t="s">
        <v>795</v>
      </c>
      <c r="B26" s="221"/>
      <c r="C26" s="167"/>
      <c r="D26" s="167"/>
      <c r="E26" s="110"/>
      <c r="F26" s="110"/>
      <c r="G26" s="110"/>
      <c r="H26" s="100"/>
    </row>
    <row r="27" spans="1:8" x14ac:dyDescent="0.3">
      <c r="A27" s="107" t="s">
        <v>796</v>
      </c>
      <c r="B27" s="221"/>
      <c r="C27" s="167"/>
      <c r="D27" s="167"/>
      <c r="E27" s="110"/>
      <c r="F27" s="110"/>
      <c r="G27" s="110"/>
      <c r="H27" s="100"/>
    </row>
    <row r="28" spans="1:8" x14ac:dyDescent="0.3">
      <c r="A28" s="107" t="s">
        <v>797</v>
      </c>
      <c r="B28" s="221"/>
      <c r="C28" s="167"/>
      <c r="D28" s="167"/>
      <c r="E28" s="110"/>
      <c r="F28" s="110"/>
      <c r="G28" s="110"/>
      <c r="H28" s="100"/>
    </row>
    <row r="29" spans="1:8" x14ac:dyDescent="0.3">
      <c r="A29" s="107" t="s">
        <v>798</v>
      </c>
      <c r="B29" s="221"/>
      <c r="C29" s="167"/>
      <c r="D29" s="167"/>
      <c r="E29" s="110"/>
      <c r="F29" s="110"/>
      <c r="G29" s="110"/>
      <c r="H29" s="100"/>
    </row>
    <row r="30" spans="1:8" x14ac:dyDescent="0.3">
      <c r="A30" s="107" t="s">
        <v>799</v>
      </c>
      <c r="B30" s="221"/>
      <c r="C30" s="167"/>
      <c r="D30" s="167"/>
      <c r="E30" s="110"/>
      <c r="F30" s="110"/>
      <c r="G30" s="110"/>
      <c r="H30" s="100"/>
    </row>
    <row r="31" spans="1:8" x14ac:dyDescent="0.3">
      <c r="A31" s="107" t="s">
        <v>800</v>
      </c>
      <c r="B31" s="221"/>
      <c r="C31" s="167"/>
      <c r="D31" s="167"/>
      <c r="E31" s="110"/>
      <c r="F31" s="110"/>
      <c r="G31" s="110"/>
      <c r="H31" s="100"/>
    </row>
    <row r="32" spans="1:8" x14ac:dyDescent="0.3">
      <c r="A32" s="107" t="s">
        <v>801</v>
      </c>
      <c r="B32" s="221"/>
      <c r="C32" s="167"/>
      <c r="D32" s="167"/>
      <c r="E32" s="110"/>
      <c r="F32" s="110"/>
      <c r="G32" s="110"/>
      <c r="H32" s="100"/>
    </row>
    <row r="33" spans="1:8" ht="18.5" x14ac:dyDescent="0.3">
      <c r="A33" s="116"/>
      <c r="B33" s="115" t="s">
        <v>763</v>
      </c>
      <c r="C33" s="116"/>
      <c r="D33" s="116"/>
      <c r="E33" s="116"/>
      <c r="F33" s="116"/>
      <c r="G33" s="116"/>
      <c r="H33" s="100"/>
    </row>
    <row r="34" spans="1:8" x14ac:dyDescent="0.3">
      <c r="A34" s="125"/>
      <c r="B34" s="126" t="s">
        <v>802</v>
      </c>
      <c r="C34" s="125" t="s">
        <v>803</v>
      </c>
      <c r="D34" s="125" t="s">
        <v>767</v>
      </c>
      <c r="E34" s="125" t="s">
        <v>804</v>
      </c>
      <c r="F34" s="128"/>
      <c r="G34" s="128"/>
      <c r="H34" s="100"/>
    </row>
    <row r="35" spans="1:8" x14ac:dyDescent="0.3">
      <c r="A35" s="107" t="s">
        <v>805</v>
      </c>
      <c r="B35" s="220" t="s">
        <v>2015</v>
      </c>
      <c r="C35" s="220"/>
      <c r="D35" s="220"/>
      <c r="E35" s="220"/>
      <c r="F35" s="222"/>
      <c r="G35" s="222"/>
      <c r="H35" s="100"/>
    </row>
    <row r="36" spans="1:8" x14ac:dyDescent="0.3">
      <c r="A36" s="107" t="s">
        <v>806</v>
      </c>
      <c r="B36" s="122" t="s">
        <v>2016</v>
      </c>
      <c r="H36" s="100"/>
    </row>
    <row r="37" spans="1:8" x14ac:dyDescent="0.3">
      <c r="A37" s="107" t="s">
        <v>807</v>
      </c>
      <c r="B37" s="122" t="s">
        <v>2017</v>
      </c>
      <c r="H37" s="100"/>
    </row>
    <row r="38" spans="1:8" x14ac:dyDescent="0.3">
      <c r="A38" s="107" t="s">
        <v>808</v>
      </c>
      <c r="B38" s="122" t="s">
        <v>2018</v>
      </c>
      <c r="H38" s="100"/>
    </row>
    <row r="39" spans="1:8" x14ac:dyDescent="0.3">
      <c r="A39" s="107" t="s">
        <v>809</v>
      </c>
      <c r="B39" s="122" t="s">
        <v>2019</v>
      </c>
      <c r="H39" s="100"/>
    </row>
    <row r="40" spans="1:8" x14ac:dyDescent="0.3">
      <c r="A40" s="107" t="s">
        <v>810</v>
      </c>
      <c r="B40" s="122" t="s">
        <v>2020</v>
      </c>
      <c r="H40" s="100"/>
    </row>
    <row r="41" spans="1:8" x14ac:dyDescent="0.3">
      <c r="A41" s="107" t="s">
        <v>811</v>
      </c>
      <c r="B41" s="122" t="s">
        <v>2021</v>
      </c>
      <c r="H41" s="100"/>
    </row>
    <row r="42" spans="1:8" x14ac:dyDescent="0.3">
      <c r="A42" s="107" t="s">
        <v>812</v>
      </c>
      <c r="B42" s="122" t="s">
        <v>2022</v>
      </c>
      <c r="H42" s="100"/>
    </row>
    <row r="43" spans="1:8" x14ac:dyDescent="0.3">
      <c r="A43" s="107" t="s">
        <v>813</v>
      </c>
      <c r="B43" s="122" t="s">
        <v>2023</v>
      </c>
      <c r="H43" s="100"/>
    </row>
    <row r="44" spans="1:8" x14ac:dyDescent="0.3">
      <c r="A44" s="107" t="s">
        <v>814</v>
      </c>
      <c r="B44" s="122" t="s">
        <v>2024</v>
      </c>
      <c r="H44" s="100"/>
    </row>
    <row r="45" spans="1:8" x14ac:dyDescent="0.3">
      <c r="A45" s="107" t="s">
        <v>815</v>
      </c>
      <c r="B45" s="122" t="s">
        <v>2025</v>
      </c>
      <c r="H45" s="100"/>
    </row>
    <row r="46" spans="1:8" x14ac:dyDescent="0.3">
      <c r="A46" s="107" t="s">
        <v>816</v>
      </c>
      <c r="B46" s="122" t="s">
        <v>2026</v>
      </c>
      <c r="H46" s="100"/>
    </row>
    <row r="47" spans="1:8" x14ac:dyDescent="0.3">
      <c r="A47" s="107" t="s">
        <v>817</v>
      </c>
      <c r="B47" s="122" t="s">
        <v>2027</v>
      </c>
      <c r="H47" s="100"/>
    </row>
    <row r="48" spans="1:8" x14ac:dyDescent="0.3">
      <c r="A48" s="107" t="s">
        <v>818</v>
      </c>
      <c r="B48" s="122" t="s">
        <v>2028</v>
      </c>
      <c r="H48" s="100"/>
    </row>
    <row r="49" spans="1:8" x14ac:dyDescent="0.3">
      <c r="A49" s="107" t="s">
        <v>819</v>
      </c>
      <c r="B49" s="122" t="s">
        <v>2029</v>
      </c>
      <c r="H49" s="100"/>
    </row>
    <row r="50" spans="1:8" x14ac:dyDescent="0.3">
      <c r="A50" s="107" t="s">
        <v>820</v>
      </c>
      <c r="B50" s="122" t="s">
        <v>2030</v>
      </c>
      <c r="H50" s="100"/>
    </row>
    <row r="51" spans="1:8" x14ac:dyDescent="0.3">
      <c r="A51" s="107" t="s">
        <v>821</v>
      </c>
      <c r="B51" s="122" t="s">
        <v>2031</v>
      </c>
      <c r="H51" s="100"/>
    </row>
    <row r="52" spans="1:8" x14ac:dyDescent="0.3">
      <c r="A52" s="107" t="s">
        <v>822</v>
      </c>
      <c r="B52" s="122" t="s">
        <v>2032</v>
      </c>
      <c r="H52" s="100"/>
    </row>
    <row r="53" spans="1:8" x14ac:dyDescent="0.3">
      <c r="A53" s="107" t="s">
        <v>823</v>
      </c>
      <c r="B53" s="122" t="s">
        <v>2033</v>
      </c>
      <c r="H53" s="100"/>
    </row>
    <row r="54" spans="1:8" x14ac:dyDescent="0.3">
      <c r="A54" s="107" t="s">
        <v>824</v>
      </c>
      <c r="B54" s="122" t="s">
        <v>2034</v>
      </c>
      <c r="H54" s="100"/>
    </row>
    <row r="55" spans="1:8" x14ac:dyDescent="0.3">
      <c r="A55" s="107" t="s">
        <v>825</v>
      </c>
      <c r="B55" s="122" t="s">
        <v>2035</v>
      </c>
      <c r="H55" s="100"/>
    </row>
    <row r="56" spans="1:8" x14ac:dyDescent="0.3">
      <c r="A56" s="107" t="s">
        <v>826</v>
      </c>
      <c r="B56" s="122" t="s">
        <v>2036</v>
      </c>
      <c r="H56" s="100"/>
    </row>
    <row r="57" spans="1:8" x14ac:dyDescent="0.3">
      <c r="A57" s="107" t="s">
        <v>827</v>
      </c>
      <c r="B57" s="122" t="s">
        <v>2037</v>
      </c>
      <c r="H57" s="100"/>
    </row>
    <row r="58" spans="1:8" x14ac:dyDescent="0.3">
      <c r="A58" s="107" t="s">
        <v>828</v>
      </c>
      <c r="B58" s="122" t="s">
        <v>2038</v>
      </c>
      <c r="H58" s="100"/>
    </row>
    <row r="59" spans="1:8" x14ac:dyDescent="0.3">
      <c r="A59" s="107" t="s">
        <v>829</v>
      </c>
      <c r="B59" s="122" t="s">
        <v>2039</v>
      </c>
      <c r="H59" s="100"/>
    </row>
    <row r="60" spans="1:8" x14ac:dyDescent="0.3">
      <c r="A60" s="107" t="s">
        <v>830</v>
      </c>
      <c r="B60" s="122"/>
      <c r="E60" s="122"/>
      <c r="F60" s="122"/>
      <c r="G60" s="122"/>
      <c r="H60" s="100"/>
    </row>
    <row r="61" spans="1:8" x14ac:dyDescent="0.3">
      <c r="A61" s="107" t="s">
        <v>831</v>
      </c>
      <c r="B61" s="122"/>
      <c r="E61" s="122"/>
      <c r="F61" s="122"/>
      <c r="G61" s="122"/>
      <c r="H61" s="100"/>
    </row>
    <row r="62" spans="1:8" x14ac:dyDescent="0.3">
      <c r="A62" s="107" t="s">
        <v>832</v>
      </c>
      <c r="B62" s="122"/>
      <c r="E62" s="122"/>
      <c r="F62" s="122"/>
      <c r="G62" s="122"/>
      <c r="H62" s="100"/>
    </row>
    <row r="63" spans="1:8" x14ac:dyDescent="0.3">
      <c r="A63" s="107" t="s">
        <v>833</v>
      </c>
      <c r="B63" s="122"/>
      <c r="E63" s="122"/>
      <c r="F63" s="122"/>
      <c r="G63" s="122"/>
      <c r="H63" s="100"/>
    </row>
    <row r="64" spans="1:8" x14ac:dyDescent="0.3">
      <c r="A64" s="107" t="s">
        <v>834</v>
      </c>
      <c r="B64" s="122"/>
      <c r="E64" s="122"/>
      <c r="F64" s="122"/>
      <c r="G64" s="122"/>
      <c r="H64" s="100"/>
    </row>
    <row r="65" spans="1:10" x14ac:dyDescent="0.3">
      <c r="A65" s="107" t="s">
        <v>835</v>
      </c>
      <c r="B65" s="122"/>
      <c r="E65" s="122"/>
      <c r="F65" s="122"/>
      <c r="G65" s="122"/>
      <c r="H65" s="100"/>
    </row>
    <row r="66" spans="1:10" x14ac:dyDescent="0.3">
      <c r="A66" s="107" t="s">
        <v>836</v>
      </c>
      <c r="B66" s="122"/>
      <c r="E66" s="122"/>
      <c r="F66" s="122"/>
      <c r="G66" s="122"/>
      <c r="H66" s="100"/>
    </row>
    <row r="67" spans="1:10" x14ac:dyDescent="0.3">
      <c r="A67" s="107" t="s">
        <v>837</v>
      </c>
      <c r="B67" s="122"/>
      <c r="E67" s="122"/>
      <c r="F67" s="122"/>
      <c r="G67" s="122"/>
      <c r="H67" s="100"/>
    </row>
    <row r="68" spans="1:10" x14ac:dyDescent="0.3">
      <c r="A68" s="107" t="s">
        <v>838</v>
      </c>
      <c r="B68" s="122"/>
      <c r="E68" s="122"/>
      <c r="F68" s="122"/>
      <c r="G68" s="122"/>
      <c r="H68" s="100"/>
    </row>
    <row r="69" spans="1:10" x14ac:dyDescent="0.3">
      <c r="A69" s="107" t="s">
        <v>839</v>
      </c>
      <c r="B69" s="122"/>
      <c r="E69" s="122"/>
      <c r="F69" s="122"/>
      <c r="G69" s="122"/>
      <c r="H69" s="100"/>
    </row>
    <row r="70" spans="1:10" x14ac:dyDescent="0.3">
      <c r="A70" s="107" t="s">
        <v>840</v>
      </c>
      <c r="B70" s="122"/>
      <c r="E70" s="122"/>
      <c r="F70" s="122"/>
      <c r="G70" s="122"/>
      <c r="H70" s="100"/>
    </row>
    <row r="71" spans="1:10" x14ac:dyDescent="0.3">
      <c r="A71" s="107" t="s">
        <v>841</v>
      </c>
      <c r="B71" s="122"/>
      <c r="E71" s="122"/>
      <c r="F71" s="122"/>
      <c r="G71" s="122"/>
      <c r="H71" s="100"/>
    </row>
    <row r="72" spans="1:10" x14ac:dyDescent="0.3">
      <c r="A72" s="107" t="s">
        <v>842</v>
      </c>
      <c r="B72" s="122"/>
      <c r="E72" s="122"/>
      <c r="F72" s="122"/>
      <c r="G72" s="122"/>
      <c r="H72" s="100"/>
    </row>
    <row r="73" spans="1:10" ht="37" x14ac:dyDescent="0.3">
      <c r="A73" s="116"/>
      <c r="B73" s="115" t="s">
        <v>764</v>
      </c>
      <c r="C73" s="116"/>
      <c r="D73" s="116"/>
      <c r="E73" s="116"/>
      <c r="F73" s="116"/>
      <c r="G73" s="116"/>
      <c r="H73" s="100"/>
    </row>
    <row r="74" spans="1:10" x14ac:dyDescent="0.3">
      <c r="A74" s="125"/>
      <c r="B74" s="126" t="s">
        <v>843</v>
      </c>
      <c r="C74" s="125" t="s">
        <v>844</v>
      </c>
      <c r="D74" s="125"/>
      <c r="E74" s="128"/>
      <c r="F74" s="128"/>
      <c r="G74" s="128"/>
      <c r="H74" s="132"/>
      <c r="I74" s="132"/>
      <c r="J74" s="132"/>
    </row>
    <row r="75" spans="1:10" x14ac:dyDescent="0.3">
      <c r="A75" s="107" t="s">
        <v>845</v>
      </c>
      <c r="B75" s="107" t="s">
        <v>846</v>
      </c>
      <c r="C75" s="174">
        <v>54.019822576857997</v>
      </c>
      <c r="H75" s="100"/>
    </row>
    <row r="76" spans="1:10" x14ac:dyDescent="0.3">
      <c r="A76" s="107" t="s">
        <v>847</v>
      </c>
      <c r="B76" s="107" t="s">
        <v>2040</v>
      </c>
      <c r="C76" s="174">
        <v>166.92218652067299</v>
      </c>
      <c r="H76" s="100"/>
    </row>
    <row r="77" spans="1:10" x14ac:dyDescent="0.3">
      <c r="A77" s="107" t="s">
        <v>848</v>
      </c>
      <c r="H77" s="100"/>
    </row>
    <row r="78" spans="1:10" x14ac:dyDescent="0.3">
      <c r="A78" s="107" t="s">
        <v>849</v>
      </c>
      <c r="H78" s="100"/>
    </row>
    <row r="79" spans="1:10" x14ac:dyDescent="0.3">
      <c r="A79" s="107" t="s">
        <v>850</v>
      </c>
      <c r="H79" s="100"/>
    </row>
    <row r="80" spans="1:10" x14ac:dyDescent="0.3">
      <c r="A80" s="107" t="s">
        <v>851</v>
      </c>
      <c r="H80" s="100"/>
    </row>
    <row r="81" spans="1:8" x14ac:dyDescent="0.3">
      <c r="A81" s="125"/>
      <c r="B81" s="126" t="s">
        <v>852</v>
      </c>
      <c r="C81" s="125" t="s">
        <v>440</v>
      </c>
      <c r="D81" s="125" t="s">
        <v>441</v>
      </c>
      <c r="E81" s="128" t="s">
        <v>853</v>
      </c>
      <c r="F81" s="128" t="s">
        <v>854</v>
      </c>
      <c r="G81" s="128" t="s">
        <v>855</v>
      </c>
      <c r="H81" s="100"/>
    </row>
    <row r="82" spans="1:8" x14ac:dyDescent="0.3">
      <c r="A82" s="107" t="s">
        <v>856</v>
      </c>
      <c r="B82" s="107" t="s">
        <v>2041</v>
      </c>
      <c r="C82" s="223">
        <v>1.04293196701602E-3</v>
      </c>
      <c r="G82" s="223">
        <v>1.04293196701602E-3</v>
      </c>
      <c r="H82" s="100"/>
    </row>
    <row r="83" spans="1:8" x14ac:dyDescent="0.3">
      <c r="A83" s="107" t="s">
        <v>857</v>
      </c>
      <c r="B83" s="107" t="s">
        <v>858</v>
      </c>
      <c r="C83" s="223">
        <v>2.07858056345777E-4</v>
      </c>
      <c r="G83" s="223">
        <v>2.07858056345777E-4</v>
      </c>
      <c r="H83" s="100"/>
    </row>
    <row r="84" spans="1:8" x14ac:dyDescent="0.3">
      <c r="A84" s="107" t="s">
        <v>859</v>
      </c>
      <c r="B84" s="107" t="s">
        <v>860</v>
      </c>
      <c r="C84" s="223">
        <v>3.339836876953E-4</v>
      </c>
      <c r="G84" s="223">
        <v>3.339836876953E-4</v>
      </c>
      <c r="H84" s="100"/>
    </row>
    <row r="85" spans="1:8" x14ac:dyDescent="0.3">
      <c r="A85" s="107" t="s">
        <v>861</v>
      </c>
      <c r="B85" s="107" t="s">
        <v>862</v>
      </c>
      <c r="C85" s="223">
        <v>1.1764825250163001E-4</v>
      </c>
      <c r="G85" s="223">
        <v>1.1764825250163001E-4</v>
      </c>
      <c r="H85" s="100"/>
    </row>
    <row r="86" spans="1:8" x14ac:dyDescent="0.3">
      <c r="A86" s="107" t="s">
        <v>863</v>
      </c>
      <c r="B86" s="107" t="s">
        <v>864</v>
      </c>
      <c r="C86" s="223">
        <v>4.5335806173650898E-4</v>
      </c>
      <c r="G86" s="223">
        <v>4.5335806173650898E-4</v>
      </c>
      <c r="H86" s="100"/>
    </row>
    <row r="87" spans="1:8" x14ac:dyDescent="0.3">
      <c r="A87" s="107" t="s">
        <v>865</v>
      </c>
      <c r="H87" s="100"/>
    </row>
    <row r="88" spans="1:8" x14ac:dyDescent="0.3">
      <c r="A88" s="107" t="s">
        <v>866</v>
      </c>
      <c r="H88" s="100"/>
    </row>
    <row r="89" spans="1:8" x14ac:dyDescent="0.3">
      <c r="A89" s="107" t="s">
        <v>867</v>
      </c>
      <c r="H89" s="100"/>
    </row>
    <row r="90" spans="1:8" x14ac:dyDescent="0.3">
      <c r="A90" s="107" t="s">
        <v>868</v>
      </c>
      <c r="H90" s="100"/>
    </row>
    <row r="91" spans="1:8" x14ac:dyDescent="0.3">
      <c r="H91" s="100"/>
    </row>
    <row r="92" spans="1:8" x14ac:dyDescent="0.3">
      <c r="H92" s="100"/>
    </row>
    <row r="93" spans="1:8" x14ac:dyDescent="0.3">
      <c r="H93" s="100"/>
    </row>
    <row r="94" spans="1:8" x14ac:dyDescent="0.3">
      <c r="H94" s="100"/>
    </row>
    <row r="95" spans="1:8" x14ac:dyDescent="0.3">
      <c r="H95" s="100"/>
    </row>
    <row r="96" spans="1:8" x14ac:dyDescent="0.3">
      <c r="H96" s="100"/>
    </row>
    <row r="97" spans="8:8" x14ac:dyDescent="0.3">
      <c r="H97" s="100"/>
    </row>
    <row r="98" spans="8:8" x14ac:dyDescent="0.3">
      <c r="H98" s="100"/>
    </row>
    <row r="99" spans="8:8" x14ac:dyDescent="0.3">
      <c r="H99" s="100"/>
    </row>
    <row r="100" spans="8:8" x14ac:dyDescent="0.3">
      <c r="H100" s="100"/>
    </row>
    <row r="101" spans="8:8" x14ac:dyDescent="0.3">
      <c r="H101" s="100"/>
    </row>
    <row r="102" spans="8:8" x14ac:dyDescent="0.3">
      <c r="H102" s="100"/>
    </row>
    <row r="103" spans="8:8" x14ac:dyDescent="0.3">
      <c r="H103" s="100"/>
    </row>
    <row r="104" spans="8:8" x14ac:dyDescent="0.3">
      <c r="H104" s="100"/>
    </row>
    <row r="105" spans="8:8" x14ac:dyDescent="0.3">
      <c r="H105" s="100"/>
    </row>
    <row r="106" spans="8:8" x14ac:dyDescent="0.3">
      <c r="H106" s="100"/>
    </row>
    <row r="107" spans="8:8" x14ac:dyDescent="0.3">
      <c r="H107" s="100"/>
    </row>
    <row r="108" spans="8:8" x14ac:dyDescent="0.3">
      <c r="H108" s="100"/>
    </row>
    <row r="109" spans="8:8" x14ac:dyDescent="0.3">
      <c r="H109" s="100"/>
    </row>
    <row r="110" spans="8:8" x14ac:dyDescent="0.3">
      <c r="H110" s="100"/>
    </row>
    <row r="111" spans="8:8" x14ac:dyDescent="0.3">
      <c r="H111" s="100"/>
    </row>
    <row r="112" spans="8:8" x14ac:dyDescent="0.3">
      <c r="H112" s="100"/>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472D3529-2E22-43B2-952A-EDC5B5ECDDB2}"/>
    <hyperlink ref="B7" location="'E. Optional ECB-ECAIs data'!B12" display="1. Additional information on the programme" xr:uid="{F5070B70-7C84-454E-BBC0-A9B82CE9E04B}"/>
    <hyperlink ref="B9" location="'E. Optional ECB-ECAIs data'!B73" display="3.  Additional information on the asset distribution" xr:uid="{EB30686A-5C0B-478B-8E18-794DEC826DD5}"/>
  </hyperlinks>
  <pageMargins left="0.7" right="0.7" top="0.75" bottom="0.75" header="0.3" footer="0.3"/>
  <pageSetup paperSize="9" scale="22"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5DC11-FDED-4B5D-A370-03A956C1CE5F}">
  <sheetPr>
    <tabColor rgb="FF847A75"/>
  </sheetPr>
  <dimension ref="B1:J43"/>
  <sheetViews>
    <sheetView tabSelected="1" zoomScale="80" zoomScaleNormal="80" workbookViewId="0">
      <selection activeCell="P11" sqref="P11"/>
    </sheetView>
  </sheetViews>
  <sheetFormatPr defaultColWidth="8.26953125" defaultRowHeight="14.5" x14ac:dyDescent="0.35"/>
  <cols>
    <col min="1" max="1" width="8.26953125" style="71"/>
    <col min="2" max="10" width="11.26953125" style="71" customWidth="1"/>
    <col min="11" max="16384" width="8.26953125" style="71"/>
  </cols>
  <sheetData>
    <row r="1" spans="2:10" ht="15" thickBot="1" x14ac:dyDescent="0.4"/>
    <row r="2" spans="2:10" x14ac:dyDescent="0.35">
      <c r="B2" s="83"/>
      <c r="C2" s="84"/>
      <c r="D2" s="84"/>
      <c r="E2" s="84"/>
      <c r="F2" s="84"/>
      <c r="G2" s="84"/>
      <c r="H2" s="84"/>
      <c r="I2" s="84"/>
      <c r="J2" s="85"/>
    </row>
    <row r="3" spans="2:10" x14ac:dyDescent="0.35">
      <c r="B3" s="86"/>
      <c r="C3" s="87"/>
      <c r="D3" s="87"/>
      <c r="E3" s="87"/>
      <c r="F3" s="87"/>
      <c r="G3" s="87"/>
      <c r="H3" s="87"/>
      <c r="I3" s="87"/>
      <c r="J3" s="88"/>
    </row>
    <row r="4" spans="2:10" x14ac:dyDescent="0.35">
      <c r="B4" s="86"/>
      <c r="C4" s="87"/>
      <c r="D4" s="87"/>
      <c r="E4" s="87"/>
      <c r="F4" s="87"/>
      <c r="G4" s="87"/>
      <c r="H4" s="87"/>
      <c r="I4" s="87"/>
      <c r="J4" s="88"/>
    </row>
    <row r="5" spans="2:10" ht="31" x14ac:dyDescent="0.45">
      <c r="B5" s="86"/>
      <c r="C5" s="87"/>
      <c r="D5" s="87"/>
      <c r="E5" s="89"/>
      <c r="F5" s="90" t="s">
        <v>1368</v>
      </c>
      <c r="G5" s="87"/>
      <c r="H5" s="87"/>
      <c r="I5" s="87"/>
      <c r="J5" s="88"/>
    </row>
    <row r="6" spans="2:10" ht="41.25" customHeight="1" x14ac:dyDescent="0.35">
      <c r="B6" s="86"/>
      <c r="C6" s="87"/>
      <c r="D6" s="228" t="s">
        <v>1369</v>
      </c>
      <c r="E6" s="228"/>
      <c r="F6" s="228"/>
      <c r="G6" s="228"/>
      <c r="H6" s="228"/>
      <c r="I6" s="87"/>
      <c r="J6" s="88"/>
    </row>
    <row r="7" spans="2:10" ht="26" x14ac:dyDescent="0.35">
      <c r="B7" s="86"/>
      <c r="C7" s="87"/>
      <c r="D7" s="87"/>
      <c r="E7" s="87"/>
      <c r="F7" s="91" t="s">
        <v>1370</v>
      </c>
      <c r="G7" s="87"/>
      <c r="H7" s="87"/>
      <c r="I7" s="87"/>
      <c r="J7" s="88"/>
    </row>
    <row r="8" spans="2:10" ht="26" x14ac:dyDescent="0.35">
      <c r="B8" s="86"/>
      <c r="C8" s="87"/>
      <c r="D8" s="87"/>
      <c r="E8" s="87"/>
      <c r="F8" s="91" t="s">
        <v>1371</v>
      </c>
      <c r="G8" s="87"/>
      <c r="H8" s="87"/>
      <c r="I8" s="87"/>
      <c r="J8" s="88"/>
    </row>
    <row r="9" spans="2:10" ht="21" x14ac:dyDescent="0.35">
      <c r="B9" s="86"/>
      <c r="C9" s="87"/>
      <c r="D9" s="87"/>
      <c r="E9" s="87"/>
      <c r="F9" s="92" t="s">
        <v>2042</v>
      </c>
      <c r="G9" s="87"/>
      <c r="H9" s="87"/>
      <c r="I9" s="87"/>
      <c r="J9" s="88"/>
    </row>
    <row r="10" spans="2:10" ht="21" x14ac:dyDescent="0.35">
      <c r="B10" s="86"/>
      <c r="C10" s="87"/>
      <c r="D10" s="87"/>
      <c r="E10" s="87"/>
      <c r="F10" s="92" t="s">
        <v>2043</v>
      </c>
      <c r="G10" s="87"/>
      <c r="H10" s="87"/>
      <c r="I10" s="87"/>
      <c r="J10" s="88"/>
    </row>
    <row r="11" spans="2:10" ht="21" x14ac:dyDescent="0.35">
      <c r="B11" s="86"/>
      <c r="C11" s="87"/>
      <c r="D11" s="87"/>
      <c r="E11" s="87"/>
      <c r="F11" s="92"/>
      <c r="G11" s="87"/>
      <c r="H11" s="87"/>
      <c r="I11" s="87"/>
      <c r="J11" s="88"/>
    </row>
    <row r="12" spans="2:10" x14ac:dyDescent="0.35">
      <c r="B12" s="86"/>
      <c r="C12" s="87"/>
      <c r="D12" s="87"/>
      <c r="E12" s="87"/>
      <c r="F12" s="87"/>
      <c r="G12" s="87"/>
      <c r="H12" s="87"/>
      <c r="I12" s="87"/>
      <c r="J12" s="88"/>
    </row>
    <row r="13" spans="2:10" x14ac:dyDescent="0.35">
      <c r="B13" s="86"/>
      <c r="C13" s="87"/>
      <c r="D13" s="87"/>
      <c r="E13" s="87"/>
      <c r="F13" s="87"/>
      <c r="G13" s="87"/>
      <c r="H13" s="87"/>
      <c r="I13" s="87"/>
      <c r="J13" s="88"/>
    </row>
    <row r="14" spans="2:10" x14ac:dyDescent="0.35">
      <c r="B14" s="86"/>
      <c r="C14" s="87"/>
      <c r="D14" s="87"/>
      <c r="E14" s="87"/>
      <c r="F14" s="87"/>
      <c r="G14" s="87"/>
      <c r="H14" s="87"/>
      <c r="I14" s="87"/>
      <c r="J14" s="88"/>
    </row>
    <row r="15" spans="2:10" x14ac:dyDescent="0.35">
      <c r="B15" s="86"/>
      <c r="C15" s="87"/>
      <c r="D15" s="87"/>
      <c r="E15" s="87"/>
      <c r="F15" s="87"/>
      <c r="G15" s="87"/>
      <c r="H15" s="87"/>
      <c r="I15" s="87"/>
      <c r="J15" s="88"/>
    </row>
    <row r="16" spans="2:10" x14ac:dyDescent="0.35">
      <c r="B16" s="86"/>
      <c r="C16" s="87"/>
      <c r="D16" s="87"/>
      <c r="E16" s="87"/>
      <c r="F16" s="87"/>
      <c r="G16" s="87"/>
      <c r="H16" s="87"/>
      <c r="I16" s="87"/>
      <c r="J16" s="88"/>
    </row>
    <row r="17" spans="2:10" x14ac:dyDescent="0.35">
      <c r="B17" s="86"/>
      <c r="C17" s="87"/>
      <c r="D17" s="87"/>
      <c r="E17" s="87"/>
      <c r="F17" s="87"/>
      <c r="G17" s="87"/>
      <c r="H17" s="87"/>
      <c r="I17" s="87"/>
      <c r="J17" s="88"/>
    </row>
    <row r="18" spans="2:10" x14ac:dyDescent="0.35">
      <c r="B18" s="86"/>
      <c r="C18" s="87"/>
      <c r="D18" s="87"/>
      <c r="E18" s="87"/>
      <c r="F18" s="87"/>
      <c r="G18" s="87"/>
      <c r="H18" s="87"/>
      <c r="I18" s="87"/>
      <c r="J18" s="88"/>
    </row>
    <row r="19" spans="2:10" x14ac:dyDescent="0.35">
      <c r="B19" s="86"/>
      <c r="C19" s="87"/>
      <c r="D19" s="87"/>
      <c r="E19" s="87"/>
      <c r="F19" s="87"/>
      <c r="G19" s="87"/>
      <c r="H19" s="87"/>
      <c r="I19" s="87"/>
      <c r="J19" s="88"/>
    </row>
    <row r="20" spans="2:10" x14ac:dyDescent="0.35">
      <c r="B20" s="86"/>
      <c r="C20" s="87"/>
      <c r="D20" s="87"/>
      <c r="E20" s="87"/>
      <c r="F20" s="87"/>
      <c r="G20" s="87"/>
      <c r="H20" s="87"/>
      <c r="I20" s="87"/>
      <c r="J20" s="88"/>
    </row>
    <row r="21" spans="2:10" x14ac:dyDescent="0.35">
      <c r="B21" s="86"/>
      <c r="C21" s="87"/>
      <c r="D21" s="87"/>
      <c r="E21" s="87"/>
      <c r="F21" s="87"/>
      <c r="G21" s="87"/>
      <c r="H21" s="87"/>
      <c r="I21" s="87"/>
      <c r="J21" s="88"/>
    </row>
    <row r="22" spans="2:10" x14ac:dyDescent="0.35">
      <c r="B22" s="86"/>
      <c r="C22" s="87"/>
      <c r="D22" s="87"/>
      <c r="E22" s="87"/>
      <c r="F22" s="93" t="s">
        <v>1372</v>
      </c>
      <c r="G22" s="87"/>
      <c r="H22" s="87"/>
      <c r="I22" s="87"/>
      <c r="J22" s="88"/>
    </row>
    <row r="23" spans="2:10" x14ac:dyDescent="0.35">
      <c r="B23" s="86"/>
      <c r="C23" s="87"/>
      <c r="D23" s="87"/>
      <c r="E23" s="87"/>
      <c r="F23" s="94"/>
      <c r="G23" s="87"/>
      <c r="H23" s="87"/>
      <c r="I23" s="87"/>
      <c r="J23" s="88"/>
    </row>
    <row r="24" spans="2:10" x14ac:dyDescent="0.35">
      <c r="B24" s="86"/>
      <c r="C24" s="87"/>
      <c r="D24" s="224" t="s">
        <v>1373</v>
      </c>
      <c r="E24" s="225" t="s">
        <v>1374</v>
      </c>
      <c r="F24" s="225"/>
      <c r="G24" s="225"/>
      <c r="H24" s="225"/>
      <c r="I24" s="87"/>
      <c r="J24" s="88"/>
    </row>
    <row r="25" spans="2:10" x14ac:dyDescent="0.35">
      <c r="B25" s="86"/>
      <c r="C25" s="87"/>
      <c r="D25" s="87"/>
      <c r="H25" s="87"/>
      <c r="I25" s="87"/>
      <c r="J25" s="88"/>
    </row>
    <row r="26" spans="2:10" x14ac:dyDescent="0.35">
      <c r="B26" s="86"/>
      <c r="C26" s="87"/>
      <c r="D26" s="224" t="s">
        <v>1375</v>
      </c>
      <c r="E26" s="225"/>
      <c r="F26" s="225"/>
      <c r="G26" s="225"/>
      <c r="H26" s="225"/>
      <c r="I26" s="87"/>
      <c r="J26" s="88"/>
    </row>
    <row r="27" spans="2:10" x14ac:dyDescent="0.35">
      <c r="B27" s="86"/>
      <c r="C27" s="87"/>
      <c r="D27" s="95"/>
      <c r="E27" s="95"/>
      <c r="F27" s="95"/>
      <c r="G27" s="95"/>
      <c r="H27" s="95"/>
      <c r="I27" s="87"/>
      <c r="J27" s="88"/>
    </row>
    <row r="28" spans="2:10" x14ac:dyDescent="0.35">
      <c r="B28" s="86"/>
      <c r="C28" s="87"/>
      <c r="D28" s="224" t="s">
        <v>1376</v>
      </c>
      <c r="E28" s="225" t="s">
        <v>1374</v>
      </c>
      <c r="F28" s="225"/>
      <c r="G28" s="225"/>
      <c r="H28" s="225"/>
      <c r="I28" s="87"/>
      <c r="J28" s="88"/>
    </row>
    <row r="29" spans="2:10" x14ac:dyDescent="0.35">
      <c r="B29" s="86"/>
      <c r="C29" s="87"/>
      <c r="D29" s="95"/>
      <c r="E29" s="95"/>
      <c r="F29" s="95"/>
      <c r="G29" s="95"/>
      <c r="H29" s="95"/>
      <c r="I29" s="87"/>
      <c r="J29" s="88"/>
    </row>
    <row r="30" spans="2:10" x14ac:dyDescent="0.35">
      <c r="B30" s="86"/>
      <c r="C30" s="87"/>
      <c r="D30" s="224" t="s">
        <v>1377</v>
      </c>
      <c r="E30" s="225" t="s">
        <v>1374</v>
      </c>
      <c r="F30" s="225"/>
      <c r="G30" s="225"/>
      <c r="H30" s="225"/>
      <c r="I30" s="87"/>
      <c r="J30" s="88"/>
    </row>
    <row r="31" spans="2:10" x14ac:dyDescent="0.35">
      <c r="B31" s="86"/>
      <c r="C31" s="87"/>
      <c r="D31" s="95"/>
      <c r="E31" s="95"/>
      <c r="F31" s="95"/>
      <c r="G31" s="95"/>
      <c r="H31" s="95"/>
      <c r="I31" s="87"/>
      <c r="J31" s="88"/>
    </row>
    <row r="32" spans="2:10" x14ac:dyDescent="0.35">
      <c r="B32" s="86"/>
      <c r="C32" s="87"/>
      <c r="D32" s="224" t="s">
        <v>1378</v>
      </c>
      <c r="E32" s="225" t="s">
        <v>1374</v>
      </c>
      <c r="F32" s="225"/>
      <c r="G32" s="225"/>
      <c r="H32" s="225"/>
      <c r="I32" s="87"/>
      <c r="J32" s="88"/>
    </row>
    <row r="33" spans="2:10" x14ac:dyDescent="0.35">
      <c r="B33" s="86"/>
      <c r="C33" s="87"/>
      <c r="I33" s="87"/>
      <c r="J33" s="88"/>
    </row>
    <row r="34" spans="2:10" x14ac:dyDescent="0.35">
      <c r="B34" s="86"/>
      <c r="C34" s="87"/>
      <c r="D34" s="224" t="s">
        <v>1379</v>
      </c>
      <c r="E34" s="225" t="s">
        <v>1374</v>
      </c>
      <c r="F34" s="225"/>
      <c r="G34" s="225"/>
      <c r="H34" s="225"/>
      <c r="I34" s="87"/>
      <c r="J34" s="88"/>
    </row>
    <row r="35" spans="2:10" x14ac:dyDescent="0.35">
      <c r="B35" s="86"/>
      <c r="C35" s="87"/>
      <c r="D35" s="87"/>
      <c r="E35" s="87"/>
      <c r="F35" s="87"/>
      <c r="G35" s="87"/>
      <c r="H35" s="87"/>
      <c r="I35" s="87"/>
      <c r="J35" s="88"/>
    </row>
    <row r="36" spans="2:10" x14ac:dyDescent="0.35">
      <c r="B36" s="86"/>
      <c r="C36" s="87"/>
      <c r="D36" s="226" t="s">
        <v>1380</v>
      </c>
      <c r="E36" s="227"/>
      <c r="F36" s="227"/>
      <c r="G36" s="227"/>
      <c r="H36" s="227"/>
      <c r="I36" s="87"/>
      <c r="J36" s="88"/>
    </row>
    <row r="37" spans="2:10" x14ac:dyDescent="0.35">
      <c r="B37" s="86"/>
      <c r="C37" s="87"/>
      <c r="D37" s="87"/>
      <c r="E37" s="87"/>
      <c r="F37" s="94"/>
      <c r="G37" s="87"/>
      <c r="H37" s="87"/>
      <c r="I37" s="87"/>
      <c r="J37" s="88"/>
    </row>
    <row r="38" spans="2:10" x14ac:dyDescent="0.35">
      <c r="B38" s="86"/>
      <c r="C38" s="87"/>
      <c r="D38" s="226" t="s">
        <v>1381</v>
      </c>
      <c r="E38" s="227"/>
      <c r="F38" s="227"/>
      <c r="G38" s="227"/>
      <c r="H38" s="227"/>
      <c r="I38" s="87"/>
      <c r="J38" s="88"/>
    </row>
    <row r="39" spans="2:10" x14ac:dyDescent="0.35">
      <c r="B39" s="86"/>
      <c r="C39" s="87"/>
      <c r="I39" s="87"/>
      <c r="J39" s="88"/>
    </row>
    <row r="40" spans="2:10" x14ac:dyDescent="0.35">
      <c r="B40" s="86"/>
      <c r="C40" s="87"/>
      <c r="D40" s="226" t="s">
        <v>1382</v>
      </c>
      <c r="E40" s="227" t="s">
        <v>1374</v>
      </c>
      <c r="F40" s="227"/>
      <c r="G40" s="227"/>
      <c r="H40" s="227"/>
      <c r="I40" s="87"/>
      <c r="J40" s="88"/>
    </row>
    <row r="41" spans="2:10" x14ac:dyDescent="0.35">
      <c r="B41" s="86"/>
      <c r="C41" s="87"/>
      <c r="D41" s="87"/>
      <c r="E41" s="95"/>
      <c r="F41" s="95"/>
      <c r="G41" s="95"/>
      <c r="H41" s="95"/>
      <c r="I41" s="87"/>
      <c r="J41" s="88"/>
    </row>
    <row r="42" spans="2:10" x14ac:dyDescent="0.35">
      <c r="B42" s="86"/>
      <c r="C42" s="87"/>
      <c r="D42" s="226" t="s">
        <v>1383</v>
      </c>
      <c r="E42" s="227"/>
      <c r="F42" s="227"/>
      <c r="G42" s="227"/>
      <c r="H42" s="227"/>
      <c r="I42" s="87"/>
      <c r="J42" s="88"/>
    </row>
    <row r="43" spans="2:10" ht="15" thickBot="1" x14ac:dyDescent="0.4">
      <c r="B43" s="96"/>
      <c r="C43" s="97"/>
      <c r="D43" s="97"/>
      <c r="E43" s="97"/>
      <c r="F43" s="97"/>
      <c r="G43" s="97"/>
      <c r="H43" s="97"/>
      <c r="I43" s="97"/>
      <c r="J43" s="98"/>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3FBE4F51-A225-4C50-9532-7EB1B6F8AAAB}"/>
    <hyperlink ref="D26:H26" location="'B1. HTT Mortgage Assets'!A1" display="Worksheet B1: HTT Mortgage Assets" xr:uid="{2D11DEDD-4689-4A1C-AC4A-7C216BD28485}"/>
    <hyperlink ref="D28:H28" location="'B2. HTT Public Sector Assets'!A1" display="Worksheet C: HTT Public Sector Assets" xr:uid="{FC23763E-1D2A-4CC4-9C6C-2BD4FB9A2647}"/>
    <hyperlink ref="D32:H32" location="'C. HTT Harmonised Glossary'!A1" display="Worksheet C: HTT Harmonised Glossary" xr:uid="{4FAC2CC5-41EE-4D2C-B671-40D41B2B8C1E}"/>
    <hyperlink ref="D30:H30" location="'B3. HTT Shipping Assets'!A1" display="Worksheet B3: HTT Shipping Assets" xr:uid="{4F86E9DF-C5CD-461E-B192-425EC2D7AF91}"/>
    <hyperlink ref="D34:H34" location="Disclaimer!A1" display="Disclaimer" xr:uid="{C5BC30E5-2001-4C23-B243-6BB4FE000AFD}"/>
    <hyperlink ref="D40:H40" location="'F1. Sustainable M data'!A1" display="Worksheet F1: Sustainable M data" xr:uid="{7BE1698C-155D-4557-A2BA-123BD06B1137}"/>
    <hyperlink ref="D42:H42" location="'G1. Crisis M Payment Holidays'!A1" display="Worksheet G1. Crisis M Payment Holidays" xr:uid="{5ED45D22-595E-4ADE-9A24-2A02D1E77EF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22F32-B723-4D1C-9D63-D513A0A60C91}">
  <sheetPr>
    <tabColor theme="9" tint="-0.249977111117893"/>
  </sheetPr>
  <dimension ref="A1:G413"/>
  <sheetViews>
    <sheetView view="pageBreakPreview" zoomScale="60" zoomScaleNormal="100" workbookViewId="0">
      <selection activeCell="C17" sqref="C17"/>
    </sheetView>
  </sheetViews>
  <sheetFormatPr defaultRowHeight="14.5" x14ac:dyDescent="0.3"/>
  <cols>
    <col min="1" max="1" width="12.08984375" style="107" customWidth="1"/>
    <col min="2" max="2" width="55.1796875" style="107" customWidth="1"/>
    <col min="3" max="3" width="37" style="107" customWidth="1"/>
    <col min="4" max="4" width="31.90625" style="107" bestFit="1" customWidth="1"/>
    <col min="5" max="5" width="6.08984375" style="107" customWidth="1"/>
    <col min="6" max="6" width="37.90625" style="107" customWidth="1"/>
    <col min="7" max="7" width="37.90625" style="100" customWidth="1"/>
    <col min="8" max="16384" width="8.7265625" style="102"/>
  </cols>
  <sheetData>
    <row r="1" spans="1:7" ht="31" x14ac:dyDescent="0.3">
      <c r="A1" s="99" t="s">
        <v>1384</v>
      </c>
      <c r="B1" s="99"/>
      <c r="C1" s="100"/>
      <c r="D1" s="100"/>
      <c r="E1" s="100"/>
      <c r="F1" s="101" t="s">
        <v>1385</v>
      </c>
    </row>
    <row r="2" spans="1:7" ht="13.5" thickBot="1" x14ac:dyDescent="0.35">
      <c r="A2" s="100"/>
      <c r="B2" s="103"/>
      <c r="C2" s="103"/>
      <c r="D2" s="100"/>
      <c r="E2" s="100"/>
      <c r="F2" s="100"/>
    </row>
    <row r="3" spans="1:7" ht="19" thickBot="1" x14ac:dyDescent="0.35">
      <c r="A3" s="104"/>
      <c r="B3" s="105" t="s">
        <v>0</v>
      </c>
      <c r="C3" s="106" t="s">
        <v>1</v>
      </c>
      <c r="D3" s="104"/>
      <c r="E3" s="104"/>
      <c r="F3" s="100"/>
      <c r="G3" s="104"/>
    </row>
    <row r="4" spans="1:7" ht="15" thickBot="1" x14ac:dyDescent="0.35"/>
    <row r="5" spans="1:7" ht="18.5" x14ac:dyDescent="0.3">
      <c r="A5" s="108"/>
      <c r="B5" s="109" t="s">
        <v>2</v>
      </c>
      <c r="C5" s="108"/>
      <c r="E5" s="110"/>
      <c r="F5" s="110"/>
    </row>
    <row r="6" spans="1:7" x14ac:dyDescent="0.3">
      <c r="B6" s="111" t="s">
        <v>3</v>
      </c>
      <c r="C6" s="110"/>
      <c r="D6" s="110"/>
    </row>
    <row r="7" spans="1:7" x14ac:dyDescent="0.3">
      <c r="B7" s="112" t="s">
        <v>1386</v>
      </c>
      <c r="C7" s="110"/>
      <c r="D7" s="110"/>
    </row>
    <row r="8" spans="1:7" x14ac:dyDescent="0.3">
      <c r="B8" s="112" t="s">
        <v>4</v>
      </c>
      <c r="C8" s="110"/>
      <c r="D8" s="110"/>
      <c r="F8" s="107" t="s">
        <v>1387</v>
      </c>
    </row>
    <row r="9" spans="1:7" x14ac:dyDescent="0.3">
      <c r="B9" s="111" t="s">
        <v>1388</v>
      </c>
    </row>
    <row r="10" spans="1:7" x14ac:dyDescent="0.3">
      <c r="B10" s="111" t="s">
        <v>337</v>
      </c>
    </row>
    <row r="11" spans="1:7" ht="15" thickBot="1" x14ac:dyDescent="0.35">
      <c r="B11" s="113" t="s">
        <v>348</v>
      </c>
    </row>
    <row r="12" spans="1:7" x14ac:dyDescent="0.3">
      <c r="B12" s="114"/>
    </row>
    <row r="13" spans="1:7" ht="37" x14ac:dyDescent="0.3">
      <c r="A13" s="115" t="s">
        <v>5</v>
      </c>
      <c r="B13" s="115" t="s">
        <v>3</v>
      </c>
      <c r="C13" s="116"/>
      <c r="D13" s="116"/>
      <c r="E13" s="116"/>
      <c r="F13" s="116"/>
      <c r="G13" s="117"/>
    </row>
    <row r="14" spans="1:7" x14ac:dyDescent="0.3">
      <c r="A14" s="107" t="s">
        <v>6</v>
      </c>
      <c r="B14" s="118" t="s">
        <v>7</v>
      </c>
      <c r="C14" s="107" t="s">
        <v>8</v>
      </c>
      <c r="E14" s="110"/>
      <c r="F14" s="110"/>
    </row>
    <row r="15" spans="1:7" x14ac:dyDescent="0.3">
      <c r="A15" s="107" t="s">
        <v>9</v>
      </c>
      <c r="B15" s="118" t="s">
        <v>10</v>
      </c>
      <c r="C15" s="107" t="s">
        <v>11</v>
      </c>
      <c r="E15" s="110"/>
      <c r="F15" s="110"/>
    </row>
    <row r="16" spans="1:7" ht="29" x14ac:dyDescent="0.3">
      <c r="A16" s="107" t="s">
        <v>12</v>
      </c>
      <c r="B16" s="118" t="s">
        <v>13</v>
      </c>
      <c r="C16" s="107" t="s">
        <v>14</v>
      </c>
      <c r="E16" s="110"/>
      <c r="F16" s="110"/>
    </row>
    <row r="17" spans="1:7" x14ac:dyDescent="0.3">
      <c r="A17" s="107" t="s">
        <v>15</v>
      </c>
      <c r="B17" s="118" t="s">
        <v>16</v>
      </c>
      <c r="C17" s="119">
        <v>44985</v>
      </c>
      <c r="E17" s="110"/>
      <c r="F17" s="110"/>
    </row>
    <row r="18" spans="1:7" x14ac:dyDescent="0.3">
      <c r="A18" s="107" t="s">
        <v>17</v>
      </c>
      <c r="B18" s="120" t="s">
        <v>1389</v>
      </c>
      <c r="E18" s="110"/>
      <c r="F18" s="110"/>
    </row>
    <row r="19" spans="1:7" x14ac:dyDescent="0.3">
      <c r="A19" s="107" t="s">
        <v>18</v>
      </c>
      <c r="B19" s="120" t="s">
        <v>1390</v>
      </c>
      <c r="E19" s="110"/>
      <c r="F19" s="110"/>
    </row>
    <row r="20" spans="1:7" x14ac:dyDescent="0.3">
      <c r="A20" s="107" t="s">
        <v>19</v>
      </c>
      <c r="B20" s="120"/>
      <c r="E20" s="110"/>
      <c r="F20" s="110"/>
    </row>
    <row r="21" spans="1:7" x14ac:dyDescent="0.3">
      <c r="A21" s="107" t="s">
        <v>20</v>
      </c>
      <c r="B21" s="120"/>
      <c r="E21" s="110"/>
      <c r="F21" s="110"/>
    </row>
    <row r="22" spans="1:7" x14ac:dyDescent="0.3">
      <c r="A22" s="107" t="s">
        <v>21</v>
      </c>
      <c r="B22" s="120"/>
      <c r="E22" s="110"/>
      <c r="F22" s="110"/>
    </row>
    <row r="23" spans="1:7" x14ac:dyDescent="0.3">
      <c r="A23" s="107" t="s">
        <v>22</v>
      </c>
      <c r="B23" s="120"/>
      <c r="E23" s="110"/>
      <c r="F23" s="110"/>
    </row>
    <row r="24" spans="1:7" x14ac:dyDescent="0.3">
      <c r="A24" s="107" t="s">
        <v>23</v>
      </c>
      <c r="B24" s="120"/>
      <c r="E24" s="110"/>
      <c r="F24" s="110"/>
    </row>
    <row r="25" spans="1:7" x14ac:dyDescent="0.3">
      <c r="A25" s="107" t="s">
        <v>24</v>
      </c>
      <c r="B25" s="120"/>
      <c r="E25" s="110"/>
      <c r="F25" s="110"/>
    </row>
    <row r="26" spans="1:7" ht="18.5" x14ac:dyDescent="0.3">
      <c r="A26" s="116"/>
      <c r="B26" s="115" t="s">
        <v>1386</v>
      </c>
      <c r="C26" s="116"/>
      <c r="D26" s="116"/>
      <c r="E26" s="116"/>
      <c r="F26" s="116"/>
      <c r="G26" s="117"/>
    </row>
    <row r="27" spans="1:7" x14ac:dyDescent="0.3">
      <c r="A27" s="107" t="s">
        <v>25</v>
      </c>
      <c r="B27" s="121" t="s">
        <v>1391</v>
      </c>
      <c r="C27" s="107" t="s">
        <v>26</v>
      </c>
      <c r="D27" s="122"/>
      <c r="E27" s="122"/>
      <c r="F27" s="122"/>
    </row>
    <row r="28" spans="1:7" x14ac:dyDescent="0.3">
      <c r="A28" s="107" t="s">
        <v>27</v>
      </c>
      <c r="B28" s="123" t="s">
        <v>1392</v>
      </c>
      <c r="C28" s="107" t="s">
        <v>26</v>
      </c>
      <c r="D28" s="122"/>
      <c r="E28" s="122"/>
      <c r="F28" s="122"/>
    </row>
    <row r="29" spans="1:7" x14ac:dyDescent="0.3">
      <c r="A29" s="107" t="s">
        <v>28</v>
      </c>
      <c r="B29" s="121" t="s">
        <v>29</v>
      </c>
      <c r="C29" s="107" t="s">
        <v>26</v>
      </c>
      <c r="E29" s="122"/>
      <c r="F29" s="122"/>
    </row>
    <row r="30" spans="1:7" x14ac:dyDescent="0.3">
      <c r="A30" s="107" t="s">
        <v>30</v>
      </c>
      <c r="B30" s="121" t="s">
        <v>31</v>
      </c>
      <c r="C30" s="107" t="s">
        <v>26</v>
      </c>
      <c r="E30" s="122"/>
      <c r="F30" s="122"/>
    </row>
    <row r="31" spans="1:7" x14ac:dyDescent="0.3">
      <c r="A31" s="107" t="s">
        <v>32</v>
      </c>
      <c r="B31" s="121"/>
      <c r="E31" s="122"/>
      <c r="F31" s="122"/>
    </row>
    <row r="32" spans="1:7" x14ac:dyDescent="0.3">
      <c r="A32" s="107" t="s">
        <v>33</v>
      </c>
      <c r="B32" s="121"/>
      <c r="E32" s="122"/>
      <c r="F32" s="122"/>
    </row>
    <row r="33" spans="1:7" x14ac:dyDescent="0.3">
      <c r="A33" s="107" t="s">
        <v>34</v>
      </c>
      <c r="B33" s="121"/>
      <c r="E33" s="122"/>
      <c r="F33" s="122"/>
    </row>
    <row r="34" spans="1:7" x14ac:dyDescent="0.3">
      <c r="A34" s="107" t="s">
        <v>35</v>
      </c>
      <c r="B34" s="121"/>
      <c r="E34" s="122"/>
      <c r="F34" s="122"/>
    </row>
    <row r="35" spans="1:7" x14ac:dyDescent="0.3">
      <c r="A35" s="107" t="s">
        <v>1393</v>
      </c>
      <c r="B35" s="124"/>
      <c r="E35" s="122"/>
      <c r="F35" s="122"/>
    </row>
    <row r="36" spans="1:7" ht="37" x14ac:dyDescent="0.3">
      <c r="A36" s="115"/>
      <c r="B36" s="115" t="s">
        <v>4</v>
      </c>
      <c r="C36" s="115"/>
      <c r="D36" s="116"/>
      <c r="E36" s="116"/>
      <c r="F36" s="116"/>
      <c r="G36" s="117"/>
    </row>
    <row r="37" spans="1:7" x14ac:dyDescent="0.3">
      <c r="A37" s="125"/>
      <c r="B37" s="126" t="s">
        <v>36</v>
      </c>
      <c r="C37" s="125" t="s">
        <v>55</v>
      </c>
      <c r="D37" s="127"/>
      <c r="E37" s="127"/>
      <c r="F37" s="127"/>
      <c r="G37" s="128"/>
    </row>
    <row r="38" spans="1:7" x14ac:dyDescent="0.3">
      <c r="A38" s="107" t="s">
        <v>37</v>
      </c>
      <c r="B38" s="122" t="s">
        <v>1394</v>
      </c>
      <c r="C38" s="129">
        <v>2953.8823791300401</v>
      </c>
      <c r="F38" s="122"/>
    </row>
    <row r="39" spans="1:7" x14ac:dyDescent="0.3">
      <c r="A39" s="107" t="s">
        <v>38</v>
      </c>
      <c r="B39" s="122" t="s">
        <v>39</v>
      </c>
      <c r="C39" s="129">
        <v>2250</v>
      </c>
      <c r="F39" s="122"/>
    </row>
    <row r="40" spans="1:7" x14ac:dyDescent="0.3">
      <c r="A40" s="107" t="s">
        <v>40</v>
      </c>
      <c r="B40" s="130" t="s">
        <v>41</v>
      </c>
      <c r="C40" s="129">
        <v>2666.7982221756602</v>
      </c>
      <c r="F40" s="122"/>
    </row>
    <row r="41" spans="1:7" x14ac:dyDescent="0.3">
      <c r="A41" s="107" t="s">
        <v>42</v>
      </c>
      <c r="B41" s="130" t="s">
        <v>43</v>
      </c>
      <c r="C41" s="129">
        <v>2104.32990625</v>
      </c>
      <c r="F41" s="122"/>
    </row>
    <row r="42" spans="1:7" x14ac:dyDescent="0.3">
      <c r="A42" s="107" t="s">
        <v>44</v>
      </c>
      <c r="B42" s="130"/>
      <c r="C42" s="131"/>
      <c r="F42" s="122"/>
    </row>
    <row r="43" spans="1:7" x14ac:dyDescent="0.3">
      <c r="A43" s="132" t="s">
        <v>1395</v>
      </c>
      <c r="B43" s="122"/>
      <c r="F43" s="122"/>
    </row>
    <row r="44" spans="1:7" x14ac:dyDescent="0.3">
      <c r="A44" s="125"/>
      <c r="B44" s="125" t="s">
        <v>1396</v>
      </c>
      <c r="C44" s="125" t="s">
        <v>1397</v>
      </c>
      <c r="D44" s="125" t="s">
        <v>45</v>
      </c>
      <c r="E44" s="125"/>
      <c r="F44" s="125" t="s">
        <v>46</v>
      </c>
      <c r="G44" s="125" t="s">
        <v>47</v>
      </c>
    </row>
    <row r="45" spans="1:7" x14ac:dyDescent="0.3">
      <c r="A45" s="107" t="s">
        <v>48</v>
      </c>
      <c r="B45" s="122" t="s">
        <v>49</v>
      </c>
      <c r="C45" s="133">
        <v>0.05</v>
      </c>
      <c r="D45" s="133">
        <f>IF(OR(C38="[For completion]",C39="[For completion]"),"Please complete G.3.1.1 and G.3.1.2",(C38/C39-1-MAX(C45,F45)))</f>
        <v>0.26283661294668442</v>
      </c>
      <c r="E45" s="133"/>
      <c r="F45" s="133">
        <v>0.05</v>
      </c>
      <c r="G45" s="107" t="s">
        <v>50</v>
      </c>
    </row>
    <row r="46" spans="1:7" x14ac:dyDescent="0.3">
      <c r="A46" s="107" t="s">
        <v>51</v>
      </c>
      <c r="B46" s="120" t="s">
        <v>1398</v>
      </c>
      <c r="C46" s="133"/>
      <c r="D46" s="133">
        <v>0.24090745178140199</v>
      </c>
      <c r="E46" s="133"/>
      <c r="F46" s="133"/>
      <c r="G46" s="134"/>
    </row>
    <row r="47" spans="1:7" x14ac:dyDescent="0.3">
      <c r="A47" s="107" t="s">
        <v>52</v>
      </c>
      <c r="B47" s="120" t="s">
        <v>1399</v>
      </c>
      <c r="C47" s="133"/>
      <c r="D47" s="133">
        <v>0.26729093867605502</v>
      </c>
      <c r="E47" s="133"/>
      <c r="F47" s="133"/>
      <c r="G47" s="134"/>
    </row>
    <row r="48" spans="1:7" x14ac:dyDescent="0.3">
      <c r="A48" s="107" t="s">
        <v>53</v>
      </c>
      <c r="B48" s="120"/>
      <c r="C48" s="134"/>
      <c r="D48" s="134"/>
      <c r="E48" s="134"/>
      <c r="F48" s="134"/>
      <c r="G48" s="134"/>
    </row>
    <row r="49" spans="1:7" x14ac:dyDescent="0.3">
      <c r="A49" s="107" t="s">
        <v>54</v>
      </c>
      <c r="B49" s="120"/>
      <c r="C49" s="134"/>
      <c r="D49" s="134"/>
      <c r="E49" s="134"/>
      <c r="F49" s="134"/>
      <c r="G49" s="134"/>
    </row>
    <row r="50" spans="1:7" x14ac:dyDescent="0.3">
      <c r="A50" s="107" t="s">
        <v>1400</v>
      </c>
      <c r="B50" s="120"/>
      <c r="C50" s="134"/>
      <c r="D50" s="134"/>
      <c r="E50" s="134"/>
      <c r="F50" s="134"/>
      <c r="G50" s="134"/>
    </row>
    <row r="51" spans="1:7" x14ac:dyDescent="0.3">
      <c r="A51" s="107" t="s">
        <v>1401</v>
      </c>
      <c r="B51" s="120"/>
      <c r="C51" s="134"/>
      <c r="D51" s="134"/>
      <c r="E51" s="134"/>
      <c r="F51" s="134"/>
      <c r="G51" s="134"/>
    </row>
    <row r="52" spans="1:7" x14ac:dyDescent="0.3">
      <c r="A52" s="125"/>
      <c r="B52" s="126" t="s">
        <v>1402</v>
      </c>
      <c r="C52" s="125" t="s">
        <v>55</v>
      </c>
      <c r="D52" s="125"/>
      <c r="E52" s="127"/>
      <c r="F52" s="128" t="s">
        <v>287</v>
      </c>
      <c r="G52" s="128"/>
    </row>
    <row r="53" spans="1:7" x14ac:dyDescent="0.3">
      <c r="A53" s="107" t="s">
        <v>56</v>
      </c>
      <c r="B53" s="122" t="s">
        <v>57</v>
      </c>
      <c r="C53" s="129">
        <v>2953.8823791299901</v>
      </c>
      <c r="E53" s="135"/>
      <c r="F53" s="133">
        <v>0.95749478100282703</v>
      </c>
      <c r="G53" s="136"/>
    </row>
    <row r="54" spans="1:7" x14ac:dyDescent="0.3">
      <c r="A54" s="107" t="s">
        <v>58</v>
      </c>
      <c r="B54" s="122" t="s">
        <v>59</v>
      </c>
      <c r="C54" s="129" t="s">
        <v>60</v>
      </c>
      <c r="E54" s="135"/>
      <c r="F54" s="133" t="s">
        <v>60</v>
      </c>
      <c r="G54" s="136"/>
    </row>
    <row r="55" spans="1:7" x14ac:dyDescent="0.3">
      <c r="A55" s="107" t="s">
        <v>61</v>
      </c>
      <c r="B55" s="122" t="s">
        <v>62</v>
      </c>
      <c r="C55" s="129" t="s">
        <v>60</v>
      </c>
      <c r="E55" s="135"/>
      <c r="F55" s="133" t="s">
        <v>60</v>
      </c>
      <c r="G55" s="136"/>
    </row>
    <row r="56" spans="1:7" x14ac:dyDescent="0.3">
      <c r="A56" s="107" t="s">
        <v>63</v>
      </c>
      <c r="B56" s="122" t="s">
        <v>64</v>
      </c>
      <c r="C56" s="129">
        <v>13</v>
      </c>
      <c r="E56" s="135"/>
      <c r="F56" s="133">
        <v>4.2139227482385104E-3</v>
      </c>
      <c r="G56" s="136"/>
    </row>
    <row r="57" spans="1:7" x14ac:dyDescent="0.3">
      <c r="A57" s="107" t="s">
        <v>65</v>
      </c>
      <c r="B57" s="107" t="s">
        <v>66</v>
      </c>
      <c r="C57" s="129">
        <v>118.12908802</v>
      </c>
      <c r="E57" s="135"/>
      <c r="F57" s="133">
        <v>3.8291296248934403E-2</v>
      </c>
      <c r="G57" s="136"/>
    </row>
    <row r="58" spans="1:7" x14ac:dyDescent="0.3">
      <c r="A58" s="107" t="s">
        <v>67</v>
      </c>
      <c r="B58" s="137" t="s">
        <v>68</v>
      </c>
      <c r="C58" s="138">
        <f>SUM(C53:C57)</f>
        <v>3085.01146714999</v>
      </c>
      <c r="D58" s="135"/>
      <c r="E58" s="135"/>
      <c r="F58" s="139">
        <f>SUM(F53:F57)</f>
        <v>1</v>
      </c>
      <c r="G58" s="136"/>
    </row>
    <row r="59" spans="1:7" x14ac:dyDescent="0.3">
      <c r="A59" s="107" t="s">
        <v>69</v>
      </c>
      <c r="B59" s="140" t="s">
        <v>174</v>
      </c>
      <c r="C59" s="131"/>
      <c r="E59" s="135"/>
      <c r="F59" s="141" t="str">
        <f t="shared" ref="F59:F64" si="0">IF($D$58=0,"",IF(C59="[for completion]","",C59/$D$58))</f>
        <v/>
      </c>
      <c r="G59" s="136"/>
    </row>
    <row r="60" spans="1:7" x14ac:dyDescent="0.3">
      <c r="A60" s="107" t="s">
        <v>70</v>
      </c>
      <c r="B60" s="140" t="s">
        <v>174</v>
      </c>
      <c r="C60" s="131"/>
      <c r="E60" s="135"/>
      <c r="F60" s="141" t="str">
        <f t="shared" si="0"/>
        <v/>
      </c>
      <c r="G60" s="136"/>
    </row>
    <row r="61" spans="1:7" x14ac:dyDescent="0.3">
      <c r="A61" s="107" t="s">
        <v>71</v>
      </c>
      <c r="B61" s="140" t="s">
        <v>174</v>
      </c>
      <c r="C61" s="131"/>
      <c r="E61" s="135"/>
      <c r="F61" s="141" t="str">
        <f t="shared" si="0"/>
        <v/>
      </c>
      <c r="G61" s="136"/>
    </row>
    <row r="62" spans="1:7" x14ac:dyDescent="0.3">
      <c r="A62" s="107" t="s">
        <v>72</v>
      </c>
      <c r="B62" s="140" t="s">
        <v>174</v>
      </c>
      <c r="C62" s="131"/>
      <c r="E62" s="135"/>
      <c r="F62" s="141" t="str">
        <f t="shared" si="0"/>
        <v/>
      </c>
      <c r="G62" s="136"/>
    </row>
    <row r="63" spans="1:7" x14ac:dyDescent="0.3">
      <c r="A63" s="107" t="s">
        <v>73</v>
      </c>
      <c r="B63" s="140" t="s">
        <v>174</v>
      </c>
      <c r="C63" s="131"/>
      <c r="E63" s="135"/>
      <c r="F63" s="141" t="str">
        <f t="shared" si="0"/>
        <v/>
      </c>
      <c r="G63" s="136"/>
    </row>
    <row r="64" spans="1:7" x14ac:dyDescent="0.3">
      <c r="A64" s="107" t="s">
        <v>74</v>
      </c>
      <c r="B64" s="140" t="s">
        <v>174</v>
      </c>
      <c r="C64" s="142"/>
      <c r="D64" s="132"/>
      <c r="E64" s="132"/>
      <c r="F64" s="141" t="str">
        <f t="shared" si="0"/>
        <v/>
      </c>
      <c r="G64" s="143"/>
    </row>
    <row r="65" spans="1:7" x14ac:dyDescent="0.3">
      <c r="A65" s="125"/>
      <c r="B65" s="126" t="s">
        <v>75</v>
      </c>
      <c r="C65" s="144" t="s">
        <v>1403</v>
      </c>
      <c r="D65" s="144" t="s">
        <v>1404</v>
      </c>
      <c r="E65" s="127"/>
      <c r="F65" s="128" t="s">
        <v>76</v>
      </c>
      <c r="G65" s="145" t="s">
        <v>77</v>
      </c>
    </row>
    <row r="66" spans="1:7" x14ac:dyDescent="0.3">
      <c r="A66" s="107" t="s">
        <v>78</v>
      </c>
      <c r="B66" s="122" t="s">
        <v>1405</v>
      </c>
      <c r="C66" s="129">
        <v>7.2487344229637696</v>
      </c>
      <c r="D66" s="146" t="s">
        <v>50</v>
      </c>
      <c r="E66" s="118"/>
      <c r="F66" s="147"/>
      <c r="G66" s="148"/>
    </row>
    <row r="67" spans="1:7" x14ac:dyDescent="0.3">
      <c r="B67" s="122"/>
      <c r="C67" s="129"/>
      <c r="E67" s="118"/>
      <c r="F67" s="147"/>
      <c r="G67" s="148"/>
    </row>
    <row r="68" spans="1:7" x14ac:dyDescent="0.3">
      <c r="B68" s="122" t="s">
        <v>80</v>
      </c>
      <c r="C68" s="129"/>
      <c r="D68" s="118"/>
      <c r="E68" s="118"/>
      <c r="F68" s="148"/>
      <c r="G68" s="148"/>
    </row>
    <row r="69" spans="1:7" x14ac:dyDescent="0.3">
      <c r="B69" s="122" t="s">
        <v>81</v>
      </c>
      <c r="C69" s="129"/>
      <c r="E69" s="118"/>
      <c r="F69" s="148"/>
      <c r="G69" s="148"/>
    </row>
    <row r="70" spans="1:7" x14ac:dyDescent="0.3">
      <c r="A70" s="107" t="s">
        <v>82</v>
      </c>
      <c r="B70" s="149" t="s">
        <v>110</v>
      </c>
      <c r="C70" s="129">
        <v>51.475120510000103</v>
      </c>
      <c r="D70" s="146" t="s">
        <v>50</v>
      </c>
      <c r="E70" s="149"/>
      <c r="F70" s="150">
        <v>1.7426259377721399E-2</v>
      </c>
      <c r="G70" s="141" t="str">
        <f>IF($E$77=0,"",IF(D70="[Mark as ND1 if not relevant]","",D70/$E$77))</f>
        <v/>
      </c>
    </row>
    <row r="71" spans="1:7" x14ac:dyDescent="0.3">
      <c r="A71" s="107" t="s">
        <v>83</v>
      </c>
      <c r="B71" s="149" t="s">
        <v>112</v>
      </c>
      <c r="C71" s="129">
        <v>151.94692932999999</v>
      </c>
      <c r="D71" s="146" t="s">
        <v>50</v>
      </c>
      <c r="E71" s="149"/>
      <c r="F71" s="150">
        <v>5.1439735855275698E-2</v>
      </c>
      <c r="G71" s="141" t="str">
        <f t="shared" ref="G71:G76" si="1">IF($E$77=0,"",IF(D71="[Mark as ND1 if not relevant]","",D71/$E$77))</f>
        <v/>
      </c>
    </row>
    <row r="72" spans="1:7" x14ac:dyDescent="0.3">
      <c r="A72" s="107" t="s">
        <v>84</v>
      </c>
      <c r="B72" s="149" t="s">
        <v>114</v>
      </c>
      <c r="C72" s="129">
        <v>157.09948446999999</v>
      </c>
      <c r="D72" s="146" t="s">
        <v>50</v>
      </c>
      <c r="E72" s="149"/>
      <c r="F72" s="150">
        <v>5.3184069067865297E-2</v>
      </c>
      <c r="G72" s="141" t="str">
        <f t="shared" si="1"/>
        <v/>
      </c>
    </row>
    <row r="73" spans="1:7" x14ac:dyDescent="0.3">
      <c r="A73" s="107" t="s">
        <v>85</v>
      </c>
      <c r="B73" s="149" t="s">
        <v>116</v>
      </c>
      <c r="C73" s="129">
        <v>209.09203821999901</v>
      </c>
      <c r="D73" s="146" t="s">
        <v>50</v>
      </c>
      <c r="E73" s="149"/>
      <c r="F73" s="150">
        <v>7.0785499008793606E-2</v>
      </c>
      <c r="G73" s="141" t="str">
        <f t="shared" si="1"/>
        <v/>
      </c>
    </row>
    <row r="74" spans="1:7" x14ac:dyDescent="0.3">
      <c r="A74" s="107" t="s">
        <v>86</v>
      </c>
      <c r="B74" s="149" t="s">
        <v>118</v>
      </c>
      <c r="C74" s="129">
        <v>232.48111308</v>
      </c>
      <c r="D74" s="146" t="s">
        <v>50</v>
      </c>
      <c r="E74" s="149"/>
      <c r="F74" s="150">
        <v>7.8703578288202902E-2</v>
      </c>
      <c r="G74" s="141" t="str">
        <f t="shared" si="1"/>
        <v/>
      </c>
    </row>
    <row r="75" spans="1:7" x14ac:dyDescent="0.3">
      <c r="A75" s="107" t="s">
        <v>87</v>
      </c>
      <c r="B75" s="149" t="s">
        <v>120</v>
      </c>
      <c r="C75" s="129">
        <v>1551.3360054699899</v>
      </c>
      <c r="D75" s="146" t="s">
        <v>50</v>
      </c>
      <c r="E75" s="149"/>
      <c r="F75" s="150">
        <v>0.52518543609949297</v>
      </c>
      <c r="G75" s="141" t="str">
        <f t="shared" si="1"/>
        <v/>
      </c>
    </row>
    <row r="76" spans="1:7" x14ac:dyDescent="0.3">
      <c r="A76" s="107" t="s">
        <v>88</v>
      </c>
      <c r="B76" s="149" t="s">
        <v>122</v>
      </c>
      <c r="C76" s="129">
        <v>600.45168805000003</v>
      </c>
      <c r="D76" s="146" t="s">
        <v>50</v>
      </c>
      <c r="E76" s="149"/>
      <c r="F76" s="150">
        <v>0.203275422302648</v>
      </c>
      <c r="G76" s="141" t="str">
        <f t="shared" si="1"/>
        <v/>
      </c>
    </row>
    <row r="77" spans="1:7" x14ac:dyDescent="0.3">
      <c r="A77" s="107" t="s">
        <v>89</v>
      </c>
      <c r="B77" s="151" t="s">
        <v>68</v>
      </c>
      <c r="C77" s="138">
        <f>SUM(C70:C76)</f>
        <v>2953.8823791299892</v>
      </c>
      <c r="D77" s="138">
        <f>SUM(D70:D76)</f>
        <v>0</v>
      </c>
      <c r="E77" s="122"/>
      <c r="F77" s="139">
        <f>SUM(F70:F76)</f>
        <v>1</v>
      </c>
      <c r="G77" s="139">
        <f>SUM(G70:G76)</f>
        <v>0</v>
      </c>
    </row>
    <row r="78" spans="1:7" x14ac:dyDescent="0.3">
      <c r="A78" s="107" t="s">
        <v>91</v>
      </c>
      <c r="B78" s="152" t="s">
        <v>92</v>
      </c>
      <c r="C78" s="129">
        <v>1.77792712</v>
      </c>
      <c r="D78" s="138"/>
      <c r="E78" s="122"/>
      <c r="F78" s="141" t="str">
        <f>IF($D$77=0,"",IF(C78="[for completion]","",C78/$D$77))</f>
        <v/>
      </c>
      <c r="G78" s="141" t="str">
        <f t="shared" ref="G78:G87" si="2">IF($E$77=0,"",IF(D78="[for completion]","",D78/$E$77))</f>
        <v/>
      </c>
    </row>
    <row r="79" spans="1:7" x14ac:dyDescent="0.3">
      <c r="A79" s="107" t="s">
        <v>93</v>
      </c>
      <c r="B79" s="152" t="s">
        <v>94</v>
      </c>
      <c r="C79" s="129">
        <v>18.088081290000002</v>
      </c>
      <c r="D79" s="138"/>
      <c r="E79" s="122"/>
      <c r="F79" s="141" t="str">
        <f t="shared" ref="F79:F87" si="3">IF($D$77=0,"",IF(C79="[for completion]","",C79/$D$77))</f>
        <v/>
      </c>
      <c r="G79" s="141" t="str">
        <f t="shared" si="2"/>
        <v/>
      </c>
    </row>
    <row r="80" spans="1:7" x14ac:dyDescent="0.3">
      <c r="A80" s="107" t="s">
        <v>95</v>
      </c>
      <c r="B80" s="152" t="s">
        <v>1406</v>
      </c>
      <c r="C80" s="129">
        <v>31.609112100000001</v>
      </c>
      <c r="D80" s="138"/>
      <c r="E80" s="122"/>
      <c r="F80" s="141" t="str">
        <f t="shared" si="3"/>
        <v/>
      </c>
      <c r="G80" s="141" t="str">
        <f t="shared" si="2"/>
        <v/>
      </c>
    </row>
    <row r="81" spans="1:7" x14ac:dyDescent="0.3">
      <c r="A81" s="107" t="s">
        <v>96</v>
      </c>
      <c r="B81" s="152" t="s">
        <v>97</v>
      </c>
      <c r="C81" s="129">
        <v>60.014121320000001</v>
      </c>
      <c r="D81" s="138"/>
      <c r="E81" s="122"/>
      <c r="F81" s="141" t="str">
        <f t="shared" si="3"/>
        <v/>
      </c>
      <c r="G81" s="141" t="str">
        <f t="shared" si="2"/>
        <v/>
      </c>
    </row>
    <row r="82" spans="1:7" x14ac:dyDescent="0.3">
      <c r="A82" s="107" t="s">
        <v>98</v>
      </c>
      <c r="B82" s="152" t="s">
        <v>1407</v>
      </c>
      <c r="C82" s="129">
        <v>91.9328080100004</v>
      </c>
      <c r="D82" s="138"/>
      <c r="E82" s="122"/>
      <c r="F82" s="141" t="str">
        <f t="shared" si="3"/>
        <v/>
      </c>
      <c r="G82" s="141" t="str">
        <f t="shared" si="2"/>
        <v/>
      </c>
    </row>
    <row r="83" spans="1:7" x14ac:dyDescent="0.3">
      <c r="A83" s="107" t="s">
        <v>99</v>
      </c>
      <c r="B83" s="152"/>
      <c r="C83" s="135"/>
      <c r="D83" s="135"/>
      <c r="E83" s="122"/>
      <c r="F83" s="136"/>
      <c r="G83" s="136"/>
    </row>
    <row r="84" spans="1:7" x14ac:dyDescent="0.3">
      <c r="A84" s="107" t="s">
        <v>100</v>
      </c>
      <c r="B84" s="152"/>
      <c r="C84" s="135"/>
      <c r="D84" s="135"/>
      <c r="E84" s="122"/>
      <c r="F84" s="136"/>
      <c r="G84" s="136"/>
    </row>
    <row r="85" spans="1:7" x14ac:dyDescent="0.3">
      <c r="A85" s="107" t="s">
        <v>101</v>
      </c>
      <c r="B85" s="152"/>
      <c r="C85" s="135"/>
      <c r="D85" s="135"/>
      <c r="E85" s="122"/>
      <c r="F85" s="136"/>
      <c r="G85" s="136"/>
    </row>
    <row r="86" spans="1:7" x14ac:dyDescent="0.3">
      <c r="A86" s="107" t="s">
        <v>102</v>
      </c>
      <c r="B86" s="151"/>
      <c r="C86" s="135"/>
      <c r="D86" s="135"/>
      <c r="E86" s="122"/>
      <c r="F86" s="136" t="str">
        <f t="shared" si="3"/>
        <v/>
      </c>
      <c r="G86" s="136" t="str">
        <f t="shared" si="2"/>
        <v/>
      </c>
    </row>
    <row r="87" spans="1:7" x14ac:dyDescent="0.3">
      <c r="A87" s="107" t="s">
        <v>1408</v>
      </c>
      <c r="B87" s="152"/>
      <c r="C87" s="135"/>
      <c r="D87" s="135"/>
      <c r="E87" s="122"/>
      <c r="F87" s="136" t="str">
        <f t="shared" si="3"/>
        <v/>
      </c>
      <c r="G87" s="136" t="str">
        <f t="shared" si="2"/>
        <v/>
      </c>
    </row>
    <row r="88" spans="1:7" x14ac:dyDescent="0.3">
      <c r="A88" s="125"/>
      <c r="B88" s="126" t="s">
        <v>103</v>
      </c>
      <c r="C88" s="144" t="s">
        <v>1409</v>
      </c>
      <c r="D88" s="144" t="s">
        <v>104</v>
      </c>
      <c r="E88" s="127"/>
      <c r="F88" s="128" t="s">
        <v>1410</v>
      </c>
      <c r="G88" s="125" t="s">
        <v>105</v>
      </c>
    </row>
    <row r="89" spans="1:7" x14ac:dyDescent="0.3">
      <c r="A89" s="107" t="s">
        <v>106</v>
      </c>
      <c r="B89" s="122" t="s">
        <v>79</v>
      </c>
      <c r="C89" s="129">
        <v>2.76012176560122</v>
      </c>
      <c r="D89" s="129">
        <v>3.76012176560122</v>
      </c>
      <c r="E89" s="118"/>
      <c r="F89" s="153"/>
      <c r="G89" s="154"/>
    </row>
    <row r="90" spans="1:7" x14ac:dyDescent="0.3">
      <c r="B90" s="122"/>
      <c r="C90" s="146"/>
      <c r="D90" s="146"/>
      <c r="E90" s="118"/>
      <c r="F90" s="153"/>
      <c r="G90" s="154"/>
    </row>
    <row r="91" spans="1:7" x14ac:dyDescent="0.3">
      <c r="B91" s="122" t="s">
        <v>107</v>
      </c>
      <c r="C91" s="155"/>
      <c r="D91" s="155"/>
      <c r="E91" s="118"/>
      <c r="F91" s="154"/>
      <c r="G91" s="154"/>
    </row>
    <row r="92" spans="1:7" x14ac:dyDescent="0.3">
      <c r="A92" s="107" t="s">
        <v>108</v>
      </c>
      <c r="B92" s="122" t="s">
        <v>81</v>
      </c>
      <c r="C92" s="146"/>
      <c r="D92" s="146"/>
      <c r="E92" s="118"/>
      <c r="F92" s="154"/>
      <c r="G92" s="154"/>
    </row>
    <row r="93" spans="1:7" x14ac:dyDescent="0.3">
      <c r="A93" s="107" t="s">
        <v>109</v>
      </c>
      <c r="B93" s="149" t="s">
        <v>110</v>
      </c>
      <c r="C93" s="129">
        <v>500</v>
      </c>
      <c r="D93" s="129">
        <v>0</v>
      </c>
      <c r="E93" s="149"/>
      <c r="F93" s="141">
        <f>IF($D$100=0,"",IF(C93="[for completion]","",IF(C93="","",C93/$D$100)))</f>
        <v>0.22222222222222221</v>
      </c>
      <c r="G93" s="139">
        <v>0</v>
      </c>
    </row>
    <row r="94" spans="1:7" x14ac:dyDescent="0.3">
      <c r="A94" s="107" t="s">
        <v>111</v>
      </c>
      <c r="B94" s="149" t="s">
        <v>112</v>
      </c>
      <c r="C94" s="129">
        <v>500</v>
      </c>
      <c r="D94" s="129">
        <v>500</v>
      </c>
      <c r="E94" s="149"/>
      <c r="F94" s="141">
        <f t="shared" ref="F94:F99" si="4">IF($D$100=0,"",IF(C94="[for completion]","",IF(C94="","",C94/$D$100)))</f>
        <v>0.22222222222222221</v>
      </c>
      <c r="G94" s="139">
        <v>0.22222222222222199</v>
      </c>
    </row>
    <row r="95" spans="1:7" x14ac:dyDescent="0.3">
      <c r="A95" s="107" t="s">
        <v>113</v>
      </c>
      <c r="B95" s="149" t="s">
        <v>114</v>
      </c>
      <c r="C95" s="129">
        <v>500</v>
      </c>
      <c r="D95" s="129">
        <v>500</v>
      </c>
      <c r="E95" s="149"/>
      <c r="F95" s="141">
        <f t="shared" si="4"/>
        <v>0.22222222222222221</v>
      </c>
      <c r="G95" s="139">
        <v>0.22222222222222199</v>
      </c>
    </row>
    <row r="96" spans="1:7" x14ac:dyDescent="0.3">
      <c r="A96" s="107" t="s">
        <v>115</v>
      </c>
      <c r="B96" s="149" t="s">
        <v>116</v>
      </c>
      <c r="C96" s="129">
        <v>0</v>
      </c>
      <c r="D96" s="129">
        <v>500</v>
      </c>
      <c r="E96" s="149"/>
      <c r="F96" s="141">
        <f t="shared" si="4"/>
        <v>0</v>
      </c>
      <c r="G96" s="139">
        <v>0.22222222222222199</v>
      </c>
    </row>
    <row r="97" spans="1:7" x14ac:dyDescent="0.3">
      <c r="A97" s="107" t="s">
        <v>117</v>
      </c>
      <c r="B97" s="149" t="s">
        <v>118</v>
      </c>
      <c r="C97" s="129">
        <v>0</v>
      </c>
      <c r="D97" s="129">
        <v>0</v>
      </c>
      <c r="E97" s="149"/>
      <c r="F97" s="141">
        <f t="shared" si="4"/>
        <v>0</v>
      </c>
      <c r="G97" s="139">
        <v>0</v>
      </c>
    </row>
    <row r="98" spans="1:7" x14ac:dyDescent="0.3">
      <c r="A98" s="107" t="s">
        <v>119</v>
      </c>
      <c r="B98" s="149" t="s">
        <v>120</v>
      </c>
      <c r="C98" s="129">
        <v>750</v>
      </c>
      <c r="D98" s="129">
        <v>750</v>
      </c>
      <c r="E98" s="149"/>
      <c r="F98" s="141">
        <f t="shared" si="4"/>
        <v>0.33333333333333331</v>
      </c>
      <c r="G98" s="139">
        <v>0.33333333333333298</v>
      </c>
    </row>
    <row r="99" spans="1:7" x14ac:dyDescent="0.3">
      <c r="A99" s="107" t="s">
        <v>121</v>
      </c>
      <c r="B99" s="149" t="s">
        <v>122</v>
      </c>
      <c r="C99" s="129">
        <v>0</v>
      </c>
      <c r="D99" s="129">
        <v>0</v>
      </c>
      <c r="E99" s="149"/>
      <c r="F99" s="141">
        <f t="shared" si="4"/>
        <v>0</v>
      </c>
      <c r="G99" s="139">
        <v>0</v>
      </c>
    </row>
    <row r="100" spans="1:7" x14ac:dyDescent="0.3">
      <c r="A100" s="107" t="s">
        <v>123</v>
      </c>
      <c r="B100" s="151" t="s">
        <v>68</v>
      </c>
      <c r="C100" s="138">
        <f>SUM(C93:C99)</f>
        <v>2250</v>
      </c>
      <c r="D100" s="138">
        <f>SUM(D93:D99)</f>
        <v>2250</v>
      </c>
      <c r="E100" s="122"/>
      <c r="F100" s="139">
        <f>SUM(F93:F99)</f>
        <v>1</v>
      </c>
      <c r="G100" s="139">
        <f>SUM(G93:G99)</f>
        <v>0.99999999999999889</v>
      </c>
    </row>
    <row r="101" spans="1:7" x14ac:dyDescent="0.3">
      <c r="A101" s="107" t="s">
        <v>124</v>
      </c>
      <c r="B101" s="152" t="s">
        <v>92</v>
      </c>
      <c r="C101" s="129">
        <v>0</v>
      </c>
      <c r="D101" s="138"/>
      <c r="E101" s="122"/>
      <c r="F101" s="141">
        <f>IF($D$100=0,"",IF(C101="[for completion]","",C101/$D$100))</f>
        <v>0</v>
      </c>
      <c r="G101" s="141" t="str">
        <f>IF($E$100=0,"",IF(D101="[for completion]","",D101/$E$100))</f>
        <v/>
      </c>
    </row>
    <row r="102" spans="1:7" x14ac:dyDescent="0.3">
      <c r="A102" s="107" t="s">
        <v>125</v>
      </c>
      <c r="B102" s="152" t="s">
        <v>94</v>
      </c>
      <c r="C102" s="129">
        <v>0</v>
      </c>
      <c r="D102" s="138"/>
      <c r="E102" s="122"/>
      <c r="F102" s="141">
        <f>IF($D$100=0,"",IF(C102="[for completion]","",C102/$D$100))</f>
        <v>0</v>
      </c>
      <c r="G102" s="141" t="str">
        <f>IF($E$100=0,"",IF(D102="[for completion]","",D102/$E$100))</f>
        <v/>
      </c>
    </row>
    <row r="103" spans="1:7" x14ac:dyDescent="0.3">
      <c r="A103" s="107" t="s">
        <v>126</v>
      </c>
      <c r="B103" s="152" t="s">
        <v>1406</v>
      </c>
      <c r="C103" s="129">
        <v>500</v>
      </c>
      <c r="D103" s="138"/>
      <c r="E103" s="122"/>
      <c r="F103" s="141">
        <f>IF($D$100=0,"",IF(C103="[for completion]","",C103/$D$100))</f>
        <v>0.22222222222222221</v>
      </c>
      <c r="G103" s="141" t="str">
        <f>IF($E$100=0,"",IF(D103="[for completion]","",D103/$E$100))</f>
        <v/>
      </c>
    </row>
    <row r="104" spans="1:7" x14ac:dyDescent="0.3">
      <c r="A104" s="107" t="s">
        <v>127</v>
      </c>
      <c r="B104" s="152" t="s">
        <v>97</v>
      </c>
      <c r="C104" s="129">
        <v>0</v>
      </c>
      <c r="D104" s="138"/>
      <c r="E104" s="122"/>
      <c r="F104" s="141">
        <f>IF($D$100=0,"",IF(C104="[for completion]","",C104/$D$100))</f>
        <v>0</v>
      </c>
      <c r="G104" s="141" t="str">
        <f>IF($E$100=0,"",IF(D104="[for completion]","",D104/$E$100))</f>
        <v/>
      </c>
    </row>
    <row r="105" spans="1:7" x14ac:dyDescent="0.3">
      <c r="A105" s="107" t="s">
        <v>128</v>
      </c>
      <c r="B105" s="152" t="s">
        <v>1407</v>
      </c>
      <c r="C105" s="129">
        <v>500</v>
      </c>
      <c r="D105" s="138"/>
      <c r="E105" s="122"/>
      <c r="F105" s="141">
        <f>IF($D$100=0,"",IF(C105="[for completion]","",C105/$D$100))</f>
        <v>0.22222222222222221</v>
      </c>
      <c r="G105" s="141" t="str">
        <f>IF($E$100=0,"",IF(D105="[for completion]","",D105/$E$100))</f>
        <v/>
      </c>
    </row>
    <row r="106" spans="1:7" x14ac:dyDescent="0.3">
      <c r="A106" s="107" t="s">
        <v>129</v>
      </c>
      <c r="B106" s="152"/>
      <c r="C106" s="135"/>
      <c r="D106" s="135"/>
      <c r="E106" s="122"/>
      <c r="F106" s="136"/>
      <c r="G106" s="136"/>
    </row>
    <row r="107" spans="1:7" x14ac:dyDescent="0.3">
      <c r="A107" s="107" t="s">
        <v>130</v>
      </c>
      <c r="B107" s="152"/>
      <c r="C107" s="135"/>
      <c r="D107" s="135"/>
      <c r="E107" s="122"/>
      <c r="F107" s="136"/>
      <c r="G107" s="136"/>
    </row>
    <row r="108" spans="1:7" x14ac:dyDescent="0.3">
      <c r="A108" s="107" t="s">
        <v>131</v>
      </c>
      <c r="B108" s="151"/>
      <c r="C108" s="135"/>
      <c r="D108" s="135"/>
      <c r="E108" s="122"/>
      <c r="F108" s="136"/>
      <c r="G108" s="136"/>
    </row>
    <row r="109" spans="1:7" x14ac:dyDescent="0.3">
      <c r="A109" s="107" t="s">
        <v>132</v>
      </c>
      <c r="B109" s="152"/>
      <c r="C109" s="135"/>
      <c r="D109" s="135"/>
      <c r="E109" s="122"/>
      <c r="F109" s="136"/>
      <c r="G109" s="136"/>
    </row>
    <row r="110" spans="1:7" x14ac:dyDescent="0.3">
      <c r="A110" s="107" t="s">
        <v>133</v>
      </c>
      <c r="B110" s="152"/>
      <c r="C110" s="135"/>
      <c r="D110" s="135"/>
      <c r="E110" s="122"/>
      <c r="F110" s="136"/>
      <c r="G110" s="136"/>
    </row>
    <row r="111" spans="1:7" x14ac:dyDescent="0.3">
      <c r="A111" s="125"/>
      <c r="B111" s="156" t="s">
        <v>1411</v>
      </c>
      <c r="C111" s="128" t="s">
        <v>134</v>
      </c>
      <c r="D111" s="128" t="s">
        <v>135</v>
      </c>
      <c r="E111" s="127"/>
      <c r="F111" s="128" t="s">
        <v>136</v>
      </c>
      <c r="G111" s="128" t="s">
        <v>137</v>
      </c>
    </row>
    <row r="112" spans="1:7" x14ac:dyDescent="0.3">
      <c r="A112" s="107" t="s">
        <v>138</v>
      </c>
      <c r="B112" s="122" t="s">
        <v>1</v>
      </c>
      <c r="C112" s="129">
        <v>2953.8823791300401</v>
      </c>
      <c r="D112" s="131"/>
      <c r="E112" s="136"/>
      <c r="F112" s="133">
        <v>1</v>
      </c>
      <c r="G112" s="141" t="str">
        <f t="shared" ref="G112:G129" si="5">IF($E$130=0,"",IF(D112="[for completion]","",IF(D112="","",D112/$E$130)))</f>
        <v/>
      </c>
    </row>
    <row r="113" spans="1:7" x14ac:dyDescent="0.3">
      <c r="A113" s="107" t="s">
        <v>139</v>
      </c>
      <c r="B113" s="122" t="s">
        <v>140</v>
      </c>
      <c r="C113" s="129"/>
      <c r="D113" s="131"/>
      <c r="E113" s="136"/>
      <c r="F113" s="141"/>
      <c r="G113" s="141" t="str">
        <f t="shared" si="5"/>
        <v/>
      </c>
    </row>
    <row r="114" spans="1:7" x14ac:dyDescent="0.3">
      <c r="A114" s="107" t="s">
        <v>141</v>
      </c>
      <c r="B114" s="122" t="s">
        <v>142</v>
      </c>
      <c r="C114" s="129"/>
      <c r="D114" s="131"/>
      <c r="E114" s="136"/>
      <c r="F114" s="141"/>
      <c r="G114" s="141" t="str">
        <f t="shared" si="5"/>
        <v/>
      </c>
    </row>
    <row r="115" spans="1:7" x14ac:dyDescent="0.3">
      <c r="A115" s="107" t="s">
        <v>143</v>
      </c>
      <c r="B115" s="122" t="s">
        <v>144</v>
      </c>
      <c r="C115" s="129"/>
      <c r="D115" s="131"/>
      <c r="E115" s="136"/>
      <c r="F115" s="141"/>
      <c r="G115" s="141" t="str">
        <f t="shared" si="5"/>
        <v/>
      </c>
    </row>
    <row r="116" spans="1:7" x14ac:dyDescent="0.3">
      <c r="A116" s="107" t="s">
        <v>145</v>
      </c>
      <c r="B116" s="122" t="s">
        <v>146</v>
      </c>
      <c r="C116" s="129"/>
      <c r="D116" s="131"/>
      <c r="E116" s="136"/>
      <c r="F116" s="141"/>
      <c r="G116" s="141" t="str">
        <f t="shared" si="5"/>
        <v/>
      </c>
    </row>
    <row r="117" spans="1:7" x14ac:dyDescent="0.3">
      <c r="A117" s="107" t="s">
        <v>147</v>
      </c>
      <c r="B117" s="122" t="s">
        <v>148</v>
      </c>
      <c r="C117" s="129"/>
      <c r="D117" s="131"/>
      <c r="E117" s="122"/>
      <c r="F117" s="141"/>
      <c r="G117" s="141" t="str">
        <f t="shared" si="5"/>
        <v/>
      </c>
    </row>
    <row r="118" spans="1:7" x14ac:dyDescent="0.3">
      <c r="A118" s="107" t="s">
        <v>149</v>
      </c>
      <c r="B118" s="122" t="s">
        <v>150</v>
      </c>
      <c r="C118" s="129"/>
      <c r="D118" s="131"/>
      <c r="E118" s="122"/>
      <c r="F118" s="141"/>
      <c r="G118" s="141" t="str">
        <f t="shared" si="5"/>
        <v/>
      </c>
    </row>
    <row r="119" spans="1:7" x14ac:dyDescent="0.3">
      <c r="A119" s="107" t="s">
        <v>151</v>
      </c>
      <c r="B119" s="122" t="s">
        <v>152</v>
      </c>
      <c r="C119" s="129"/>
      <c r="D119" s="131"/>
      <c r="E119" s="122"/>
      <c r="F119" s="141"/>
      <c r="G119" s="141" t="str">
        <f t="shared" si="5"/>
        <v/>
      </c>
    </row>
    <row r="120" spans="1:7" x14ac:dyDescent="0.3">
      <c r="A120" s="107" t="s">
        <v>153</v>
      </c>
      <c r="B120" s="122" t="s">
        <v>154</v>
      </c>
      <c r="C120" s="129"/>
      <c r="D120" s="131"/>
      <c r="E120" s="122"/>
      <c r="F120" s="141"/>
      <c r="G120" s="141" t="str">
        <f t="shared" si="5"/>
        <v/>
      </c>
    </row>
    <row r="121" spans="1:7" x14ac:dyDescent="0.3">
      <c r="A121" s="107" t="s">
        <v>155</v>
      </c>
      <c r="B121" s="122" t="s">
        <v>156</v>
      </c>
      <c r="C121" s="129"/>
      <c r="D121" s="131"/>
      <c r="F121" s="141"/>
      <c r="G121" s="141" t="str">
        <f t="shared" si="5"/>
        <v/>
      </c>
    </row>
    <row r="122" spans="1:7" x14ac:dyDescent="0.3">
      <c r="A122" s="107" t="s">
        <v>157</v>
      </c>
      <c r="B122" s="122" t="s">
        <v>158</v>
      </c>
      <c r="C122" s="129"/>
      <c r="D122" s="131"/>
      <c r="E122" s="122"/>
      <c r="F122" s="141"/>
      <c r="G122" s="141" t="str">
        <f t="shared" si="5"/>
        <v/>
      </c>
    </row>
    <row r="123" spans="1:7" x14ac:dyDescent="0.3">
      <c r="A123" s="107" t="s">
        <v>159</v>
      </c>
      <c r="B123" s="122" t="s">
        <v>160</v>
      </c>
      <c r="C123" s="129"/>
      <c r="D123" s="131"/>
      <c r="E123" s="122"/>
      <c r="F123" s="141"/>
      <c r="G123" s="141" t="str">
        <f t="shared" si="5"/>
        <v/>
      </c>
    </row>
    <row r="124" spans="1:7" x14ac:dyDescent="0.3">
      <c r="A124" s="107" t="s">
        <v>161</v>
      </c>
      <c r="B124" s="122" t="s">
        <v>162</v>
      </c>
      <c r="C124" s="129"/>
      <c r="D124" s="131"/>
      <c r="E124" s="122"/>
      <c r="F124" s="141"/>
      <c r="G124" s="141" t="str">
        <f t="shared" si="5"/>
        <v/>
      </c>
    </row>
    <row r="125" spans="1:7" x14ac:dyDescent="0.3">
      <c r="A125" s="107" t="s">
        <v>163</v>
      </c>
      <c r="B125" s="122" t="s">
        <v>164</v>
      </c>
      <c r="C125" s="129"/>
      <c r="D125" s="131"/>
      <c r="E125" s="122"/>
      <c r="F125" s="141"/>
      <c r="G125" s="141" t="str">
        <f t="shared" si="5"/>
        <v/>
      </c>
    </row>
    <row r="126" spans="1:7" x14ac:dyDescent="0.3">
      <c r="A126" s="107" t="s">
        <v>165</v>
      </c>
      <c r="B126" s="122" t="s">
        <v>166</v>
      </c>
      <c r="C126" s="129"/>
      <c r="D126" s="131"/>
      <c r="E126" s="122"/>
      <c r="F126" s="141"/>
      <c r="G126" s="141" t="str">
        <f t="shared" si="5"/>
        <v/>
      </c>
    </row>
    <row r="127" spans="1:7" x14ac:dyDescent="0.3">
      <c r="A127" s="107" t="s">
        <v>167</v>
      </c>
      <c r="B127" s="122" t="s">
        <v>168</v>
      </c>
      <c r="C127" s="129"/>
      <c r="D127" s="131"/>
      <c r="E127" s="122"/>
      <c r="F127" s="141"/>
      <c r="G127" s="141" t="str">
        <f t="shared" si="5"/>
        <v/>
      </c>
    </row>
    <row r="128" spans="1:7" x14ac:dyDescent="0.3">
      <c r="A128" s="107" t="s">
        <v>169</v>
      </c>
      <c r="B128" s="122" t="s">
        <v>170</v>
      </c>
      <c r="C128" s="129"/>
      <c r="D128" s="131"/>
      <c r="E128" s="122"/>
      <c r="F128" s="141"/>
      <c r="G128" s="141" t="str">
        <f t="shared" si="5"/>
        <v/>
      </c>
    </row>
    <row r="129" spans="1:7" x14ac:dyDescent="0.3">
      <c r="A129" s="107" t="s">
        <v>171</v>
      </c>
      <c r="B129" s="122" t="s">
        <v>66</v>
      </c>
      <c r="C129" s="129"/>
      <c r="D129" s="131"/>
      <c r="E129" s="122"/>
      <c r="F129" s="141"/>
      <c r="G129" s="141" t="str">
        <f t="shared" si="5"/>
        <v/>
      </c>
    </row>
    <row r="130" spans="1:7" x14ac:dyDescent="0.3">
      <c r="A130" s="107" t="s">
        <v>172</v>
      </c>
      <c r="B130" s="151" t="s">
        <v>68</v>
      </c>
      <c r="C130" s="131">
        <f>SUM(C112:C129)</f>
        <v>2953.8823791300401</v>
      </c>
      <c r="D130" s="131">
        <f>SUM(D112:D129)</f>
        <v>0</v>
      </c>
      <c r="E130" s="122"/>
      <c r="F130" s="133">
        <f>SUM(F112:F129)</f>
        <v>1</v>
      </c>
      <c r="G130" s="133"/>
    </row>
    <row r="131" spans="1:7" x14ac:dyDescent="0.3">
      <c r="A131" s="107" t="s">
        <v>173</v>
      </c>
      <c r="B131" s="140" t="s">
        <v>174</v>
      </c>
      <c r="C131" s="131"/>
      <c r="D131" s="131"/>
      <c r="E131" s="122"/>
      <c r="F131" s="141" t="str">
        <f t="shared" ref="F131:F136" si="6">IF($D$130=0,"",IF(C131="[for completion]","",C131/$D$130))</f>
        <v/>
      </c>
      <c r="G131" s="141" t="str">
        <f t="shared" ref="G131:G136" si="7">IF($E$130=0,"",IF(D131="[for completion]","",D131/$E$130))</f>
        <v/>
      </c>
    </row>
    <row r="132" spans="1:7" x14ac:dyDescent="0.3">
      <c r="A132" s="107" t="s">
        <v>175</v>
      </c>
      <c r="B132" s="140" t="s">
        <v>174</v>
      </c>
      <c r="C132" s="131"/>
      <c r="D132" s="131"/>
      <c r="E132" s="122"/>
      <c r="F132" s="141" t="str">
        <f t="shared" si="6"/>
        <v/>
      </c>
      <c r="G132" s="141" t="str">
        <f t="shared" si="7"/>
        <v/>
      </c>
    </row>
    <row r="133" spans="1:7" x14ac:dyDescent="0.3">
      <c r="A133" s="107" t="s">
        <v>176</v>
      </c>
      <c r="B133" s="140" t="s">
        <v>174</v>
      </c>
      <c r="C133" s="131"/>
      <c r="D133" s="131"/>
      <c r="E133" s="122"/>
      <c r="F133" s="141" t="str">
        <f t="shared" si="6"/>
        <v/>
      </c>
      <c r="G133" s="141" t="str">
        <f t="shared" si="7"/>
        <v/>
      </c>
    </row>
    <row r="134" spans="1:7" x14ac:dyDescent="0.3">
      <c r="A134" s="107" t="s">
        <v>177</v>
      </c>
      <c r="B134" s="140" t="s">
        <v>174</v>
      </c>
      <c r="C134" s="131"/>
      <c r="D134" s="131"/>
      <c r="E134" s="122"/>
      <c r="F134" s="141" t="str">
        <f t="shared" si="6"/>
        <v/>
      </c>
      <c r="G134" s="141" t="str">
        <f t="shared" si="7"/>
        <v/>
      </c>
    </row>
    <row r="135" spans="1:7" x14ac:dyDescent="0.3">
      <c r="A135" s="107" t="s">
        <v>178</v>
      </c>
      <c r="B135" s="140" t="s">
        <v>174</v>
      </c>
      <c r="C135" s="131"/>
      <c r="D135" s="131"/>
      <c r="E135" s="122"/>
      <c r="F135" s="141" t="str">
        <f t="shared" si="6"/>
        <v/>
      </c>
      <c r="G135" s="141" t="str">
        <f t="shared" si="7"/>
        <v/>
      </c>
    </row>
    <row r="136" spans="1:7" x14ac:dyDescent="0.3">
      <c r="A136" s="107" t="s">
        <v>179</v>
      </c>
      <c r="B136" s="140" t="s">
        <v>174</v>
      </c>
      <c r="C136" s="131"/>
      <c r="D136" s="131"/>
      <c r="E136" s="122"/>
      <c r="F136" s="141" t="str">
        <f t="shared" si="6"/>
        <v/>
      </c>
      <c r="G136" s="141" t="str">
        <f t="shared" si="7"/>
        <v/>
      </c>
    </row>
    <row r="137" spans="1:7" x14ac:dyDescent="0.3">
      <c r="A137" s="125"/>
      <c r="B137" s="126" t="s">
        <v>180</v>
      </c>
      <c r="C137" s="128" t="s">
        <v>134</v>
      </c>
      <c r="D137" s="128" t="s">
        <v>135</v>
      </c>
      <c r="E137" s="127"/>
      <c r="F137" s="128" t="s">
        <v>136</v>
      </c>
      <c r="G137" s="128" t="s">
        <v>137</v>
      </c>
    </row>
    <row r="138" spans="1:7" x14ac:dyDescent="0.3">
      <c r="A138" s="107" t="s">
        <v>181</v>
      </c>
      <c r="B138" s="122" t="s">
        <v>1</v>
      </c>
      <c r="C138" s="129">
        <v>2250</v>
      </c>
      <c r="D138" s="129"/>
      <c r="E138" s="136"/>
      <c r="F138" s="133">
        <v>1</v>
      </c>
      <c r="G138" s="141" t="str">
        <f t="shared" ref="G138:G155" si="8">IF($E$156=0,"",IF(D138="[for completion]","",IF(D138="","",D138/$E$156)))</f>
        <v/>
      </c>
    </row>
    <row r="139" spans="1:7" x14ac:dyDescent="0.3">
      <c r="A139" s="107" t="s">
        <v>182</v>
      </c>
      <c r="B139" s="122" t="s">
        <v>140</v>
      </c>
      <c r="C139" s="131"/>
      <c r="D139" s="131"/>
      <c r="E139" s="136"/>
      <c r="F139" s="141"/>
      <c r="G139" s="141" t="str">
        <f t="shared" si="8"/>
        <v/>
      </c>
    </row>
    <row r="140" spans="1:7" x14ac:dyDescent="0.3">
      <c r="A140" s="107" t="s">
        <v>183</v>
      </c>
      <c r="B140" s="122" t="s">
        <v>142</v>
      </c>
      <c r="C140" s="131"/>
      <c r="D140" s="131"/>
      <c r="E140" s="136"/>
      <c r="F140" s="141" t="str">
        <f t="shared" ref="F140:F155" si="9">IF($D$156=0,"",IF(C140="[for completion]","",IF(C140="","",C140/$D$156)))</f>
        <v/>
      </c>
      <c r="G140" s="141" t="str">
        <f t="shared" si="8"/>
        <v/>
      </c>
    </row>
    <row r="141" spans="1:7" x14ac:dyDescent="0.3">
      <c r="A141" s="107" t="s">
        <v>184</v>
      </c>
      <c r="B141" s="122" t="s">
        <v>144</v>
      </c>
      <c r="C141" s="131"/>
      <c r="D141" s="131"/>
      <c r="E141" s="136"/>
      <c r="F141" s="141" t="str">
        <f t="shared" si="9"/>
        <v/>
      </c>
      <c r="G141" s="141" t="str">
        <f t="shared" si="8"/>
        <v/>
      </c>
    </row>
    <row r="142" spans="1:7" x14ac:dyDescent="0.3">
      <c r="A142" s="107" t="s">
        <v>185</v>
      </c>
      <c r="B142" s="122" t="s">
        <v>146</v>
      </c>
      <c r="C142" s="131"/>
      <c r="D142" s="131"/>
      <c r="E142" s="136"/>
      <c r="F142" s="141" t="str">
        <f t="shared" si="9"/>
        <v/>
      </c>
      <c r="G142" s="141" t="str">
        <f t="shared" si="8"/>
        <v/>
      </c>
    </row>
    <row r="143" spans="1:7" x14ac:dyDescent="0.3">
      <c r="A143" s="107" t="s">
        <v>186</v>
      </c>
      <c r="B143" s="122" t="s">
        <v>148</v>
      </c>
      <c r="C143" s="131"/>
      <c r="D143" s="131"/>
      <c r="E143" s="122"/>
      <c r="F143" s="141" t="str">
        <f t="shared" si="9"/>
        <v/>
      </c>
      <c r="G143" s="141" t="str">
        <f t="shared" si="8"/>
        <v/>
      </c>
    </row>
    <row r="144" spans="1:7" x14ac:dyDescent="0.3">
      <c r="A144" s="107" t="s">
        <v>187</v>
      </c>
      <c r="B144" s="122" t="s">
        <v>150</v>
      </c>
      <c r="C144" s="131"/>
      <c r="D144" s="131"/>
      <c r="E144" s="122"/>
      <c r="F144" s="141" t="str">
        <f t="shared" si="9"/>
        <v/>
      </c>
      <c r="G144" s="141" t="str">
        <f t="shared" si="8"/>
        <v/>
      </c>
    </row>
    <row r="145" spans="1:7" x14ac:dyDescent="0.3">
      <c r="A145" s="107" t="s">
        <v>188</v>
      </c>
      <c r="B145" s="122" t="s">
        <v>152</v>
      </c>
      <c r="C145" s="131"/>
      <c r="D145" s="131"/>
      <c r="E145" s="122"/>
      <c r="F145" s="141" t="str">
        <f t="shared" si="9"/>
        <v/>
      </c>
      <c r="G145" s="141" t="str">
        <f t="shared" si="8"/>
        <v/>
      </c>
    </row>
    <row r="146" spans="1:7" x14ac:dyDescent="0.3">
      <c r="A146" s="107" t="s">
        <v>189</v>
      </c>
      <c r="B146" s="122" t="s">
        <v>154</v>
      </c>
      <c r="C146" s="131"/>
      <c r="D146" s="131"/>
      <c r="E146" s="122"/>
      <c r="F146" s="141" t="str">
        <f t="shared" si="9"/>
        <v/>
      </c>
      <c r="G146" s="141" t="str">
        <f t="shared" si="8"/>
        <v/>
      </c>
    </row>
    <row r="147" spans="1:7" x14ac:dyDescent="0.3">
      <c r="A147" s="107" t="s">
        <v>190</v>
      </c>
      <c r="B147" s="122" t="s">
        <v>156</v>
      </c>
      <c r="C147" s="131"/>
      <c r="D147" s="131"/>
      <c r="F147" s="141" t="str">
        <f t="shared" si="9"/>
        <v/>
      </c>
      <c r="G147" s="141" t="str">
        <f t="shared" si="8"/>
        <v/>
      </c>
    </row>
    <row r="148" spans="1:7" x14ac:dyDescent="0.3">
      <c r="A148" s="107" t="s">
        <v>191</v>
      </c>
      <c r="B148" s="122" t="s">
        <v>158</v>
      </c>
      <c r="C148" s="131"/>
      <c r="D148" s="131"/>
      <c r="E148" s="122"/>
      <c r="F148" s="141" t="str">
        <f t="shared" si="9"/>
        <v/>
      </c>
      <c r="G148" s="141" t="str">
        <f t="shared" si="8"/>
        <v/>
      </c>
    </row>
    <row r="149" spans="1:7" x14ac:dyDescent="0.3">
      <c r="A149" s="107" t="s">
        <v>192</v>
      </c>
      <c r="B149" s="122" t="s">
        <v>160</v>
      </c>
      <c r="C149" s="131"/>
      <c r="D149" s="131"/>
      <c r="E149" s="122"/>
      <c r="F149" s="141" t="str">
        <f t="shared" si="9"/>
        <v/>
      </c>
      <c r="G149" s="141" t="str">
        <f t="shared" si="8"/>
        <v/>
      </c>
    </row>
    <row r="150" spans="1:7" x14ac:dyDescent="0.3">
      <c r="A150" s="107" t="s">
        <v>193</v>
      </c>
      <c r="B150" s="122" t="s">
        <v>162</v>
      </c>
      <c r="C150" s="131"/>
      <c r="D150" s="131"/>
      <c r="E150" s="122"/>
      <c r="F150" s="141" t="str">
        <f t="shared" si="9"/>
        <v/>
      </c>
      <c r="G150" s="141" t="str">
        <f t="shared" si="8"/>
        <v/>
      </c>
    </row>
    <row r="151" spans="1:7" x14ac:dyDescent="0.3">
      <c r="A151" s="107" t="s">
        <v>194</v>
      </c>
      <c r="B151" s="122" t="s">
        <v>164</v>
      </c>
      <c r="C151" s="131"/>
      <c r="D151" s="131"/>
      <c r="E151" s="122"/>
      <c r="F151" s="141" t="str">
        <f t="shared" si="9"/>
        <v/>
      </c>
      <c r="G151" s="141" t="str">
        <f t="shared" si="8"/>
        <v/>
      </c>
    </row>
    <row r="152" spans="1:7" x14ac:dyDescent="0.3">
      <c r="A152" s="107" t="s">
        <v>195</v>
      </c>
      <c r="B152" s="122" t="s">
        <v>166</v>
      </c>
      <c r="C152" s="131"/>
      <c r="D152" s="131"/>
      <c r="E152" s="122"/>
      <c r="F152" s="141" t="str">
        <f t="shared" si="9"/>
        <v/>
      </c>
      <c r="G152" s="141" t="str">
        <f t="shared" si="8"/>
        <v/>
      </c>
    </row>
    <row r="153" spans="1:7" x14ac:dyDescent="0.3">
      <c r="A153" s="107" t="s">
        <v>196</v>
      </c>
      <c r="B153" s="122" t="s">
        <v>168</v>
      </c>
      <c r="C153" s="131"/>
      <c r="D153" s="131"/>
      <c r="E153" s="122"/>
      <c r="F153" s="141" t="str">
        <f t="shared" si="9"/>
        <v/>
      </c>
      <c r="G153" s="141" t="str">
        <f t="shared" si="8"/>
        <v/>
      </c>
    </row>
    <row r="154" spans="1:7" x14ac:dyDescent="0.3">
      <c r="A154" s="107" t="s">
        <v>197</v>
      </c>
      <c r="B154" s="122" t="s">
        <v>170</v>
      </c>
      <c r="C154" s="131"/>
      <c r="D154" s="131"/>
      <c r="E154" s="122"/>
      <c r="F154" s="141" t="str">
        <f t="shared" si="9"/>
        <v/>
      </c>
      <c r="G154" s="141" t="str">
        <f t="shared" si="8"/>
        <v/>
      </c>
    </row>
    <row r="155" spans="1:7" x14ac:dyDescent="0.3">
      <c r="A155" s="107" t="s">
        <v>198</v>
      </c>
      <c r="B155" s="122" t="s">
        <v>66</v>
      </c>
      <c r="C155" s="131"/>
      <c r="D155" s="131"/>
      <c r="E155" s="122"/>
      <c r="F155" s="141" t="str">
        <f t="shared" si="9"/>
        <v/>
      </c>
      <c r="G155" s="141" t="str">
        <f t="shared" si="8"/>
        <v/>
      </c>
    </row>
    <row r="156" spans="1:7" x14ac:dyDescent="0.3">
      <c r="A156" s="107" t="s">
        <v>199</v>
      </c>
      <c r="B156" s="151" t="s">
        <v>68</v>
      </c>
      <c r="C156" s="131">
        <f>SUM(C138:C155)</f>
        <v>2250</v>
      </c>
      <c r="D156" s="131"/>
      <c r="E156" s="122"/>
      <c r="F156" s="133">
        <f>SUM(F138:F155)</f>
        <v>1</v>
      </c>
      <c r="G156" s="133"/>
    </row>
    <row r="157" spans="1:7" x14ac:dyDescent="0.3">
      <c r="A157" s="107" t="s">
        <v>200</v>
      </c>
      <c r="B157" s="140" t="s">
        <v>174</v>
      </c>
      <c r="C157" s="131"/>
      <c r="D157" s="131"/>
      <c r="E157" s="122"/>
      <c r="F157" s="141" t="str">
        <f t="shared" ref="F157:F162" si="10">IF($D$156=0,"",IF(C157="[for completion]","",IF(C157="","",C157/$D$156)))</f>
        <v/>
      </c>
      <c r="G157" s="141" t="str">
        <f t="shared" ref="G157:G162" si="11">IF($E$156=0,"",IF(D157="[for completion]","",IF(D157="","",D157/$E$156)))</f>
        <v/>
      </c>
    </row>
    <row r="158" spans="1:7" x14ac:dyDescent="0.3">
      <c r="A158" s="107" t="s">
        <v>201</v>
      </c>
      <c r="B158" s="140" t="s">
        <v>174</v>
      </c>
      <c r="C158" s="131"/>
      <c r="D158" s="131"/>
      <c r="E158" s="122"/>
      <c r="F158" s="141" t="str">
        <f t="shared" si="10"/>
        <v/>
      </c>
      <c r="G158" s="141" t="str">
        <f t="shared" si="11"/>
        <v/>
      </c>
    </row>
    <row r="159" spans="1:7" x14ac:dyDescent="0.3">
      <c r="A159" s="107" t="s">
        <v>202</v>
      </c>
      <c r="B159" s="140" t="s">
        <v>174</v>
      </c>
      <c r="C159" s="131"/>
      <c r="D159" s="131"/>
      <c r="E159" s="122"/>
      <c r="F159" s="141" t="str">
        <f t="shared" si="10"/>
        <v/>
      </c>
      <c r="G159" s="141" t="str">
        <f t="shared" si="11"/>
        <v/>
      </c>
    </row>
    <row r="160" spans="1:7" x14ac:dyDescent="0.3">
      <c r="A160" s="107" t="s">
        <v>203</v>
      </c>
      <c r="B160" s="140" t="s">
        <v>174</v>
      </c>
      <c r="C160" s="131"/>
      <c r="D160" s="131"/>
      <c r="E160" s="122"/>
      <c r="F160" s="141" t="str">
        <f t="shared" si="10"/>
        <v/>
      </c>
      <c r="G160" s="141" t="str">
        <f t="shared" si="11"/>
        <v/>
      </c>
    </row>
    <row r="161" spans="1:7" x14ac:dyDescent="0.3">
      <c r="A161" s="107" t="s">
        <v>204</v>
      </c>
      <c r="B161" s="140" t="s">
        <v>174</v>
      </c>
      <c r="C161" s="131"/>
      <c r="D161" s="131"/>
      <c r="E161" s="122"/>
      <c r="F161" s="141" t="str">
        <f t="shared" si="10"/>
        <v/>
      </c>
      <c r="G161" s="141" t="str">
        <f t="shared" si="11"/>
        <v/>
      </c>
    </row>
    <row r="162" spans="1:7" x14ac:dyDescent="0.3">
      <c r="A162" s="107" t="s">
        <v>205</v>
      </c>
      <c r="B162" s="140" t="s">
        <v>174</v>
      </c>
      <c r="C162" s="131"/>
      <c r="D162" s="131"/>
      <c r="E162" s="122"/>
      <c r="F162" s="141" t="str">
        <f t="shared" si="10"/>
        <v/>
      </c>
      <c r="G162" s="141" t="str">
        <f t="shared" si="11"/>
        <v/>
      </c>
    </row>
    <row r="163" spans="1:7" x14ac:dyDescent="0.3">
      <c r="A163" s="125"/>
      <c r="B163" s="126" t="s">
        <v>206</v>
      </c>
      <c r="C163" s="144" t="s">
        <v>134</v>
      </c>
      <c r="D163" s="144" t="s">
        <v>135</v>
      </c>
      <c r="E163" s="127"/>
      <c r="F163" s="144" t="s">
        <v>136</v>
      </c>
      <c r="G163" s="144" t="s">
        <v>137</v>
      </c>
    </row>
    <row r="164" spans="1:7" x14ac:dyDescent="0.3">
      <c r="A164" s="107" t="s">
        <v>207</v>
      </c>
      <c r="B164" s="100" t="s">
        <v>208</v>
      </c>
      <c r="C164" s="129">
        <v>2250</v>
      </c>
      <c r="D164" s="131"/>
      <c r="E164" s="157"/>
      <c r="F164" s="133">
        <v>1</v>
      </c>
      <c r="G164" s="141" t="str">
        <f>IF($E$167=0,"",IF(D164="[for completion]","",IF(D164="","",D164/$E$167)))</f>
        <v/>
      </c>
    </row>
    <row r="165" spans="1:7" x14ac:dyDescent="0.3">
      <c r="A165" s="107" t="s">
        <v>209</v>
      </c>
      <c r="B165" s="100" t="s">
        <v>210</v>
      </c>
      <c r="C165" s="129">
        <v>0</v>
      </c>
      <c r="D165" s="131"/>
      <c r="E165" s="157"/>
      <c r="F165" s="141" t="str">
        <f>IF($D$167=0,"",IF(C165="[for completion]","",IF(C165="","",C165/$D$167)))</f>
        <v/>
      </c>
      <c r="G165" s="141" t="str">
        <f>IF($E$167=0,"",IF(D165="[for completion]","",IF(D165="","",D165/$E$167)))</f>
        <v/>
      </c>
    </row>
    <row r="166" spans="1:7" x14ac:dyDescent="0.3">
      <c r="A166" s="107" t="s">
        <v>211</v>
      </c>
      <c r="B166" s="100" t="s">
        <v>66</v>
      </c>
      <c r="C166" s="129">
        <v>0</v>
      </c>
      <c r="D166" s="131"/>
      <c r="E166" s="157"/>
      <c r="F166" s="141" t="str">
        <f>IF($D$167=0,"",IF(C166="[for completion]","",IF(C166="","",C166/$D$167)))</f>
        <v/>
      </c>
      <c r="G166" s="141" t="str">
        <f>IF($E$167=0,"",IF(D166="[for completion]","",IF(D166="","",D166/$E$167)))</f>
        <v/>
      </c>
    </row>
    <row r="167" spans="1:7" x14ac:dyDescent="0.3">
      <c r="A167" s="107" t="s">
        <v>212</v>
      </c>
      <c r="B167" s="158" t="s">
        <v>68</v>
      </c>
      <c r="C167" s="159">
        <f>SUM(C164:C166)</f>
        <v>2250</v>
      </c>
      <c r="D167" s="159"/>
      <c r="E167" s="157"/>
      <c r="F167" s="160">
        <f>SUM(F164:F166)</f>
        <v>1</v>
      </c>
      <c r="G167" s="160"/>
    </row>
    <row r="168" spans="1:7" x14ac:dyDescent="0.3">
      <c r="A168" s="107" t="s">
        <v>213</v>
      </c>
      <c r="B168" s="158"/>
      <c r="C168" s="159"/>
      <c r="D168" s="159"/>
      <c r="E168" s="157"/>
      <c r="F168" s="157"/>
      <c r="G168" s="149"/>
    </row>
    <row r="169" spans="1:7" x14ac:dyDescent="0.3">
      <c r="A169" s="107" t="s">
        <v>214</v>
      </c>
      <c r="B169" s="158"/>
      <c r="C169" s="159"/>
      <c r="D169" s="159"/>
      <c r="E169" s="157"/>
      <c r="F169" s="157"/>
      <c r="G169" s="149"/>
    </row>
    <row r="170" spans="1:7" x14ac:dyDescent="0.3">
      <c r="A170" s="107" t="s">
        <v>215</v>
      </c>
      <c r="B170" s="158"/>
      <c r="C170" s="159"/>
      <c r="D170" s="159"/>
      <c r="E170" s="157"/>
      <c r="F170" s="157"/>
      <c r="G170" s="149"/>
    </row>
    <row r="171" spans="1:7" x14ac:dyDescent="0.3">
      <c r="A171" s="107" t="s">
        <v>216</v>
      </c>
      <c r="B171" s="158"/>
      <c r="C171" s="159"/>
      <c r="D171" s="159"/>
      <c r="E171" s="157"/>
      <c r="F171" s="157"/>
      <c r="G171" s="149"/>
    </row>
    <row r="172" spans="1:7" x14ac:dyDescent="0.3">
      <c r="A172" s="107" t="s">
        <v>217</v>
      </c>
      <c r="B172" s="158"/>
      <c r="C172" s="159"/>
      <c r="D172" s="159"/>
      <c r="E172" s="157"/>
      <c r="F172" s="157"/>
      <c r="G172" s="149"/>
    </row>
    <row r="173" spans="1:7" x14ac:dyDescent="0.3">
      <c r="A173" s="125"/>
      <c r="B173" s="126" t="s">
        <v>218</v>
      </c>
      <c r="C173" s="125" t="s">
        <v>55</v>
      </c>
      <c r="D173" s="125"/>
      <c r="E173" s="127"/>
      <c r="F173" s="128" t="s">
        <v>219</v>
      </c>
      <c r="G173" s="128"/>
    </row>
    <row r="174" spans="1:7" x14ac:dyDescent="0.3">
      <c r="A174" s="107" t="s">
        <v>220</v>
      </c>
      <c r="B174" s="122" t="s">
        <v>221</v>
      </c>
      <c r="C174" s="129">
        <v>0</v>
      </c>
      <c r="D174" s="118"/>
      <c r="E174" s="110"/>
      <c r="F174" s="133">
        <v>0</v>
      </c>
      <c r="G174" s="136"/>
    </row>
    <row r="175" spans="1:7" ht="29" x14ac:dyDescent="0.3">
      <c r="A175" s="107" t="s">
        <v>222</v>
      </c>
      <c r="B175" s="122" t="s">
        <v>223</v>
      </c>
      <c r="C175" s="129">
        <v>13</v>
      </c>
      <c r="E175" s="143"/>
      <c r="F175" s="133">
        <v>9.9138949231593998E-2</v>
      </c>
      <c r="G175" s="136"/>
    </row>
    <row r="176" spans="1:7" x14ac:dyDescent="0.3">
      <c r="A176" s="107" t="s">
        <v>224</v>
      </c>
      <c r="B176" s="122" t="s">
        <v>225</v>
      </c>
      <c r="C176" s="129">
        <v>0</v>
      </c>
      <c r="E176" s="143"/>
      <c r="F176" s="133">
        <v>0</v>
      </c>
      <c r="G176" s="136"/>
    </row>
    <row r="177" spans="1:7" x14ac:dyDescent="0.3">
      <c r="A177" s="107" t="s">
        <v>226</v>
      </c>
      <c r="B177" s="122" t="s">
        <v>227</v>
      </c>
      <c r="C177" s="129">
        <v>118.12908802</v>
      </c>
      <c r="E177" s="143"/>
      <c r="F177" s="133">
        <v>0.90086105076840595</v>
      </c>
      <c r="G177" s="136"/>
    </row>
    <row r="178" spans="1:7" x14ac:dyDescent="0.3">
      <c r="A178" s="107" t="s">
        <v>228</v>
      </c>
      <c r="B178" s="122" t="s">
        <v>66</v>
      </c>
      <c r="C178" s="129">
        <v>0</v>
      </c>
      <c r="E178" s="143"/>
      <c r="F178" s="133">
        <v>0</v>
      </c>
      <c r="G178" s="136"/>
    </row>
    <row r="179" spans="1:7" x14ac:dyDescent="0.3">
      <c r="A179" s="107" t="s">
        <v>229</v>
      </c>
      <c r="B179" s="151" t="s">
        <v>68</v>
      </c>
      <c r="C179" s="161">
        <f>SUM(C174:C178)</f>
        <v>131.12908801999998</v>
      </c>
      <c r="E179" s="143"/>
      <c r="F179" s="139">
        <f>SUM(F174:F178)</f>
        <v>1</v>
      </c>
      <c r="G179" s="136"/>
    </row>
    <row r="180" spans="1:7" x14ac:dyDescent="0.3">
      <c r="A180" s="107" t="s">
        <v>230</v>
      </c>
      <c r="B180" s="162" t="s">
        <v>231</v>
      </c>
      <c r="C180" s="131"/>
      <c r="E180" s="143"/>
      <c r="F180" s="141" t="str">
        <f t="shared" ref="F180:F187" si="12">IF($D$179=0,"",IF(C180="[for completion]","",C180/$D$179))</f>
        <v/>
      </c>
      <c r="G180" s="136"/>
    </row>
    <row r="181" spans="1:7" ht="29" x14ac:dyDescent="0.3">
      <c r="A181" s="107" t="s">
        <v>232</v>
      </c>
      <c r="B181" s="162" t="s">
        <v>233</v>
      </c>
      <c r="C181" s="163"/>
      <c r="D181" s="162"/>
      <c r="E181" s="162"/>
      <c r="F181" s="141" t="str">
        <f t="shared" si="12"/>
        <v/>
      </c>
      <c r="G181" s="162"/>
    </row>
    <row r="182" spans="1:7" ht="29" x14ac:dyDescent="0.3">
      <c r="A182" s="107" t="s">
        <v>234</v>
      </c>
      <c r="B182" s="162" t="s">
        <v>235</v>
      </c>
      <c r="C182" s="131"/>
      <c r="E182" s="143"/>
      <c r="F182" s="141" t="str">
        <f t="shared" si="12"/>
        <v/>
      </c>
      <c r="G182" s="136"/>
    </row>
    <row r="183" spans="1:7" x14ac:dyDescent="0.3">
      <c r="A183" s="107" t="s">
        <v>236</v>
      </c>
      <c r="B183" s="162" t="s">
        <v>237</v>
      </c>
      <c r="C183" s="131"/>
      <c r="E183" s="143"/>
      <c r="F183" s="141" t="str">
        <f t="shared" si="12"/>
        <v/>
      </c>
      <c r="G183" s="136"/>
    </row>
    <row r="184" spans="1:7" ht="29" x14ac:dyDescent="0.3">
      <c r="A184" s="107" t="s">
        <v>238</v>
      </c>
      <c r="B184" s="162" t="s">
        <v>239</v>
      </c>
      <c r="C184" s="163"/>
      <c r="D184" s="162"/>
      <c r="E184" s="162"/>
      <c r="F184" s="141" t="str">
        <f t="shared" si="12"/>
        <v/>
      </c>
      <c r="G184" s="162"/>
    </row>
    <row r="185" spans="1:7" ht="29" x14ac:dyDescent="0.3">
      <c r="A185" s="107" t="s">
        <v>240</v>
      </c>
      <c r="B185" s="162" t="s">
        <v>241</v>
      </c>
      <c r="C185" s="131"/>
      <c r="E185" s="143"/>
      <c r="F185" s="141" t="str">
        <f t="shared" si="12"/>
        <v/>
      </c>
      <c r="G185" s="136"/>
    </row>
    <row r="186" spans="1:7" x14ac:dyDescent="0.3">
      <c r="A186" s="107" t="s">
        <v>242</v>
      </c>
      <c r="B186" s="162" t="s">
        <v>243</v>
      </c>
      <c r="C186" s="131"/>
      <c r="E186" s="143"/>
      <c r="F186" s="141" t="str">
        <f t="shared" si="12"/>
        <v/>
      </c>
      <c r="G186" s="136"/>
    </row>
    <row r="187" spans="1:7" x14ac:dyDescent="0.3">
      <c r="A187" s="107" t="s">
        <v>244</v>
      </c>
      <c r="B187" s="162" t="s">
        <v>245</v>
      </c>
      <c r="C187" s="131"/>
      <c r="E187" s="143"/>
      <c r="F187" s="141" t="str">
        <f t="shared" si="12"/>
        <v/>
      </c>
      <c r="G187" s="136"/>
    </row>
    <row r="188" spans="1:7" x14ac:dyDescent="0.3">
      <c r="A188" s="107" t="s">
        <v>246</v>
      </c>
      <c r="B188" s="162"/>
      <c r="E188" s="143"/>
      <c r="F188" s="136"/>
      <c r="G188" s="136"/>
    </row>
    <row r="189" spans="1:7" x14ac:dyDescent="0.3">
      <c r="A189" s="107" t="s">
        <v>247</v>
      </c>
      <c r="B189" s="162"/>
      <c r="E189" s="143"/>
      <c r="F189" s="136"/>
      <c r="G189" s="136"/>
    </row>
    <row r="190" spans="1:7" x14ac:dyDescent="0.3">
      <c r="A190" s="107" t="s">
        <v>248</v>
      </c>
      <c r="B190" s="162"/>
      <c r="E190" s="143"/>
      <c r="F190" s="136"/>
      <c r="G190" s="136"/>
    </row>
    <row r="191" spans="1:7" x14ac:dyDescent="0.3">
      <c r="A191" s="107" t="s">
        <v>249</v>
      </c>
      <c r="B191" s="140"/>
      <c r="E191" s="143"/>
      <c r="F191" s="136"/>
      <c r="G191" s="136"/>
    </row>
    <row r="192" spans="1:7" x14ac:dyDescent="0.3">
      <c r="A192" s="125"/>
      <c r="B192" s="126" t="s">
        <v>250</v>
      </c>
      <c r="C192" s="125" t="s">
        <v>55</v>
      </c>
      <c r="D192" s="125"/>
      <c r="E192" s="127"/>
      <c r="F192" s="128" t="s">
        <v>219</v>
      </c>
      <c r="G192" s="128"/>
    </row>
    <row r="193" spans="1:7" x14ac:dyDescent="0.3">
      <c r="A193" s="107" t="s">
        <v>251</v>
      </c>
      <c r="B193" s="122" t="s">
        <v>252</v>
      </c>
      <c r="C193" s="129">
        <v>13</v>
      </c>
      <c r="E193" s="135"/>
      <c r="F193" s="150">
        <v>1</v>
      </c>
      <c r="G193" s="136"/>
    </row>
    <row r="194" spans="1:7" x14ac:dyDescent="0.3">
      <c r="A194" s="107" t="s">
        <v>253</v>
      </c>
      <c r="B194" s="122" t="s">
        <v>254</v>
      </c>
      <c r="C194" s="129">
        <v>0</v>
      </c>
      <c r="E194" s="143"/>
      <c r="F194" s="150">
        <v>0</v>
      </c>
      <c r="G194" s="143"/>
    </row>
    <row r="195" spans="1:7" x14ac:dyDescent="0.3">
      <c r="A195" s="107" t="s">
        <v>255</v>
      </c>
      <c r="B195" s="122" t="s">
        <v>256</v>
      </c>
      <c r="C195" s="129">
        <v>0</v>
      </c>
      <c r="E195" s="143"/>
      <c r="F195" s="150">
        <v>0</v>
      </c>
      <c r="G195" s="143"/>
    </row>
    <row r="196" spans="1:7" x14ac:dyDescent="0.3">
      <c r="A196" s="107" t="s">
        <v>257</v>
      </c>
      <c r="B196" s="122" t="s">
        <v>258</v>
      </c>
      <c r="C196" s="129">
        <v>0</v>
      </c>
      <c r="E196" s="143"/>
      <c r="F196" s="150">
        <v>0</v>
      </c>
      <c r="G196" s="143"/>
    </row>
    <row r="197" spans="1:7" x14ac:dyDescent="0.3">
      <c r="A197" s="107" t="s">
        <v>259</v>
      </c>
      <c r="B197" s="122" t="s">
        <v>260</v>
      </c>
      <c r="C197" s="129">
        <v>0</v>
      </c>
      <c r="E197" s="143"/>
      <c r="F197" s="150">
        <v>0</v>
      </c>
      <c r="G197" s="143"/>
    </row>
    <row r="198" spans="1:7" x14ac:dyDescent="0.3">
      <c r="A198" s="107" t="s">
        <v>261</v>
      </c>
      <c r="B198" s="122" t="s">
        <v>262</v>
      </c>
      <c r="C198" s="129">
        <v>0</v>
      </c>
      <c r="E198" s="143"/>
      <c r="F198" s="150">
        <v>0</v>
      </c>
      <c r="G198" s="143"/>
    </row>
    <row r="199" spans="1:7" x14ac:dyDescent="0.3">
      <c r="A199" s="107" t="s">
        <v>263</v>
      </c>
      <c r="B199" s="122" t="s">
        <v>264</v>
      </c>
      <c r="C199" s="129">
        <v>0</v>
      </c>
      <c r="E199" s="143"/>
      <c r="F199" s="150">
        <v>0</v>
      </c>
      <c r="G199" s="143"/>
    </row>
    <row r="200" spans="1:7" x14ac:dyDescent="0.3">
      <c r="A200" s="107" t="s">
        <v>265</v>
      </c>
      <c r="B200" s="122" t="s">
        <v>266</v>
      </c>
      <c r="C200" s="129">
        <v>0</v>
      </c>
      <c r="E200" s="143"/>
      <c r="F200" s="150">
        <v>0</v>
      </c>
      <c r="G200" s="143"/>
    </row>
    <row r="201" spans="1:7" x14ac:dyDescent="0.3">
      <c r="A201" s="107" t="s">
        <v>267</v>
      </c>
      <c r="B201" s="122" t="s">
        <v>268</v>
      </c>
      <c r="C201" s="129">
        <v>0</v>
      </c>
      <c r="E201" s="143"/>
      <c r="F201" s="150">
        <v>0</v>
      </c>
      <c r="G201" s="143"/>
    </row>
    <row r="202" spans="1:7" x14ac:dyDescent="0.3">
      <c r="A202" s="107" t="s">
        <v>269</v>
      </c>
      <c r="B202" s="122" t="s">
        <v>270</v>
      </c>
      <c r="C202" s="129">
        <v>0</v>
      </c>
      <c r="E202" s="143"/>
      <c r="F202" s="150">
        <v>0</v>
      </c>
      <c r="G202" s="143"/>
    </row>
    <row r="203" spans="1:7" x14ac:dyDescent="0.3">
      <c r="A203" s="107" t="s">
        <v>271</v>
      </c>
      <c r="B203" s="122" t="s">
        <v>272</v>
      </c>
      <c r="C203" s="129">
        <v>0</v>
      </c>
      <c r="E203" s="143"/>
      <c r="F203" s="150">
        <v>0</v>
      </c>
      <c r="G203" s="143"/>
    </row>
    <row r="204" spans="1:7" x14ac:dyDescent="0.3">
      <c r="A204" s="107" t="s">
        <v>273</v>
      </c>
      <c r="B204" s="122" t="s">
        <v>274</v>
      </c>
      <c r="C204" s="129">
        <v>0</v>
      </c>
      <c r="E204" s="143"/>
      <c r="F204" s="150">
        <v>0</v>
      </c>
      <c r="G204" s="143"/>
    </row>
    <row r="205" spans="1:7" x14ac:dyDescent="0.3">
      <c r="A205" s="107" t="s">
        <v>275</v>
      </c>
      <c r="B205" s="122" t="s">
        <v>276</v>
      </c>
      <c r="C205" s="129">
        <v>0</v>
      </c>
      <c r="E205" s="143"/>
      <c r="F205" s="150">
        <v>0</v>
      </c>
      <c r="G205" s="143"/>
    </row>
    <row r="206" spans="1:7" x14ac:dyDescent="0.3">
      <c r="A206" s="107" t="s">
        <v>277</v>
      </c>
      <c r="B206" s="122" t="s">
        <v>66</v>
      </c>
      <c r="C206" s="129">
        <v>0</v>
      </c>
      <c r="E206" s="143"/>
      <c r="F206" s="150">
        <v>0</v>
      </c>
      <c r="G206" s="143"/>
    </row>
    <row r="207" spans="1:7" x14ac:dyDescent="0.3">
      <c r="A207" s="107" t="s">
        <v>278</v>
      </c>
      <c r="B207" s="137" t="s">
        <v>279</v>
      </c>
      <c r="C207" s="161">
        <v>13</v>
      </c>
      <c r="E207" s="143"/>
      <c r="F207" s="150">
        <v>1</v>
      </c>
      <c r="G207" s="143"/>
    </row>
    <row r="208" spans="1:7" x14ac:dyDescent="0.3">
      <c r="A208" s="107" t="s">
        <v>280</v>
      </c>
      <c r="B208" s="151" t="s">
        <v>68</v>
      </c>
      <c r="C208" s="161">
        <f>SUM(C193:C206)</f>
        <v>13</v>
      </c>
      <c r="D208" s="122"/>
      <c r="E208" s="143"/>
      <c r="F208" s="150">
        <f>SUM(F193:F206)</f>
        <v>1</v>
      </c>
      <c r="G208" s="143"/>
    </row>
    <row r="209" spans="1:7" x14ac:dyDescent="0.3">
      <c r="A209" s="107" t="s">
        <v>281</v>
      </c>
      <c r="B209" s="140" t="s">
        <v>174</v>
      </c>
      <c r="C209" s="131"/>
      <c r="E209" s="143"/>
      <c r="F209" s="141" t="str">
        <f>IF($D$208=0,"",IF(C209="[for completion]","",C209/$D$208))</f>
        <v/>
      </c>
      <c r="G209" s="143"/>
    </row>
    <row r="210" spans="1:7" x14ac:dyDescent="0.3">
      <c r="A210" s="107" t="s">
        <v>1412</v>
      </c>
      <c r="B210" s="140" t="s">
        <v>174</v>
      </c>
      <c r="C210" s="131"/>
      <c r="E210" s="143"/>
      <c r="F210" s="141" t="str">
        <f t="shared" ref="F210:F215" si="13">IF($D$208=0,"",IF(C210="[for completion]","",C210/$D$208))</f>
        <v/>
      </c>
      <c r="G210" s="143"/>
    </row>
    <row r="211" spans="1:7" x14ac:dyDescent="0.3">
      <c r="A211" s="107" t="s">
        <v>282</v>
      </c>
      <c r="B211" s="140" t="s">
        <v>174</v>
      </c>
      <c r="C211" s="131"/>
      <c r="E211" s="143"/>
      <c r="F211" s="141" t="str">
        <f t="shared" si="13"/>
        <v/>
      </c>
      <c r="G211" s="143"/>
    </row>
    <row r="212" spans="1:7" x14ac:dyDescent="0.3">
      <c r="A212" s="107" t="s">
        <v>283</v>
      </c>
      <c r="B212" s="140" t="s">
        <v>174</v>
      </c>
      <c r="C212" s="131"/>
      <c r="E212" s="143"/>
      <c r="F212" s="141" t="str">
        <f t="shared" si="13"/>
        <v/>
      </c>
      <c r="G212" s="143"/>
    </row>
    <row r="213" spans="1:7" x14ac:dyDescent="0.3">
      <c r="A213" s="107" t="s">
        <v>284</v>
      </c>
      <c r="B213" s="140" t="s">
        <v>174</v>
      </c>
      <c r="C213" s="131"/>
      <c r="E213" s="143"/>
      <c r="F213" s="141" t="str">
        <f t="shared" si="13"/>
        <v/>
      </c>
      <c r="G213" s="143"/>
    </row>
    <row r="214" spans="1:7" x14ac:dyDescent="0.3">
      <c r="A214" s="107" t="s">
        <v>285</v>
      </c>
      <c r="B214" s="140" t="s">
        <v>174</v>
      </c>
      <c r="C214" s="131"/>
      <c r="E214" s="143"/>
      <c r="F214" s="141" t="str">
        <f t="shared" si="13"/>
        <v/>
      </c>
      <c r="G214" s="143"/>
    </row>
    <row r="215" spans="1:7" x14ac:dyDescent="0.3">
      <c r="A215" s="107" t="s">
        <v>286</v>
      </c>
      <c r="B215" s="140" t="s">
        <v>174</v>
      </c>
      <c r="C215" s="131"/>
      <c r="E215" s="143"/>
      <c r="F215" s="141" t="str">
        <f t="shared" si="13"/>
        <v/>
      </c>
      <c r="G215" s="143"/>
    </row>
    <row r="216" spans="1:7" x14ac:dyDescent="0.3">
      <c r="A216" s="125"/>
      <c r="B216" s="126" t="s">
        <v>1413</v>
      </c>
      <c r="C216" s="125" t="s">
        <v>55</v>
      </c>
      <c r="D216" s="125"/>
      <c r="E216" s="127"/>
      <c r="F216" s="128" t="s">
        <v>287</v>
      </c>
      <c r="G216" s="128" t="s">
        <v>288</v>
      </c>
    </row>
    <row r="217" spans="1:7" x14ac:dyDescent="0.3">
      <c r="A217" s="107" t="s">
        <v>289</v>
      </c>
      <c r="B217" s="149" t="s">
        <v>290</v>
      </c>
      <c r="C217" s="161">
        <v>13</v>
      </c>
      <c r="E217" s="157"/>
      <c r="F217" s="164">
        <v>4.4009876939747001E-3</v>
      </c>
      <c r="G217" s="164">
        <v>5.7777777777777801E-3</v>
      </c>
    </row>
    <row r="218" spans="1:7" x14ac:dyDescent="0.3">
      <c r="A218" s="107" t="s">
        <v>291</v>
      </c>
      <c r="B218" s="149" t="s">
        <v>292</v>
      </c>
      <c r="C218" s="161">
        <v>0</v>
      </c>
      <c r="E218" s="157"/>
      <c r="F218" s="136" t="str">
        <f>IF($D$38=0,"",IF(C218="[for completion]","",IF(C218="","",C218/$D$38)))</f>
        <v/>
      </c>
      <c r="G218" s="136" t="str">
        <f>IF($D$39=0,"",IF(C218="[for completion]","",IF(C218="","",C218/$D$39)))</f>
        <v/>
      </c>
    </row>
    <row r="219" spans="1:7" x14ac:dyDescent="0.3">
      <c r="A219" s="107" t="s">
        <v>293</v>
      </c>
      <c r="B219" s="149" t="s">
        <v>66</v>
      </c>
      <c r="C219" s="161">
        <v>0</v>
      </c>
      <c r="E219" s="157"/>
      <c r="F219" s="136" t="str">
        <f>IF($D$38=0,"",IF(C219="[for completion]","",IF(C219="","",C219/$D$38)))</f>
        <v/>
      </c>
      <c r="G219" s="136" t="str">
        <f>IF($D$39=0,"",IF(C219="[for completion]","",IF(C219="","",C219/$D$39)))</f>
        <v/>
      </c>
    </row>
    <row r="220" spans="1:7" x14ac:dyDescent="0.3">
      <c r="A220" s="107" t="s">
        <v>294</v>
      </c>
      <c r="B220" s="151" t="s">
        <v>68</v>
      </c>
      <c r="C220" s="129">
        <f>SUM(C217:C219)</f>
        <v>13</v>
      </c>
      <c r="E220" s="157"/>
      <c r="F220" s="164">
        <f>SUM(F217:F219)</f>
        <v>4.4009876939747001E-3</v>
      </c>
      <c r="G220" s="164">
        <f>SUM(G217:G219)</f>
        <v>5.7777777777777801E-3</v>
      </c>
    </row>
    <row r="221" spans="1:7" x14ac:dyDescent="0.3">
      <c r="A221" s="107" t="s">
        <v>295</v>
      </c>
      <c r="B221" s="140" t="s">
        <v>174</v>
      </c>
      <c r="C221" s="131"/>
      <c r="E221" s="157"/>
      <c r="F221" s="141" t="str">
        <f t="shared" ref="F221:F227" si="14">IF($D$38=0,"",IF(C221="[for completion]","",IF(C221="","",C221/$D$38)))</f>
        <v/>
      </c>
      <c r="G221" s="141" t="str">
        <f t="shared" ref="G221:G227" si="15">IF($D$39=0,"",IF(C221="[for completion]","",IF(C221="","",C221/$D$39)))</f>
        <v/>
      </c>
    </row>
    <row r="222" spans="1:7" x14ac:dyDescent="0.3">
      <c r="A222" s="107" t="s">
        <v>296</v>
      </c>
      <c r="B222" s="140" t="s">
        <v>174</v>
      </c>
      <c r="C222" s="131"/>
      <c r="E222" s="157"/>
      <c r="F222" s="141" t="str">
        <f t="shared" si="14"/>
        <v/>
      </c>
      <c r="G222" s="141" t="str">
        <f t="shared" si="15"/>
        <v/>
      </c>
    </row>
    <row r="223" spans="1:7" x14ac:dyDescent="0.3">
      <c r="A223" s="107" t="s">
        <v>297</v>
      </c>
      <c r="B223" s="140" t="s">
        <v>174</v>
      </c>
      <c r="C223" s="131"/>
      <c r="E223" s="157"/>
      <c r="F223" s="141" t="str">
        <f t="shared" si="14"/>
        <v/>
      </c>
      <c r="G223" s="141" t="str">
        <f t="shared" si="15"/>
        <v/>
      </c>
    </row>
    <row r="224" spans="1:7" x14ac:dyDescent="0.3">
      <c r="A224" s="107" t="s">
        <v>298</v>
      </c>
      <c r="B224" s="140" t="s">
        <v>174</v>
      </c>
      <c r="C224" s="131"/>
      <c r="E224" s="157"/>
      <c r="F224" s="141" t="str">
        <f t="shared" si="14"/>
        <v/>
      </c>
      <c r="G224" s="141" t="str">
        <f t="shared" si="15"/>
        <v/>
      </c>
    </row>
    <row r="225" spans="1:7" x14ac:dyDescent="0.3">
      <c r="A225" s="107" t="s">
        <v>299</v>
      </c>
      <c r="B225" s="140" t="s">
        <v>174</v>
      </c>
      <c r="C225" s="131"/>
      <c r="E225" s="157"/>
      <c r="F225" s="141" t="str">
        <f t="shared" si="14"/>
        <v/>
      </c>
      <c r="G225" s="141" t="str">
        <f t="shared" si="15"/>
        <v/>
      </c>
    </row>
    <row r="226" spans="1:7" x14ac:dyDescent="0.3">
      <c r="A226" s="107" t="s">
        <v>300</v>
      </c>
      <c r="B226" s="140" t="s">
        <v>174</v>
      </c>
      <c r="C226" s="131"/>
      <c r="E226" s="122"/>
      <c r="F226" s="141" t="str">
        <f t="shared" si="14"/>
        <v/>
      </c>
      <c r="G226" s="141" t="str">
        <f t="shared" si="15"/>
        <v/>
      </c>
    </row>
    <row r="227" spans="1:7" x14ac:dyDescent="0.3">
      <c r="A227" s="107" t="s">
        <v>301</v>
      </c>
      <c r="B227" s="140" t="s">
        <v>174</v>
      </c>
      <c r="C227" s="131"/>
      <c r="E227" s="157"/>
      <c r="F227" s="141" t="str">
        <f t="shared" si="14"/>
        <v/>
      </c>
      <c r="G227" s="141" t="str">
        <f t="shared" si="15"/>
        <v/>
      </c>
    </row>
    <row r="228" spans="1:7" x14ac:dyDescent="0.3">
      <c r="A228" s="125"/>
      <c r="B228" s="126" t="s">
        <v>1414</v>
      </c>
      <c r="C228" s="125"/>
      <c r="D228" s="125"/>
      <c r="E228" s="127"/>
      <c r="F228" s="128"/>
      <c r="G228" s="128"/>
    </row>
    <row r="229" spans="1:7" ht="26" x14ac:dyDescent="0.3">
      <c r="A229" s="107" t="s">
        <v>302</v>
      </c>
      <c r="B229" s="122" t="s">
        <v>1415</v>
      </c>
      <c r="C229" s="165" t="s">
        <v>303</v>
      </c>
    </row>
    <row r="230" spans="1:7" x14ac:dyDescent="0.3">
      <c r="A230" s="125"/>
      <c r="B230" s="126" t="s">
        <v>304</v>
      </c>
      <c r="C230" s="125"/>
      <c r="D230" s="125"/>
      <c r="E230" s="127"/>
      <c r="F230" s="128"/>
      <c r="G230" s="128"/>
    </row>
    <row r="231" spans="1:7" x14ac:dyDescent="0.3">
      <c r="A231" s="107" t="s">
        <v>305</v>
      </c>
      <c r="B231" s="107" t="s">
        <v>306</v>
      </c>
      <c r="C231" s="131"/>
      <c r="E231" s="122"/>
    </row>
    <row r="232" spans="1:7" x14ac:dyDescent="0.3">
      <c r="A232" s="107" t="s">
        <v>307</v>
      </c>
      <c r="B232" s="166" t="s">
        <v>308</v>
      </c>
      <c r="C232" s="131"/>
      <c r="E232" s="122"/>
    </row>
    <row r="233" spans="1:7" x14ac:dyDescent="0.3">
      <c r="A233" s="107" t="s">
        <v>309</v>
      </c>
      <c r="B233" s="166" t="s">
        <v>310</v>
      </c>
      <c r="C233" s="131"/>
      <c r="E233" s="122"/>
    </row>
    <row r="234" spans="1:7" x14ac:dyDescent="0.3">
      <c r="A234" s="107" t="s">
        <v>311</v>
      </c>
      <c r="B234" s="120" t="s">
        <v>312</v>
      </c>
      <c r="C234" s="138"/>
      <c r="D234" s="122"/>
      <c r="E234" s="122"/>
    </row>
    <row r="235" spans="1:7" x14ac:dyDescent="0.3">
      <c r="A235" s="107" t="s">
        <v>313</v>
      </c>
      <c r="B235" s="120" t="s">
        <v>314</v>
      </c>
      <c r="C235" s="138"/>
      <c r="D235" s="122"/>
      <c r="E235" s="122"/>
    </row>
    <row r="236" spans="1:7" x14ac:dyDescent="0.3">
      <c r="A236" s="107" t="s">
        <v>315</v>
      </c>
      <c r="B236" s="120" t="s">
        <v>316</v>
      </c>
      <c r="C236" s="122"/>
      <c r="D236" s="122"/>
      <c r="E236" s="122"/>
    </row>
    <row r="237" spans="1:7" x14ac:dyDescent="0.3">
      <c r="A237" s="107" t="s">
        <v>317</v>
      </c>
      <c r="C237" s="122"/>
      <c r="D237" s="122"/>
      <c r="E237" s="122"/>
    </row>
    <row r="238" spans="1:7" x14ac:dyDescent="0.3">
      <c r="A238" s="107" t="s">
        <v>318</v>
      </c>
      <c r="C238" s="122"/>
      <c r="D238" s="122"/>
      <c r="E238" s="122"/>
    </row>
    <row r="239" spans="1:7" x14ac:dyDescent="0.3">
      <c r="A239" s="125"/>
      <c r="B239" s="126" t="s">
        <v>1416</v>
      </c>
      <c r="C239" s="125"/>
      <c r="D239" s="125"/>
      <c r="E239" s="127"/>
      <c r="F239" s="128"/>
      <c r="G239" s="128"/>
    </row>
    <row r="240" spans="1:7" ht="29" x14ac:dyDescent="0.3">
      <c r="A240" s="107" t="s">
        <v>1417</v>
      </c>
      <c r="B240" s="107" t="s">
        <v>1418</v>
      </c>
      <c r="D240" s="102"/>
      <c r="E240" s="102"/>
      <c r="F240" s="102"/>
      <c r="G240" s="102"/>
    </row>
    <row r="241" spans="1:7" ht="29" x14ac:dyDescent="0.3">
      <c r="A241" s="107" t="s">
        <v>1419</v>
      </c>
      <c r="B241" s="107" t="s">
        <v>1420</v>
      </c>
      <c r="C241" s="167"/>
      <c r="D241" s="102"/>
      <c r="E241" s="102"/>
      <c r="F241" s="102"/>
      <c r="G241" s="102"/>
    </row>
    <row r="242" spans="1:7" x14ac:dyDescent="0.3">
      <c r="A242" s="107" t="s">
        <v>1421</v>
      </c>
      <c r="B242" s="107" t="s">
        <v>1422</v>
      </c>
      <c r="C242" s="167"/>
      <c r="D242" s="102"/>
      <c r="E242" s="102"/>
      <c r="F242" s="102"/>
      <c r="G242" s="102"/>
    </row>
    <row r="243" spans="1:7" x14ac:dyDescent="0.3">
      <c r="A243" s="107" t="s">
        <v>1423</v>
      </c>
      <c r="B243" s="107" t="s">
        <v>1424</v>
      </c>
      <c r="D243" s="102"/>
      <c r="E243" s="102"/>
      <c r="F243" s="102"/>
      <c r="G243" s="102"/>
    </row>
    <row r="244" spans="1:7" hidden="1" x14ac:dyDescent="0.3">
      <c r="A244" s="107" t="s">
        <v>1425</v>
      </c>
      <c r="D244" s="102"/>
      <c r="E244" s="102"/>
      <c r="F244" s="102"/>
      <c r="G244" s="102"/>
    </row>
    <row r="245" spans="1:7" hidden="1" x14ac:dyDescent="0.3">
      <c r="A245" s="107" t="s">
        <v>1426</v>
      </c>
      <c r="D245" s="102"/>
      <c r="E245" s="102"/>
      <c r="F245" s="102"/>
      <c r="G245" s="102"/>
    </row>
    <row r="246" spans="1:7" hidden="1" x14ac:dyDescent="0.3">
      <c r="A246" s="107" t="s">
        <v>1427</v>
      </c>
      <c r="D246" s="102"/>
      <c r="E246" s="102"/>
      <c r="F246" s="102"/>
      <c r="G246" s="102"/>
    </row>
    <row r="247" spans="1:7" hidden="1" x14ac:dyDescent="0.3">
      <c r="A247" s="107" t="s">
        <v>1428</v>
      </c>
      <c r="D247" s="102"/>
      <c r="E247" s="102"/>
      <c r="F247" s="102"/>
      <c r="G247" s="102"/>
    </row>
    <row r="248" spans="1:7" hidden="1" x14ac:dyDescent="0.3">
      <c r="A248" s="107" t="s">
        <v>1429</v>
      </c>
      <c r="D248" s="102"/>
      <c r="E248" s="102"/>
      <c r="F248" s="102"/>
      <c r="G248" s="102"/>
    </row>
    <row r="249" spans="1:7" hidden="1" x14ac:dyDescent="0.3">
      <c r="A249" s="107" t="s">
        <v>1430</v>
      </c>
      <c r="D249" s="102"/>
      <c r="E249" s="102"/>
      <c r="F249" s="102"/>
      <c r="G249" s="102"/>
    </row>
    <row r="250" spans="1:7" hidden="1" x14ac:dyDescent="0.3">
      <c r="A250" s="107" t="s">
        <v>1431</v>
      </c>
      <c r="D250" s="102"/>
      <c r="E250" s="102"/>
      <c r="F250" s="102"/>
      <c r="G250" s="102"/>
    </row>
    <row r="251" spans="1:7" hidden="1" x14ac:dyDescent="0.3">
      <c r="A251" s="107" t="s">
        <v>1432</v>
      </c>
      <c r="D251" s="102"/>
      <c r="E251" s="102"/>
      <c r="F251" s="102"/>
      <c r="G251" s="102"/>
    </row>
    <row r="252" spans="1:7" hidden="1" x14ac:dyDescent="0.3">
      <c r="A252" s="107" t="s">
        <v>1433</v>
      </c>
      <c r="D252" s="102"/>
      <c r="E252" s="102"/>
      <c r="F252" s="102"/>
      <c r="G252" s="102"/>
    </row>
    <row r="253" spans="1:7" hidden="1" x14ac:dyDescent="0.3">
      <c r="A253" s="107" t="s">
        <v>1434</v>
      </c>
      <c r="D253" s="102"/>
      <c r="E253" s="102"/>
      <c r="F253" s="102"/>
      <c r="G253" s="102"/>
    </row>
    <row r="254" spans="1:7" hidden="1" x14ac:dyDescent="0.3">
      <c r="A254" s="107" t="s">
        <v>1435</v>
      </c>
      <c r="D254" s="102"/>
      <c r="E254" s="102"/>
      <c r="F254" s="102"/>
      <c r="G254" s="102"/>
    </row>
    <row r="255" spans="1:7" hidden="1" x14ac:dyDescent="0.3">
      <c r="A255" s="107" t="s">
        <v>1436</v>
      </c>
      <c r="D255" s="102"/>
      <c r="E255" s="102"/>
      <c r="F255" s="102"/>
      <c r="G255" s="102"/>
    </row>
    <row r="256" spans="1:7" hidden="1" x14ac:dyDescent="0.3">
      <c r="A256" s="107" t="s">
        <v>1437</v>
      </c>
      <c r="D256" s="102"/>
      <c r="E256" s="102"/>
      <c r="F256" s="102"/>
      <c r="G256" s="102"/>
    </row>
    <row r="257" spans="1:7" hidden="1" x14ac:dyDescent="0.3">
      <c r="A257" s="107" t="s">
        <v>1438</v>
      </c>
      <c r="D257" s="102"/>
      <c r="E257" s="102"/>
      <c r="F257" s="102"/>
      <c r="G257" s="102"/>
    </row>
    <row r="258" spans="1:7" hidden="1" x14ac:dyDescent="0.3">
      <c r="A258" s="107" t="s">
        <v>1439</v>
      </c>
      <c r="D258" s="102"/>
      <c r="E258" s="102"/>
      <c r="F258" s="102"/>
      <c r="G258" s="102"/>
    </row>
    <row r="259" spans="1:7" hidden="1" x14ac:dyDescent="0.3">
      <c r="A259" s="107" t="s">
        <v>1440</v>
      </c>
      <c r="D259" s="102"/>
      <c r="E259" s="102"/>
      <c r="F259" s="102"/>
      <c r="G259" s="102"/>
    </row>
    <row r="260" spans="1:7" hidden="1" x14ac:dyDescent="0.3">
      <c r="A260" s="107" t="s">
        <v>1441</v>
      </c>
      <c r="D260" s="102"/>
      <c r="E260" s="102"/>
      <c r="F260" s="102"/>
      <c r="G260" s="102"/>
    </row>
    <row r="261" spans="1:7" hidden="1" x14ac:dyDescent="0.3">
      <c r="A261" s="107" t="s">
        <v>1442</v>
      </c>
      <c r="D261" s="102"/>
      <c r="E261" s="102"/>
      <c r="F261" s="102"/>
      <c r="G261" s="102"/>
    </row>
    <row r="262" spans="1:7" hidden="1" x14ac:dyDescent="0.3">
      <c r="A262" s="107" t="s">
        <v>1443</v>
      </c>
      <c r="D262" s="102"/>
      <c r="E262" s="102"/>
      <c r="F262" s="102"/>
      <c r="G262" s="102"/>
    </row>
    <row r="263" spans="1:7" hidden="1" x14ac:dyDescent="0.3">
      <c r="A263" s="107" t="s">
        <v>1444</v>
      </c>
      <c r="D263" s="102"/>
      <c r="E263" s="102"/>
      <c r="F263" s="102"/>
      <c r="G263" s="102"/>
    </row>
    <row r="264" spans="1:7" hidden="1" x14ac:dyDescent="0.3">
      <c r="A264" s="107" t="s">
        <v>1445</v>
      </c>
      <c r="D264" s="102"/>
      <c r="E264" s="102"/>
      <c r="F264" s="102"/>
      <c r="G264" s="102"/>
    </row>
    <row r="265" spans="1:7" hidden="1" x14ac:dyDescent="0.3">
      <c r="A265" s="107" t="s">
        <v>1446</v>
      </c>
      <c r="D265" s="102"/>
      <c r="E265" s="102"/>
      <c r="F265" s="102"/>
      <c r="G265" s="102"/>
    </row>
    <row r="266" spans="1:7" hidden="1" x14ac:dyDescent="0.3">
      <c r="A266" s="107" t="s">
        <v>1447</v>
      </c>
      <c r="D266" s="102"/>
      <c r="E266" s="102"/>
      <c r="F266" s="102"/>
      <c r="G266" s="102"/>
    </row>
    <row r="267" spans="1:7" hidden="1" x14ac:dyDescent="0.3">
      <c r="A267" s="107" t="s">
        <v>1448</v>
      </c>
      <c r="D267" s="102"/>
      <c r="E267" s="102"/>
      <c r="F267" s="102"/>
      <c r="G267" s="102"/>
    </row>
    <row r="268" spans="1:7" hidden="1" x14ac:dyDescent="0.3">
      <c r="A268" s="107" t="s">
        <v>1449</v>
      </c>
      <c r="D268" s="102"/>
      <c r="E268" s="102"/>
      <c r="F268" s="102"/>
      <c r="G268" s="102"/>
    </row>
    <row r="269" spans="1:7" hidden="1" x14ac:dyDescent="0.3">
      <c r="A269" s="107" t="s">
        <v>1450</v>
      </c>
      <c r="D269" s="102"/>
      <c r="E269" s="102"/>
      <c r="F269" s="102"/>
      <c r="G269" s="102"/>
    </row>
    <row r="270" spans="1:7" hidden="1" x14ac:dyDescent="0.3">
      <c r="A270" s="107" t="s">
        <v>1451</v>
      </c>
      <c r="D270" s="102"/>
      <c r="E270" s="102"/>
      <c r="F270" s="102"/>
      <c r="G270" s="102"/>
    </row>
    <row r="271" spans="1:7" hidden="1" x14ac:dyDescent="0.3">
      <c r="A271" s="107" t="s">
        <v>1452</v>
      </c>
      <c r="D271" s="102"/>
      <c r="E271" s="102"/>
      <c r="F271" s="102"/>
      <c r="G271" s="102"/>
    </row>
    <row r="272" spans="1:7" hidden="1" x14ac:dyDescent="0.3">
      <c r="A272" s="107" t="s">
        <v>1453</v>
      </c>
      <c r="D272" s="102"/>
      <c r="E272" s="102"/>
      <c r="F272" s="102"/>
      <c r="G272" s="102"/>
    </row>
    <row r="273" spans="1:7" hidden="1" x14ac:dyDescent="0.3">
      <c r="A273" s="107" t="s">
        <v>1454</v>
      </c>
      <c r="D273" s="102"/>
      <c r="E273" s="102"/>
      <c r="F273" s="102"/>
      <c r="G273" s="102"/>
    </row>
    <row r="274" spans="1:7" hidden="1" x14ac:dyDescent="0.3">
      <c r="A274" s="107" t="s">
        <v>1455</v>
      </c>
      <c r="D274" s="102"/>
      <c r="E274" s="102"/>
      <c r="F274" s="102"/>
      <c r="G274" s="102"/>
    </row>
    <row r="275" spans="1:7" hidden="1" x14ac:dyDescent="0.3">
      <c r="A275" s="107" t="s">
        <v>1456</v>
      </c>
      <c r="D275" s="102"/>
      <c r="E275" s="102"/>
      <c r="F275" s="102"/>
      <c r="G275" s="102"/>
    </row>
    <row r="276" spans="1:7" hidden="1" x14ac:dyDescent="0.3">
      <c r="A276" s="107" t="s">
        <v>1457</v>
      </c>
      <c r="D276" s="102"/>
      <c r="E276" s="102"/>
      <c r="F276" s="102"/>
      <c r="G276" s="102"/>
    </row>
    <row r="277" spans="1:7" hidden="1" x14ac:dyDescent="0.3">
      <c r="A277" s="107" t="s">
        <v>1458</v>
      </c>
      <c r="D277" s="102"/>
      <c r="E277" s="102"/>
      <c r="F277" s="102"/>
      <c r="G277" s="102"/>
    </row>
    <row r="278" spans="1:7" hidden="1" x14ac:dyDescent="0.3">
      <c r="A278" s="107" t="s">
        <v>1459</v>
      </c>
      <c r="D278" s="102"/>
      <c r="E278" s="102"/>
      <c r="F278" s="102"/>
      <c r="G278" s="102"/>
    </row>
    <row r="279" spans="1:7" hidden="1" x14ac:dyDescent="0.3">
      <c r="A279" s="107" t="s">
        <v>1460</v>
      </c>
      <c r="D279" s="102"/>
      <c r="E279" s="102"/>
      <c r="F279" s="102"/>
      <c r="G279" s="102"/>
    </row>
    <row r="280" spans="1:7" hidden="1" x14ac:dyDescent="0.3">
      <c r="A280" s="107" t="s">
        <v>1461</v>
      </c>
      <c r="D280" s="102"/>
      <c r="E280" s="102"/>
      <c r="F280" s="102"/>
      <c r="G280" s="102"/>
    </row>
    <row r="281" spans="1:7" hidden="1" x14ac:dyDescent="0.3">
      <c r="A281" s="107" t="s">
        <v>1462</v>
      </c>
      <c r="D281" s="102"/>
      <c r="E281" s="102"/>
      <c r="F281" s="102"/>
      <c r="G281" s="102"/>
    </row>
    <row r="282" spans="1:7" hidden="1" x14ac:dyDescent="0.3">
      <c r="A282" s="107" t="s">
        <v>1463</v>
      </c>
      <c r="D282" s="102"/>
      <c r="E282" s="102"/>
      <c r="F282" s="102"/>
      <c r="G282" s="102"/>
    </row>
    <row r="283" spans="1:7" hidden="1" x14ac:dyDescent="0.3">
      <c r="A283" s="107" t="s">
        <v>1464</v>
      </c>
      <c r="D283" s="102"/>
      <c r="E283" s="102"/>
      <c r="F283" s="102"/>
      <c r="G283" s="102"/>
    </row>
    <row r="284" spans="1:7" hidden="1" x14ac:dyDescent="0.3">
      <c r="A284" s="107" t="s">
        <v>1465</v>
      </c>
      <c r="D284" s="102"/>
      <c r="E284" s="102"/>
      <c r="F284" s="102"/>
      <c r="G284" s="102"/>
    </row>
    <row r="285" spans="1:7" ht="18.5" x14ac:dyDescent="0.3">
      <c r="A285" s="115"/>
      <c r="B285" s="115" t="s">
        <v>1466</v>
      </c>
      <c r="C285" s="115" t="s">
        <v>319</v>
      </c>
      <c r="D285" s="115" t="s">
        <v>319</v>
      </c>
      <c r="E285" s="115"/>
      <c r="F285" s="116"/>
      <c r="G285" s="117"/>
    </row>
    <row r="286" spans="1:7" ht="13" x14ac:dyDescent="0.3">
      <c r="A286" s="168" t="s">
        <v>1467</v>
      </c>
      <c r="B286" s="169"/>
      <c r="C286" s="169"/>
      <c r="D286" s="169"/>
      <c r="E286" s="169"/>
      <c r="F286" s="170"/>
      <c r="G286" s="169"/>
    </row>
    <row r="287" spans="1:7" ht="13" x14ac:dyDescent="0.3">
      <c r="A287" s="168" t="s">
        <v>1468</v>
      </c>
      <c r="B287" s="169"/>
      <c r="C287" s="169"/>
      <c r="D287" s="169"/>
      <c r="E287" s="169"/>
      <c r="F287" s="170"/>
      <c r="G287" s="169"/>
    </row>
    <row r="288" spans="1:7" x14ac:dyDescent="0.3">
      <c r="A288" s="107" t="s">
        <v>320</v>
      </c>
      <c r="B288" s="120" t="s">
        <v>1469</v>
      </c>
      <c r="C288" s="171">
        <f>ROW(B38)</f>
        <v>38</v>
      </c>
      <c r="D288" s="134"/>
      <c r="E288" s="134"/>
      <c r="F288" s="134"/>
      <c r="G288" s="134"/>
    </row>
    <row r="289" spans="1:7" x14ac:dyDescent="0.3">
      <c r="A289" s="107" t="s">
        <v>321</v>
      </c>
      <c r="B289" s="120" t="s">
        <v>1470</v>
      </c>
      <c r="C289" s="171">
        <f>ROW(B39)</f>
        <v>39</v>
      </c>
      <c r="E289" s="134"/>
      <c r="F289" s="134"/>
    </row>
    <row r="290" spans="1:7" ht="29" x14ac:dyDescent="0.3">
      <c r="A290" s="107" t="s">
        <v>322</v>
      </c>
      <c r="B290" s="120" t="s">
        <v>1471</v>
      </c>
      <c r="C290" s="167" t="s">
        <v>1472</v>
      </c>
      <c r="G290" s="172"/>
    </row>
    <row r="291" spans="1:7" x14ac:dyDescent="0.3">
      <c r="A291" s="107" t="s">
        <v>324</v>
      </c>
      <c r="B291" s="120" t="s">
        <v>1473</v>
      </c>
      <c r="C291" s="171" t="s">
        <v>323</v>
      </c>
      <c r="D291" s="171" t="s">
        <v>1474</v>
      </c>
      <c r="E291" s="172"/>
      <c r="F291" s="134"/>
    </row>
    <row r="292" spans="1:7" x14ac:dyDescent="0.3">
      <c r="A292" s="107" t="s">
        <v>325</v>
      </c>
      <c r="B292" s="120" t="s">
        <v>1475</v>
      </c>
      <c r="C292" s="171">
        <f>ROW(B52)</f>
        <v>52</v>
      </c>
      <c r="G292" s="172"/>
    </row>
    <row r="293" spans="1:7" x14ac:dyDescent="0.35">
      <c r="A293" s="107" t="s">
        <v>326</v>
      </c>
      <c r="B293" s="120" t="s">
        <v>1476</v>
      </c>
      <c r="C293" s="173" t="s">
        <v>1477</v>
      </c>
      <c r="D293" s="171" t="s">
        <v>1478</v>
      </c>
      <c r="E293" s="172"/>
      <c r="F293" s="171" t="s">
        <v>1474</v>
      </c>
      <c r="G293" s="171" t="s">
        <v>1474</v>
      </c>
    </row>
    <row r="294" spans="1:7" x14ac:dyDescent="0.35">
      <c r="A294" s="107" t="s">
        <v>327</v>
      </c>
      <c r="B294" s="120" t="s">
        <v>1479</v>
      </c>
      <c r="C294" s="173" t="s">
        <v>1480</v>
      </c>
    </row>
    <row r="295" spans="1:7" x14ac:dyDescent="0.3">
      <c r="A295" s="107" t="s">
        <v>328</v>
      </c>
      <c r="B295" s="120" t="s">
        <v>1481</v>
      </c>
      <c r="C295" s="171" t="s">
        <v>1482</v>
      </c>
      <c r="D295" s="171" t="s">
        <v>1474</v>
      </c>
      <c r="F295" s="171" t="s">
        <v>1474</v>
      </c>
    </row>
    <row r="296" spans="1:7" x14ac:dyDescent="0.3">
      <c r="A296" s="107" t="s">
        <v>329</v>
      </c>
      <c r="B296" s="120" t="s">
        <v>1483</v>
      </c>
      <c r="C296" s="171">
        <f>ROW(B111)</f>
        <v>111</v>
      </c>
      <c r="F296" s="172"/>
    </row>
    <row r="297" spans="1:7" x14ac:dyDescent="0.3">
      <c r="A297" s="107" t="s">
        <v>330</v>
      </c>
      <c r="B297" s="120" t="s">
        <v>1484</v>
      </c>
      <c r="C297" s="171">
        <f>ROW(B163)</f>
        <v>163</v>
      </c>
      <c r="E297" s="172"/>
      <c r="F297" s="172"/>
    </row>
    <row r="298" spans="1:7" x14ac:dyDescent="0.3">
      <c r="A298" s="107" t="s">
        <v>331</v>
      </c>
      <c r="B298" s="120" t="s">
        <v>1485</v>
      </c>
      <c r="C298" s="171">
        <f>ROW(B137)</f>
        <v>137</v>
      </c>
      <c r="E298" s="172"/>
      <c r="F298" s="172"/>
    </row>
    <row r="299" spans="1:7" x14ac:dyDescent="0.3">
      <c r="A299" s="107" t="s">
        <v>332</v>
      </c>
      <c r="B299" s="120" t="s">
        <v>1486</v>
      </c>
      <c r="C299" s="167"/>
      <c r="E299" s="172"/>
    </row>
    <row r="300" spans="1:7" x14ac:dyDescent="0.3">
      <c r="A300" s="107" t="s">
        <v>333</v>
      </c>
      <c r="B300" s="120" t="s">
        <v>1487</v>
      </c>
      <c r="C300" s="171" t="s">
        <v>1488</v>
      </c>
      <c r="D300" s="171" t="s">
        <v>1489</v>
      </c>
      <c r="E300" s="172"/>
    </row>
    <row r="301" spans="1:7" x14ac:dyDescent="0.3">
      <c r="A301" s="107" t="s">
        <v>1490</v>
      </c>
      <c r="B301" s="120" t="s">
        <v>1491</v>
      </c>
      <c r="C301" s="171" t="s">
        <v>1492</v>
      </c>
    </row>
    <row r="302" spans="1:7" x14ac:dyDescent="0.3">
      <c r="A302" s="107" t="s">
        <v>1493</v>
      </c>
      <c r="B302" s="120" t="s">
        <v>1494</v>
      </c>
      <c r="C302" s="171" t="s">
        <v>1495</v>
      </c>
    </row>
    <row r="303" spans="1:7" x14ac:dyDescent="0.3">
      <c r="A303" s="107" t="s">
        <v>1496</v>
      </c>
      <c r="B303" s="120" t="s">
        <v>1497</v>
      </c>
      <c r="C303" s="171">
        <f>ROW(B65)</f>
        <v>65</v>
      </c>
    </row>
    <row r="304" spans="1:7" x14ac:dyDescent="0.3">
      <c r="A304" s="107" t="s">
        <v>1498</v>
      </c>
      <c r="B304" s="120" t="s">
        <v>1499</v>
      </c>
      <c r="C304" s="171">
        <f>ROW(B88)</f>
        <v>88</v>
      </c>
    </row>
    <row r="305" spans="1:7" x14ac:dyDescent="0.3">
      <c r="A305" s="107" t="s">
        <v>1500</v>
      </c>
      <c r="B305" s="120" t="s">
        <v>1501</v>
      </c>
      <c r="C305" s="171" t="s">
        <v>1502</v>
      </c>
      <c r="E305" s="172"/>
    </row>
    <row r="306" spans="1:7" x14ac:dyDescent="0.3">
      <c r="A306" s="107" t="s">
        <v>1503</v>
      </c>
      <c r="B306" s="120" t="s">
        <v>1504</v>
      </c>
      <c r="C306" s="171">
        <v>44</v>
      </c>
      <c r="E306" s="172"/>
    </row>
    <row r="307" spans="1:7" x14ac:dyDescent="0.3">
      <c r="A307" s="107" t="s">
        <v>1505</v>
      </c>
      <c r="B307" s="120" t="s">
        <v>1506</v>
      </c>
      <c r="C307" s="171" t="s">
        <v>1507</v>
      </c>
      <c r="D307" s="171" t="s">
        <v>1474</v>
      </c>
      <c r="E307" s="172"/>
      <c r="F307" s="171" t="s">
        <v>1474</v>
      </c>
    </row>
    <row r="308" spans="1:7" x14ac:dyDescent="0.3">
      <c r="A308" s="107" t="s">
        <v>334</v>
      </c>
      <c r="B308" s="120"/>
      <c r="E308" s="172"/>
    </row>
    <row r="309" spans="1:7" x14ac:dyDescent="0.3">
      <c r="A309" s="107" t="s">
        <v>335</v>
      </c>
      <c r="E309" s="172"/>
    </row>
    <row r="310" spans="1:7" x14ac:dyDescent="0.3">
      <c r="A310" s="107" t="s">
        <v>336</v>
      </c>
    </row>
    <row r="311" spans="1:7" ht="37" x14ac:dyDescent="0.3">
      <c r="A311" s="116"/>
      <c r="B311" s="115" t="s">
        <v>337</v>
      </c>
      <c r="C311" s="116"/>
      <c r="D311" s="116"/>
      <c r="E311" s="116"/>
      <c r="F311" s="116"/>
      <c r="G311" s="117"/>
    </row>
    <row r="312" spans="1:7" x14ac:dyDescent="0.3">
      <c r="A312" s="107" t="s">
        <v>338</v>
      </c>
      <c r="B312" s="130" t="s">
        <v>339</v>
      </c>
      <c r="C312" s="174">
        <v>118.12908802</v>
      </c>
    </row>
    <row r="313" spans="1:7" x14ac:dyDescent="0.3">
      <c r="A313" s="107" t="s">
        <v>340</v>
      </c>
      <c r="B313" s="130" t="s">
        <v>341</v>
      </c>
    </row>
    <row r="314" spans="1:7" x14ac:dyDescent="0.3">
      <c r="A314" s="107" t="s">
        <v>342</v>
      </c>
      <c r="B314" s="130" t="s">
        <v>343</v>
      </c>
    </row>
    <row r="315" spans="1:7" x14ac:dyDescent="0.3">
      <c r="A315" s="107" t="s">
        <v>344</v>
      </c>
      <c r="B315" s="130"/>
      <c r="C315" s="171"/>
    </row>
    <row r="316" spans="1:7" x14ac:dyDescent="0.3">
      <c r="A316" s="107" t="s">
        <v>345</v>
      </c>
      <c r="B316" s="130"/>
      <c r="C316" s="171"/>
    </row>
    <row r="317" spans="1:7" x14ac:dyDescent="0.3">
      <c r="A317" s="107" t="s">
        <v>346</v>
      </c>
      <c r="B317" s="130"/>
      <c r="C317" s="171"/>
    </row>
    <row r="318" spans="1:7" x14ac:dyDescent="0.3">
      <c r="A318" s="107" t="s">
        <v>347</v>
      </c>
      <c r="B318" s="130"/>
      <c r="C318" s="171"/>
    </row>
    <row r="319" spans="1:7" ht="18.5" x14ac:dyDescent="0.3">
      <c r="A319" s="116"/>
      <c r="B319" s="115" t="s">
        <v>348</v>
      </c>
      <c r="C319" s="116"/>
      <c r="D319" s="116"/>
      <c r="E319" s="116"/>
      <c r="F319" s="116"/>
      <c r="G319" s="117"/>
    </row>
    <row r="320" spans="1:7" x14ac:dyDescent="0.3">
      <c r="A320" s="125"/>
      <c r="B320" s="126" t="s">
        <v>349</v>
      </c>
      <c r="C320" s="125"/>
      <c r="D320" s="125"/>
      <c r="E320" s="127"/>
      <c r="F320" s="128"/>
      <c r="G320" s="128"/>
    </row>
    <row r="321" spans="1:3" x14ac:dyDescent="0.3">
      <c r="A321" s="107" t="s">
        <v>350</v>
      </c>
      <c r="B321" s="120" t="s">
        <v>1508</v>
      </c>
      <c r="C321" s="120"/>
    </row>
    <row r="322" spans="1:3" x14ac:dyDescent="0.3">
      <c r="A322" s="107" t="s">
        <v>351</v>
      </c>
      <c r="B322" s="120" t="s">
        <v>1509</v>
      </c>
      <c r="C322" s="120"/>
    </row>
    <row r="323" spans="1:3" x14ac:dyDescent="0.3">
      <c r="A323" s="107" t="s">
        <v>352</v>
      </c>
      <c r="B323" s="120" t="s">
        <v>353</v>
      </c>
      <c r="C323" s="120"/>
    </row>
    <row r="324" spans="1:3" x14ac:dyDescent="0.3">
      <c r="A324" s="107" t="s">
        <v>354</v>
      </c>
      <c r="B324" s="120" t="s">
        <v>355</v>
      </c>
    </row>
    <row r="325" spans="1:3" x14ac:dyDescent="0.3">
      <c r="A325" s="107" t="s">
        <v>356</v>
      </c>
      <c r="B325" s="120" t="s">
        <v>357</v>
      </c>
    </row>
    <row r="326" spans="1:3" x14ac:dyDescent="0.3">
      <c r="A326" s="107" t="s">
        <v>358</v>
      </c>
      <c r="B326" s="120" t="s">
        <v>771</v>
      </c>
    </row>
    <row r="327" spans="1:3" x14ac:dyDescent="0.3">
      <c r="A327" s="107" t="s">
        <v>359</v>
      </c>
      <c r="B327" s="120" t="s">
        <v>360</v>
      </c>
    </row>
    <row r="328" spans="1:3" x14ac:dyDescent="0.3">
      <c r="A328" s="107" t="s">
        <v>361</v>
      </c>
      <c r="B328" s="120" t="s">
        <v>362</v>
      </c>
    </row>
    <row r="329" spans="1:3" x14ac:dyDescent="0.3">
      <c r="A329" s="107" t="s">
        <v>363</v>
      </c>
      <c r="B329" s="120" t="s">
        <v>1510</v>
      </c>
    </row>
    <row r="330" spans="1:3" hidden="1" x14ac:dyDescent="0.3">
      <c r="A330" s="107" t="s">
        <v>364</v>
      </c>
      <c r="B330" s="140" t="s">
        <v>365</v>
      </c>
    </row>
    <row r="331" spans="1:3" hidden="1" x14ac:dyDescent="0.3">
      <c r="A331" s="107" t="s">
        <v>366</v>
      </c>
      <c r="B331" s="140" t="s">
        <v>365</v>
      </c>
    </row>
    <row r="332" spans="1:3" hidden="1" x14ac:dyDescent="0.3">
      <c r="A332" s="107" t="s">
        <v>367</v>
      </c>
      <c r="B332" s="140" t="s">
        <v>365</v>
      </c>
    </row>
    <row r="333" spans="1:3" hidden="1" x14ac:dyDescent="0.3">
      <c r="A333" s="107" t="s">
        <v>368</v>
      </c>
      <c r="B333" s="140" t="s">
        <v>365</v>
      </c>
    </row>
    <row r="334" spans="1:3" hidden="1" x14ac:dyDescent="0.3">
      <c r="A334" s="107" t="s">
        <v>369</v>
      </c>
      <c r="B334" s="140" t="s">
        <v>365</v>
      </c>
    </row>
    <row r="335" spans="1:3" hidden="1" x14ac:dyDescent="0.3">
      <c r="A335" s="107" t="s">
        <v>370</v>
      </c>
      <c r="B335" s="140" t="s">
        <v>365</v>
      </c>
    </row>
    <row r="336" spans="1:3" hidden="1" x14ac:dyDescent="0.3">
      <c r="A336" s="107" t="s">
        <v>371</v>
      </c>
      <c r="B336" s="140" t="s">
        <v>365</v>
      </c>
    </row>
    <row r="337" spans="1:2" hidden="1" x14ac:dyDescent="0.3">
      <c r="A337" s="107" t="s">
        <v>372</v>
      </c>
      <c r="B337" s="140" t="s">
        <v>365</v>
      </c>
    </row>
    <row r="338" spans="1:2" hidden="1" x14ac:dyDescent="0.3">
      <c r="A338" s="107" t="s">
        <v>373</v>
      </c>
      <c r="B338" s="140" t="s">
        <v>365</v>
      </c>
    </row>
    <row r="339" spans="1:2" hidden="1" x14ac:dyDescent="0.3">
      <c r="A339" s="107" t="s">
        <v>374</v>
      </c>
      <c r="B339" s="140" t="s">
        <v>365</v>
      </c>
    </row>
    <row r="340" spans="1:2" hidden="1" x14ac:dyDescent="0.3">
      <c r="A340" s="107" t="s">
        <v>375</v>
      </c>
      <c r="B340" s="140" t="s">
        <v>365</v>
      </c>
    </row>
    <row r="341" spans="1:2" hidden="1" x14ac:dyDescent="0.3">
      <c r="A341" s="107" t="s">
        <v>376</v>
      </c>
      <c r="B341" s="140" t="s">
        <v>365</v>
      </c>
    </row>
    <row r="342" spans="1:2" hidden="1" x14ac:dyDescent="0.3">
      <c r="A342" s="107" t="s">
        <v>377</v>
      </c>
      <c r="B342" s="140" t="s">
        <v>365</v>
      </c>
    </row>
    <row r="343" spans="1:2" hidden="1" x14ac:dyDescent="0.3">
      <c r="A343" s="107" t="s">
        <v>378</v>
      </c>
      <c r="B343" s="140" t="s">
        <v>365</v>
      </c>
    </row>
    <row r="344" spans="1:2" hidden="1" x14ac:dyDescent="0.3">
      <c r="A344" s="107" t="s">
        <v>379</v>
      </c>
      <c r="B344" s="140" t="s">
        <v>365</v>
      </c>
    </row>
    <row r="345" spans="1:2" hidden="1" x14ac:dyDescent="0.3">
      <c r="A345" s="107" t="s">
        <v>380</v>
      </c>
      <c r="B345" s="140" t="s">
        <v>365</v>
      </c>
    </row>
    <row r="346" spans="1:2" hidden="1" x14ac:dyDescent="0.3">
      <c r="A346" s="107" t="s">
        <v>381</v>
      </c>
      <c r="B346" s="140" t="s">
        <v>365</v>
      </c>
    </row>
    <row r="347" spans="1:2" hidden="1" x14ac:dyDescent="0.3">
      <c r="A347" s="107" t="s">
        <v>382</v>
      </c>
      <c r="B347" s="140" t="s">
        <v>365</v>
      </c>
    </row>
    <row r="348" spans="1:2" hidden="1" x14ac:dyDescent="0.3">
      <c r="A348" s="107" t="s">
        <v>383</v>
      </c>
      <c r="B348" s="140" t="s">
        <v>365</v>
      </c>
    </row>
    <row r="349" spans="1:2" hidden="1" x14ac:dyDescent="0.3">
      <c r="A349" s="107" t="s">
        <v>384</v>
      </c>
      <c r="B349" s="140" t="s">
        <v>365</v>
      </c>
    </row>
    <row r="350" spans="1:2" hidden="1" x14ac:dyDescent="0.3">
      <c r="A350" s="107" t="s">
        <v>385</v>
      </c>
      <c r="B350" s="140" t="s">
        <v>365</v>
      </c>
    </row>
    <row r="351" spans="1:2" hidden="1" x14ac:dyDescent="0.3">
      <c r="A351" s="107" t="s">
        <v>386</v>
      </c>
      <c r="B351" s="140" t="s">
        <v>365</v>
      </c>
    </row>
    <row r="352" spans="1:2" hidden="1" x14ac:dyDescent="0.3">
      <c r="A352" s="107" t="s">
        <v>387</v>
      </c>
      <c r="B352" s="140" t="s">
        <v>365</v>
      </c>
    </row>
    <row r="353" spans="1:2" hidden="1" x14ac:dyDescent="0.3">
      <c r="A353" s="107" t="s">
        <v>388</v>
      </c>
      <c r="B353" s="140" t="s">
        <v>365</v>
      </c>
    </row>
    <row r="354" spans="1:2" hidden="1" x14ac:dyDescent="0.3">
      <c r="A354" s="107" t="s">
        <v>389</v>
      </c>
      <c r="B354" s="140" t="s">
        <v>365</v>
      </c>
    </row>
    <row r="355" spans="1:2" hidden="1" x14ac:dyDescent="0.3">
      <c r="A355" s="107" t="s">
        <v>390</v>
      </c>
      <c r="B355" s="140" t="s">
        <v>365</v>
      </c>
    </row>
    <row r="356" spans="1:2" hidden="1" x14ac:dyDescent="0.3">
      <c r="A356" s="107" t="s">
        <v>391</v>
      </c>
      <c r="B356" s="140" t="s">
        <v>365</v>
      </c>
    </row>
    <row r="357" spans="1:2" hidden="1" x14ac:dyDescent="0.3">
      <c r="A357" s="107" t="s">
        <v>392</v>
      </c>
      <c r="B357" s="140" t="s">
        <v>365</v>
      </c>
    </row>
    <row r="358" spans="1:2" hidden="1" x14ac:dyDescent="0.3">
      <c r="A358" s="107" t="s">
        <v>393</v>
      </c>
      <c r="B358" s="140" t="s">
        <v>365</v>
      </c>
    </row>
    <row r="359" spans="1:2" hidden="1" x14ac:dyDescent="0.3">
      <c r="A359" s="107" t="s">
        <v>394</v>
      </c>
      <c r="B359" s="140" t="s">
        <v>365</v>
      </c>
    </row>
    <row r="360" spans="1:2" hidden="1" x14ac:dyDescent="0.3">
      <c r="A360" s="107" t="s">
        <v>395</v>
      </c>
      <c r="B360" s="140" t="s">
        <v>365</v>
      </c>
    </row>
    <row r="361" spans="1:2" hidden="1" x14ac:dyDescent="0.3">
      <c r="A361" s="107" t="s">
        <v>396</v>
      </c>
      <c r="B361" s="140" t="s">
        <v>365</v>
      </c>
    </row>
    <row r="362" spans="1:2" hidden="1" x14ac:dyDescent="0.3">
      <c r="A362" s="107" t="s">
        <v>397</v>
      </c>
      <c r="B362" s="140" t="s">
        <v>365</v>
      </c>
    </row>
    <row r="363" spans="1:2" hidden="1" x14ac:dyDescent="0.3">
      <c r="A363" s="107" t="s">
        <v>398</v>
      </c>
      <c r="B363" s="140" t="s">
        <v>365</v>
      </c>
    </row>
    <row r="364" spans="1:2" hidden="1" x14ac:dyDescent="0.3">
      <c r="A364" s="107" t="s">
        <v>399</v>
      </c>
      <c r="B364" s="140" t="s">
        <v>365</v>
      </c>
    </row>
    <row r="365" spans="1:2" hidden="1" x14ac:dyDescent="0.3">
      <c r="A365" s="107" t="s">
        <v>400</v>
      </c>
      <c r="B365" s="140" t="s">
        <v>365</v>
      </c>
    </row>
    <row r="369" spans="1:7" ht="13" x14ac:dyDescent="0.3">
      <c r="A369" s="132"/>
      <c r="B369" s="132"/>
      <c r="C369" s="132"/>
      <c r="D369" s="132"/>
      <c r="E369" s="132"/>
      <c r="F369" s="132"/>
      <c r="G369" s="132"/>
    </row>
    <row r="370" spans="1:7" ht="13" x14ac:dyDescent="0.3">
      <c r="A370" s="132"/>
      <c r="B370" s="132"/>
      <c r="C370" s="132"/>
      <c r="D370" s="132"/>
      <c r="E370" s="132"/>
      <c r="F370" s="132"/>
      <c r="G370" s="132"/>
    </row>
    <row r="371" spans="1:7" ht="13" x14ac:dyDescent="0.3">
      <c r="A371" s="132"/>
      <c r="B371" s="132"/>
      <c r="C371" s="132"/>
      <c r="D371" s="132"/>
      <c r="E371" s="132"/>
      <c r="F371" s="132"/>
      <c r="G371" s="132"/>
    </row>
    <row r="372" spans="1:7" ht="13" x14ac:dyDescent="0.3">
      <c r="A372" s="132"/>
      <c r="B372" s="132"/>
      <c r="C372" s="132"/>
      <c r="D372" s="132"/>
      <c r="E372" s="132"/>
      <c r="F372" s="132"/>
      <c r="G372" s="132"/>
    </row>
    <row r="373" spans="1:7" ht="13" x14ac:dyDescent="0.3">
      <c r="A373" s="132"/>
      <c r="B373" s="132"/>
      <c r="C373" s="132"/>
      <c r="D373" s="132"/>
      <c r="E373" s="132"/>
      <c r="F373" s="132"/>
      <c r="G373" s="132"/>
    </row>
    <row r="374" spans="1:7" ht="13" x14ac:dyDescent="0.3">
      <c r="A374" s="132"/>
      <c r="B374" s="132"/>
      <c r="C374" s="132"/>
      <c r="D374" s="132"/>
      <c r="E374" s="132"/>
      <c r="F374" s="132"/>
      <c r="G374" s="132"/>
    </row>
    <row r="375" spans="1:7" ht="13" x14ac:dyDescent="0.3">
      <c r="A375" s="132"/>
      <c r="B375" s="132"/>
      <c r="C375" s="132"/>
      <c r="D375" s="132"/>
      <c r="E375" s="132"/>
      <c r="F375" s="132"/>
      <c r="G375" s="132"/>
    </row>
    <row r="376" spans="1:7" ht="13" x14ac:dyDescent="0.3">
      <c r="A376" s="132"/>
      <c r="B376" s="132"/>
      <c r="C376" s="132"/>
      <c r="D376" s="132"/>
      <c r="E376" s="132"/>
      <c r="F376" s="132"/>
      <c r="G376" s="132"/>
    </row>
    <row r="377" spans="1:7" ht="13" x14ac:dyDescent="0.3">
      <c r="A377" s="132"/>
      <c r="B377" s="132"/>
      <c r="C377" s="132"/>
      <c r="D377" s="132"/>
      <c r="E377" s="132"/>
      <c r="F377" s="132"/>
      <c r="G377" s="132"/>
    </row>
    <row r="378" spans="1:7" ht="13" x14ac:dyDescent="0.3">
      <c r="A378" s="132"/>
      <c r="B378" s="132"/>
      <c r="C378" s="132"/>
      <c r="D378" s="132"/>
      <c r="E378" s="132"/>
      <c r="F378" s="132"/>
      <c r="G378" s="132"/>
    </row>
    <row r="379" spans="1:7" ht="13" x14ac:dyDescent="0.3">
      <c r="A379" s="132"/>
      <c r="B379" s="132"/>
      <c r="C379" s="132"/>
      <c r="D379" s="132"/>
      <c r="E379" s="132"/>
      <c r="F379" s="132"/>
      <c r="G379" s="132"/>
    </row>
    <row r="380" spans="1:7" ht="13" x14ac:dyDescent="0.3">
      <c r="A380" s="132"/>
      <c r="B380" s="132"/>
      <c r="C380" s="132"/>
      <c r="D380" s="132"/>
      <c r="E380" s="132"/>
      <c r="F380" s="132"/>
      <c r="G380" s="132"/>
    </row>
    <row r="381" spans="1:7" ht="13" x14ac:dyDescent="0.3">
      <c r="A381" s="132"/>
      <c r="B381" s="132"/>
      <c r="C381" s="132"/>
      <c r="D381" s="132"/>
      <c r="E381" s="132"/>
      <c r="F381" s="132"/>
      <c r="G381" s="132"/>
    </row>
    <row r="382" spans="1:7" ht="13" x14ac:dyDescent="0.3">
      <c r="A382" s="132"/>
      <c r="B382" s="132"/>
      <c r="C382" s="132"/>
      <c r="D382" s="132"/>
      <c r="E382" s="132"/>
      <c r="F382" s="132"/>
      <c r="G382" s="132"/>
    </row>
    <row r="383" spans="1:7" ht="13" x14ac:dyDescent="0.3">
      <c r="A383" s="132"/>
      <c r="B383" s="132"/>
      <c r="C383" s="132"/>
      <c r="D383" s="132"/>
      <c r="E383" s="132"/>
      <c r="F383" s="132"/>
      <c r="G383" s="132"/>
    </row>
    <row r="384" spans="1:7" ht="13" x14ac:dyDescent="0.3">
      <c r="A384" s="132"/>
      <c r="B384" s="132"/>
      <c r="C384" s="132"/>
      <c r="D384" s="132"/>
      <c r="E384" s="132"/>
      <c r="F384" s="132"/>
      <c r="G384" s="132"/>
    </row>
    <row r="385" spans="1:7" ht="13" x14ac:dyDescent="0.3">
      <c r="A385" s="132"/>
      <c r="B385" s="132"/>
      <c r="C385" s="132"/>
      <c r="D385" s="132"/>
      <c r="E385" s="132"/>
      <c r="F385" s="132"/>
      <c r="G385" s="132"/>
    </row>
    <row r="386" spans="1:7" ht="13" x14ac:dyDescent="0.3">
      <c r="A386" s="132"/>
      <c r="B386" s="132"/>
      <c r="C386" s="132"/>
      <c r="D386" s="132"/>
      <c r="E386" s="132"/>
      <c r="F386" s="132"/>
      <c r="G386" s="132"/>
    </row>
    <row r="387" spans="1:7" ht="13" x14ac:dyDescent="0.3">
      <c r="A387" s="132"/>
      <c r="B387" s="132"/>
      <c r="C387" s="132"/>
      <c r="D387" s="132"/>
      <c r="E387" s="132"/>
      <c r="F387" s="132"/>
      <c r="G387" s="132"/>
    </row>
    <row r="388" spans="1:7" ht="13" x14ac:dyDescent="0.3">
      <c r="A388" s="132"/>
      <c r="B388" s="132"/>
      <c r="C388" s="132"/>
      <c r="D388" s="132"/>
      <c r="E388" s="132"/>
      <c r="F388" s="132"/>
      <c r="G388" s="132"/>
    </row>
    <row r="389" spans="1:7" ht="13" x14ac:dyDescent="0.3">
      <c r="A389" s="132"/>
      <c r="B389" s="132"/>
      <c r="C389" s="132"/>
      <c r="D389" s="132"/>
      <c r="E389" s="132"/>
      <c r="F389" s="132"/>
      <c r="G389" s="132"/>
    </row>
    <row r="390" spans="1:7" ht="13" x14ac:dyDescent="0.3">
      <c r="A390" s="132"/>
      <c r="B390" s="132"/>
      <c r="C390" s="132"/>
      <c r="D390" s="132"/>
      <c r="E390" s="132"/>
      <c r="F390" s="132"/>
      <c r="G390" s="132"/>
    </row>
    <row r="391" spans="1:7" ht="13" x14ac:dyDescent="0.3">
      <c r="A391" s="132"/>
      <c r="B391" s="132"/>
      <c r="C391" s="132"/>
      <c r="D391" s="132"/>
      <c r="E391" s="132"/>
      <c r="F391" s="132"/>
      <c r="G391" s="132"/>
    </row>
    <row r="392" spans="1:7" ht="13" x14ac:dyDescent="0.3">
      <c r="A392" s="132"/>
      <c r="B392" s="132"/>
      <c r="C392" s="132"/>
      <c r="D392" s="132"/>
      <c r="E392" s="132"/>
      <c r="F392" s="132"/>
      <c r="G392" s="132"/>
    </row>
    <row r="393" spans="1:7" ht="13" x14ac:dyDescent="0.3">
      <c r="A393" s="132"/>
      <c r="B393" s="132"/>
      <c r="C393" s="132"/>
      <c r="D393" s="132"/>
      <c r="E393" s="132"/>
      <c r="F393" s="132"/>
      <c r="G393" s="132"/>
    </row>
    <row r="394" spans="1:7" ht="13" x14ac:dyDescent="0.3">
      <c r="A394" s="132"/>
      <c r="B394" s="132"/>
      <c r="C394" s="132"/>
      <c r="D394" s="132"/>
      <c r="E394" s="132"/>
      <c r="F394" s="132"/>
      <c r="G394" s="132"/>
    </row>
    <row r="395" spans="1:7" ht="13" x14ac:dyDescent="0.3">
      <c r="A395" s="132"/>
      <c r="B395" s="132"/>
      <c r="C395" s="132"/>
      <c r="D395" s="132"/>
      <c r="E395" s="132"/>
      <c r="F395" s="132"/>
      <c r="G395" s="132"/>
    </row>
    <row r="396" spans="1:7" ht="13" x14ac:dyDescent="0.3">
      <c r="A396" s="132"/>
      <c r="B396" s="132"/>
      <c r="C396" s="132"/>
      <c r="D396" s="132"/>
      <c r="E396" s="132"/>
      <c r="F396" s="132"/>
      <c r="G396" s="132"/>
    </row>
    <row r="397" spans="1:7" ht="13" x14ac:dyDescent="0.3">
      <c r="A397" s="132"/>
      <c r="B397" s="132"/>
      <c r="C397" s="132"/>
      <c r="D397" s="132"/>
      <c r="E397" s="132"/>
      <c r="F397" s="132"/>
      <c r="G397" s="132"/>
    </row>
    <row r="398" spans="1:7" ht="13" x14ac:dyDescent="0.3">
      <c r="A398" s="132"/>
      <c r="B398" s="132"/>
      <c r="C398" s="132"/>
      <c r="D398" s="132"/>
      <c r="E398" s="132"/>
      <c r="F398" s="132"/>
      <c r="G398" s="132"/>
    </row>
    <row r="399" spans="1:7" ht="13" x14ac:dyDescent="0.3">
      <c r="A399" s="132"/>
      <c r="B399" s="132"/>
      <c r="C399" s="132"/>
      <c r="D399" s="132"/>
      <c r="E399" s="132"/>
      <c r="F399" s="132"/>
      <c r="G399" s="132"/>
    </row>
    <row r="400" spans="1:7" ht="13" x14ac:dyDescent="0.3">
      <c r="A400" s="132"/>
      <c r="B400" s="132"/>
      <c r="C400" s="132"/>
      <c r="D400" s="132"/>
      <c r="E400" s="132"/>
      <c r="F400" s="132"/>
      <c r="G400" s="132"/>
    </row>
    <row r="401" spans="1:7" ht="13" x14ac:dyDescent="0.3">
      <c r="A401" s="132"/>
      <c r="B401" s="132"/>
      <c r="C401" s="132"/>
      <c r="D401" s="132"/>
      <c r="E401" s="132"/>
      <c r="F401" s="132"/>
      <c r="G401" s="132"/>
    </row>
    <row r="402" spans="1:7" ht="13" x14ac:dyDescent="0.3">
      <c r="A402" s="132"/>
      <c r="B402" s="132"/>
      <c r="C402" s="132"/>
      <c r="D402" s="132"/>
      <c r="E402" s="132"/>
      <c r="F402" s="132"/>
      <c r="G402" s="132"/>
    </row>
    <row r="403" spans="1:7" ht="13" x14ac:dyDescent="0.3">
      <c r="A403" s="132"/>
      <c r="B403" s="132"/>
      <c r="C403" s="132"/>
      <c r="D403" s="132"/>
      <c r="E403" s="132"/>
      <c r="F403" s="132"/>
      <c r="G403" s="132"/>
    </row>
    <row r="404" spans="1:7" ht="13" x14ac:dyDescent="0.3">
      <c r="A404" s="132"/>
      <c r="B404" s="132"/>
      <c r="C404" s="132"/>
      <c r="D404" s="132"/>
      <c r="E404" s="132"/>
      <c r="F404" s="132"/>
      <c r="G404" s="132"/>
    </row>
    <row r="405" spans="1:7" ht="13" x14ac:dyDescent="0.3">
      <c r="A405" s="132"/>
      <c r="B405" s="132"/>
      <c r="C405" s="132"/>
      <c r="D405" s="132"/>
      <c r="E405" s="132"/>
      <c r="F405" s="132"/>
      <c r="G405" s="132"/>
    </row>
    <row r="406" spans="1:7" ht="13" x14ac:dyDescent="0.3">
      <c r="A406" s="132"/>
      <c r="B406" s="132"/>
      <c r="C406" s="132"/>
      <c r="D406" s="132"/>
      <c r="E406" s="132"/>
      <c r="F406" s="132"/>
      <c r="G406" s="132"/>
    </row>
    <row r="407" spans="1:7" ht="13" x14ac:dyDescent="0.3">
      <c r="A407" s="132"/>
      <c r="B407" s="132"/>
      <c r="C407" s="132"/>
      <c r="D407" s="132"/>
      <c r="E407" s="132"/>
      <c r="F407" s="132"/>
      <c r="G407" s="132"/>
    </row>
    <row r="408" spans="1:7" ht="13" x14ac:dyDescent="0.3">
      <c r="A408" s="132"/>
      <c r="B408" s="132"/>
      <c r="C408" s="132"/>
      <c r="D408" s="132"/>
      <c r="E408" s="132"/>
      <c r="F408" s="132"/>
      <c r="G408" s="132"/>
    </row>
    <row r="409" spans="1:7" ht="13" x14ac:dyDescent="0.3">
      <c r="A409" s="132"/>
      <c r="B409" s="132"/>
      <c r="C409" s="132"/>
      <c r="D409" s="132"/>
      <c r="E409" s="132"/>
      <c r="F409" s="132"/>
      <c r="G409" s="132"/>
    </row>
    <row r="410" spans="1:7" ht="13" x14ac:dyDescent="0.3">
      <c r="A410" s="132"/>
      <c r="B410" s="132"/>
      <c r="C410" s="132"/>
      <c r="D410" s="132"/>
      <c r="E410" s="132"/>
      <c r="F410" s="132"/>
      <c r="G410" s="132"/>
    </row>
    <row r="411" spans="1:7" ht="13" x14ac:dyDescent="0.3">
      <c r="A411" s="132"/>
      <c r="B411" s="132"/>
      <c r="C411" s="132"/>
      <c r="D411" s="132"/>
      <c r="E411" s="132"/>
      <c r="F411" s="132"/>
      <c r="G411" s="132"/>
    </row>
    <row r="412" spans="1:7" ht="13" x14ac:dyDescent="0.3">
      <c r="A412" s="132"/>
      <c r="B412" s="132"/>
      <c r="C412" s="132"/>
      <c r="D412" s="132"/>
      <c r="E412" s="132"/>
      <c r="F412" s="132"/>
      <c r="G412" s="132"/>
    </row>
    <row r="413" spans="1:7" ht="13" x14ac:dyDescent="0.3">
      <c r="A413" s="132"/>
      <c r="B413" s="132"/>
      <c r="C413" s="132"/>
      <c r="D413" s="132"/>
      <c r="E413" s="132"/>
      <c r="F413" s="132"/>
      <c r="G413" s="132"/>
    </row>
  </sheetData>
  <protectedRanges>
    <protectedRange sqref="B315:D318 F313:G318 D313:D314" name="Range12"/>
    <protectedRange sqref="B209:C215 F209:G215 B221:C227 C231:C238 B234:B238 B243:C284 C240:C241" name="Range10"/>
    <protectedRange sqref="B168:D172 F168:G172 D164:D166" name="Range8"/>
    <protectedRange sqref="B106:D110 F101:G110 F157:G162 F131:G136 B131:D136 C147:D147 D112:D129 B101:B105 D101:D105" name="Range6"/>
    <protectedRange sqref="B18:B25" name="Basic Facts 2"/>
    <protectedRange sqref="C18:C25" name="Basic facts"/>
    <protectedRange sqref="B31:C35 C28" name="Regulatory Sumary"/>
    <protectedRange sqref="C3 B18:C25 C42:C43 B48:D51 F46:G51 B59:D64 F59:G64 D66 B83:D87 F78:G87 B40:B43 B31:C35 C28 B46:C47 G45 D53:D57 G53:G57 D70:D76 F66:G69 G70:G76 B78:B82 D78:D82" name="HTT General"/>
    <protectedRange sqref="C139:D146 B157:D162 C148:D155" name="Range7"/>
    <protectedRange sqref="B180:D191 F180:G191" name="Range9"/>
    <protectedRange sqref="B321:G365 C312:C314" name="Range11"/>
    <protectedRange sqref="B48:G51 G45 B46:C47 E46:G47" name="Range13"/>
    <protectedRange sqref="C14:C17 C27 C29:C30 C38:C41 C45 F45 D46:D47 C66:C76 C93:D99 C89:D89 G93:G99 C112:C129 F112 C138:D138 F138 C164:C166 F164 C193:C207 F193:F207 C217:C219 F217:G217 C229 F70:F76 C78:C82 C101:C105 C174:C178 F174:F178 C53:C57 F53:F57" name="Basic facts_1"/>
    <protectedRange sqref="C14:C17 C27 C29:C30 C38:C41 C45 F45 D46:D47 C66:C76 C93:D99 C89:D89 G93:G99 C112:C129 F112 C138:D138 F138 C164:C166 F164 C193:C207 F193:F207 C217:C219 F217:G217 C229 F70:F76 C78:C82 C101:C105 C174:C178 F174:F178 C53:C57 F53:F57" name="HTT General_1"/>
  </protectedRanges>
  <dataValidations count="1">
    <dataValidation type="list" allowBlank="1" showInputMessage="1" showErrorMessage="1" sqref="C299" xr:uid="{A9914EA7-43D3-4227-BC3A-42A71323FA83}">
      <formula1>J299:J302</formula1>
    </dataValidation>
  </dataValidations>
  <hyperlinks>
    <hyperlink ref="B6" location="'A. HTT General'!B13" display="1. Basic Facts" xr:uid="{C84ECF9D-42B6-4ED1-A19B-6A86DB351312}"/>
    <hyperlink ref="B7" location="'A. HTT General'!B26" display="2. Regulatory Summary" xr:uid="{5D074936-3169-4D6D-AAC1-B10E4ADF6E82}"/>
    <hyperlink ref="B8" location="'A. HTT General'!B36" display="3. General Cover Pool / Covered Bond Information" xr:uid="{1530B535-1CC0-4497-BEE0-B941A581DED3}"/>
    <hyperlink ref="B9" location="'A. HTT General'!B285" display="4. References to Capital Requirements Regulation (CRR) 129(7)" xr:uid="{6F00568C-B68D-45E9-A5D4-EB99CA88DE49}"/>
    <hyperlink ref="B11" location="'A. HTT General'!B319" display="6. Other relevant information" xr:uid="{0E4CC3E6-655F-496B-A2F6-60C119CBBEBB}"/>
    <hyperlink ref="C289" location="'A. HTT General'!A39" display="'A. HTT General'!A39" xr:uid="{5645DAB5-B96C-4901-A006-4AAA785D7C4D}"/>
    <hyperlink ref="C291" location="'B1. HTT Mortgage Assets'!B43" display="'B1. HTT Mortgage Assets'!B43" xr:uid="{C19F3966-6052-4CEB-8841-3089EC2E3926}"/>
    <hyperlink ref="D291" location="'B2. HTT Public Sector Assets'!B48" display="'B2. HTT Public Sector Assets'!B48" xr:uid="{917585AD-7097-4337-9D74-93A7ABBB0824}"/>
    <hyperlink ref="C292" location="'A. HTT General'!A52" display="'A. HTT General'!A52" xr:uid="{102F302A-7C2A-4ED4-8589-F3E316ACA00C}"/>
    <hyperlink ref="C297" location="'A. HTT General'!B163" display="'A. HTT General'!B163" xr:uid="{DBE03CC2-EBBD-49F9-A61F-C4C38B21F60C}"/>
    <hyperlink ref="C298" location="'A. HTT General'!B137" display="'A. HTT General'!B137" xr:uid="{DF258C53-7597-4917-8C4F-19400E0B3826}"/>
    <hyperlink ref="C302" location="'C. HTT Harmonised Glossary'!B18" display="'C. HTT Harmonised Glossary'!B18" xr:uid="{D557D3F5-E3AA-437F-8607-73847875EB5C}"/>
    <hyperlink ref="C303" location="'A. HTT General'!B65" display="'A. HTT General'!B65" xr:uid="{4D0012F8-BF2F-4263-A510-32EDCE3E4A9B}"/>
    <hyperlink ref="C304" location="'A. HTT General'!B88" display="'A. HTT General'!B88" xr:uid="{D355EB05-5195-4026-A81E-A28D94BA3080}"/>
    <hyperlink ref="C307" location="'B1. HTT Mortgage Assets'!B179" display="'B1. HTT Mortgage Assets'!B179" xr:uid="{C26ACD1B-F0F3-4112-A570-EBAE942265B2}"/>
    <hyperlink ref="D307" location="'B2. HTT Public Sector Assets'!B166" display="'B2. HTT Public Sector Assets'!B166" xr:uid="{B7E9BF3B-FA19-4EE4-A577-BF9419BF5175}"/>
    <hyperlink ref="B27" r:id="rId1" display="Basel Compliance (Y/N)" xr:uid="{CB30DDAC-0D9F-46BF-8515-50B0D22B8E80}"/>
    <hyperlink ref="B29" r:id="rId2" xr:uid="{63D88EDB-2215-45A2-A4A1-6B892BECC8A0}"/>
    <hyperlink ref="B30" r:id="rId3" xr:uid="{7B5A0CC3-91F2-44E2-97C0-2453AFA48227}"/>
    <hyperlink ref="B10" location="'A. HTT General'!B311" display="5. References to Capital Requirements Regulation (CRR) 129(1)" xr:uid="{133017BF-EA79-4899-8973-C21E24B8E69D}"/>
    <hyperlink ref="D293" location="'B1. HTT Mortgage Assets'!B424" display="'B1. HTT Mortgage Assets'!B424" xr:uid="{6B50B4BF-6C27-41F6-999D-A142031C75B1}"/>
    <hyperlink ref="C293" location="'B1. HTT Mortgage Assets'!B186" display="'B1. HTT Mortgage Assets'!B186" xr:uid="{D0F288F8-0F4B-4523-B4DD-11F774042BAF}"/>
    <hyperlink ref="C288" location="'A. HTT General'!A38" display="'A. HTT General'!A38" xr:uid="{33FA2AC1-498B-4C85-AE41-783B3AECB1CF}"/>
    <hyperlink ref="C296" location="'A. HTT General'!B111" display="'A. HTT General'!B111" xr:uid="{DBB22574-CCAA-476C-8ADF-8623850BDA5F}"/>
    <hyperlink ref="D295" location="'B2. HTT Public Sector Assets'!B129" display="'B2. HTT Public Sector Assets'!B129" xr:uid="{6826AF0A-B226-46BD-9A25-145882DAC920}"/>
    <hyperlink ref="C295" location="'B1. HTT Mortgage Assets'!B149" display="'B1. HTT Mortgage Assets'!B149" xr:uid="{7CA6E47D-E1E4-4D6E-9390-F5B010133D9D}"/>
    <hyperlink ref="C294" location="'C. HTT Harmonised Glossary'!B20" display="link to Glossary HG.1.15" xr:uid="{780AD294-A011-4BAF-9D1B-514C42881EEF}"/>
    <hyperlink ref="C306" location="'A. HTT General'!B44" display="'A. HTT General'!B44" xr:uid="{B9AD716A-1B96-418A-AB1F-4EEABD822FC5}"/>
    <hyperlink ref="C300" location="'B1. HTT Mortgage Assets'!B215" display="215 LTV residential mortgage" xr:uid="{0ADEF978-EE8D-455D-BE3B-7BB64932C7F7}"/>
    <hyperlink ref="D300" location="'B1. HTT Mortgage Assets'!B453" display="441 LTV Commercial Mortgage" xr:uid="{9A71376D-625B-4388-A0C6-5944D3274D0D}"/>
    <hyperlink ref="C301" location="'A. HTT General'!B230" display="230 Derivatives and Swaps" xr:uid="{712DF897-4B78-42CD-914F-184F6ED4CC89}"/>
    <hyperlink ref="B28" r:id="rId4" display="CBD Compliance (Y/N)" xr:uid="{8E6E65A6-30F9-4B83-A19B-E8A821EBDDB6}"/>
    <hyperlink ref="F293" location="'B2. HTT Public Sector Assets'!A18" display="'B2. HTT Public Sector Assets'!A18" xr:uid="{6F0C1082-7234-45BA-9065-8FF8AA035A77}"/>
    <hyperlink ref="G293" location="'B3. HTT Shipping Assets'!B116" display="'B3. HTT Shipping Assets'!B116" xr:uid="{8A20B967-450C-49DA-A8B0-2FCEE4463D81}"/>
    <hyperlink ref="F295" location="'B3. HTT Shipping Assets'!B80" display="'B3. HTT Shipping Assets'!B80" xr:uid="{3727DD7E-623D-486E-8028-3CBB0DD11B2E}"/>
    <hyperlink ref="C305" location="'C. HTT Harmonised Glossary'!B12" display="link to Glossary HG 1.7" xr:uid="{29FAB3F0-5025-4624-82C6-A7B4455FE7E3}"/>
    <hyperlink ref="F307" location="'B3. HTT Shipping Assets'!B110" display="'B3. HTT Shipping Assets'!B110" xr:uid="{DF932777-A925-442E-B5B6-934564BFA5BE}"/>
    <hyperlink ref="B44" location="'C. HTT Harmonised Glossary'!B6" display="2. Over-collateralisation (OC) " xr:uid="{BC420934-3318-415E-9CFA-EAE3CCF9BC16}"/>
  </hyperlinks>
  <pageMargins left="0.7" right="0.7" top="0.75" bottom="0.75" header="0.3" footer="0.3"/>
  <pageSetup paperSize="9" scale="40" orientation="portrait" r:id="rId5"/>
  <headerFooter>
    <oddFooter>&amp;R&amp;1#&amp;"Calibri"&amp;10&amp;K0078D7Classification : Internal</oddFooter>
  </headerFooter>
  <rowBreaks count="2" manualBreakCount="2">
    <brk id="110" max="16383" man="1"/>
    <brk id="2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E69F0-1B63-4014-B8D6-05B4FF192A9D}">
  <sheetPr>
    <tabColor theme="9" tint="-0.249977111117893"/>
  </sheetPr>
  <dimension ref="A1:I622"/>
  <sheetViews>
    <sheetView view="pageBreakPreview" zoomScale="60" zoomScaleNormal="100" workbookViewId="0">
      <selection activeCell="J152" sqref="J152"/>
    </sheetView>
  </sheetViews>
  <sheetFormatPr defaultRowHeight="14.5" x14ac:dyDescent="0.3"/>
  <cols>
    <col min="1" max="1" width="12.6328125" style="107" customWidth="1"/>
    <col min="2" max="2" width="55.36328125" style="107" customWidth="1"/>
    <col min="3" max="3" width="37.26953125" style="107" customWidth="1"/>
    <col min="4" max="4" width="37.1796875" style="107" customWidth="1"/>
    <col min="5" max="5" width="6.08984375" style="107" customWidth="1"/>
    <col min="6" max="6" width="37.81640625" style="107" customWidth="1"/>
    <col min="7" max="7" width="37.81640625" style="100" customWidth="1"/>
    <col min="8" max="16384" width="8.7265625" style="102"/>
  </cols>
  <sheetData>
    <row r="1" spans="1:7" ht="31" x14ac:dyDescent="0.3">
      <c r="A1" s="99" t="s">
        <v>761</v>
      </c>
      <c r="B1" s="99"/>
      <c r="C1" s="100"/>
      <c r="D1" s="100"/>
      <c r="E1" s="100"/>
      <c r="F1" s="101" t="s">
        <v>1385</v>
      </c>
    </row>
    <row r="2" spans="1:7" ht="13.5" thickBot="1" x14ac:dyDescent="0.35">
      <c r="A2" s="100"/>
      <c r="B2" s="100"/>
      <c r="C2" s="100"/>
      <c r="D2" s="100"/>
      <c r="E2" s="100"/>
      <c r="F2" s="100"/>
    </row>
    <row r="3" spans="1:7" ht="19" thickBot="1" x14ac:dyDescent="0.35">
      <c r="A3" s="104"/>
      <c r="B3" s="105" t="s">
        <v>0</v>
      </c>
      <c r="C3" s="175" t="s">
        <v>1</v>
      </c>
      <c r="D3" s="104"/>
      <c r="E3" s="104"/>
      <c r="F3" s="100"/>
      <c r="G3" s="104"/>
    </row>
    <row r="4" spans="1:7" ht="15" thickBot="1" x14ac:dyDescent="0.35"/>
    <row r="5" spans="1:7" ht="18.5" x14ac:dyDescent="0.3">
      <c r="A5" s="108"/>
      <c r="B5" s="109" t="s">
        <v>401</v>
      </c>
      <c r="C5" s="108"/>
      <c r="E5" s="110"/>
      <c r="F5" s="110"/>
    </row>
    <row r="6" spans="1:7" x14ac:dyDescent="0.3">
      <c r="B6" s="176" t="s">
        <v>402</v>
      </c>
    </row>
    <row r="7" spans="1:7" x14ac:dyDescent="0.3">
      <c r="B7" s="177" t="s">
        <v>403</v>
      </c>
    </row>
    <row r="8" spans="1:7" ht="15" thickBot="1" x14ac:dyDescent="0.35">
      <c r="B8" s="178" t="s">
        <v>404</v>
      </c>
    </row>
    <row r="9" spans="1:7" x14ac:dyDescent="0.3">
      <c r="B9" s="179"/>
    </row>
    <row r="10" spans="1:7" ht="37" x14ac:dyDescent="0.3">
      <c r="A10" s="115" t="s">
        <v>5</v>
      </c>
      <c r="B10" s="115" t="s">
        <v>402</v>
      </c>
      <c r="C10" s="116"/>
      <c r="D10" s="116"/>
      <c r="E10" s="116"/>
      <c r="F10" s="116"/>
      <c r="G10" s="117"/>
    </row>
    <row r="11" spans="1:7" x14ac:dyDescent="0.3">
      <c r="A11" s="125"/>
      <c r="B11" s="126" t="s">
        <v>405</v>
      </c>
      <c r="C11" s="125" t="s">
        <v>55</v>
      </c>
      <c r="D11" s="125"/>
      <c r="E11" s="125"/>
      <c r="F11" s="128" t="s">
        <v>406</v>
      </c>
      <c r="G11" s="128"/>
    </row>
    <row r="12" spans="1:7" x14ac:dyDescent="0.3">
      <c r="A12" s="107" t="s">
        <v>407</v>
      </c>
      <c r="B12" s="107" t="s">
        <v>408</v>
      </c>
      <c r="C12" s="129">
        <v>2953.8823791300401</v>
      </c>
      <c r="F12" s="136">
        <f>IF($C$15=0,"",IF(C12="[for completion]","",C12/$C$15))</f>
        <v>1</v>
      </c>
    </row>
    <row r="13" spans="1:7" x14ac:dyDescent="0.3">
      <c r="A13" s="107" t="s">
        <v>409</v>
      </c>
      <c r="B13" s="107" t="s">
        <v>410</v>
      </c>
      <c r="C13" s="129">
        <v>0</v>
      </c>
      <c r="F13" s="136">
        <f>IF($C$15=0,"",IF(C13="[for completion]","",C13/$C$15))</f>
        <v>0</v>
      </c>
    </row>
    <row r="14" spans="1:7" x14ac:dyDescent="0.3">
      <c r="A14" s="107" t="s">
        <v>411</v>
      </c>
      <c r="B14" s="107" t="s">
        <v>66</v>
      </c>
      <c r="C14" s="129">
        <v>0</v>
      </c>
      <c r="F14" s="136">
        <f>IF($C$15=0,"",IF(C14="[for completion]","",C14/$C$15))</f>
        <v>0</v>
      </c>
    </row>
    <row r="15" spans="1:7" x14ac:dyDescent="0.3">
      <c r="A15" s="107" t="s">
        <v>412</v>
      </c>
      <c r="B15" s="180" t="s">
        <v>68</v>
      </c>
      <c r="C15" s="129">
        <v>2953.8823791300401</v>
      </c>
      <c r="F15" s="181">
        <f>SUM(F12:F14)</f>
        <v>1</v>
      </c>
    </row>
    <row r="16" spans="1:7" x14ac:dyDescent="0.3">
      <c r="A16" s="107" t="s">
        <v>413</v>
      </c>
      <c r="B16" s="140" t="s">
        <v>414</v>
      </c>
      <c r="C16" s="131"/>
      <c r="F16" s="141">
        <f t="shared" ref="F16:F26" si="0">IF($C$15=0,"",IF(C16="[for completion]","",C16/$C$15))</f>
        <v>0</v>
      </c>
    </row>
    <row r="17" spans="1:7" x14ac:dyDescent="0.3">
      <c r="A17" s="107" t="s">
        <v>415</v>
      </c>
      <c r="B17" s="140" t="s">
        <v>416</v>
      </c>
      <c r="C17" s="131"/>
      <c r="F17" s="141">
        <f t="shared" si="0"/>
        <v>0</v>
      </c>
    </row>
    <row r="18" spans="1:7" x14ac:dyDescent="0.3">
      <c r="A18" s="107" t="s">
        <v>417</v>
      </c>
      <c r="B18" s="140" t="s">
        <v>174</v>
      </c>
      <c r="C18" s="131"/>
      <c r="F18" s="141">
        <f t="shared" si="0"/>
        <v>0</v>
      </c>
    </row>
    <row r="19" spans="1:7" x14ac:dyDescent="0.3">
      <c r="A19" s="107" t="s">
        <v>418</v>
      </c>
      <c r="B19" s="140" t="s">
        <v>174</v>
      </c>
      <c r="C19" s="131"/>
      <c r="F19" s="141">
        <f t="shared" si="0"/>
        <v>0</v>
      </c>
    </row>
    <row r="20" spans="1:7" x14ac:dyDescent="0.3">
      <c r="A20" s="107" t="s">
        <v>419</v>
      </c>
      <c r="B20" s="140" t="s">
        <v>174</v>
      </c>
      <c r="C20" s="131"/>
      <c r="F20" s="141">
        <f t="shared" si="0"/>
        <v>0</v>
      </c>
    </row>
    <row r="21" spans="1:7" x14ac:dyDescent="0.3">
      <c r="A21" s="107" t="s">
        <v>420</v>
      </c>
      <c r="B21" s="140" t="s">
        <v>174</v>
      </c>
      <c r="C21" s="131"/>
      <c r="F21" s="141">
        <f t="shared" si="0"/>
        <v>0</v>
      </c>
    </row>
    <row r="22" spans="1:7" x14ac:dyDescent="0.3">
      <c r="A22" s="107" t="s">
        <v>421</v>
      </c>
      <c r="B22" s="140" t="s">
        <v>174</v>
      </c>
      <c r="C22" s="131"/>
      <c r="F22" s="141">
        <f t="shared" si="0"/>
        <v>0</v>
      </c>
    </row>
    <row r="23" spans="1:7" x14ac:dyDescent="0.3">
      <c r="A23" s="107" t="s">
        <v>422</v>
      </c>
      <c r="B23" s="140" t="s">
        <v>174</v>
      </c>
      <c r="C23" s="131"/>
      <c r="F23" s="141">
        <f t="shared" si="0"/>
        <v>0</v>
      </c>
    </row>
    <row r="24" spans="1:7" x14ac:dyDescent="0.3">
      <c r="A24" s="107" t="s">
        <v>423</v>
      </c>
      <c r="B24" s="140" t="s">
        <v>174</v>
      </c>
      <c r="C24" s="131"/>
      <c r="F24" s="141">
        <f t="shared" si="0"/>
        <v>0</v>
      </c>
    </row>
    <row r="25" spans="1:7" x14ac:dyDescent="0.3">
      <c r="A25" s="107" t="s">
        <v>424</v>
      </c>
      <c r="B25" s="140" t="s">
        <v>174</v>
      </c>
      <c r="C25" s="131"/>
      <c r="F25" s="141">
        <f t="shared" si="0"/>
        <v>0</v>
      </c>
    </row>
    <row r="26" spans="1:7" x14ac:dyDescent="0.3">
      <c r="A26" s="107" t="s">
        <v>1511</v>
      </c>
      <c r="B26" s="140" t="s">
        <v>174</v>
      </c>
      <c r="C26" s="142"/>
      <c r="D26" s="132"/>
      <c r="E26" s="132"/>
      <c r="F26" s="141">
        <f t="shared" si="0"/>
        <v>0</v>
      </c>
    </row>
    <row r="27" spans="1:7" x14ac:dyDescent="0.3">
      <c r="A27" s="125"/>
      <c r="B27" s="126" t="s">
        <v>425</v>
      </c>
      <c r="C27" s="125" t="s">
        <v>426</v>
      </c>
      <c r="D27" s="125" t="s">
        <v>427</v>
      </c>
      <c r="E27" s="127"/>
      <c r="F27" s="125" t="s">
        <v>428</v>
      </c>
      <c r="G27" s="128"/>
    </row>
    <row r="28" spans="1:7" x14ac:dyDescent="0.3">
      <c r="A28" s="107" t="s">
        <v>429</v>
      </c>
      <c r="B28" s="107" t="s">
        <v>430</v>
      </c>
      <c r="C28" s="182">
        <v>44202</v>
      </c>
      <c r="D28" s="182">
        <v>0</v>
      </c>
      <c r="F28" s="182">
        <f>IF(AND(C28="[For completion]",D28="[For completion]"),"[For completion]",SUM(C28:D28))</f>
        <v>44202</v>
      </c>
    </row>
    <row r="29" spans="1:7" x14ac:dyDescent="0.3">
      <c r="A29" s="107" t="s">
        <v>431</v>
      </c>
      <c r="B29" s="120" t="s">
        <v>1512</v>
      </c>
      <c r="C29" s="182">
        <v>23699</v>
      </c>
      <c r="D29" s="182">
        <v>0</v>
      </c>
      <c r="F29" s="182">
        <f>IF(AND(C29="[For completion]",D29="[For completion]"),"[For completion]",SUM(C29:D29))</f>
        <v>23699</v>
      </c>
    </row>
    <row r="30" spans="1:7" x14ac:dyDescent="0.3">
      <c r="A30" s="107" t="s">
        <v>433</v>
      </c>
      <c r="B30" s="120" t="s">
        <v>434</v>
      </c>
      <c r="C30" s="182">
        <v>0</v>
      </c>
      <c r="D30" s="182">
        <v>0</v>
      </c>
    </row>
    <row r="31" spans="1:7" x14ac:dyDescent="0.3">
      <c r="A31" s="107" t="s">
        <v>435</v>
      </c>
      <c r="B31" s="120"/>
    </row>
    <row r="32" spans="1:7" x14ac:dyDescent="0.3">
      <c r="A32" s="107" t="s">
        <v>436</v>
      </c>
      <c r="B32" s="120"/>
    </row>
    <row r="33" spans="1:7" x14ac:dyDescent="0.3">
      <c r="A33" s="107" t="s">
        <v>437</v>
      </c>
      <c r="B33" s="120"/>
    </row>
    <row r="34" spans="1:7" x14ac:dyDescent="0.3">
      <c r="A34" s="107" t="s">
        <v>438</v>
      </c>
      <c r="B34" s="120"/>
    </row>
    <row r="35" spans="1:7" x14ac:dyDescent="0.3">
      <c r="A35" s="125"/>
      <c r="B35" s="126" t="s">
        <v>439</v>
      </c>
      <c r="C35" s="125" t="s">
        <v>440</v>
      </c>
      <c r="D35" s="125" t="s">
        <v>441</v>
      </c>
      <c r="E35" s="127"/>
      <c r="F35" s="128" t="s">
        <v>406</v>
      </c>
      <c r="G35" s="128"/>
    </row>
    <row r="36" spans="1:7" x14ac:dyDescent="0.3">
      <c r="A36" s="107" t="s">
        <v>442</v>
      </c>
      <c r="B36" s="107" t="s">
        <v>443</v>
      </c>
      <c r="C36" s="183">
        <v>9.1113788078206505E-3</v>
      </c>
      <c r="D36" s="183">
        <v>0</v>
      </c>
      <c r="E36" s="184"/>
      <c r="F36" s="183">
        <v>9.1113788078206505E-3</v>
      </c>
    </row>
    <row r="37" spans="1:7" x14ac:dyDescent="0.3">
      <c r="A37" s="107" t="s">
        <v>444</v>
      </c>
      <c r="C37" s="183"/>
      <c r="D37" s="183"/>
      <c r="E37" s="184"/>
      <c r="F37" s="183"/>
    </row>
    <row r="38" spans="1:7" x14ac:dyDescent="0.3">
      <c r="A38" s="107" t="s">
        <v>445</v>
      </c>
      <c r="C38" s="183"/>
      <c r="D38" s="183"/>
      <c r="E38" s="184"/>
      <c r="F38" s="183"/>
    </row>
    <row r="39" spans="1:7" x14ac:dyDescent="0.3">
      <c r="A39" s="107" t="s">
        <v>446</v>
      </c>
      <c r="C39" s="183"/>
      <c r="D39" s="183"/>
      <c r="E39" s="184"/>
      <c r="F39" s="183"/>
    </row>
    <row r="40" spans="1:7" x14ac:dyDescent="0.3">
      <c r="A40" s="107" t="s">
        <v>447</v>
      </c>
      <c r="C40" s="183"/>
      <c r="D40" s="183"/>
      <c r="E40" s="184"/>
      <c r="F40" s="183"/>
    </row>
    <row r="41" spans="1:7" x14ac:dyDescent="0.3">
      <c r="A41" s="107" t="s">
        <v>448</v>
      </c>
      <c r="C41" s="183"/>
      <c r="D41" s="183"/>
      <c r="E41" s="184"/>
      <c r="F41" s="183"/>
    </row>
    <row r="42" spans="1:7" x14ac:dyDescent="0.3">
      <c r="A42" s="107" t="s">
        <v>449</v>
      </c>
      <c r="C42" s="183"/>
      <c r="D42" s="183"/>
      <c r="E42" s="184"/>
      <c r="F42" s="183"/>
    </row>
    <row r="43" spans="1:7" x14ac:dyDescent="0.3">
      <c r="A43" s="125"/>
      <c r="B43" s="126" t="s">
        <v>450</v>
      </c>
      <c r="C43" s="125" t="s">
        <v>440</v>
      </c>
      <c r="D43" s="125" t="s">
        <v>441</v>
      </c>
      <c r="E43" s="127"/>
      <c r="F43" s="128" t="s">
        <v>406</v>
      </c>
      <c r="G43" s="128"/>
    </row>
    <row r="44" spans="1:7" x14ac:dyDescent="0.3">
      <c r="A44" s="107" t="s">
        <v>451</v>
      </c>
      <c r="B44" s="185" t="s">
        <v>452</v>
      </c>
      <c r="C44" s="186">
        <f>SUM(C45:C71)</f>
        <v>1</v>
      </c>
      <c r="D44" s="187">
        <f>SUM(D45:D71)</f>
        <v>0</v>
      </c>
      <c r="E44" s="183"/>
      <c r="F44" s="186">
        <f>SUM(F45:F71)</f>
        <v>1</v>
      </c>
      <c r="G44" s="107"/>
    </row>
    <row r="45" spans="1:7" x14ac:dyDescent="0.3">
      <c r="A45" s="107" t="s">
        <v>453</v>
      </c>
      <c r="B45" s="107" t="s">
        <v>454</v>
      </c>
      <c r="C45" s="181">
        <v>0</v>
      </c>
      <c r="D45" s="183">
        <v>0</v>
      </c>
      <c r="E45" s="183"/>
      <c r="F45" s="181">
        <v>0</v>
      </c>
      <c r="G45" s="107"/>
    </row>
    <row r="46" spans="1:7" x14ac:dyDescent="0.3">
      <c r="A46" s="107" t="s">
        <v>455</v>
      </c>
      <c r="B46" s="107" t="s">
        <v>8</v>
      </c>
      <c r="C46" s="181">
        <v>1</v>
      </c>
      <c r="D46" s="183">
        <v>0</v>
      </c>
      <c r="E46" s="183"/>
      <c r="F46" s="181">
        <v>1</v>
      </c>
      <c r="G46" s="107"/>
    </row>
    <row r="47" spans="1:7" x14ac:dyDescent="0.3">
      <c r="A47" s="107" t="s">
        <v>456</v>
      </c>
      <c r="B47" s="107" t="s">
        <v>457</v>
      </c>
      <c r="C47" s="181">
        <v>0</v>
      </c>
      <c r="D47" s="183">
        <v>0</v>
      </c>
      <c r="E47" s="183"/>
      <c r="F47" s="181">
        <v>0</v>
      </c>
      <c r="G47" s="107"/>
    </row>
    <row r="48" spans="1:7" x14ac:dyDescent="0.3">
      <c r="A48" s="107" t="s">
        <v>458</v>
      </c>
      <c r="B48" s="107" t="s">
        <v>459</v>
      </c>
      <c r="C48" s="181">
        <v>0</v>
      </c>
      <c r="D48" s="183">
        <v>0</v>
      </c>
      <c r="E48" s="183"/>
      <c r="F48" s="181">
        <v>0</v>
      </c>
      <c r="G48" s="107"/>
    </row>
    <row r="49" spans="1:7" x14ac:dyDescent="0.3">
      <c r="A49" s="107" t="s">
        <v>460</v>
      </c>
      <c r="B49" s="107" t="s">
        <v>461</v>
      </c>
      <c r="C49" s="181">
        <v>0</v>
      </c>
      <c r="D49" s="183">
        <v>0</v>
      </c>
      <c r="E49" s="183"/>
      <c r="F49" s="181">
        <v>0</v>
      </c>
      <c r="G49" s="107"/>
    </row>
    <row r="50" spans="1:7" x14ac:dyDescent="0.3">
      <c r="A50" s="107" t="s">
        <v>462</v>
      </c>
      <c r="B50" s="107" t="s">
        <v>1513</v>
      </c>
      <c r="C50" s="181">
        <v>0</v>
      </c>
      <c r="D50" s="183">
        <v>0</v>
      </c>
      <c r="E50" s="183"/>
      <c r="F50" s="181">
        <v>0</v>
      </c>
      <c r="G50" s="107"/>
    </row>
    <row r="51" spans="1:7" x14ac:dyDescent="0.3">
      <c r="A51" s="107" t="s">
        <v>463</v>
      </c>
      <c r="B51" s="107" t="s">
        <v>464</v>
      </c>
      <c r="C51" s="181">
        <v>0</v>
      </c>
      <c r="D51" s="183">
        <v>0</v>
      </c>
      <c r="E51" s="183"/>
      <c r="F51" s="181">
        <v>0</v>
      </c>
      <c r="G51" s="107"/>
    </row>
    <row r="52" spans="1:7" x14ac:dyDescent="0.3">
      <c r="A52" s="107" t="s">
        <v>465</v>
      </c>
      <c r="B52" s="107" t="s">
        <v>466</v>
      </c>
      <c r="C52" s="181">
        <v>0</v>
      </c>
      <c r="D52" s="183">
        <v>0</v>
      </c>
      <c r="E52" s="183"/>
      <c r="F52" s="181">
        <v>0</v>
      </c>
      <c r="G52" s="107"/>
    </row>
    <row r="53" spans="1:7" x14ac:dyDescent="0.3">
      <c r="A53" s="107" t="s">
        <v>467</v>
      </c>
      <c r="B53" s="107" t="s">
        <v>468</v>
      </c>
      <c r="C53" s="181">
        <v>0</v>
      </c>
      <c r="D53" s="183">
        <v>0</v>
      </c>
      <c r="E53" s="183"/>
      <c r="F53" s="181">
        <v>0</v>
      </c>
      <c r="G53" s="107"/>
    </row>
    <row r="54" spans="1:7" x14ac:dyDescent="0.3">
      <c r="A54" s="107" t="s">
        <v>469</v>
      </c>
      <c r="B54" s="107" t="s">
        <v>470</v>
      </c>
      <c r="C54" s="181">
        <v>0</v>
      </c>
      <c r="D54" s="183">
        <v>0</v>
      </c>
      <c r="E54" s="183"/>
      <c r="F54" s="181">
        <v>0</v>
      </c>
      <c r="G54" s="107"/>
    </row>
    <row r="55" spans="1:7" x14ac:dyDescent="0.3">
      <c r="A55" s="107" t="s">
        <v>471</v>
      </c>
      <c r="B55" s="107" t="s">
        <v>472</v>
      </c>
      <c r="C55" s="181">
        <v>0</v>
      </c>
      <c r="D55" s="183">
        <v>0</v>
      </c>
      <c r="E55" s="183"/>
      <c r="F55" s="181">
        <v>0</v>
      </c>
      <c r="G55" s="107"/>
    </row>
    <row r="56" spans="1:7" x14ac:dyDescent="0.3">
      <c r="A56" s="107" t="s">
        <v>473</v>
      </c>
      <c r="B56" s="107" t="s">
        <v>474</v>
      </c>
      <c r="C56" s="181">
        <v>0</v>
      </c>
      <c r="D56" s="183">
        <v>0</v>
      </c>
      <c r="E56" s="183"/>
      <c r="F56" s="181">
        <v>0</v>
      </c>
      <c r="G56" s="107"/>
    </row>
    <row r="57" spans="1:7" x14ac:dyDescent="0.3">
      <c r="A57" s="107" t="s">
        <v>475</v>
      </c>
      <c r="B57" s="107" t="s">
        <v>476</v>
      </c>
      <c r="C57" s="181">
        <v>0</v>
      </c>
      <c r="D57" s="183">
        <v>0</v>
      </c>
      <c r="E57" s="183"/>
      <c r="F57" s="181">
        <v>0</v>
      </c>
      <c r="G57" s="107"/>
    </row>
    <row r="58" spans="1:7" x14ac:dyDescent="0.3">
      <c r="A58" s="107" t="s">
        <v>477</v>
      </c>
      <c r="B58" s="107" t="s">
        <v>478</v>
      </c>
      <c r="C58" s="181">
        <v>0</v>
      </c>
      <c r="D58" s="183">
        <v>0</v>
      </c>
      <c r="E58" s="183"/>
      <c r="F58" s="181">
        <v>0</v>
      </c>
      <c r="G58" s="107"/>
    </row>
    <row r="59" spans="1:7" x14ac:dyDescent="0.3">
      <c r="A59" s="107" t="s">
        <v>479</v>
      </c>
      <c r="B59" s="107" t="s">
        <v>480</v>
      </c>
      <c r="C59" s="181">
        <v>0</v>
      </c>
      <c r="D59" s="183">
        <v>0</v>
      </c>
      <c r="E59" s="183"/>
      <c r="F59" s="181">
        <v>0</v>
      </c>
      <c r="G59" s="107"/>
    </row>
    <row r="60" spans="1:7" x14ac:dyDescent="0.3">
      <c r="A60" s="107" t="s">
        <v>481</v>
      </c>
      <c r="B60" s="107" t="s">
        <v>482</v>
      </c>
      <c r="C60" s="181">
        <v>0</v>
      </c>
      <c r="D60" s="183">
        <v>0</v>
      </c>
      <c r="E60" s="183"/>
      <c r="F60" s="181">
        <v>0</v>
      </c>
      <c r="G60" s="107"/>
    </row>
    <row r="61" spans="1:7" x14ac:dyDescent="0.3">
      <c r="A61" s="107" t="s">
        <v>483</v>
      </c>
      <c r="B61" s="107" t="s">
        <v>484</v>
      </c>
      <c r="C61" s="181">
        <v>0</v>
      </c>
      <c r="D61" s="183">
        <v>0</v>
      </c>
      <c r="E61" s="183"/>
      <c r="F61" s="181">
        <v>0</v>
      </c>
      <c r="G61" s="107"/>
    </row>
    <row r="62" spans="1:7" x14ac:dyDescent="0.3">
      <c r="A62" s="107" t="s">
        <v>485</v>
      </c>
      <c r="B62" s="107" t="s">
        <v>486</v>
      </c>
      <c r="C62" s="181">
        <v>0</v>
      </c>
      <c r="D62" s="183">
        <v>0</v>
      </c>
      <c r="E62" s="183"/>
      <c r="F62" s="181">
        <v>0</v>
      </c>
      <c r="G62" s="107"/>
    </row>
    <row r="63" spans="1:7" x14ac:dyDescent="0.3">
      <c r="A63" s="107" t="s">
        <v>487</v>
      </c>
      <c r="B63" s="107" t="s">
        <v>488</v>
      </c>
      <c r="C63" s="181">
        <v>0</v>
      </c>
      <c r="D63" s="183">
        <v>0</v>
      </c>
      <c r="E63" s="183"/>
      <c r="F63" s="181">
        <v>0</v>
      </c>
      <c r="G63" s="107"/>
    </row>
    <row r="64" spans="1:7" x14ac:dyDescent="0.3">
      <c r="A64" s="107" t="s">
        <v>489</v>
      </c>
      <c r="B64" s="107" t="s">
        <v>490</v>
      </c>
      <c r="C64" s="181">
        <v>0</v>
      </c>
      <c r="D64" s="183">
        <v>0</v>
      </c>
      <c r="E64" s="183"/>
      <c r="F64" s="181">
        <v>0</v>
      </c>
      <c r="G64" s="107"/>
    </row>
    <row r="65" spans="1:7" x14ac:dyDescent="0.3">
      <c r="A65" s="107" t="s">
        <v>491</v>
      </c>
      <c r="B65" s="107" t="s">
        <v>492</v>
      </c>
      <c r="C65" s="181">
        <v>0</v>
      </c>
      <c r="D65" s="183">
        <v>0</v>
      </c>
      <c r="E65" s="183"/>
      <c r="F65" s="181">
        <v>0</v>
      </c>
      <c r="G65" s="107"/>
    </row>
    <row r="66" spans="1:7" x14ac:dyDescent="0.3">
      <c r="A66" s="107" t="s">
        <v>493</v>
      </c>
      <c r="B66" s="107" t="s">
        <v>494</v>
      </c>
      <c r="C66" s="181">
        <v>0</v>
      </c>
      <c r="D66" s="183">
        <v>0</v>
      </c>
      <c r="E66" s="183"/>
      <c r="F66" s="181">
        <v>0</v>
      </c>
      <c r="G66" s="107"/>
    </row>
    <row r="67" spans="1:7" x14ac:dyDescent="0.3">
      <c r="A67" s="107" t="s">
        <v>495</v>
      </c>
      <c r="B67" s="107" t="s">
        <v>496</v>
      </c>
      <c r="C67" s="181">
        <v>0</v>
      </c>
      <c r="D67" s="183">
        <v>0</v>
      </c>
      <c r="E67" s="183"/>
      <c r="F67" s="181">
        <v>0</v>
      </c>
      <c r="G67" s="107"/>
    </row>
    <row r="68" spans="1:7" x14ac:dyDescent="0.3">
      <c r="A68" s="107" t="s">
        <v>497</v>
      </c>
      <c r="B68" s="107" t="s">
        <v>498</v>
      </c>
      <c r="C68" s="181">
        <v>0</v>
      </c>
      <c r="D68" s="183">
        <v>0</v>
      </c>
      <c r="E68" s="183"/>
      <c r="F68" s="181">
        <v>0</v>
      </c>
      <c r="G68" s="107"/>
    </row>
    <row r="69" spans="1:7" x14ac:dyDescent="0.3">
      <c r="A69" s="107" t="s">
        <v>499</v>
      </c>
      <c r="B69" s="107" t="s">
        <v>500</v>
      </c>
      <c r="C69" s="181">
        <v>0</v>
      </c>
      <c r="D69" s="183">
        <v>0</v>
      </c>
      <c r="E69" s="183"/>
      <c r="F69" s="181">
        <v>0</v>
      </c>
      <c r="G69" s="107"/>
    </row>
    <row r="70" spans="1:7" x14ac:dyDescent="0.3">
      <c r="A70" s="107" t="s">
        <v>501</v>
      </c>
      <c r="B70" s="107" t="s">
        <v>502</v>
      </c>
      <c r="C70" s="181">
        <v>0</v>
      </c>
      <c r="D70" s="183">
        <v>0</v>
      </c>
      <c r="E70" s="183"/>
      <c r="F70" s="181">
        <v>0</v>
      </c>
      <c r="G70" s="107"/>
    </row>
    <row r="71" spans="1:7" x14ac:dyDescent="0.3">
      <c r="A71" s="107" t="s">
        <v>503</v>
      </c>
      <c r="B71" s="107" t="s">
        <v>504</v>
      </c>
      <c r="C71" s="181">
        <v>0</v>
      </c>
      <c r="D71" s="183">
        <v>0</v>
      </c>
      <c r="E71" s="183"/>
      <c r="F71" s="181">
        <v>0</v>
      </c>
      <c r="G71" s="107"/>
    </row>
    <row r="72" spans="1:7" x14ac:dyDescent="0.3">
      <c r="A72" s="107" t="s">
        <v>505</v>
      </c>
      <c r="B72" s="185" t="s">
        <v>258</v>
      </c>
      <c r="C72" s="186">
        <f>SUM(C73:C75)</f>
        <v>0</v>
      </c>
      <c r="D72" s="187">
        <f>SUM(D73:D75)</f>
        <v>0</v>
      </c>
      <c r="E72" s="183"/>
      <c r="F72" s="186">
        <f>SUM(F73:F75)</f>
        <v>0</v>
      </c>
      <c r="G72" s="107"/>
    </row>
    <row r="73" spans="1:7" x14ac:dyDescent="0.3">
      <c r="A73" s="107" t="s">
        <v>506</v>
      </c>
      <c r="B73" s="107" t="s">
        <v>507</v>
      </c>
      <c r="C73" s="183"/>
      <c r="D73" s="183"/>
      <c r="E73" s="183"/>
      <c r="F73" s="183"/>
      <c r="G73" s="107"/>
    </row>
    <row r="74" spans="1:7" x14ac:dyDescent="0.3">
      <c r="A74" s="107" t="s">
        <v>508</v>
      </c>
      <c r="B74" s="107" t="s">
        <v>509</v>
      </c>
      <c r="C74" s="183"/>
      <c r="D74" s="183"/>
      <c r="E74" s="183"/>
      <c r="F74" s="183"/>
      <c r="G74" s="107"/>
    </row>
    <row r="75" spans="1:7" x14ac:dyDescent="0.3">
      <c r="A75" s="107" t="s">
        <v>510</v>
      </c>
      <c r="B75" s="107" t="s">
        <v>511</v>
      </c>
      <c r="C75" s="183"/>
      <c r="D75" s="183"/>
      <c r="E75" s="183"/>
      <c r="F75" s="183"/>
      <c r="G75" s="107"/>
    </row>
    <row r="76" spans="1:7" x14ac:dyDescent="0.3">
      <c r="A76" s="107" t="s">
        <v>512</v>
      </c>
      <c r="B76" s="185" t="s">
        <v>66</v>
      </c>
      <c r="C76" s="186">
        <f>SUM(C77:C87)</f>
        <v>0</v>
      </c>
      <c r="D76" s="186">
        <f>SUM(D77:D87)</f>
        <v>0</v>
      </c>
      <c r="E76" s="181"/>
      <c r="F76" s="186">
        <f>SUM(F77:F87)</f>
        <v>0</v>
      </c>
      <c r="G76" s="107"/>
    </row>
    <row r="77" spans="1:7" x14ac:dyDescent="0.3">
      <c r="A77" s="107" t="s">
        <v>513</v>
      </c>
      <c r="B77" s="122" t="s">
        <v>260</v>
      </c>
      <c r="C77" s="183"/>
      <c r="D77" s="183"/>
      <c r="E77" s="183"/>
      <c r="F77" s="183"/>
      <c r="G77" s="107"/>
    </row>
    <row r="78" spans="1:7" x14ac:dyDescent="0.3">
      <c r="A78" s="107" t="s">
        <v>514</v>
      </c>
      <c r="B78" s="107" t="s">
        <v>515</v>
      </c>
      <c r="C78" s="183"/>
      <c r="D78" s="183"/>
      <c r="E78" s="183"/>
      <c r="F78" s="183"/>
      <c r="G78" s="107"/>
    </row>
    <row r="79" spans="1:7" x14ac:dyDescent="0.3">
      <c r="A79" s="107" t="s">
        <v>516</v>
      </c>
      <c r="B79" s="122" t="s">
        <v>262</v>
      </c>
      <c r="C79" s="183"/>
      <c r="D79" s="183"/>
      <c r="E79" s="183"/>
      <c r="F79" s="183"/>
      <c r="G79" s="107"/>
    </row>
    <row r="80" spans="1:7" x14ac:dyDescent="0.3">
      <c r="A80" s="107" t="s">
        <v>517</v>
      </c>
      <c r="B80" s="122" t="s">
        <v>264</v>
      </c>
      <c r="C80" s="183"/>
      <c r="D80" s="183"/>
      <c r="E80" s="183"/>
      <c r="F80" s="183"/>
      <c r="G80" s="107"/>
    </row>
    <row r="81" spans="1:7" x14ac:dyDescent="0.3">
      <c r="A81" s="107" t="s">
        <v>518</v>
      </c>
      <c r="B81" s="122" t="s">
        <v>266</v>
      </c>
      <c r="C81" s="183"/>
      <c r="D81" s="183"/>
      <c r="E81" s="183"/>
      <c r="F81" s="183"/>
      <c r="G81" s="107"/>
    </row>
    <row r="82" spans="1:7" x14ac:dyDescent="0.3">
      <c r="A82" s="107" t="s">
        <v>519</v>
      </c>
      <c r="B82" s="122" t="s">
        <v>268</v>
      </c>
      <c r="C82" s="183"/>
      <c r="D82" s="183"/>
      <c r="E82" s="183"/>
      <c r="F82" s="183"/>
      <c r="G82" s="107"/>
    </row>
    <row r="83" spans="1:7" x14ac:dyDescent="0.3">
      <c r="A83" s="107" t="s">
        <v>520</v>
      </c>
      <c r="B83" s="122" t="s">
        <v>270</v>
      </c>
      <c r="C83" s="183"/>
      <c r="D83" s="183"/>
      <c r="E83" s="183"/>
      <c r="F83" s="183"/>
      <c r="G83" s="107"/>
    </row>
    <row r="84" spans="1:7" x14ac:dyDescent="0.3">
      <c r="A84" s="107" t="s">
        <v>521</v>
      </c>
      <c r="B84" s="122" t="s">
        <v>272</v>
      </c>
      <c r="C84" s="183"/>
      <c r="D84" s="183"/>
      <c r="E84" s="183"/>
      <c r="F84" s="183"/>
      <c r="G84" s="107"/>
    </row>
    <row r="85" spans="1:7" x14ac:dyDescent="0.3">
      <c r="A85" s="107" t="s">
        <v>522</v>
      </c>
      <c r="B85" s="122" t="s">
        <v>274</v>
      </c>
      <c r="C85" s="183"/>
      <c r="D85" s="183"/>
      <c r="E85" s="183"/>
      <c r="F85" s="183"/>
      <c r="G85" s="107"/>
    </row>
    <row r="86" spans="1:7" x14ac:dyDescent="0.3">
      <c r="A86" s="107" t="s">
        <v>523</v>
      </c>
      <c r="B86" s="122" t="s">
        <v>276</v>
      </c>
      <c r="C86" s="183"/>
      <c r="D86" s="183"/>
      <c r="E86" s="183"/>
      <c r="F86" s="183"/>
      <c r="G86" s="107"/>
    </row>
    <row r="87" spans="1:7" x14ac:dyDescent="0.3">
      <c r="A87" s="107" t="s">
        <v>524</v>
      </c>
      <c r="B87" s="122" t="s">
        <v>66</v>
      </c>
      <c r="C87" s="183"/>
      <c r="D87" s="183"/>
      <c r="E87" s="183"/>
      <c r="F87" s="183"/>
      <c r="G87" s="107"/>
    </row>
    <row r="88" spans="1:7" x14ac:dyDescent="0.3">
      <c r="A88" s="107" t="s">
        <v>525</v>
      </c>
      <c r="B88" s="140" t="s">
        <v>174</v>
      </c>
      <c r="C88" s="183"/>
      <c r="D88" s="183"/>
      <c r="E88" s="183"/>
      <c r="F88" s="183"/>
      <c r="G88" s="107"/>
    </row>
    <row r="89" spans="1:7" x14ac:dyDescent="0.3">
      <c r="A89" s="107" t="s">
        <v>526</v>
      </c>
      <c r="B89" s="140" t="s">
        <v>174</v>
      </c>
      <c r="C89" s="183"/>
      <c r="D89" s="183"/>
      <c r="E89" s="183"/>
      <c r="F89" s="183"/>
      <c r="G89" s="107"/>
    </row>
    <row r="90" spans="1:7" x14ac:dyDescent="0.3">
      <c r="A90" s="107" t="s">
        <v>527</v>
      </c>
      <c r="B90" s="140" t="s">
        <v>174</v>
      </c>
      <c r="C90" s="183"/>
      <c r="D90" s="183"/>
      <c r="E90" s="183"/>
      <c r="F90" s="183"/>
      <c r="G90" s="107"/>
    </row>
    <row r="91" spans="1:7" x14ac:dyDescent="0.3">
      <c r="A91" s="107" t="s">
        <v>528</v>
      </c>
      <c r="B91" s="140" t="s">
        <v>174</v>
      </c>
      <c r="C91" s="183"/>
      <c r="D91" s="183"/>
      <c r="E91" s="183"/>
      <c r="F91" s="183"/>
      <c r="G91" s="107"/>
    </row>
    <row r="92" spans="1:7" x14ac:dyDescent="0.3">
      <c r="A92" s="107" t="s">
        <v>529</v>
      </c>
      <c r="B92" s="140" t="s">
        <v>174</v>
      </c>
      <c r="C92" s="183"/>
      <c r="D92" s="183"/>
      <c r="E92" s="183"/>
      <c r="F92" s="183"/>
      <c r="G92" s="107"/>
    </row>
    <row r="93" spans="1:7" x14ac:dyDescent="0.3">
      <c r="A93" s="107" t="s">
        <v>530</v>
      </c>
      <c r="B93" s="140" t="s">
        <v>174</v>
      </c>
      <c r="C93" s="183"/>
      <c r="D93" s="183"/>
      <c r="E93" s="183"/>
      <c r="F93" s="183"/>
      <c r="G93" s="107"/>
    </row>
    <row r="94" spans="1:7" x14ac:dyDescent="0.3">
      <c r="A94" s="107" t="s">
        <v>531</v>
      </c>
      <c r="B94" s="140" t="s">
        <v>174</v>
      </c>
      <c r="C94" s="183"/>
      <c r="D94" s="183"/>
      <c r="E94" s="183"/>
      <c r="F94" s="183"/>
      <c r="G94" s="107"/>
    </row>
    <row r="95" spans="1:7" x14ac:dyDescent="0.3">
      <c r="A95" s="107" t="s">
        <v>532</v>
      </c>
      <c r="B95" s="140" t="s">
        <v>174</v>
      </c>
      <c r="C95" s="183"/>
      <c r="D95" s="183"/>
      <c r="E95" s="183"/>
      <c r="F95" s="183"/>
      <c r="G95" s="107"/>
    </row>
    <row r="96" spans="1:7" x14ac:dyDescent="0.3">
      <c r="A96" s="107" t="s">
        <v>533</v>
      </c>
      <c r="B96" s="140" t="s">
        <v>174</v>
      </c>
      <c r="C96" s="183"/>
      <c r="D96" s="183"/>
      <c r="E96" s="183"/>
      <c r="F96" s="183"/>
      <c r="G96" s="107"/>
    </row>
    <row r="97" spans="1:7" x14ac:dyDescent="0.3">
      <c r="A97" s="107" t="s">
        <v>534</v>
      </c>
      <c r="B97" s="140" t="s">
        <v>174</v>
      </c>
      <c r="C97" s="183"/>
      <c r="D97" s="183"/>
      <c r="E97" s="183"/>
      <c r="F97" s="183"/>
      <c r="G97" s="107"/>
    </row>
    <row r="98" spans="1:7" x14ac:dyDescent="0.3">
      <c r="A98" s="125"/>
      <c r="B98" s="156" t="s">
        <v>1514</v>
      </c>
      <c r="C98" s="125" t="s">
        <v>440</v>
      </c>
      <c r="D98" s="125" t="s">
        <v>441</v>
      </c>
      <c r="E98" s="127"/>
      <c r="F98" s="128" t="s">
        <v>406</v>
      </c>
      <c r="G98" s="128"/>
    </row>
    <row r="99" spans="1:7" x14ac:dyDescent="0.3">
      <c r="A99" s="107" t="s">
        <v>535</v>
      </c>
      <c r="B99" s="183" t="s">
        <v>536</v>
      </c>
      <c r="C99" s="181">
        <v>0.16738917293505401</v>
      </c>
      <c r="D99" s="181"/>
      <c r="E99" s="181"/>
      <c r="F99" s="181">
        <v>0.16738917293505401</v>
      </c>
      <c r="G99" s="107"/>
    </row>
    <row r="100" spans="1:7" x14ac:dyDescent="0.3">
      <c r="A100" s="107" t="s">
        <v>537</v>
      </c>
      <c r="B100" s="183" t="s">
        <v>538</v>
      </c>
      <c r="C100" s="181">
        <v>0.13430674658306699</v>
      </c>
      <c r="D100" s="181"/>
      <c r="E100" s="181"/>
      <c r="F100" s="181">
        <v>0.13430674658306699</v>
      </c>
      <c r="G100" s="107"/>
    </row>
    <row r="101" spans="1:7" x14ac:dyDescent="0.3">
      <c r="A101" s="107" t="s">
        <v>539</v>
      </c>
      <c r="B101" s="183" t="s">
        <v>540</v>
      </c>
      <c r="C101" s="181">
        <v>0.152173540106357</v>
      </c>
      <c r="D101" s="181"/>
      <c r="E101" s="181"/>
      <c r="F101" s="181">
        <v>0.152173540106357</v>
      </c>
      <c r="G101" s="107"/>
    </row>
    <row r="102" spans="1:7" x14ac:dyDescent="0.3">
      <c r="A102" s="107" t="s">
        <v>541</v>
      </c>
      <c r="B102" s="183" t="s">
        <v>542</v>
      </c>
      <c r="C102" s="181">
        <v>0.104416188789088</v>
      </c>
      <c r="D102" s="181"/>
      <c r="E102" s="181"/>
      <c r="F102" s="181">
        <v>0.104416188789088</v>
      </c>
      <c r="G102" s="107"/>
    </row>
    <row r="103" spans="1:7" x14ac:dyDescent="0.3">
      <c r="A103" s="107" t="s">
        <v>543</v>
      </c>
      <c r="B103" s="183" t="s">
        <v>544</v>
      </c>
      <c r="C103" s="181">
        <v>0.109641997097863</v>
      </c>
      <c r="D103" s="181"/>
      <c r="E103" s="181"/>
      <c r="F103" s="181">
        <v>0.109641997097863</v>
      </c>
      <c r="G103" s="107"/>
    </row>
    <row r="104" spans="1:7" x14ac:dyDescent="0.3">
      <c r="A104" s="107" t="s">
        <v>545</v>
      </c>
      <c r="B104" s="183" t="s">
        <v>546</v>
      </c>
      <c r="C104" s="181">
        <v>6.8703061717634101E-2</v>
      </c>
      <c r="D104" s="181"/>
      <c r="E104" s="181"/>
      <c r="F104" s="181">
        <v>6.8703061717634101E-2</v>
      </c>
      <c r="G104" s="107"/>
    </row>
    <row r="105" spans="1:7" x14ac:dyDescent="0.3">
      <c r="A105" s="107" t="s">
        <v>547</v>
      </c>
      <c r="B105" s="183" t="s">
        <v>548</v>
      </c>
      <c r="C105" s="181">
        <v>7.7453014631335498E-2</v>
      </c>
      <c r="D105" s="181"/>
      <c r="E105" s="181"/>
      <c r="F105" s="181">
        <v>7.7453014631335498E-2</v>
      </c>
      <c r="G105" s="107"/>
    </row>
    <row r="106" spans="1:7" x14ac:dyDescent="0.3">
      <c r="A106" s="107" t="s">
        <v>549</v>
      </c>
      <c r="B106" s="183" t="s">
        <v>550</v>
      </c>
      <c r="C106" s="181">
        <v>6.1621925719199097E-2</v>
      </c>
      <c r="D106" s="181"/>
      <c r="E106" s="181"/>
      <c r="F106" s="181">
        <v>6.1621925719199097E-2</v>
      </c>
      <c r="G106" s="107"/>
    </row>
    <row r="107" spans="1:7" x14ac:dyDescent="0.3">
      <c r="A107" s="107" t="s">
        <v>551</v>
      </c>
      <c r="B107" s="183" t="s">
        <v>552</v>
      </c>
      <c r="C107" s="181">
        <v>5.6359966377210101E-2</v>
      </c>
      <c r="D107" s="181"/>
      <c r="E107" s="181"/>
      <c r="F107" s="181">
        <v>5.6359966377210101E-2</v>
      </c>
      <c r="G107" s="107"/>
    </row>
    <row r="108" spans="1:7" x14ac:dyDescent="0.3">
      <c r="A108" s="107" t="s">
        <v>553</v>
      </c>
      <c r="B108" s="183" t="s">
        <v>554</v>
      </c>
      <c r="C108" s="181">
        <v>3.8679663404082902E-2</v>
      </c>
      <c r="D108" s="181"/>
      <c r="E108" s="181"/>
      <c r="F108" s="181">
        <v>3.8679663404082902E-2</v>
      </c>
      <c r="G108" s="107"/>
    </row>
    <row r="109" spans="1:7" x14ac:dyDescent="0.3">
      <c r="A109" s="107" t="s">
        <v>555</v>
      </c>
      <c r="B109" s="183" t="s">
        <v>488</v>
      </c>
      <c r="C109" s="181">
        <v>2.8015271875643601E-2</v>
      </c>
      <c r="D109" s="181"/>
      <c r="E109" s="181"/>
      <c r="F109" s="181">
        <v>2.8015271875643601E-2</v>
      </c>
      <c r="G109" s="107"/>
    </row>
    <row r="110" spans="1:7" x14ac:dyDescent="0.3">
      <c r="A110" s="107" t="s">
        <v>556</v>
      </c>
      <c r="B110" s="183" t="s">
        <v>66</v>
      </c>
      <c r="C110" s="181">
        <v>1.23945076346551E-3</v>
      </c>
      <c r="D110" s="181"/>
      <c r="E110" s="181"/>
      <c r="F110" s="181">
        <v>1.23945076346551E-3</v>
      </c>
      <c r="G110" s="107"/>
    </row>
    <row r="111" spans="1:7" hidden="1" x14ac:dyDescent="0.3">
      <c r="A111" s="107" t="s">
        <v>557</v>
      </c>
      <c r="B111" s="122" t="s">
        <v>558</v>
      </c>
      <c r="C111" s="183"/>
      <c r="D111" s="183"/>
      <c r="E111" s="183"/>
      <c r="F111" s="183"/>
      <c r="G111" s="107"/>
    </row>
    <row r="112" spans="1:7" hidden="1" x14ac:dyDescent="0.3">
      <c r="A112" s="107" t="s">
        <v>559</v>
      </c>
      <c r="B112" s="122" t="s">
        <v>558</v>
      </c>
      <c r="C112" s="183"/>
      <c r="D112" s="183"/>
      <c r="E112" s="183"/>
      <c r="F112" s="183"/>
      <c r="G112" s="107"/>
    </row>
    <row r="113" spans="1:7" hidden="1" x14ac:dyDescent="0.3">
      <c r="A113" s="107" t="s">
        <v>560</v>
      </c>
      <c r="B113" s="122" t="s">
        <v>558</v>
      </c>
      <c r="C113" s="183"/>
      <c r="D113" s="183"/>
      <c r="E113" s="183"/>
      <c r="F113" s="183"/>
      <c r="G113" s="107"/>
    </row>
    <row r="114" spans="1:7" hidden="1" x14ac:dyDescent="0.3">
      <c r="A114" s="107" t="s">
        <v>561</v>
      </c>
      <c r="B114" s="122" t="s">
        <v>558</v>
      </c>
      <c r="C114" s="183"/>
      <c r="D114" s="183"/>
      <c r="E114" s="183"/>
      <c r="F114" s="183"/>
      <c r="G114" s="107"/>
    </row>
    <row r="115" spans="1:7" hidden="1" x14ac:dyDescent="0.3">
      <c r="A115" s="107" t="s">
        <v>562</v>
      </c>
      <c r="B115" s="122" t="s">
        <v>558</v>
      </c>
      <c r="C115" s="183"/>
      <c r="D115" s="183"/>
      <c r="E115" s="183"/>
      <c r="F115" s="183"/>
      <c r="G115" s="107"/>
    </row>
    <row r="116" spans="1:7" hidden="1" x14ac:dyDescent="0.3">
      <c r="A116" s="107" t="s">
        <v>563</v>
      </c>
      <c r="B116" s="122" t="s">
        <v>558</v>
      </c>
      <c r="C116" s="183"/>
      <c r="D116" s="183"/>
      <c r="E116" s="183"/>
      <c r="F116" s="183"/>
      <c r="G116" s="107"/>
    </row>
    <row r="117" spans="1:7" hidden="1" x14ac:dyDescent="0.3">
      <c r="A117" s="107" t="s">
        <v>564</v>
      </c>
      <c r="B117" s="122" t="s">
        <v>558</v>
      </c>
      <c r="C117" s="183"/>
      <c r="D117" s="183"/>
      <c r="E117" s="183"/>
      <c r="F117" s="183"/>
      <c r="G117" s="107"/>
    </row>
    <row r="118" spans="1:7" hidden="1" x14ac:dyDescent="0.3">
      <c r="A118" s="107" t="s">
        <v>565</v>
      </c>
      <c r="B118" s="122" t="s">
        <v>558</v>
      </c>
      <c r="C118" s="183"/>
      <c r="D118" s="183"/>
      <c r="E118" s="183"/>
      <c r="F118" s="183"/>
      <c r="G118" s="107"/>
    </row>
    <row r="119" spans="1:7" hidden="1" x14ac:dyDescent="0.3">
      <c r="A119" s="107" t="s">
        <v>566</v>
      </c>
      <c r="B119" s="122" t="s">
        <v>558</v>
      </c>
      <c r="C119" s="183"/>
      <c r="D119" s="183"/>
      <c r="E119" s="183"/>
      <c r="F119" s="183"/>
      <c r="G119" s="107"/>
    </row>
    <row r="120" spans="1:7" hidden="1" x14ac:dyDescent="0.3">
      <c r="A120" s="107" t="s">
        <v>567</v>
      </c>
      <c r="B120" s="122" t="s">
        <v>558</v>
      </c>
      <c r="C120" s="183"/>
      <c r="D120" s="183"/>
      <c r="E120" s="183"/>
      <c r="F120" s="183"/>
      <c r="G120" s="107"/>
    </row>
    <row r="121" spans="1:7" hidden="1" x14ac:dyDescent="0.3">
      <c r="A121" s="107" t="s">
        <v>568</v>
      </c>
      <c r="B121" s="122" t="s">
        <v>558</v>
      </c>
      <c r="C121" s="183"/>
      <c r="D121" s="183"/>
      <c r="E121" s="183"/>
      <c r="F121" s="183"/>
      <c r="G121" s="107"/>
    </row>
    <row r="122" spans="1:7" hidden="1" x14ac:dyDescent="0.3">
      <c r="A122" s="107" t="s">
        <v>569</v>
      </c>
      <c r="B122" s="122" t="s">
        <v>558</v>
      </c>
      <c r="C122" s="183"/>
      <c r="D122" s="183"/>
      <c r="E122" s="183"/>
      <c r="F122" s="183"/>
      <c r="G122" s="107"/>
    </row>
    <row r="123" spans="1:7" hidden="1" x14ac:dyDescent="0.3">
      <c r="A123" s="107" t="s">
        <v>570</v>
      </c>
      <c r="B123" s="122" t="s">
        <v>558</v>
      </c>
      <c r="C123" s="183"/>
      <c r="D123" s="183"/>
      <c r="E123" s="183"/>
      <c r="F123" s="183"/>
      <c r="G123" s="107"/>
    </row>
    <row r="124" spans="1:7" hidden="1" x14ac:dyDescent="0.3">
      <c r="A124" s="107" t="s">
        <v>571</v>
      </c>
      <c r="B124" s="122" t="s">
        <v>558</v>
      </c>
      <c r="C124" s="183"/>
      <c r="D124" s="183"/>
      <c r="E124" s="183"/>
      <c r="F124" s="183"/>
      <c r="G124" s="107"/>
    </row>
    <row r="125" spans="1:7" hidden="1" x14ac:dyDescent="0.3">
      <c r="A125" s="107" t="s">
        <v>572</v>
      </c>
      <c r="B125" s="122" t="s">
        <v>558</v>
      </c>
      <c r="C125" s="183"/>
      <c r="D125" s="183"/>
      <c r="E125" s="183"/>
      <c r="F125" s="183"/>
      <c r="G125" s="107"/>
    </row>
    <row r="126" spans="1:7" hidden="1" x14ac:dyDescent="0.3">
      <c r="A126" s="107" t="s">
        <v>573</v>
      </c>
      <c r="B126" s="122" t="s">
        <v>558</v>
      </c>
      <c r="C126" s="183"/>
      <c r="D126" s="183"/>
      <c r="E126" s="183"/>
      <c r="F126" s="183"/>
      <c r="G126" s="107"/>
    </row>
    <row r="127" spans="1:7" hidden="1" x14ac:dyDescent="0.3">
      <c r="A127" s="107" t="s">
        <v>574</v>
      </c>
      <c r="B127" s="122" t="s">
        <v>558</v>
      </c>
      <c r="C127" s="183"/>
      <c r="D127" s="183"/>
      <c r="E127" s="183"/>
      <c r="F127" s="183"/>
      <c r="G127" s="107"/>
    </row>
    <row r="128" spans="1:7" hidden="1" x14ac:dyDescent="0.3">
      <c r="A128" s="107" t="s">
        <v>575</v>
      </c>
      <c r="B128" s="122" t="s">
        <v>558</v>
      </c>
      <c r="C128" s="183"/>
      <c r="D128" s="183"/>
      <c r="E128" s="183"/>
      <c r="F128" s="183"/>
      <c r="G128" s="107"/>
    </row>
    <row r="129" spans="1:7" hidden="1" x14ac:dyDescent="0.3">
      <c r="A129" s="107" t="s">
        <v>576</v>
      </c>
      <c r="B129" s="122" t="s">
        <v>558</v>
      </c>
      <c r="C129" s="183"/>
      <c r="D129" s="183"/>
      <c r="E129" s="183"/>
      <c r="F129" s="183"/>
      <c r="G129" s="107"/>
    </row>
    <row r="130" spans="1:7" hidden="1" x14ac:dyDescent="0.3">
      <c r="A130" s="107" t="s">
        <v>1515</v>
      </c>
      <c r="B130" s="122" t="s">
        <v>558</v>
      </c>
      <c r="C130" s="183"/>
      <c r="D130" s="183"/>
      <c r="E130" s="183"/>
      <c r="F130" s="183"/>
      <c r="G130" s="107"/>
    </row>
    <row r="131" spans="1:7" hidden="1" x14ac:dyDescent="0.3">
      <c r="A131" s="107" t="s">
        <v>1516</v>
      </c>
      <c r="B131" s="122" t="s">
        <v>558</v>
      </c>
      <c r="C131" s="183"/>
      <c r="D131" s="183"/>
      <c r="E131" s="183"/>
      <c r="F131" s="183"/>
      <c r="G131" s="107"/>
    </row>
    <row r="132" spans="1:7" hidden="1" x14ac:dyDescent="0.3">
      <c r="A132" s="107" t="s">
        <v>1517</v>
      </c>
      <c r="B132" s="122" t="s">
        <v>558</v>
      </c>
      <c r="C132" s="183"/>
      <c r="D132" s="183"/>
      <c r="E132" s="183"/>
      <c r="F132" s="183"/>
      <c r="G132" s="107"/>
    </row>
    <row r="133" spans="1:7" hidden="1" x14ac:dyDescent="0.3">
      <c r="A133" s="107" t="s">
        <v>1518</v>
      </c>
      <c r="B133" s="122" t="s">
        <v>558</v>
      </c>
      <c r="C133" s="183"/>
      <c r="D133" s="183"/>
      <c r="E133" s="183"/>
      <c r="F133" s="183"/>
      <c r="G133" s="107"/>
    </row>
    <row r="134" spans="1:7" hidden="1" x14ac:dyDescent="0.3">
      <c r="A134" s="107" t="s">
        <v>1519</v>
      </c>
      <c r="B134" s="122" t="s">
        <v>558</v>
      </c>
      <c r="C134" s="183"/>
      <c r="D134" s="183"/>
      <c r="E134" s="183"/>
      <c r="F134" s="183"/>
      <c r="G134" s="107"/>
    </row>
    <row r="135" spans="1:7" hidden="1" x14ac:dyDescent="0.3">
      <c r="A135" s="107" t="s">
        <v>1520</v>
      </c>
      <c r="B135" s="122" t="s">
        <v>558</v>
      </c>
      <c r="C135" s="183"/>
      <c r="D135" s="183"/>
      <c r="E135" s="183"/>
      <c r="F135" s="183"/>
      <c r="G135" s="107"/>
    </row>
    <row r="136" spans="1:7" hidden="1" x14ac:dyDescent="0.3">
      <c r="A136" s="107" t="s">
        <v>1521</v>
      </c>
      <c r="B136" s="122" t="s">
        <v>558</v>
      </c>
      <c r="C136" s="183"/>
      <c r="D136" s="183"/>
      <c r="E136" s="183"/>
      <c r="F136" s="183"/>
      <c r="G136" s="107"/>
    </row>
    <row r="137" spans="1:7" hidden="1" x14ac:dyDescent="0.3">
      <c r="A137" s="107" t="s">
        <v>1522</v>
      </c>
      <c r="B137" s="122" t="s">
        <v>558</v>
      </c>
      <c r="C137" s="183"/>
      <c r="D137" s="183"/>
      <c r="E137" s="183"/>
      <c r="F137" s="183"/>
      <c r="G137" s="107"/>
    </row>
    <row r="138" spans="1:7" hidden="1" x14ac:dyDescent="0.3">
      <c r="A138" s="107" t="s">
        <v>1523</v>
      </c>
      <c r="B138" s="122" t="s">
        <v>558</v>
      </c>
      <c r="C138" s="183"/>
      <c r="D138" s="183"/>
      <c r="E138" s="183"/>
      <c r="F138" s="183"/>
      <c r="G138" s="107"/>
    </row>
    <row r="139" spans="1:7" hidden="1" x14ac:dyDescent="0.3">
      <c r="A139" s="107" t="s">
        <v>1524</v>
      </c>
      <c r="B139" s="122" t="s">
        <v>558</v>
      </c>
      <c r="C139" s="183"/>
      <c r="D139" s="183"/>
      <c r="E139" s="183"/>
      <c r="F139" s="183"/>
      <c r="G139" s="107"/>
    </row>
    <row r="140" spans="1:7" hidden="1" x14ac:dyDescent="0.3">
      <c r="A140" s="107" t="s">
        <v>1525</v>
      </c>
      <c r="B140" s="122" t="s">
        <v>558</v>
      </c>
      <c r="C140" s="183"/>
      <c r="D140" s="183"/>
      <c r="E140" s="183"/>
      <c r="F140" s="183"/>
      <c r="G140" s="107"/>
    </row>
    <row r="141" spans="1:7" hidden="1" x14ac:dyDescent="0.3">
      <c r="A141" s="107" t="s">
        <v>1526</v>
      </c>
      <c r="B141" s="122" t="s">
        <v>558</v>
      </c>
      <c r="C141" s="183"/>
      <c r="D141" s="183"/>
      <c r="E141" s="183"/>
      <c r="F141" s="183"/>
      <c r="G141" s="107"/>
    </row>
    <row r="142" spans="1:7" hidden="1" x14ac:dyDescent="0.3">
      <c r="A142" s="107" t="s">
        <v>1527</v>
      </c>
      <c r="B142" s="122" t="s">
        <v>558</v>
      </c>
      <c r="C142" s="183"/>
      <c r="D142" s="183"/>
      <c r="E142" s="183"/>
      <c r="F142" s="183"/>
      <c r="G142" s="107"/>
    </row>
    <row r="143" spans="1:7" hidden="1" x14ac:dyDescent="0.3">
      <c r="A143" s="107" t="s">
        <v>1528</v>
      </c>
      <c r="B143" s="122" t="s">
        <v>558</v>
      </c>
      <c r="C143" s="183"/>
      <c r="D143" s="183"/>
      <c r="E143" s="183"/>
      <c r="F143" s="183"/>
      <c r="G143" s="107"/>
    </row>
    <row r="144" spans="1:7" hidden="1" x14ac:dyDescent="0.3">
      <c r="A144" s="107" t="s">
        <v>1529</v>
      </c>
      <c r="B144" s="122" t="s">
        <v>558</v>
      </c>
      <c r="C144" s="183"/>
      <c r="D144" s="183"/>
      <c r="E144" s="183"/>
      <c r="F144" s="183"/>
      <c r="G144" s="107"/>
    </row>
    <row r="145" spans="1:7" hidden="1" x14ac:dyDescent="0.3">
      <c r="A145" s="107" t="s">
        <v>1530</v>
      </c>
      <c r="B145" s="122" t="s">
        <v>558</v>
      </c>
      <c r="C145" s="183"/>
      <c r="D145" s="183"/>
      <c r="E145" s="183"/>
      <c r="F145" s="183"/>
      <c r="G145" s="107"/>
    </row>
    <row r="146" spans="1:7" hidden="1" x14ac:dyDescent="0.3">
      <c r="A146" s="107" t="s">
        <v>1531</v>
      </c>
      <c r="B146" s="122" t="s">
        <v>558</v>
      </c>
      <c r="C146" s="183"/>
      <c r="D146" s="183"/>
      <c r="E146" s="183"/>
      <c r="F146" s="183"/>
      <c r="G146" s="107"/>
    </row>
    <row r="147" spans="1:7" hidden="1" x14ac:dyDescent="0.3">
      <c r="A147" s="107" t="s">
        <v>1532</v>
      </c>
      <c r="B147" s="122" t="s">
        <v>558</v>
      </c>
      <c r="C147" s="183"/>
      <c r="D147" s="183"/>
      <c r="E147" s="183"/>
      <c r="F147" s="183"/>
      <c r="G147" s="107"/>
    </row>
    <row r="148" spans="1:7" hidden="1" x14ac:dyDescent="0.3">
      <c r="A148" s="107" t="s">
        <v>1533</v>
      </c>
      <c r="B148" s="122" t="s">
        <v>558</v>
      </c>
      <c r="C148" s="183"/>
      <c r="D148" s="183"/>
      <c r="E148" s="183"/>
      <c r="F148" s="183"/>
      <c r="G148" s="107"/>
    </row>
    <row r="149" spans="1:7" x14ac:dyDescent="0.3">
      <c r="A149" s="125"/>
      <c r="B149" s="126" t="s">
        <v>577</v>
      </c>
      <c r="C149" s="125" t="s">
        <v>440</v>
      </c>
      <c r="D149" s="125" t="s">
        <v>441</v>
      </c>
      <c r="E149" s="127"/>
      <c r="F149" s="128" t="s">
        <v>406</v>
      </c>
      <c r="G149" s="128"/>
    </row>
    <row r="150" spans="1:7" x14ac:dyDescent="0.3">
      <c r="A150" s="107" t="s">
        <v>578</v>
      </c>
      <c r="B150" s="107" t="s">
        <v>579</v>
      </c>
      <c r="C150" s="181">
        <v>0.93075754059638305</v>
      </c>
      <c r="D150" s="181"/>
      <c r="E150" s="188"/>
      <c r="F150" s="181">
        <v>0.93075754059638305</v>
      </c>
    </row>
    <row r="151" spans="1:7" x14ac:dyDescent="0.3">
      <c r="A151" s="107" t="s">
        <v>580</v>
      </c>
      <c r="B151" s="107" t="s">
        <v>581</v>
      </c>
      <c r="C151" s="181">
        <v>0</v>
      </c>
      <c r="D151" s="181"/>
      <c r="E151" s="188"/>
      <c r="F151" s="181">
        <v>0</v>
      </c>
    </row>
    <row r="152" spans="1:7" x14ac:dyDescent="0.3">
      <c r="A152" s="107" t="s">
        <v>582</v>
      </c>
      <c r="B152" s="107" t="s">
        <v>66</v>
      </c>
      <c r="C152" s="181">
        <v>6.9242459403628095E-2</v>
      </c>
      <c r="D152" s="181"/>
      <c r="E152" s="188"/>
      <c r="F152" s="181">
        <v>6.9242459403628095E-2</v>
      </c>
    </row>
    <row r="153" spans="1:7" x14ac:dyDescent="0.3">
      <c r="A153" s="107" t="s">
        <v>583</v>
      </c>
      <c r="C153" s="183"/>
      <c r="D153" s="183"/>
      <c r="E153" s="189"/>
      <c r="F153" s="183"/>
    </row>
    <row r="154" spans="1:7" x14ac:dyDescent="0.3">
      <c r="A154" s="107" t="s">
        <v>584</v>
      </c>
      <c r="C154" s="183"/>
      <c r="D154" s="183"/>
      <c r="E154" s="189"/>
      <c r="F154" s="183"/>
    </row>
    <row r="155" spans="1:7" x14ac:dyDescent="0.3">
      <c r="A155" s="107" t="s">
        <v>585</v>
      </c>
      <c r="C155" s="183"/>
      <c r="D155" s="183"/>
      <c r="E155" s="189"/>
      <c r="F155" s="183"/>
    </row>
    <row r="156" spans="1:7" x14ac:dyDescent="0.3">
      <c r="A156" s="107" t="s">
        <v>586</v>
      </c>
      <c r="C156" s="183"/>
      <c r="D156" s="183"/>
      <c r="E156" s="189"/>
      <c r="F156" s="183"/>
    </row>
    <row r="157" spans="1:7" x14ac:dyDescent="0.3">
      <c r="A157" s="107" t="s">
        <v>587</v>
      </c>
      <c r="C157" s="183"/>
      <c r="D157" s="183"/>
      <c r="E157" s="189"/>
      <c r="F157" s="183"/>
    </row>
    <row r="158" spans="1:7" x14ac:dyDescent="0.3">
      <c r="A158" s="107" t="s">
        <v>588</v>
      </c>
      <c r="C158" s="183"/>
      <c r="D158" s="183"/>
      <c r="E158" s="189"/>
      <c r="F158" s="183"/>
    </row>
    <row r="159" spans="1:7" x14ac:dyDescent="0.3">
      <c r="A159" s="125"/>
      <c r="B159" s="126" t="s">
        <v>589</v>
      </c>
      <c r="C159" s="125" t="s">
        <v>440</v>
      </c>
      <c r="D159" s="125" t="s">
        <v>441</v>
      </c>
      <c r="E159" s="127"/>
      <c r="F159" s="128" t="s">
        <v>406</v>
      </c>
      <c r="G159" s="128"/>
    </row>
    <row r="160" spans="1:7" x14ac:dyDescent="0.3">
      <c r="A160" s="107" t="s">
        <v>590</v>
      </c>
      <c r="B160" s="107" t="s">
        <v>591</v>
      </c>
      <c r="C160" s="181">
        <v>3.1805561536160397E-2</v>
      </c>
      <c r="D160" s="181"/>
      <c r="E160" s="188"/>
      <c r="F160" s="181">
        <v>3.1805561536160397E-2</v>
      </c>
    </row>
    <row r="161" spans="1:7" x14ac:dyDescent="0.3">
      <c r="A161" s="107" t="s">
        <v>592</v>
      </c>
      <c r="B161" s="107" t="s">
        <v>593</v>
      </c>
      <c r="C161" s="181">
        <v>0.96819443846384001</v>
      </c>
      <c r="D161" s="181"/>
      <c r="E161" s="188"/>
      <c r="F161" s="181">
        <v>0.96819443846384001</v>
      </c>
    </row>
    <row r="162" spans="1:7" x14ac:dyDescent="0.3">
      <c r="A162" s="107" t="s">
        <v>594</v>
      </c>
      <c r="B162" s="107" t="s">
        <v>66</v>
      </c>
      <c r="C162" s="181">
        <v>0</v>
      </c>
      <c r="D162" s="181"/>
      <c r="E162" s="188"/>
      <c r="F162" s="181">
        <v>0</v>
      </c>
    </row>
    <row r="163" spans="1:7" x14ac:dyDescent="0.3">
      <c r="A163" s="107" t="s">
        <v>595</v>
      </c>
      <c r="E163" s="100"/>
    </row>
    <row r="164" spans="1:7" x14ac:dyDescent="0.3">
      <c r="A164" s="107" t="s">
        <v>596</v>
      </c>
      <c r="E164" s="100"/>
    </row>
    <row r="165" spans="1:7" x14ac:dyDescent="0.3">
      <c r="A165" s="107" t="s">
        <v>597</v>
      </c>
      <c r="E165" s="100"/>
    </row>
    <row r="166" spans="1:7" x14ac:dyDescent="0.3">
      <c r="A166" s="107" t="s">
        <v>598</v>
      </c>
      <c r="E166" s="100"/>
    </row>
    <row r="167" spans="1:7" x14ac:dyDescent="0.3">
      <c r="A167" s="107" t="s">
        <v>599</v>
      </c>
      <c r="E167" s="100"/>
    </row>
    <row r="168" spans="1:7" x14ac:dyDescent="0.3">
      <c r="A168" s="107" t="s">
        <v>600</v>
      </c>
      <c r="E168" s="100"/>
    </row>
    <row r="169" spans="1:7" x14ac:dyDescent="0.3">
      <c r="A169" s="125"/>
      <c r="B169" s="126" t="s">
        <v>601</v>
      </c>
      <c r="C169" s="125" t="s">
        <v>440</v>
      </c>
      <c r="D169" s="125" t="s">
        <v>441</v>
      </c>
      <c r="E169" s="127"/>
      <c r="F169" s="128" t="s">
        <v>406</v>
      </c>
      <c r="G169" s="128"/>
    </row>
    <row r="170" spans="1:7" x14ac:dyDescent="0.3">
      <c r="A170" s="107" t="s">
        <v>602</v>
      </c>
      <c r="B170" s="149" t="s">
        <v>603</v>
      </c>
      <c r="C170" s="181">
        <v>3.4013737361334E-2</v>
      </c>
      <c r="D170" s="181"/>
      <c r="E170" s="188"/>
      <c r="F170" s="181">
        <v>3.4013737361334E-2</v>
      </c>
    </row>
    <row r="171" spans="1:7" x14ac:dyDescent="0.3">
      <c r="A171" s="107" t="s">
        <v>604</v>
      </c>
      <c r="B171" s="149" t="s">
        <v>1534</v>
      </c>
      <c r="C171" s="181">
        <v>0.17165967673342</v>
      </c>
      <c r="D171" s="181"/>
      <c r="E171" s="188"/>
      <c r="F171" s="181">
        <v>0.17165967673342</v>
      </c>
    </row>
    <row r="172" spans="1:7" x14ac:dyDescent="0.3">
      <c r="A172" s="107" t="s">
        <v>605</v>
      </c>
      <c r="B172" s="149" t="s">
        <v>1535</v>
      </c>
      <c r="C172" s="181">
        <v>0.103138050753981</v>
      </c>
      <c r="D172" s="181"/>
      <c r="E172" s="181"/>
      <c r="F172" s="181">
        <v>0.103138050753981</v>
      </c>
    </row>
    <row r="173" spans="1:7" x14ac:dyDescent="0.3">
      <c r="A173" s="107" t="s">
        <v>606</v>
      </c>
      <c r="B173" s="149" t="s">
        <v>1536</v>
      </c>
      <c r="C173" s="181">
        <v>0.158776498662799</v>
      </c>
      <c r="D173" s="181"/>
      <c r="E173" s="181"/>
      <c r="F173" s="181">
        <v>0.158776498662799</v>
      </c>
    </row>
    <row r="174" spans="1:7" x14ac:dyDescent="0.3">
      <c r="A174" s="107" t="s">
        <v>607</v>
      </c>
      <c r="B174" s="149" t="s">
        <v>1537</v>
      </c>
      <c r="C174" s="181">
        <v>0.53241203648846502</v>
      </c>
      <c r="D174" s="181"/>
      <c r="E174" s="181"/>
      <c r="F174" s="181">
        <v>0.53241203648846502</v>
      </c>
    </row>
    <row r="175" spans="1:7" x14ac:dyDescent="0.3">
      <c r="A175" s="107" t="s">
        <v>608</v>
      </c>
      <c r="B175" s="120"/>
      <c r="C175" s="183"/>
      <c r="D175" s="183"/>
      <c r="E175" s="183"/>
      <c r="F175" s="183"/>
    </row>
    <row r="176" spans="1:7" x14ac:dyDescent="0.3">
      <c r="A176" s="107" t="s">
        <v>609</v>
      </c>
      <c r="B176" s="120"/>
      <c r="C176" s="183"/>
      <c r="D176" s="183"/>
      <c r="E176" s="183"/>
      <c r="F176" s="183"/>
    </row>
    <row r="177" spans="1:7" x14ac:dyDescent="0.3">
      <c r="A177" s="107" t="s">
        <v>610</v>
      </c>
      <c r="B177" s="149"/>
      <c r="C177" s="183"/>
      <c r="D177" s="183"/>
      <c r="E177" s="183"/>
      <c r="F177" s="183"/>
    </row>
    <row r="178" spans="1:7" x14ac:dyDescent="0.3">
      <c r="A178" s="107" t="s">
        <v>611</v>
      </c>
      <c r="B178" s="149"/>
      <c r="C178" s="183"/>
      <c r="D178" s="183"/>
      <c r="E178" s="183"/>
      <c r="F178" s="183"/>
    </row>
    <row r="179" spans="1:7" x14ac:dyDescent="0.3">
      <c r="A179" s="125"/>
      <c r="B179" s="156" t="s">
        <v>612</v>
      </c>
      <c r="C179" s="125" t="s">
        <v>440</v>
      </c>
      <c r="D179" s="125" t="s">
        <v>441</v>
      </c>
      <c r="E179" s="125"/>
      <c r="F179" s="125" t="s">
        <v>406</v>
      </c>
      <c r="G179" s="128"/>
    </row>
    <row r="180" spans="1:7" x14ac:dyDescent="0.3">
      <c r="A180" s="107" t="s">
        <v>613</v>
      </c>
      <c r="B180" s="107" t="s">
        <v>1538</v>
      </c>
      <c r="C180" s="181">
        <v>5.7100631423813604E-4</v>
      </c>
      <c r="D180" s="190"/>
      <c r="E180" s="189"/>
      <c r="F180" s="181">
        <v>5.7100631423813604E-4</v>
      </c>
    </row>
    <row r="181" spans="1:7" x14ac:dyDescent="0.3">
      <c r="A181" s="107" t="s">
        <v>614</v>
      </c>
      <c r="B181" s="107" t="s">
        <v>615</v>
      </c>
      <c r="C181" s="181">
        <v>0</v>
      </c>
      <c r="D181" s="190"/>
      <c r="E181" s="189"/>
      <c r="F181" s="181">
        <v>0</v>
      </c>
    </row>
    <row r="182" spans="1:7" x14ac:dyDescent="0.3">
      <c r="A182" s="107" t="s">
        <v>616</v>
      </c>
      <c r="B182" s="191"/>
      <c r="C182" s="183"/>
      <c r="D182" s="183"/>
      <c r="E182" s="189"/>
      <c r="F182" s="183"/>
    </row>
    <row r="183" spans="1:7" x14ac:dyDescent="0.3">
      <c r="A183" s="107" t="s">
        <v>617</v>
      </c>
      <c r="B183" s="191"/>
      <c r="C183" s="183"/>
      <c r="D183" s="183"/>
      <c r="E183" s="189"/>
      <c r="F183" s="183"/>
    </row>
    <row r="184" spans="1:7" x14ac:dyDescent="0.3">
      <c r="A184" s="107" t="s">
        <v>618</v>
      </c>
      <c r="B184" s="191"/>
      <c r="C184" s="183"/>
      <c r="D184" s="183"/>
      <c r="E184" s="189"/>
      <c r="F184" s="183"/>
    </row>
    <row r="185" spans="1:7" ht="18.5" x14ac:dyDescent="0.3">
      <c r="A185" s="192"/>
      <c r="B185" s="193" t="s">
        <v>403</v>
      </c>
      <c r="C185" s="192"/>
      <c r="D185" s="192"/>
      <c r="E185" s="192"/>
      <c r="F185" s="194"/>
      <c r="G185" s="194"/>
    </row>
    <row r="186" spans="1:7" x14ac:dyDescent="0.3">
      <c r="A186" s="125"/>
      <c r="B186" s="126" t="s">
        <v>619</v>
      </c>
      <c r="C186" s="125" t="s">
        <v>620</v>
      </c>
      <c r="D186" s="125" t="s">
        <v>621</v>
      </c>
      <c r="E186" s="127"/>
      <c r="F186" s="125" t="s">
        <v>440</v>
      </c>
      <c r="G186" s="125" t="s">
        <v>622</v>
      </c>
    </row>
    <row r="187" spans="1:7" x14ac:dyDescent="0.3">
      <c r="A187" s="107" t="s">
        <v>623</v>
      </c>
      <c r="B187" s="122" t="s">
        <v>624</v>
      </c>
      <c r="C187" s="129">
        <v>66.826894238496195</v>
      </c>
      <c r="D187" s="129"/>
      <c r="E187" s="195"/>
      <c r="F187" s="196"/>
      <c r="G187" s="196"/>
    </row>
    <row r="188" spans="1:7" x14ac:dyDescent="0.3">
      <c r="A188" s="118"/>
      <c r="B188" s="197"/>
      <c r="C188" s="195"/>
      <c r="D188" s="195"/>
      <c r="E188" s="195"/>
      <c r="F188" s="196"/>
      <c r="G188" s="196"/>
    </row>
    <row r="189" spans="1:7" x14ac:dyDescent="0.3">
      <c r="B189" s="122" t="s">
        <v>625</v>
      </c>
      <c r="C189" s="195"/>
      <c r="D189" s="195"/>
      <c r="E189" s="195"/>
      <c r="F189" s="196"/>
      <c r="G189" s="196"/>
    </row>
    <row r="190" spans="1:7" x14ac:dyDescent="0.3">
      <c r="A190" s="107" t="s">
        <v>626</v>
      </c>
      <c r="B190" s="131" t="s">
        <v>627</v>
      </c>
      <c r="C190" s="129">
        <v>1414.0802428699899</v>
      </c>
      <c r="D190" s="129">
        <v>35055</v>
      </c>
      <c r="E190" s="195"/>
      <c r="F190" s="161">
        <f>IF($C$214=0,"",IF(C190="[for completion]","",IF(C190="","",C190/$C$214)))</f>
        <v>0.4787192113202825</v>
      </c>
      <c r="G190" s="161">
        <f>IF($D$214=0,"",IF(D190="[for completion]","",IF(D190="","",D190/$D$214)))</f>
        <v>0.79306366227772496</v>
      </c>
    </row>
    <row r="191" spans="1:7" x14ac:dyDescent="0.3">
      <c r="A191" s="107" t="s">
        <v>628</v>
      </c>
      <c r="B191" s="131" t="s">
        <v>629</v>
      </c>
      <c r="C191" s="129">
        <v>991.21364613000299</v>
      </c>
      <c r="D191" s="129">
        <v>7295</v>
      </c>
      <c r="E191" s="195"/>
      <c r="F191" s="161">
        <f t="shared" ref="F191:F213" si="1">IF($C$214=0,"",IF(C191="[for completion]","",IF(C191="","",C191/$C$214)))</f>
        <v>0.33556300451676929</v>
      </c>
      <c r="G191" s="161">
        <f t="shared" ref="G191:G213" si="2">IF($D$214=0,"",IF(D191="[for completion]","",IF(D191="","",D191/$D$214)))</f>
        <v>0.16503778109587802</v>
      </c>
    </row>
    <row r="192" spans="1:7" x14ac:dyDescent="0.3">
      <c r="A192" s="107" t="s">
        <v>630</v>
      </c>
      <c r="B192" s="131" t="s">
        <v>631</v>
      </c>
      <c r="C192" s="129">
        <v>317.91232766000002</v>
      </c>
      <c r="D192" s="129">
        <v>1333</v>
      </c>
      <c r="E192" s="195"/>
      <c r="F192" s="161">
        <f t="shared" si="1"/>
        <v>0.10762524936881027</v>
      </c>
      <c r="G192" s="161">
        <f t="shared" si="2"/>
        <v>3.0157006470295462E-2</v>
      </c>
    </row>
    <row r="193" spans="1:7" x14ac:dyDescent="0.3">
      <c r="A193" s="107" t="s">
        <v>632</v>
      </c>
      <c r="B193" s="131" t="s">
        <v>633</v>
      </c>
      <c r="C193" s="129">
        <v>103.95504560000001</v>
      </c>
      <c r="D193" s="129">
        <v>304</v>
      </c>
      <c r="E193" s="195"/>
      <c r="F193" s="161">
        <f t="shared" si="1"/>
        <v>3.5192682800937354E-2</v>
      </c>
      <c r="G193" s="161">
        <f t="shared" si="2"/>
        <v>6.8775168544409756E-3</v>
      </c>
    </row>
    <row r="194" spans="1:7" x14ac:dyDescent="0.3">
      <c r="A194" s="107" t="s">
        <v>634</v>
      </c>
      <c r="B194" s="131" t="s">
        <v>635</v>
      </c>
      <c r="C194" s="129">
        <v>126.72111687</v>
      </c>
      <c r="D194" s="129">
        <v>215</v>
      </c>
      <c r="E194" s="195"/>
      <c r="F194" s="161">
        <f t="shared" si="1"/>
        <v>4.2899851993200615E-2</v>
      </c>
      <c r="G194" s="161">
        <f t="shared" si="2"/>
        <v>4.8640333016605588E-3</v>
      </c>
    </row>
    <row r="195" spans="1:7" x14ac:dyDescent="0.3">
      <c r="A195" s="107" t="s">
        <v>636</v>
      </c>
      <c r="B195" s="122"/>
      <c r="C195" s="131"/>
      <c r="D195" s="182"/>
      <c r="E195" s="118"/>
      <c r="F195" s="141" t="str">
        <f t="shared" si="1"/>
        <v/>
      </c>
      <c r="G195" s="141" t="str">
        <f t="shared" si="2"/>
        <v/>
      </c>
    </row>
    <row r="196" spans="1:7" x14ac:dyDescent="0.3">
      <c r="A196" s="107" t="s">
        <v>637</v>
      </c>
      <c r="B196" s="122"/>
      <c r="C196" s="131"/>
      <c r="D196" s="182"/>
      <c r="E196" s="118"/>
      <c r="F196" s="141" t="str">
        <f t="shared" si="1"/>
        <v/>
      </c>
      <c r="G196" s="141" t="str">
        <f t="shared" si="2"/>
        <v/>
      </c>
    </row>
    <row r="197" spans="1:7" x14ac:dyDescent="0.3">
      <c r="A197" s="107" t="s">
        <v>638</v>
      </c>
      <c r="B197" s="122"/>
      <c r="C197" s="131"/>
      <c r="D197" s="182"/>
      <c r="E197" s="118"/>
      <c r="F197" s="141" t="str">
        <f t="shared" si="1"/>
        <v/>
      </c>
      <c r="G197" s="141" t="str">
        <f t="shared" si="2"/>
        <v/>
      </c>
    </row>
    <row r="198" spans="1:7" x14ac:dyDescent="0.3">
      <c r="A198" s="107" t="s">
        <v>639</v>
      </c>
      <c r="B198" s="122"/>
      <c r="C198" s="131"/>
      <c r="D198" s="182"/>
      <c r="E198" s="118"/>
      <c r="F198" s="141" t="str">
        <f t="shared" si="1"/>
        <v/>
      </c>
      <c r="G198" s="141" t="str">
        <f t="shared" si="2"/>
        <v/>
      </c>
    </row>
    <row r="199" spans="1:7" x14ac:dyDescent="0.3">
      <c r="A199" s="107" t="s">
        <v>640</v>
      </c>
      <c r="B199" s="122"/>
      <c r="C199" s="131"/>
      <c r="D199" s="182"/>
      <c r="E199" s="122"/>
      <c r="F199" s="141" t="str">
        <f t="shared" si="1"/>
        <v/>
      </c>
      <c r="G199" s="141" t="str">
        <f t="shared" si="2"/>
        <v/>
      </c>
    </row>
    <row r="200" spans="1:7" x14ac:dyDescent="0.3">
      <c r="A200" s="107" t="s">
        <v>641</v>
      </c>
      <c r="B200" s="122"/>
      <c r="C200" s="131"/>
      <c r="D200" s="182"/>
      <c r="E200" s="122"/>
      <c r="F200" s="141" t="str">
        <f t="shared" si="1"/>
        <v/>
      </c>
      <c r="G200" s="141" t="str">
        <f t="shared" si="2"/>
        <v/>
      </c>
    </row>
    <row r="201" spans="1:7" x14ac:dyDescent="0.3">
      <c r="A201" s="107" t="s">
        <v>642</v>
      </c>
      <c r="B201" s="122"/>
      <c r="C201" s="131"/>
      <c r="D201" s="182"/>
      <c r="E201" s="122"/>
      <c r="F201" s="141" t="str">
        <f t="shared" si="1"/>
        <v/>
      </c>
      <c r="G201" s="141" t="str">
        <f t="shared" si="2"/>
        <v/>
      </c>
    </row>
    <row r="202" spans="1:7" x14ac:dyDescent="0.3">
      <c r="A202" s="107" t="s">
        <v>643</v>
      </c>
      <c r="B202" s="122"/>
      <c r="C202" s="131"/>
      <c r="D202" s="182"/>
      <c r="E202" s="122"/>
      <c r="F202" s="141" t="str">
        <f t="shared" si="1"/>
        <v/>
      </c>
      <c r="G202" s="141" t="str">
        <f t="shared" si="2"/>
        <v/>
      </c>
    </row>
    <row r="203" spans="1:7" x14ac:dyDescent="0.3">
      <c r="A203" s="107" t="s">
        <v>644</v>
      </c>
      <c r="B203" s="122"/>
      <c r="C203" s="131"/>
      <c r="D203" s="182"/>
      <c r="E203" s="122"/>
      <c r="F203" s="141" t="str">
        <f t="shared" si="1"/>
        <v/>
      </c>
      <c r="G203" s="141" t="str">
        <f t="shared" si="2"/>
        <v/>
      </c>
    </row>
    <row r="204" spans="1:7" x14ac:dyDescent="0.3">
      <c r="A204" s="107" t="s">
        <v>645</v>
      </c>
      <c r="B204" s="122"/>
      <c r="C204" s="131"/>
      <c r="D204" s="182"/>
      <c r="E204" s="122"/>
      <c r="F204" s="141" t="str">
        <f t="shared" si="1"/>
        <v/>
      </c>
      <c r="G204" s="141" t="str">
        <f t="shared" si="2"/>
        <v/>
      </c>
    </row>
    <row r="205" spans="1:7" x14ac:dyDescent="0.3">
      <c r="A205" s="107" t="s">
        <v>646</v>
      </c>
      <c r="B205" s="122"/>
      <c r="C205" s="131"/>
      <c r="D205" s="182"/>
      <c r="F205" s="141" t="str">
        <f t="shared" si="1"/>
        <v/>
      </c>
      <c r="G205" s="141" t="str">
        <f t="shared" si="2"/>
        <v/>
      </c>
    </row>
    <row r="206" spans="1:7" x14ac:dyDescent="0.3">
      <c r="A206" s="107" t="s">
        <v>647</v>
      </c>
      <c r="B206" s="122"/>
      <c r="C206" s="131"/>
      <c r="D206" s="182"/>
      <c r="E206" s="198"/>
      <c r="F206" s="141" t="str">
        <f t="shared" si="1"/>
        <v/>
      </c>
      <c r="G206" s="141" t="str">
        <f t="shared" si="2"/>
        <v/>
      </c>
    </row>
    <row r="207" spans="1:7" x14ac:dyDescent="0.3">
      <c r="A207" s="107" t="s">
        <v>648</v>
      </c>
      <c r="B207" s="122"/>
      <c r="C207" s="131"/>
      <c r="D207" s="182"/>
      <c r="E207" s="198"/>
      <c r="F207" s="141" t="str">
        <f t="shared" si="1"/>
        <v/>
      </c>
      <c r="G207" s="141" t="str">
        <f t="shared" si="2"/>
        <v/>
      </c>
    </row>
    <row r="208" spans="1:7" x14ac:dyDescent="0.3">
      <c r="A208" s="107" t="s">
        <v>649</v>
      </c>
      <c r="B208" s="122"/>
      <c r="C208" s="131"/>
      <c r="D208" s="182"/>
      <c r="E208" s="198"/>
      <c r="F208" s="141" t="str">
        <f t="shared" si="1"/>
        <v/>
      </c>
      <c r="G208" s="141" t="str">
        <f t="shared" si="2"/>
        <v/>
      </c>
    </row>
    <row r="209" spans="1:7" x14ac:dyDescent="0.3">
      <c r="A209" s="107" t="s">
        <v>650</v>
      </c>
      <c r="B209" s="122"/>
      <c r="C209" s="131"/>
      <c r="D209" s="182"/>
      <c r="E209" s="198"/>
      <c r="F209" s="141" t="str">
        <f t="shared" si="1"/>
        <v/>
      </c>
      <c r="G209" s="141" t="str">
        <f t="shared" si="2"/>
        <v/>
      </c>
    </row>
    <row r="210" spans="1:7" x14ac:dyDescent="0.3">
      <c r="A210" s="107" t="s">
        <v>651</v>
      </c>
      <c r="B210" s="122"/>
      <c r="C210" s="131"/>
      <c r="D210" s="182"/>
      <c r="E210" s="198"/>
      <c r="F210" s="141" t="str">
        <f t="shared" si="1"/>
        <v/>
      </c>
      <c r="G210" s="141" t="str">
        <f t="shared" si="2"/>
        <v/>
      </c>
    </row>
    <row r="211" spans="1:7" x14ac:dyDescent="0.3">
      <c r="A211" s="107" t="s">
        <v>652</v>
      </c>
      <c r="B211" s="122"/>
      <c r="C211" s="131"/>
      <c r="D211" s="182"/>
      <c r="E211" s="198"/>
      <c r="F211" s="141" t="str">
        <f t="shared" si="1"/>
        <v/>
      </c>
      <c r="G211" s="141" t="str">
        <f t="shared" si="2"/>
        <v/>
      </c>
    </row>
    <row r="212" spans="1:7" x14ac:dyDescent="0.3">
      <c r="A212" s="107" t="s">
        <v>653</v>
      </c>
      <c r="B212" s="122"/>
      <c r="C212" s="131"/>
      <c r="D212" s="182"/>
      <c r="E212" s="198"/>
      <c r="F212" s="141" t="str">
        <f t="shared" si="1"/>
        <v/>
      </c>
      <c r="G212" s="141" t="str">
        <f t="shared" si="2"/>
        <v/>
      </c>
    </row>
    <row r="213" spans="1:7" x14ac:dyDescent="0.3">
      <c r="A213" s="107" t="s">
        <v>654</v>
      </c>
      <c r="B213" s="122"/>
      <c r="C213" s="131"/>
      <c r="D213" s="182"/>
      <c r="E213" s="198"/>
      <c r="F213" s="141" t="str">
        <f t="shared" si="1"/>
        <v/>
      </c>
      <c r="G213" s="141" t="str">
        <f t="shared" si="2"/>
        <v/>
      </c>
    </row>
    <row r="214" spans="1:7" x14ac:dyDescent="0.3">
      <c r="A214" s="107" t="s">
        <v>655</v>
      </c>
      <c r="B214" s="137" t="s">
        <v>68</v>
      </c>
      <c r="C214" s="138">
        <f>SUM(C190:C213)</f>
        <v>2953.8823791299928</v>
      </c>
      <c r="D214" s="135">
        <f>SUM(D190:D213)</f>
        <v>44202</v>
      </c>
      <c r="E214" s="198"/>
      <c r="F214" s="199">
        <f>SUM(F190:F213)</f>
        <v>0.99999999999999989</v>
      </c>
      <c r="G214" s="199">
        <f>SUM(G190:G213)</f>
        <v>1</v>
      </c>
    </row>
    <row r="215" spans="1:7" x14ac:dyDescent="0.3">
      <c r="A215" s="125"/>
      <c r="B215" s="125" t="s">
        <v>656</v>
      </c>
      <c r="C215" s="125" t="s">
        <v>620</v>
      </c>
      <c r="D215" s="125" t="s">
        <v>621</v>
      </c>
      <c r="E215" s="127"/>
      <c r="F215" s="125" t="s">
        <v>440</v>
      </c>
      <c r="G215" s="125" t="s">
        <v>622</v>
      </c>
    </row>
    <row r="216" spans="1:7" x14ac:dyDescent="0.3">
      <c r="A216" s="107" t="s">
        <v>657</v>
      </c>
      <c r="B216" s="107" t="s">
        <v>658</v>
      </c>
      <c r="C216" s="181">
        <v>0.57720460167346099</v>
      </c>
      <c r="F216" s="184"/>
      <c r="G216" s="184"/>
    </row>
    <row r="217" spans="1:7" x14ac:dyDescent="0.3">
      <c r="F217" s="184"/>
      <c r="G217" s="184"/>
    </row>
    <row r="218" spans="1:7" x14ac:dyDescent="0.3">
      <c r="B218" s="122" t="s">
        <v>659</v>
      </c>
      <c r="F218" s="184"/>
      <c r="G218" s="184"/>
    </row>
    <row r="219" spans="1:7" x14ac:dyDescent="0.3">
      <c r="A219" s="107" t="s">
        <v>660</v>
      </c>
      <c r="B219" s="107" t="s">
        <v>661</v>
      </c>
      <c r="C219" s="161">
        <v>777.02716801999998</v>
      </c>
      <c r="D219" s="135">
        <v>20206</v>
      </c>
      <c r="F219" s="136">
        <f t="shared" ref="F219:F226" si="3">IF($C$227=0,"",IF(C219="[for completion]","",C219/$C$227))</f>
        <v>0.26305284648769789</v>
      </c>
      <c r="G219" s="136">
        <f t="shared" ref="G219:G226" si="4">IF($D$227=0,"",IF(D219="[for completion]","",D219/$D$227))</f>
        <v>0.45712863671327092</v>
      </c>
    </row>
    <row r="220" spans="1:7" x14ac:dyDescent="0.3">
      <c r="A220" s="107" t="s">
        <v>662</v>
      </c>
      <c r="B220" s="107" t="s">
        <v>663</v>
      </c>
      <c r="C220" s="161">
        <v>370.150383699999</v>
      </c>
      <c r="D220" s="135">
        <v>5239</v>
      </c>
      <c r="F220" s="136">
        <f t="shared" si="3"/>
        <v>0.1253097910449022</v>
      </c>
      <c r="G220" s="136">
        <f t="shared" si="4"/>
        <v>0.11852404868557984</v>
      </c>
    </row>
    <row r="221" spans="1:7" x14ac:dyDescent="0.3">
      <c r="A221" s="107" t="s">
        <v>664</v>
      </c>
      <c r="B221" s="107" t="s">
        <v>665</v>
      </c>
      <c r="C221" s="161">
        <v>406.38623646000002</v>
      </c>
      <c r="D221" s="135">
        <v>5062</v>
      </c>
      <c r="F221" s="136">
        <f t="shared" si="3"/>
        <v>0.13757698658932108</v>
      </c>
      <c r="G221" s="136">
        <f t="shared" si="4"/>
        <v>0.11451970499072441</v>
      </c>
    </row>
    <row r="222" spans="1:7" x14ac:dyDescent="0.3">
      <c r="A222" s="107" t="s">
        <v>666</v>
      </c>
      <c r="B222" s="107" t="s">
        <v>667</v>
      </c>
      <c r="C222" s="161">
        <v>418.08682238</v>
      </c>
      <c r="D222" s="135">
        <v>4697</v>
      </c>
      <c r="F222" s="136">
        <f t="shared" si="3"/>
        <v>0.14153807386979911</v>
      </c>
      <c r="G222" s="136">
        <f t="shared" si="4"/>
        <v>0.10626216008325415</v>
      </c>
    </row>
    <row r="223" spans="1:7" x14ac:dyDescent="0.3">
      <c r="A223" s="107" t="s">
        <v>668</v>
      </c>
      <c r="B223" s="107" t="s">
        <v>669</v>
      </c>
      <c r="C223" s="161">
        <v>496.90804394000202</v>
      </c>
      <c r="D223" s="135">
        <v>4887</v>
      </c>
      <c r="F223" s="136">
        <f t="shared" si="3"/>
        <v>0.16822201433977035</v>
      </c>
      <c r="G223" s="136">
        <f t="shared" si="4"/>
        <v>0.11056060811727976</v>
      </c>
    </row>
    <row r="224" spans="1:7" x14ac:dyDescent="0.3">
      <c r="A224" s="107" t="s">
        <v>670</v>
      </c>
      <c r="B224" s="107" t="s">
        <v>671</v>
      </c>
      <c r="C224" s="161">
        <v>340.93667956000002</v>
      </c>
      <c r="D224" s="135">
        <v>2906</v>
      </c>
      <c r="F224" s="136">
        <f t="shared" si="3"/>
        <v>0.11541985624370567</v>
      </c>
      <c r="G224" s="136">
        <f t="shared" si="4"/>
        <v>6.5743631509886435E-2</v>
      </c>
    </row>
    <row r="225" spans="1:7" x14ac:dyDescent="0.3">
      <c r="A225" s="107" t="s">
        <v>672</v>
      </c>
      <c r="B225" s="107" t="s">
        <v>673</v>
      </c>
      <c r="C225" s="161">
        <v>91.427839759999898</v>
      </c>
      <c r="D225" s="135">
        <v>737</v>
      </c>
      <c r="F225" s="136">
        <f t="shared" si="3"/>
        <v>3.0951753666958091E-2</v>
      </c>
      <c r="G225" s="136">
        <f t="shared" si="4"/>
        <v>1.6673453689878288E-2</v>
      </c>
    </row>
    <row r="226" spans="1:7" x14ac:dyDescent="0.3">
      <c r="A226" s="107" t="s">
        <v>674</v>
      </c>
      <c r="B226" s="107" t="s">
        <v>675</v>
      </c>
      <c r="C226" s="161">
        <v>52.959205310000002</v>
      </c>
      <c r="D226" s="135">
        <v>468</v>
      </c>
      <c r="F226" s="136">
        <f t="shared" si="3"/>
        <v>1.7928677757845568E-2</v>
      </c>
      <c r="G226" s="136">
        <f t="shared" si="4"/>
        <v>1.0587756210126238E-2</v>
      </c>
    </row>
    <row r="227" spans="1:7" x14ac:dyDescent="0.3">
      <c r="A227" s="107" t="s">
        <v>676</v>
      </c>
      <c r="B227" s="137" t="s">
        <v>68</v>
      </c>
      <c r="C227" s="129">
        <f>SUM(C219:C226)</f>
        <v>2953.882379130001</v>
      </c>
      <c r="D227" s="182">
        <f>SUM(D219:D226)</f>
        <v>44202</v>
      </c>
      <c r="F227" s="181">
        <f>SUM(F219:F226)</f>
        <v>1</v>
      </c>
      <c r="G227" s="181">
        <f>SUM(G219:G226)</f>
        <v>1</v>
      </c>
    </row>
    <row r="228" spans="1:7" x14ac:dyDescent="0.3">
      <c r="A228" s="107" t="s">
        <v>677</v>
      </c>
      <c r="B228" s="140" t="s">
        <v>678</v>
      </c>
      <c r="C228" s="161">
        <v>18.357199300000001</v>
      </c>
      <c r="D228" s="182"/>
      <c r="F228" s="141"/>
      <c r="G228" s="141"/>
    </row>
    <row r="229" spans="1:7" x14ac:dyDescent="0.3">
      <c r="A229" s="107" t="s">
        <v>679</v>
      </c>
      <c r="B229" s="140" t="s">
        <v>680</v>
      </c>
      <c r="C229" s="161">
        <v>5.73688384</v>
      </c>
      <c r="D229" s="182"/>
      <c r="F229" s="141"/>
      <c r="G229" s="141"/>
    </row>
    <row r="230" spans="1:7" x14ac:dyDescent="0.3">
      <c r="A230" s="107" t="s">
        <v>681</v>
      </c>
      <c r="B230" s="140" t="s">
        <v>682</v>
      </c>
      <c r="C230" s="161">
        <v>2.90180646</v>
      </c>
      <c r="D230" s="182"/>
      <c r="F230" s="141"/>
      <c r="G230" s="141"/>
    </row>
    <row r="231" spans="1:7" x14ac:dyDescent="0.3">
      <c r="A231" s="107" t="s">
        <v>683</v>
      </c>
      <c r="B231" s="140" t="s">
        <v>684</v>
      </c>
      <c r="C231" s="161">
        <v>3.5813832900000002</v>
      </c>
      <c r="D231" s="182"/>
      <c r="F231" s="141"/>
      <c r="G231" s="141"/>
    </row>
    <row r="232" spans="1:7" x14ac:dyDescent="0.3">
      <c r="A232" s="107" t="s">
        <v>685</v>
      </c>
      <c r="B232" s="140" t="s">
        <v>686</v>
      </c>
      <c r="C232" s="161">
        <v>4.0452437200000002</v>
      </c>
      <c r="D232" s="182"/>
      <c r="F232" s="141"/>
      <c r="G232" s="141"/>
    </row>
    <row r="233" spans="1:7" x14ac:dyDescent="0.3">
      <c r="A233" s="107" t="s">
        <v>687</v>
      </c>
      <c r="B233" s="140" t="s">
        <v>688</v>
      </c>
      <c r="C233" s="161">
        <v>18.3366887</v>
      </c>
      <c r="D233" s="182"/>
      <c r="F233" s="141"/>
      <c r="G233" s="141"/>
    </row>
    <row r="234" spans="1:7" x14ac:dyDescent="0.3">
      <c r="A234" s="107" t="s">
        <v>689</v>
      </c>
      <c r="B234" s="140"/>
      <c r="F234" s="141"/>
      <c r="G234" s="141"/>
    </row>
    <row r="235" spans="1:7" x14ac:dyDescent="0.3">
      <c r="A235" s="107" t="s">
        <v>690</v>
      </c>
      <c r="B235" s="140"/>
      <c r="F235" s="141"/>
      <c r="G235" s="141"/>
    </row>
    <row r="236" spans="1:7" x14ac:dyDescent="0.3">
      <c r="A236" s="107" t="s">
        <v>691</v>
      </c>
      <c r="B236" s="140"/>
      <c r="F236" s="141"/>
      <c r="G236" s="141"/>
    </row>
    <row r="237" spans="1:7" x14ac:dyDescent="0.3">
      <c r="A237" s="125"/>
      <c r="B237" s="125" t="s">
        <v>692</v>
      </c>
      <c r="C237" s="125" t="s">
        <v>620</v>
      </c>
      <c r="D237" s="125" t="s">
        <v>621</v>
      </c>
      <c r="E237" s="127"/>
      <c r="F237" s="125" t="s">
        <v>440</v>
      </c>
      <c r="G237" s="125" t="s">
        <v>622</v>
      </c>
    </row>
    <row r="238" spans="1:7" x14ac:dyDescent="0.3">
      <c r="A238" s="107" t="s">
        <v>693</v>
      </c>
      <c r="B238" s="107" t="s">
        <v>658</v>
      </c>
      <c r="C238" s="181">
        <v>0.48732725611761801</v>
      </c>
      <c r="F238" s="184"/>
      <c r="G238" s="184"/>
    </row>
    <row r="239" spans="1:7" x14ac:dyDescent="0.3">
      <c r="F239" s="184"/>
      <c r="G239" s="184"/>
    </row>
    <row r="240" spans="1:7" x14ac:dyDescent="0.3">
      <c r="B240" s="122" t="s">
        <v>659</v>
      </c>
      <c r="F240" s="184"/>
      <c r="G240" s="184"/>
    </row>
    <row r="241" spans="1:7" x14ac:dyDescent="0.3">
      <c r="A241" s="107" t="s">
        <v>694</v>
      </c>
      <c r="B241" s="107" t="s">
        <v>661</v>
      </c>
      <c r="C241" s="161">
        <v>1112.1701662099999</v>
      </c>
      <c r="D241" s="135">
        <v>25222</v>
      </c>
      <c r="F241" s="136">
        <f>IF($C$249=0,"",IF(C241="[Mark as ND1 if not relevant]","",C241/$C$249))</f>
        <v>0.37651132423815897</v>
      </c>
      <c r="G241" s="136">
        <f>IF($D$249=0,"",IF(D241="[Mark as ND1 if not relevant]","",D241/$D$249))</f>
        <v>0.57060766481154701</v>
      </c>
    </row>
    <row r="242" spans="1:7" x14ac:dyDescent="0.3">
      <c r="A242" s="107" t="s">
        <v>695</v>
      </c>
      <c r="B242" s="107" t="s">
        <v>663</v>
      </c>
      <c r="C242" s="161">
        <v>438.68303242000002</v>
      </c>
      <c r="D242" s="135">
        <v>5402</v>
      </c>
      <c r="F242" s="136">
        <f t="shared" ref="F242:F248" si="5">IF($C$249=0,"",IF(C242="[Mark as ND1 if not relevant]","",C242/$C$249))</f>
        <v>0.14851066363353449</v>
      </c>
      <c r="G242" s="136">
        <f t="shared" ref="G242:G248" si="6">IF($D$249=0,"",IF(D242="[Mark as ND1 if not relevant]","",D242/$D$249))</f>
        <v>0.1222116646305597</v>
      </c>
    </row>
    <row r="243" spans="1:7" x14ac:dyDescent="0.3">
      <c r="A243" s="107" t="s">
        <v>696</v>
      </c>
      <c r="B243" s="107" t="s">
        <v>665</v>
      </c>
      <c r="C243" s="161">
        <v>453.69298135000003</v>
      </c>
      <c r="D243" s="135">
        <v>4935</v>
      </c>
      <c r="F243" s="136">
        <f t="shared" si="5"/>
        <v>0.15359209444338984</v>
      </c>
      <c r="G243" s="136">
        <f t="shared" si="6"/>
        <v>0.11164653183113886</v>
      </c>
    </row>
    <row r="244" spans="1:7" x14ac:dyDescent="0.3">
      <c r="A244" s="107" t="s">
        <v>697</v>
      </c>
      <c r="B244" s="107" t="s">
        <v>667</v>
      </c>
      <c r="C244" s="161">
        <v>390.11091615999999</v>
      </c>
      <c r="D244" s="135">
        <v>3779</v>
      </c>
      <c r="F244" s="136">
        <f t="shared" si="5"/>
        <v>0.13206718010041363</v>
      </c>
      <c r="G244" s="136">
        <f t="shared" si="6"/>
        <v>8.5493869055698835E-2</v>
      </c>
    </row>
    <row r="245" spans="1:7" x14ac:dyDescent="0.3">
      <c r="A245" s="107" t="s">
        <v>698</v>
      </c>
      <c r="B245" s="107" t="s">
        <v>669</v>
      </c>
      <c r="C245" s="161">
        <v>304.41393323</v>
      </c>
      <c r="D245" s="135">
        <v>2801</v>
      </c>
      <c r="F245" s="136">
        <f t="shared" si="5"/>
        <v>0.1030555364630525</v>
      </c>
      <c r="G245" s="136">
        <f t="shared" si="6"/>
        <v>6.336817338581964E-2</v>
      </c>
    </row>
    <row r="246" spans="1:7" x14ac:dyDescent="0.3">
      <c r="A246" s="107" t="s">
        <v>699</v>
      </c>
      <c r="B246" s="107" t="s">
        <v>671</v>
      </c>
      <c r="C246" s="161">
        <v>174.37876592999999</v>
      </c>
      <c r="D246" s="135">
        <v>1341</v>
      </c>
      <c r="F246" s="136">
        <f t="shared" si="5"/>
        <v>5.9033754072956468E-2</v>
      </c>
      <c r="G246" s="136">
        <f t="shared" si="6"/>
        <v>3.0337993755938646E-2</v>
      </c>
    </row>
    <row r="247" spans="1:7" x14ac:dyDescent="0.3">
      <c r="A247" s="107" t="s">
        <v>700</v>
      </c>
      <c r="B247" s="107" t="s">
        <v>673</v>
      </c>
      <c r="C247" s="161">
        <v>49.153651670000002</v>
      </c>
      <c r="D247" s="135">
        <v>342</v>
      </c>
      <c r="F247" s="136">
        <f t="shared" si="5"/>
        <v>1.6640355085660894E-2</v>
      </c>
      <c r="G247" s="136">
        <f t="shared" si="6"/>
        <v>7.7372064612460977E-3</v>
      </c>
    </row>
    <row r="248" spans="1:7" x14ac:dyDescent="0.3">
      <c r="A248" s="107" t="s">
        <v>701</v>
      </c>
      <c r="B248" s="107" t="s">
        <v>675</v>
      </c>
      <c r="C248" s="161">
        <v>31.27893216</v>
      </c>
      <c r="D248" s="135">
        <v>380</v>
      </c>
      <c r="F248" s="136">
        <f t="shared" si="5"/>
        <v>1.0589091962833167E-2</v>
      </c>
      <c r="G248" s="136">
        <f t="shared" si="6"/>
        <v>8.5968960680512189E-3</v>
      </c>
    </row>
    <row r="249" spans="1:7" x14ac:dyDescent="0.3">
      <c r="A249" s="107" t="s">
        <v>702</v>
      </c>
      <c r="B249" s="137" t="s">
        <v>68</v>
      </c>
      <c r="C249" s="129">
        <f>SUM(C241:C248)</f>
        <v>2953.8823791300001</v>
      </c>
      <c r="D249" s="182">
        <f>SUM(D241:D248)</f>
        <v>44202</v>
      </c>
      <c r="F249" s="181">
        <f>SUM(F241:F248)</f>
        <v>1</v>
      </c>
      <c r="G249" s="181">
        <f>SUM(G241:G248)</f>
        <v>1</v>
      </c>
    </row>
    <row r="250" spans="1:7" x14ac:dyDescent="0.3">
      <c r="A250" s="107" t="s">
        <v>703</v>
      </c>
      <c r="B250" s="140" t="s">
        <v>678</v>
      </c>
      <c r="C250" s="161">
        <v>5.4475048099999999</v>
      </c>
      <c r="D250" s="182"/>
      <c r="F250" s="136">
        <f t="shared" ref="F250:F255" si="7">IF($C$249=0,"",IF(C250="[for completion]","",C250/$C$249))</f>
        <v>1.8441847408983292E-3</v>
      </c>
      <c r="G250" s="136">
        <f t="shared" ref="G250:G255" si="8">IF($D$249=0,"",IF(D250="[for completion]","",D250/$D$249))</f>
        <v>0</v>
      </c>
    </row>
    <row r="251" spans="1:7" x14ac:dyDescent="0.3">
      <c r="A251" s="107" t="s">
        <v>704</v>
      </c>
      <c r="B251" s="140" t="s">
        <v>680</v>
      </c>
      <c r="C251" s="161">
        <v>3.62047907</v>
      </c>
      <c r="D251" s="182"/>
      <c r="F251" s="136">
        <f t="shared" si="7"/>
        <v>1.2256679871817818E-3</v>
      </c>
      <c r="G251" s="136">
        <f t="shared" si="8"/>
        <v>0</v>
      </c>
    </row>
    <row r="252" spans="1:7" x14ac:dyDescent="0.3">
      <c r="A252" s="107" t="s">
        <v>705</v>
      </c>
      <c r="B252" s="140" t="s">
        <v>682</v>
      </c>
      <c r="C252" s="161">
        <v>2.49208184</v>
      </c>
      <c r="D252" s="182"/>
      <c r="F252" s="136">
        <f t="shared" si="7"/>
        <v>8.436631930936894E-4</v>
      </c>
      <c r="G252" s="136">
        <f t="shared" si="8"/>
        <v>0</v>
      </c>
    </row>
    <row r="253" spans="1:7" x14ac:dyDescent="0.3">
      <c r="A253" s="107" t="s">
        <v>706</v>
      </c>
      <c r="B253" s="140" t="s">
        <v>684</v>
      </c>
      <c r="C253" s="161">
        <v>2.5846672800000001</v>
      </c>
      <c r="D253" s="182"/>
      <c r="F253" s="136">
        <f t="shared" si="7"/>
        <v>8.7500683786916934E-4</v>
      </c>
      <c r="G253" s="136">
        <f t="shared" si="8"/>
        <v>0</v>
      </c>
    </row>
    <row r="254" spans="1:7" x14ac:dyDescent="0.3">
      <c r="A254" s="107" t="s">
        <v>707</v>
      </c>
      <c r="B254" s="140" t="s">
        <v>686</v>
      </c>
      <c r="C254" s="161">
        <v>0.86710098000000002</v>
      </c>
      <c r="D254" s="182"/>
      <c r="F254" s="136">
        <f t="shared" si="7"/>
        <v>2.9354621095488073E-4</v>
      </c>
      <c r="G254" s="136">
        <f t="shared" si="8"/>
        <v>0</v>
      </c>
    </row>
    <row r="255" spans="1:7" x14ac:dyDescent="0.3">
      <c r="A255" s="107" t="s">
        <v>708</v>
      </c>
      <c r="B255" s="140" t="s">
        <v>688</v>
      </c>
      <c r="C255" s="161">
        <v>16.267098180000001</v>
      </c>
      <c r="D255" s="182"/>
      <c r="F255" s="136">
        <f t="shared" si="7"/>
        <v>5.5070229928353177E-3</v>
      </c>
      <c r="G255" s="136">
        <f t="shared" si="8"/>
        <v>0</v>
      </c>
    </row>
    <row r="256" spans="1:7" x14ac:dyDescent="0.3">
      <c r="A256" s="107" t="s">
        <v>709</v>
      </c>
      <c r="B256" s="140"/>
      <c r="F256" s="136"/>
      <c r="G256" s="136"/>
    </row>
    <row r="257" spans="1:9" x14ac:dyDescent="0.3">
      <c r="A257" s="107" t="s">
        <v>710</v>
      </c>
      <c r="B257" s="140"/>
      <c r="F257" s="136"/>
      <c r="G257" s="136"/>
    </row>
    <row r="258" spans="1:9" x14ac:dyDescent="0.3">
      <c r="A258" s="107" t="s">
        <v>711</v>
      </c>
      <c r="B258" s="140"/>
      <c r="F258" s="136"/>
      <c r="G258" s="136"/>
    </row>
    <row r="259" spans="1:9" x14ac:dyDescent="0.3">
      <c r="A259" s="125"/>
      <c r="B259" s="144" t="s">
        <v>712</v>
      </c>
      <c r="C259" s="125" t="s">
        <v>440</v>
      </c>
      <c r="D259" s="125"/>
      <c r="E259" s="127"/>
      <c r="F259" s="125"/>
      <c r="G259" s="125"/>
    </row>
    <row r="260" spans="1:9" x14ac:dyDescent="0.3">
      <c r="A260" s="107" t="s">
        <v>713</v>
      </c>
      <c r="B260" s="107" t="s">
        <v>1539</v>
      </c>
      <c r="C260" s="181">
        <v>0.80374834521965899</v>
      </c>
      <c r="E260" s="198"/>
      <c r="F260" s="198"/>
      <c r="G260" s="198"/>
    </row>
    <row r="261" spans="1:9" x14ac:dyDescent="0.3">
      <c r="A261" s="107" t="s">
        <v>715</v>
      </c>
      <c r="B261" s="107" t="s">
        <v>716</v>
      </c>
      <c r="C261" s="181">
        <v>0</v>
      </c>
      <c r="E261" s="198"/>
      <c r="F261" s="198"/>
      <c r="I261" s="200"/>
    </row>
    <row r="262" spans="1:9" x14ac:dyDescent="0.3">
      <c r="A262" s="107" t="s">
        <v>717</v>
      </c>
      <c r="B262" s="107" t="s">
        <v>718</v>
      </c>
      <c r="C262" s="181">
        <v>0</v>
      </c>
      <c r="E262" s="198"/>
      <c r="F262" s="198"/>
    </row>
    <row r="263" spans="1:9" x14ac:dyDescent="0.3">
      <c r="A263" s="107" t="s">
        <v>719</v>
      </c>
      <c r="B263" s="107" t="s">
        <v>720</v>
      </c>
      <c r="C263" s="181">
        <v>0</v>
      </c>
      <c r="E263" s="198"/>
      <c r="F263" s="198"/>
    </row>
    <row r="264" spans="1:9" x14ac:dyDescent="0.3">
      <c r="A264" s="107" t="s">
        <v>721</v>
      </c>
      <c r="B264" s="122" t="s">
        <v>722</v>
      </c>
      <c r="C264" s="181">
        <v>0</v>
      </c>
      <c r="D264" s="118"/>
      <c r="E264" s="118"/>
      <c r="F264" s="148"/>
      <c r="G264" s="148"/>
    </row>
    <row r="265" spans="1:9" x14ac:dyDescent="0.3">
      <c r="A265" s="107" t="s">
        <v>723</v>
      </c>
      <c r="B265" s="107" t="s">
        <v>66</v>
      </c>
      <c r="C265" s="181">
        <v>0.196467686113204</v>
      </c>
      <c r="E265" s="198"/>
      <c r="F265" s="198"/>
    </row>
    <row r="266" spans="1:9" x14ac:dyDescent="0.3">
      <c r="A266" s="107" t="s">
        <v>725</v>
      </c>
      <c r="B266" s="140" t="s">
        <v>727</v>
      </c>
      <c r="C266" s="201"/>
      <c r="E266" s="198"/>
      <c r="F266" s="198"/>
    </row>
    <row r="267" spans="1:9" x14ac:dyDescent="0.3">
      <c r="A267" s="107" t="s">
        <v>726</v>
      </c>
      <c r="B267" s="140" t="s">
        <v>729</v>
      </c>
      <c r="C267" s="183"/>
      <c r="E267" s="198"/>
      <c r="F267" s="198"/>
    </row>
    <row r="268" spans="1:9" x14ac:dyDescent="0.3">
      <c r="A268" s="107" t="s">
        <v>728</v>
      </c>
      <c r="B268" s="140" t="s">
        <v>731</v>
      </c>
      <c r="C268" s="183"/>
      <c r="E268" s="198"/>
      <c r="F268" s="198"/>
    </row>
    <row r="269" spans="1:9" x14ac:dyDescent="0.3">
      <c r="A269" s="107" t="s">
        <v>730</v>
      </c>
      <c r="B269" s="140" t="s">
        <v>733</v>
      </c>
      <c r="C269" s="183"/>
      <c r="E269" s="198"/>
      <c r="F269" s="198"/>
    </row>
    <row r="270" spans="1:9" x14ac:dyDescent="0.3">
      <c r="A270" s="107" t="s">
        <v>732</v>
      </c>
      <c r="B270" s="140" t="s">
        <v>174</v>
      </c>
      <c r="C270" s="183"/>
      <c r="E270" s="198"/>
      <c r="F270" s="198"/>
    </row>
    <row r="271" spans="1:9" x14ac:dyDescent="0.3">
      <c r="A271" s="107" t="s">
        <v>734</v>
      </c>
      <c r="B271" s="140" t="s">
        <v>174</v>
      </c>
      <c r="C271" s="183"/>
      <c r="E271" s="198"/>
      <c r="F271" s="198"/>
    </row>
    <row r="272" spans="1:9" x14ac:dyDescent="0.3">
      <c r="A272" s="107" t="s">
        <v>735</v>
      </c>
      <c r="B272" s="140" t="s">
        <v>174</v>
      </c>
      <c r="C272" s="183"/>
      <c r="E272" s="198"/>
      <c r="F272" s="198"/>
    </row>
    <row r="273" spans="1:7" x14ac:dyDescent="0.3">
      <c r="A273" s="107" t="s">
        <v>736</v>
      </c>
      <c r="B273" s="140" t="s">
        <v>174</v>
      </c>
      <c r="C273" s="183"/>
      <c r="E273" s="198"/>
      <c r="F273" s="198"/>
    </row>
    <row r="274" spans="1:7" x14ac:dyDescent="0.3">
      <c r="A274" s="107" t="s">
        <v>737</v>
      </c>
      <c r="B274" s="140" t="s">
        <v>174</v>
      </c>
      <c r="C274" s="183"/>
      <c r="E274" s="198"/>
      <c r="F274" s="198"/>
    </row>
    <row r="275" spans="1:7" x14ac:dyDescent="0.3">
      <c r="A275" s="107" t="s">
        <v>738</v>
      </c>
      <c r="B275" s="140" t="s">
        <v>174</v>
      </c>
      <c r="C275" s="183"/>
      <c r="E275" s="198"/>
      <c r="F275" s="198"/>
    </row>
    <row r="276" spans="1:7" x14ac:dyDescent="0.3">
      <c r="A276" s="125"/>
      <c r="B276" s="144" t="s">
        <v>739</v>
      </c>
      <c r="C276" s="125" t="s">
        <v>440</v>
      </c>
      <c r="D276" s="125"/>
      <c r="E276" s="127"/>
      <c r="F276" s="125"/>
      <c r="G276" s="128"/>
    </row>
    <row r="277" spans="1:7" x14ac:dyDescent="0.3">
      <c r="A277" s="107" t="s">
        <v>740</v>
      </c>
      <c r="B277" s="107" t="s">
        <v>741</v>
      </c>
      <c r="C277" s="181">
        <v>1</v>
      </c>
      <c r="E277" s="100"/>
      <c r="F277" s="100"/>
    </row>
    <row r="278" spans="1:7" x14ac:dyDescent="0.3">
      <c r="A278" s="107" t="s">
        <v>742</v>
      </c>
      <c r="B278" s="107" t="s">
        <v>743</v>
      </c>
      <c r="C278" s="181">
        <v>0</v>
      </c>
      <c r="E278" s="100"/>
      <c r="F278" s="100"/>
    </row>
    <row r="279" spans="1:7" x14ac:dyDescent="0.3">
      <c r="A279" s="107" t="s">
        <v>744</v>
      </c>
      <c r="B279" s="107" t="s">
        <v>66</v>
      </c>
      <c r="C279" s="181">
        <v>0</v>
      </c>
      <c r="E279" s="100"/>
      <c r="F279" s="100"/>
    </row>
    <row r="280" spans="1:7" x14ac:dyDescent="0.3">
      <c r="A280" s="107" t="s">
        <v>745</v>
      </c>
      <c r="C280" s="183"/>
      <c r="E280" s="100"/>
      <c r="F280" s="100"/>
    </row>
    <row r="281" spans="1:7" x14ac:dyDescent="0.3">
      <c r="A281" s="107" t="s">
        <v>746</v>
      </c>
      <c r="C281" s="183"/>
      <c r="E281" s="100"/>
      <c r="F281" s="100"/>
    </row>
    <row r="282" spans="1:7" x14ac:dyDescent="0.3">
      <c r="A282" s="107" t="s">
        <v>747</v>
      </c>
      <c r="C282" s="183"/>
      <c r="E282" s="100"/>
      <c r="F282" s="100"/>
    </row>
    <row r="283" spans="1:7" x14ac:dyDescent="0.3">
      <c r="A283" s="107" t="s">
        <v>748</v>
      </c>
      <c r="C283" s="183"/>
      <c r="E283" s="100"/>
      <c r="F283" s="100"/>
    </row>
    <row r="284" spans="1:7" x14ac:dyDescent="0.3">
      <c r="A284" s="107" t="s">
        <v>749</v>
      </c>
      <c r="C284" s="183"/>
      <c r="E284" s="100"/>
      <c r="F284" s="100"/>
    </row>
    <row r="285" spans="1:7" x14ac:dyDescent="0.3">
      <c r="A285" s="107" t="s">
        <v>750</v>
      </c>
      <c r="C285" s="183"/>
      <c r="E285" s="100"/>
      <c r="F285" s="100"/>
    </row>
    <row r="286" spans="1:7" x14ac:dyDescent="0.3">
      <c r="A286" s="126"/>
      <c r="B286" s="126" t="s">
        <v>1540</v>
      </c>
      <c r="C286" s="126" t="s">
        <v>55</v>
      </c>
      <c r="D286" s="126" t="s">
        <v>1541</v>
      </c>
      <c r="E286" s="126"/>
      <c r="F286" s="126" t="s">
        <v>440</v>
      </c>
      <c r="G286" s="126" t="s">
        <v>1542</v>
      </c>
    </row>
    <row r="287" spans="1:7" x14ac:dyDescent="0.3">
      <c r="A287" s="107" t="s">
        <v>1543</v>
      </c>
      <c r="B287" s="122" t="s">
        <v>558</v>
      </c>
      <c r="C287" s="131"/>
      <c r="E287" s="110"/>
      <c r="F287" s="141" t="str">
        <f>IF($C$305=0,"",IF(C287="[For completion]","",C287/$C$305))</f>
        <v/>
      </c>
      <c r="G287" s="141" t="str">
        <f>IF($D$305=0,"",IF(D287="[For completion]","",D287/$D$305))</f>
        <v/>
      </c>
    </row>
    <row r="288" spans="1:7" x14ac:dyDescent="0.3">
      <c r="A288" s="107" t="s">
        <v>1544</v>
      </c>
      <c r="B288" s="122" t="s">
        <v>558</v>
      </c>
      <c r="C288" s="131"/>
      <c r="E288" s="110"/>
      <c r="F288" s="141" t="str">
        <f t="shared" ref="F288:F304" si="9">IF($C$305=0,"",IF(C288="[For completion]","",C288/$C$305))</f>
        <v/>
      </c>
      <c r="G288" s="141" t="str">
        <f t="shared" ref="G288:G304" si="10">IF($D$305=0,"",IF(D288="[For completion]","",D288/$D$305))</f>
        <v/>
      </c>
    </row>
    <row r="289" spans="1:7" x14ac:dyDescent="0.3">
      <c r="A289" s="107" t="s">
        <v>1545</v>
      </c>
      <c r="B289" s="122" t="s">
        <v>558</v>
      </c>
      <c r="C289" s="131"/>
      <c r="E289" s="110"/>
      <c r="F289" s="141" t="str">
        <f t="shared" si="9"/>
        <v/>
      </c>
      <c r="G289" s="141" t="str">
        <f t="shared" si="10"/>
        <v/>
      </c>
    </row>
    <row r="290" spans="1:7" x14ac:dyDescent="0.3">
      <c r="A290" s="107" t="s">
        <v>1546</v>
      </c>
      <c r="B290" s="122" t="s">
        <v>558</v>
      </c>
      <c r="C290" s="131"/>
      <c r="E290" s="110"/>
      <c r="F290" s="141" t="str">
        <f t="shared" si="9"/>
        <v/>
      </c>
      <c r="G290" s="141" t="str">
        <f t="shared" si="10"/>
        <v/>
      </c>
    </row>
    <row r="291" spans="1:7" x14ac:dyDescent="0.3">
      <c r="A291" s="107" t="s">
        <v>1547</v>
      </c>
      <c r="B291" s="122" t="s">
        <v>558</v>
      </c>
      <c r="C291" s="131"/>
      <c r="E291" s="110"/>
      <c r="F291" s="141" t="str">
        <f t="shared" si="9"/>
        <v/>
      </c>
      <c r="G291" s="141" t="str">
        <f t="shared" si="10"/>
        <v/>
      </c>
    </row>
    <row r="292" spans="1:7" x14ac:dyDescent="0.3">
      <c r="A292" s="107" t="s">
        <v>1548</v>
      </c>
      <c r="B292" s="122" t="s">
        <v>558</v>
      </c>
      <c r="C292" s="131"/>
      <c r="E292" s="110"/>
      <c r="F292" s="141" t="str">
        <f t="shared" si="9"/>
        <v/>
      </c>
      <c r="G292" s="141" t="str">
        <f t="shared" si="10"/>
        <v/>
      </c>
    </row>
    <row r="293" spans="1:7" x14ac:dyDescent="0.3">
      <c r="A293" s="107" t="s">
        <v>1549</v>
      </c>
      <c r="B293" s="122" t="s">
        <v>558</v>
      </c>
      <c r="C293" s="131"/>
      <c r="E293" s="110"/>
      <c r="F293" s="141" t="str">
        <f t="shared" si="9"/>
        <v/>
      </c>
      <c r="G293" s="141" t="str">
        <f t="shared" si="10"/>
        <v/>
      </c>
    </row>
    <row r="294" spans="1:7" x14ac:dyDescent="0.3">
      <c r="A294" s="107" t="s">
        <v>1550</v>
      </c>
      <c r="B294" s="122" t="s">
        <v>558</v>
      </c>
      <c r="C294" s="131"/>
      <c r="E294" s="110"/>
      <c r="F294" s="141" t="str">
        <f t="shared" si="9"/>
        <v/>
      </c>
      <c r="G294" s="141" t="str">
        <f t="shared" si="10"/>
        <v/>
      </c>
    </row>
    <row r="295" spans="1:7" x14ac:dyDescent="0.3">
      <c r="A295" s="107" t="s">
        <v>1551</v>
      </c>
      <c r="B295" s="122" t="s">
        <v>558</v>
      </c>
      <c r="C295" s="131"/>
      <c r="E295" s="110"/>
      <c r="F295" s="141" t="str">
        <f t="shared" si="9"/>
        <v/>
      </c>
      <c r="G295" s="141" t="str">
        <f t="shared" si="10"/>
        <v/>
      </c>
    </row>
    <row r="296" spans="1:7" x14ac:dyDescent="0.3">
      <c r="A296" s="107" t="s">
        <v>1552</v>
      </c>
      <c r="B296" s="122" t="s">
        <v>558</v>
      </c>
      <c r="C296" s="131"/>
      <c r="E296" s="110"/>
      <c r="F296" s="141" t="str">
        <f t="shared" si="9"/>
        <v/>
      </c>
      <c r="G296" s="141" t="str">
        <f t="shared" si="10"/>
        <v/>
      </c>
    </row>
    <row r="297" spans="1:7" x14ac:dyDescent="0.3">
      <c r="A297" s="107" t="s">
        <v>1553</v>
      </c>
      <c r="B297" s="122" t="s">
        <v>558</v>
      </c>
      <c r="C297" s="131"/>
      <c r="E297" s="110"/>
      <c r="F297" s="141" t="str">
        <f t="shared" si="9"/>
        <v/>
      </c>
      <c r="G297" s="141" t="str">
        <f t="shared" si="10"/>
        <v/>
      </c>
    </row>
    <row r="298" spans="1:7" x14ac:dyDescent="0.3">
      <c r="A298" s="107" t="s">
        <v>1554</v>
      </c>
      <c r="B298" s="122" t="s">
        <v>558</v>
      </c>
      <c r="C298" s="131"/>
      <c r="E298" s="110"/>
      <c r="F298" s="141" t="str">
        <f t="shared" si="9"/>
        <v/>
      </c>
      <c r="G298" s="141" t="str">
        <f t="shared" si="10"/>
        <v/>
      </c>
    </row>
    <row r="299" spans="1:7" x14ac:dyDescent="0.3">
      <c r="A299" s="107" t="s">
        <v>1555</v>
      </c>
      <c r="B299" s="122" t="s">
        <v>558</v>
      </c>
      <c r="C299" s="131"/>
      <c r="E299" s="110"/>
      <c r="F299" s="141" t="str">
        <f t="shared" si="9"/>
        <v/>
      </c>
      <c r="G299" s="141" t="str">
        <f t="shared" si="10"/>
        <v/>
      </c>
    </row>
    <row r="300" spans="1:7" x14ac:dyDescent="0.3">
      <c r="A300" s="107" t="s">
        <v>1556</v>
      </c>
      <c r="B300" s="122" t="s">
        <v>558</v>
      </c>
      <c r="C300" s="131"/>
      <c r="E300" s="110"/>
      <c r="F300" s="141" t="str">
        <f t="shared" si="9"/>
        <v/>
      </c>
      <c r="G300" s="141" t="str">
        <f t="shared" si="10"/>
        <v/>
      </c>
    </row>
    <row r="301" spans="1:7" x14ac:dyDescent="0.3">
      <c r="A301" s="107" t="s">
        <v>1557</v>
      </c>
      <c r="B301" s="122" t="s">
        <v>558</v>
      </c>
      <c r="C301" s="131"/>
      <c r="E301" s="110"/>
      <c r="F301" s="141" t="str">
        <f t="shared" si="9"/>
        <v/>
      </c>
      <c r="G301" s="141" t="str">
        <f t="shared" si="10"/>
        <v/>
      </c>
    </row>
    <row r="302" spans="1:7" x14ac:dyDescent="0.3">
      <c r="A302" s="107" t="s">
        <v>1558</v>
      </c>
      <c r="B302" s="122" t="s">
        <v>558</v>
      </c>
      <c r="C302" s="131"/>
      <c r="E302" s="110"/>
      <c r="F302" s="141" t="str">
        <f t="shared" si="9"/>
        <v/>
      </c>
      <c r="G302" s="141" t="str">
        <f t="shared" si="10"/>
        <v/>
      </c>
    </row>
    <row r="303" spans="1:7" x14ac:dyDescent="0.3">
      <c r="A303" s="107" t="s">
        <v>1559</v>
      </c>
      <c r="B303" s="122" t="s">
        <v>558</v>
      </c>
      <c r="C303" s="131"/>
      <c r="E303" s="110"/>
      <c r="F303" s="141" t="str">
        <f t="shared" si="9"/>
        <v/>
      </c>
      <c r="G303" s="141" t="str">
        <f t="shared" si="10"/>
        <v/>
      </c>
    </row>
    <row r="304" spans="1:7" x14ac:dyDescent="0.3">
      <c r="A304" s="107" t="s">
        <v>1560</v>
      </c>
      <c r="B304" s="122" t="s">
        <v>1561</v>
      </c>
      <c r="C304" s="131"/>
      <c r="E304" s="110"/>
      <c r="F304" s="141" t="str">
        <f t="shared" si="9"/>
        <v/>
      </c>
      <c r="G304" s="141" t="str">
        <f t="shared" si="10"/>
        <v/>
      </c>
    </row>
    <row r="305" spans="1:7" x14ac:dyDescent="0.3">
      <c r="A305" s="107" t="s">
        <v>1562</v>
      </c>
      <c r="B305" s="122" t="s">
        <v>68</v>
      </c>
      <c r="C305" s="129">
        <f>SUM(C287:C304)</f>
        <v>0</v>
      </c>
      <c r="D305" s="107">
        <f>SUM(D287:D304)</f>
        <v>0</v>
      </c>
      <c r="E305" s="110"/>
      <c r="F305" s="202">
        <f>SUM(F287:F304)</f>
        <v>0</v>
      </c>
      <c r="G305" s="202">
        <f>SUM(G287:G304)</f>
        <v>0</v>
      </c>
    </row>
    <row r="306" spans="1:7" x14ac:dyDescent="0.3">
      <c r="A306" s="107" t="s">
        <v>1563</v>
      </c>
      <c r="B306" s="122"/>
      <c r="E306" s="110"/>
      <c r="F306" s="110"/>
      <c r="G306" s="110"/>
    </row>
    <row r="307" spans="1:7" x14ac:dyDescent="0.3">
      <c r="A307" s="107" t="s">
        <v>1564</v>
      </c>
      <c r="B307" s="122"/>
      <c r="E307" s="110"/>
      <c r="F307" s="110"/>
      <c r="G307" s="110"/>
    </row>
    <row r="308" spans="1:7" x14ac:dyDescent="0.3">
      <c r="A308" s="107" t="s">
        <v>1565</v>
      </c>
      <c r="B308" s="122"/>
      <c r="E308" s="110"/>
      <c r="F308" s="110"/>
      <c r="G308" s="110"/>
    </row>
    <row r="309" spans="1:7" ht="29" x14ac:dyDescent="0.3">
      <c r="A309" s="126"/>
      <c r="B309" s="126" t="s">
        <v>1566</v>
      </c>
      <c r="C309" s="126" t="s">
        <v>55</v>
      </c>
      <c r="D309" s="126" t="s">
        <v>1541</v>
      </c>
      <c r="E309" s="126"/>
      <c r="F309" s="126" t="s">
        <v>440</v>
      </c>
      <c r="G309" s="126" t="s">
        <v>1542</v>
      </c>
    </row>
    <row r="310" spans="1:7" x14ac:dyDescent="0.3">
      <c r="A310" s="107" t="s">
        <v>1567</v>
      </c>
      <c r="B310" s="122" t="s">
        <v>558</v>
      </c>
      <c r="C310" s="131"/>
      <c r="E310" s="110"/>
      <c r="F310" s="141" t="str">
        <f>IF($C$328=0,"",IF(C310="[For completion]","",C310/$C$328))</f>
        <v/>
      </c>
      <c r="G310" s="141" t="str">
        <f>IF($D$328=0,"",IF(D310="[For completion]","",D310/$D$328))</f>
        <v/>
      </c>
    </row>
    <row r="311" spans="1:7" x14ac:dyDescent="0.3">
      <c r="A311" s="107" t="s">
        <v>1568</v>
      </c>
      <c r="B311" s="122" t="s">
        <v>558</v>
      </c>
      <c r="C311" s="131"/>
      <c r="E311" s="110"/>
      <c r="F311" s="141" t="str">
        <f t="shared" ref="F311:F327" si="11">IF($C$328=0,"",IF(C311="[For completion]","",C311/$C$328))</f>
        <v/>
      </c>
      <c r="G311" s="141" t="str">
        <f t="shared" ref="G311:G327" si="12">IF($D$328=0,"",IF(D311="[For completion]","",D311/$D$328))</f>
        <v/>
      </c>
    </row>
    <row r="312" spans="1:7" x14ac:dyDescent="0.3">
      <c r="A312" s="107" t="s">
        <v>1569</v>
      </c>
      <c r="B312" s="122" t="s">
        <v>558</v>
      </c>
      <c r="C312" s="131"/>
      <c r="E312" s="110"/>
      <c r="F312" s="141" t="str">
        <f t="shared" si="11"/>
        <v/>
      </c>
      <c r="G312" s="141" t="str">
        <f t="shared" si="12"/>
        <v/>
      </c>
    </row>
    <row r="313" spans="1:7" x14ac:dyDescent="0.3">
      <c r="A313" s="107" t="s">
        <v>1570</v>
      </c>
      <c r="B313" s="122" t="s">
        <v>558</v>
      </c>
      <c r="C313" s="131"/>
      <c r="E313" s="110"/>
      <c r="F313" s="141" t="str">
        <f t="shared" si="11"/>
        <v/>
      </c>
      <c r="G313" s="141" t="str">
        <f t="shared" si="12"/>
        <v/>
      </c>
    </row>
    <row r="314" spans="1:7" x14ac:dyDescent="0.3">
      <c r="A314" s="107" t="s">
        <v>1571</v>
      </c>
      <c r="B314" s="122" t="s">
        <v>558</v>
      </c>
      <c r="C314" s="131"/>
      <c r="E314" s="110"/>
      <c r="F314" s="141" t="str">
        <f t="shared" si="11"/>
        <v/>
      </c>
      <c r="G314" s="141" t="str">
        <f t="shared" si="12"/>
        <v/>
      </c>
    </row>
    <row r="315" spans="1:7" x14ac:dyDescent="0.3">
      <c r="A315" s="107" t="s">
        <v>1572</v>
      </c>
      <c r="B315" s="122" t="s">
        <v>558</v>
      </c>
      <c r="C315" s="131"/>
      <c r="E315" s="110"/>
      <c r="F315" s="141" t="str">
        <f t="shared" si="11"/>
        <v/>
      </c>
      <c r="G315" s="141" t="str">
        <f t="shared" si="12"/>
        <v/>
      </c>
    </row>
    <row r="316" spans="1:7" x14ac:dyDescent="0.3">
      <c r="A316" s="107" t="s">
        <v>1573</v>
      </c>
      <c r="B316" s="122" t="s">
        <v>558</v>
      </c>
      <c r="C316" s="131"/>
      <c r="E316" s="110"/>
      <c r="F316" s="141" t="str">
        <f t="shared" si="11"/>
        <v/>
      </c>
      <c r="G316" s="141" t="str">
        <f t="shared" si="12"/>
        <v/>
      </c>
    </row>
    <row r="317" spans="1:7" x14ac:dyDescent="0.3">
      <c r="A317" s="107" t="s">
        <v>1574</v>
      </c>
      <c r="B317" s="122" t="s">
        <v>558</v>
      </c>
      <c r="C317" s="131"/>
      <c r="E317" s="110"/>
      <c r="F317" s="141" t="str">
        <f t="shared" si="11"/>
        <v/>
      </c>
      <c r="G317" s="141" t="str">
        <f t="shared" si="12"/>
        <v/>
      </c>
    </row>
    <row r="318" spans="1:7" x14ac:dyDescent="0.3">
      <c r="A318" s="107" t="s">
        <v>1575</v>
      </c>
      <c r="B318" s="122" t="s">
        <v>558</v>
      </c>
      <c r="C318" s="131"/>
      <c r="E318" s="110"/>
      <c r="F318" s="141" t="str">
        <f t="shared" si="11"/>
        <v/>
      </c>
      <c r="G318" s="141" t="str">
        <f t="shared" si="12"/>
        <v/>
      </c>
    </row>
    <row r="319" spans="1:7" x14ac:dyDescent="0.3">
      <c r="A319" s="107" t="s">
        <v>1576</v>
      </c>
      <c r="B319" s="122" t="s">
        <v>558</v>
      </c>
      <c r="C319" s="131"/>
      <c r="E319" s="110"/>
      <c r="F319" s="141" t="str">
        <f t="shared" si="11"/>
        <v/>
      </c>
      <c r="G319" s="141" t="str">
        <f t="shared" si="12"/>
        <v/>
      </c>
    </row>
    <row r="320" spans="1:7" x14ac:dyDescent="0.3">
      <c r="A320" s="107" t="s">
        <v>1577</v>
      </c>
      <c r="B320" s="122" t="s">
        <v>558</v>
      </c>
      <c r="C320" s="131"/>
      <c r="E320" s="110"/>
      <c r="F320" s="141" t="str">
        <f t="shared" si="11"/>
        <v/>
      </c>
      <c r="G320" s="141" t="str">
        <f t="shared" si="12"/>
        <v/>
      </c>
    </row>
    <row r="321" spans="1:7" x14ac:dyDescent="0.3">
      <c r="A321" s="107" t="s">
        <v>1578</v>
      </c>
      <c r="B321" s="122" t="s">
        <v>558</v>
      </c>
      <c r="C321" s="131"/>
      <c r="E321" s="110"/>
      <c r="F321" s="141" t="str">
        <f>IF($C$328=0,"",IF(C321="[For completion]","",C321/$C$328))</f>
        <v/>
      </c>
      <c r="G321" s="141" t="str">
        <f t="shared" si="12"/>
        <v/>
      </c>
    </row>
    <row r="322" spans="1:7" x14ac:dyDescent="0.3">
      <c r="A322" s="107" t="s">
        <v>1579</v>
      </c>
      <c r="B322" s="122" t="s">
        <v>558</v>
      </c>
      <c r="C322" s="131"/>
      <c r="E322" s="110"/>
      <c r="F322" s="141" t="str">
        <f t="shared" si="11"/>
        <v/>
      </c>
      <c r="G322" s="141" t="str">
        <f t="shared" si="12"/>
        <v/>
      </c>
    </row>
    <row r="323" spans="1:7" x14ac:dyDescent="0.3">
      <c r="A323" s="107" t="s">
        <v>1580</v>
      </c>
      <c r="B323" s="122" t="s">
        <v>558</v>
      </c>
      <c r="C323" s="131"/>
      <c r="E323" s="110"/>
      <c r="F323" s="141" t="str">
        <f t="shared" si="11"/>
        <v/>
      </c>
      <c r="G323" s="141" t="str">
        <f t="shared" si="12"/>
        <v/>
      </c>
    </row>
    <row r="324" spans="1:7" x14ac:dyDescent="0.3">
      <c r="A324" s="107" t="s">
        <v>1581</v>
      </c>
      <c r="B324" s="122" t="s">
        <v>558</v>
      </c>
      <c r="C324" s="131"/>
      <c r="E324" s="110"/>
      <c r="F324" s="141" t="str">
        <f t="shared" si="11"/>
        <v/>
      </c>
      <c r="G324" s="141" t="str">
        <f t="shared" si="12"/>
        <v/>
      </c>
    </row>
    <row r="325" spans="1:7" x14ac:dyDescent="0.3">
      <c r="A325" s="107" t="s">
        <v>1582</v>
      </c>
      <c r="B325" s="122" t="s">
        <v>558</v>
      </c>
      <c r="C325" s="131"/>
      <c r="E325" s="110"/>
      <c r="F325" s="141" t="str">
        <f t="shared" si="11"/>
        <v/>
      </c>
      <c r="G325" s="141" t="str">
        <f t="shared" si="12"/>
        <v/>
      </c>
    </row>
    <row r="326" spans="1:7" x14ac:dyDescent="0.3">
      <c r="A326" s="107" t="s">
        <v>1583</v>
      </c>
      <c r="B326" s="122" t="s">
        <v>558</v>
      </c>
      <c r="C326" s="131"/>
      <c r="E326" s="110"/>
      <c r="F326" s="141" t="str">
        <f t="shared" si="11"/>
        <v/>
      </c>
      <c r="G326" s="141" t="str">
        <f t="shared" si="12"/>
        <v/>
      </c>
    </row>
    <row r="327" spans="1:7" x14ac:dyDescent="0.3">
      <c r="A327" s="107" t="s">
        <v>1584</v>
      </c>
      <c r="B327" s="122" t="s">
        <v>1561</v>
      </c>
      <c r="C327" s="131"/>
      <c r="E327" s="110"/>
      <c r="F327" s="141" t="str">
        <f t="shared" si="11"/>
        <v/>
      </c>
      <c r="G327" s="141" t="str">
        <f t="shared" si="12"/>
        <v/>
      </c>
    </row>
    <row r="328" spans="1:7" x14ac:dyDescent="0.3">
      <c r="A328" s="107" t="s">
        <v>1585</v>
      </c>
      <c r="B328" s="122" t="s">
        <v>68</v>
      </c>
      <c r="C328" s="129">
        <f>SUM(C310:C327)</f>
        <v>0</v>
      </c>
      <c r="D328" s="107">
        <f>SUM(D310:D327)</f>
        <v>0</v>
      </c>
      <c r="E328" s="110"/>
      <c r="F328" s="202">
        <f>SUM(F310:F327)</f>
        <v>0</v>
      </c>
      <c r="G328" s="202">
        <f>SUM(G310:G327)</f>
        <v>0</v>
      </c>
    </row>
    <row r="329" spans="1:7" x14ac:dyDescent="0.3">
      <c r="A329" s="107" t="s">
        <v>1586</v>
      </c>
      <c r="B329" s="122"/>
      <c r="E329" s="110"/>
      <c r="F329" s="110"/>
      <c r="G329" s="110"/>
    </row>
    <row r="330" spans="1:7" x14ac:dyDescent="0.3">
      <c r="A330" s="107" t="s">
        <v>1587</v>
      </c>
      <c r="B330" s="122"/>
      <c r="E330" s="110"/>
      <c r="F330" s="110"/>
      <c r="G330" s="110"/>
    </row>
    <row r="331" spans="1:7" x14ac:dyDescent="0.3">
      <c r="A331" s="107" t="s">
        <v>1588</v>
      </c>
      <c r="B331" s="122"/>
      <c r="E331" s="110"/>
      <c r="F331" s="110"/>
      <c r="G331" s="110"/>
    </row>
    <row r="332" spans="1:7" x14ac:dyDescent="0.3">
      <c r="A332" s="126"/>
      <c r="B332" s="126" t="s">
        <v>1589</v>
      </c>
      <c r="C332" s="126" t="s">
        <v>55</v>
      </c>
      <c r="D332" s="126" t="s">
        <v>1541</v>
      </c>
      <c r="E332" s="126"/>
      <c r="F332" s="126" t="s">
        <v>440</v>
      </c>
      <c r="G332" s="126" t="s">
        <v>1542</v>
      </c>
    </row>
    <row r="333" spans="1:7" x14ac:dyDescent="0.3">
      <c r="A333" s="107" t="s">
        <v>1590</v>
      </c>
      <c r="B333" s="122" t="s">
        <v>1591</v>
      </c>
      <c r="C333" s="131"/>
      <c r="E333" s="110"/>
      <c r="F333" s="141" t="str">
        <f>IF($C$346=0,"",IF(C333="[For completion]","",C333/$C$346))</f>
        <v/>
      </c>
      <c r="G333" s="141" t="str">
        <f>IF($D$346=0,"",IF(D333="[For completion]","",D333/$D$346))</f>
        <v/>
      </c>
    </row>
    <row r="334" spans="1:7" x14ac:dyDescent="0.3">
      <c r="A334" s="107" t="s">
        <v>1592</v>
      </c>
      <c r="B334" s="122" t="s">
        <v>1593</v>
      </c>
      <c r="C334" s="131"/>
      <c r="E334" s="110"/>
      <c r="F334" s="141" t="str">
        <f t="shared" ref="F334:F345" si="13">IF($C$346=0,"",IF(C334="[For completion]","",C334/$C$346))</f>
        <v/>
      </c>
      <c r="G334" s="141" t="str">
        <f t="shared" ref="G334:G345" si="14">IF($D$346=0,"",IF(D334="[For completion]","",D334/$D$346))</f>
        <v/>
      </c>
    </row>
    <row r="335" spans="1:7" x14ac:dyDescent="0.3">
      <c r="A335" s="107" t="s">
        <v>1594</v>
      </c>
      <c r="B335" s="122" t="s">
        <v>1595</v>
      </c>
      <c r="C335" s="131"/>
      <c r="E335" s="110"/>
      <c r="F335" s="141" t="str">
        <f t="shared" si="13"/>
        <v/>
      </c>
      <c r="G335" s="141" t="str">
        <f t="shared" si="14"/>
        <v/>
      </c>
    </row>
    <row r="336" spans="1:7" x14ac:dyDescent="0.3">
      <c r="A336" s="107" t="s">
        <v>1596</v>
      </c>
      <c r="B336" s="122" t="s">
        <v>1597</v>
      </c>
      <c r="C336" s="131"/>
      <c r="E336" s="110"/>
      <c r="F336" s="141" t="str">
        <f t="shared" si="13"/>
        <v/>
      </c>
      <c r="G336" s="141" t="str">
        <f t="shared" si="14"/>
        <v/>
      </c>
    </row>
    <row r="337" spans="1:7" x14ac:dyDescent="0.3">
      <c r="A337" s="107" t="s">
        <v>1598</v>
      </c>
      <c r="B337" s="122" t="s">
        <v>1599</v>
      </c>
      <c r="C337" s="131"/>
      <c r="E337" s="110"/>
      <c r="F337" s="141" t="str">
        <f t="shared" si="13"/>
        <v/>
      </c>
      <c r="G337" s="141" t="str">
        <f t="shared" si="14"/>
        <v/>
      </c>
    </row>
    <row r="338" spans="1:7" x14ac:dyDescent="0.3">
      <c r="A338" s="107" t="s">
        <v>1600</v>
      </c>
      <c r="B338" s="122" t="s">
        <v>1601</v>
      </c>
      <c r="C338" s="131"/>
      <c r="E338" s="110"/>
      <c r="F338" s="141" t="str">
        <f t="shared" si="13"/>
        <v/>
      </c>
      <c r="G338" s="141" t="str">
        <f t="shared" si="14"/>
        <v/>
      </c>
    </row>
    <row r="339" spans="1:7" x14ac:dyDescent="0.3">
      <c r="A339" s="107" t="s">
        <v>1602</v>
      </c>
      <c r="B339" s="122" t="s">
        <v>1603</v>
      </c>
      <c r="C339" s="131"/>
      <c r="E339" s="110"/>
      <c r="F339" s="141" t="str">
        <f t="shared" si="13"/>
        <v/>
      </c>
      <c r="G339" s="141" t="str">
        <f t="shared" si="14"/>
        <v/>
      </c>
    </row>
    <row r="340" spans="1:7" x14ac:dyDescent="0.3">
      <c r="A340" s="107" t="s">
        <v>1604</v>
      </c>
      <c r="B340" s="122" t="s">
        <v>1605</v>
      </c>
      <c r="C340" s="131"/>
      <c r="E340" s="110"/>
      <c r="F340" s="141" t="str">
        <f t="shared" si="13"/>
        <v/>
      </c>
      <c r="G340" s="141" t="str">
        <f t="shared" si="14"/>
        <v/>
      </c>
    </row>
    <row r="341" spans="1:7" x14ac:dyDescent="0.3">
      <c r="A341" s="107" t="s">
        <v>1606</v>
      </c>
      <c r="B341" s="122" t="s">
        <v>1607</v>
      </c>
      <c r="C341" s="131"/>
      <c r="E341" s="110"/>
      <c r="F341" s="141" t="str">
        <f t="shared" si="13"/>
        <v/>
      </c>
      <c r="G341" s="141" t="str">
        <f t="shared" si="14"/>
        <v/>
      </c>
    </row>
    <row r="342" spans="1:7" x14ac:dyDescent="0.3">
      <c r="A342" s="107" t="s">
        <v>1608</v>
      </c>
      <c r="B342" s="107" t="s">
        <v>1609</v>
      </c>
      <c r="C342" s="131"/>
      <c r="E342" s="102"/>
      <c r="F342" s="141" t="str">
        <f t="shared" si="13"/>
        <v/>
      </c>
      <c r="G342" s="141" t="str">
        <f t="shared" si="14"/>
        <v/>
      </c>
    </row>
    <row r="343" spans="1:7" x14ac:dyDescent="0.3">
      <c r="A343" s="107" t="s">
        <v>1610</v>
      </c>
      <c r="B343" s="107" t="s">
        <v>1611</v>
      </c>
      <c r="C343" s="131"/>
      <c r="E343" s="102"/>
      <c r="F343" s="141" t="str">
        <f t="shared" si="13"/>
        <v/>
      </c>
      <c r="G343" s="141" t="str">
        <f t="shared" si="14"/>
        <v/>
      </c>
    </row>
    <row r="344" spans="1:7" x14ac:dyDescent="0.3">
      <c r="A344" s="107" t="s">
        <v>1612</v>
      </c>
      <c r="B344" s="122" t="s">
        <v>1613</v>
      </c>
      <c r="C344" s="131"/>
      <c r="E344" s="110"/>
      <c r="F344" s="141" t="str">
        <f t="shared" si="13"/>
        <v/>
      </c>
      <c r="G344" s="141" t="str">
        <f t="shared" si="14"/>
        <v/>
      </c>
    </row>
    <row r="345" spans="1:7" x14ac:dyDescent="0.3">
      <c r="A345" s="107" t="s">
        <v>1614</v>
      </c>
      <c r="B345" s="107" t="s">
        <v>1561</v>
      </c>
      <c r="C345" s="131"/>
      <c r="E345" s="102"/>
      <c r="F345" s="141" t="str">
        <f t="shared" si="13"/>
        <v/>
      </c>
      <c r="G345" s="141" t="str">
        <f t="shared" si="14"/>
        <v/>
      </c>
    </row>
    <row r="346" spans="1:7" x14ac:dyDescent="0.3">
      <c r="A346" s="107" t="s">
        <v>1615</v>
      </c>
      <c r="B346" s="122" t="s">
        <v>68</v>
      </c>
      <c r="C346" s="129">
        <f>SUM(C333:C345)</f>
        <v>0</v>
      </c>
      <c r="D346" s="107">
        <f>SUM(D333:D345)</f>
        <v>0</v>
      </c>
      <c r="E346" s="110"/>
      <c r="F346" s="202">
        <f>SUM(F333:F345)</f>
        <v>0</v>
      </c>
      <c r="G346" s="202">
        <f>SUM(G333:G345)</f>
        <v>0</v>
      </c>
    </row>
    <row r="347" spans="1:7" x14ac:dyDescent="0.3">
      <c r="A347" s="107" t="s">
        <v>1616</v>
      </c>
      <c r="B347" s="122"/>
      <c r="C347" s="131"/>
      <c r="E347" s="110"/>
      <c r="F347" s="184"/>
      <c r="G347" s="184"/>
    </row>
    <row r="348" spans="1:7" x14ac:dyDescent="0.3">
      <c r="A348" s="107" t="s">
        <v>1617</v>
      </c>
      <c r="B348" s="122"/>
      <c r="C348" s="131"/>
      <c r="E348" s="110"/>
      <c r="F348" s="184"/>
      <c r="G348" s="184"/>
    </row>
    <row r="349" spans="1:7" x14ac:dyDescent="0.3">
      <c r="A349" s="107" t="s">
        <v>1618</v>
      </c>
      <c r="B349" s="102"/>
      <c r="C349" s="102"/>
      <c r="D349" s="102"/>
      <c r="E349" s="102"/>
      <c r="F349" s="102"/>
      <c r="G349" s="102"/>
    </row>
    <row r="350" spans="1:7" x14ac:dyDescent="0.3">
      <c r="A350" s="107" t="s">
        <v>1619</v>
      </c>
      <c r="B350" s="102"/>
      <c r="C350" s="102"/>
      <c r="D350" s="102"/>
      <c r="E350" s="102"/>
      <c r="F350" s="102"/>
      <c r="G350" s="102"/>
    </row>
    <row r="351" spans="1:7" x14ac:dyDescent="0.3">
      <c r="A351" s="107" t="s">
        <v>1620</v>
      </c>
      <c r="B351" s="122"/>
      <c r="C351" s="131"/>
      <c r="E351" s="110"/>
      <c r="F351" s="184"/>
      <c r="G351" s="184"/>
    </row>
    <row r="352" spans="1:7" x14ac:dyDescent="0.3">
      <c r="A352" s="107" t="s">
        <v>1621</v>
      </c>
      <c r="B352" s="122"/>
      <c r="C352" s="131"/>
      <c r="E352" s="110"/>
      <c r="F352" s="184"/>
      <c r="G352" s="184"/>
    </row>
    <row r="353" spans="1:7" x14ac:dyDescent="0.3">
      <c r="A353" s="107" t="s">
        <v>1622</v>
      </c>
      <c r="B353" s="122"/>
      <c r="C353" s="131"/>
      <c r="E353" s="110"/>
      <c r="F353" s="184"/>
      <c r="G353" s="184"/>
    </row>
    <row r="354" spans="1:7" x14ac:dyDescent="0.3">
      <c r="A354" s="107" t="s">
        <v>1623</v>
      </c>
      <c r="B354" s="122"/>
      <c r="C354" s="131"/>
      <c r="E354" s="110"/>
      <c r="F354" s="184"/>
      <c r="G354" s="184"/>
    </row>
    <row r="355" spans="1:7" x14ac:dyDescent="0.3">
      <c r="A355" s="107" t="s">
        <v>1624</v>
      </c>
      <c r="B355" s="122"/>
      <c r="E355" s="110"/>
      <c r="F355" s="110"/>
      <c r="G355" s="110"/>
    </row>
    <row r="356" spans="1:7" x14ac:dyDescent="0.3">
      <c r="A356" s="107" t="s">
        <v>1625</v>
      </c>
      <c r="B356" s="122"/>
      <c r="E356" s="110"/>
      <c r="F356" s="110"/>
      <c r="G356" s="110"/>
    </row>
    <row r="357" spans="1:7" x14ac:dyDescent="0.3">
      <c r="A357" s="126"/>
      <c r="B357" s="126" t="s">
        <v>1626</v>
      </c>
      <c r="C357" s="126" t="s">
        <v>55</v>
      </c>
      <c r="D357" s="126" t="s">
        <v>1541</v>
      </c>
      <c r="E357" s="126"/>
      <c r="F357" s="126" t="s">
        <v>440</v>
      </c>
      <c r="G357" s="126" t="s">
        <v>1542</v>
      </c>
    </row>
    <row r="358" spans="1:7" x14ac:dyDescent="0.3">
      <c r="A358" s="107" t="s">
        <v>1627</v>
      </c>
      <c r="B358" s="122" t="s">
        <v>1628</v>
      </c>
      <c r="C358" s="131"/>
      <c r="E358" s="110"/>
      <c r="F358" s="141" t="str">
        <f>IF($C$365=0,"",IF(C358="[For completion]","",C358/$C$365))</f>
        <v/>
      </c>
      <c r="G358" s="141" t="str">
        <f>IF($D$365=0,"",IF(D358="[For completion]","",D358/$D$365))</f>
        <v/>
      </c>
    </row>
    <row r="359" spans="1:7" x14ac:dyDescent="0.3">
      <c r="A359" s="107" t="s">
        <v>1629</v>
      </c>
      <c r="B359" s="203" t="s">
        <v>1630</v>
      </c>
      <c r="C359" s="131"/>
      <c r="E359" s="110"/>
      <c r="F359" s="141" t="str">
        <f t="shared" ref="F359:F364" si="15">IF($C$365=0,"",IF(C359="[For completion]","",C359/$C$365))</f>
        <v/>
      </c>
      <c r="G359" s="141" t="str">
        <f t="shared" ref="G359:G364" si="16">IF($D$365=0,"",IF(D359="[For completion]","",D359/$D$365))</f>
        <v/>
      </c>
    </row>
    <row r="360" spans="1:7" x14ac:dyDescent="0.3">
      <c r="A360" s="107" t="s">
        <v>1631</v>
      </c>
      <c r="B360" s="122" t="s">
        <v>1632</v>
      </c>
      <c r="C360" s="131"/>
      <c r="E360" s="110"/>
      <c r="F360" s="141" t="str">
        <f t="shared" si="15"/>
        <v/>
      </c>
      <c r="G360" s="141" t="str">
        <f t="shared" si="16"/>
        <v/>
      </c>
    </row>
    <row r="361" spans="1:7" x14ac:dyDescent="0.3">
      <c r="A361" s="107" t="s">
        <v>1633</v>
      </c>
      <c r="B361" s="122" t="s">
        <v>1634</v>
      </c>
      <c r="C361" s="131"/>
      <c r="E361" s="110"/>
      <c r="F361" s="141" t="str">
        <f t="shared" si="15"/>
        <v/>
      </c>
      <c r="G361" s="141" t="str">
        <f t="shared" si="16"/>
        <v/>
      </c>
    </row>
    <row r="362" spans="1:7" x14ac:dyDescent="0.3">
      <c r="A362" s="107" t="s">
        <v>1635</v>
      </c>
      <c r="B362" s="122" t="s">
        <v>1636</v>
      </c>
      <c r="C362" s="131"/>
      <c r="E362" s="110"/>
      <c r="F362" s="141" t="str">
        <f t="shared" si="15"/>
        <v/>
      </c>
      <c r="G362" s="141" t="str">
        <f t="shared" si="16"/>
        <v/>
      </c>
    </row>
    <row r="363" spans="1:7" x14ac:dyDescent="0.3">
      <c r="A363" s="107" t="s">
        <v>1637</v>
      </c>
      <c r="B363" s="122" t="s">
        <v>1638</v>
      </c>
      <c r="C363" s="131"/>
      <c r="E363" s="110"/>
      <c r="F363" s="141" t="str">
        <f t="shared" si="15"/>
        <v/>
      </c>
      <c r="G363" s="141" t="str">
        <f t="shared" si="16"/>
        <v/>
      </c>
    </row>
    <row r="364" spans="1:7" x14ac:dyDescent="0.3">
      <c r="A364" s="107" t="s">
        <v>1639</v>
      </c>
      <c r="B364" s="122" t="s">
        <v>1640</v>
      </c>
      <c r="C364" s="131"/>
      <c r="E364" s="110"/>
      <c r="F364" s="141" t="str">
        <f t="shared" si="15"/>
        <v/>
      </c>
      <c r="G364" s="141" t="str">
        <f t="shared" si="16"/>
        <v/>
      </c>
    </row>
    <row r="365" spans="1:7" x14ac:dyDescent="0.3">
      <c r="A365" s="107" t="s">
        <v>1641</v>
      </c>
      <c r="B365" s="122" t="s">
        <v>68</v>
      </c>
      <c r="C365" s="129">
        <f>SUM(C358:C364)</f>
        <v>0</v>
      </c>
      <c r="D365" s="107">
        <f>SUM(D358:D364)</f>
        <v>0</v>
      </c>
      <c r="E365" s="110"/>
      <c r="F365" s="202">
        <f>SUM(F358:F364)</f>
        <v>0</v>
      </c>
      <c r="G365" s="202">
        <f>SUM(G358:G364)</f>
        <v>0</v>
      </c>
    </row>
    <row r="366" spans="1:7" x14ac:dyDescent="0.3">
      <c r="A366" s="107" t="s">
        <v>1642</v>
      </c>
      <c r="B366" s="122"/>
      <c r="E366" s="110"/>
      <c r="F366" s="110"/>
      <c r="G366" s="110"/>
    </row>
    <row r="367" spans="1:7" x14ac:dyDescent="0.3">
      <c r="A367" s="126"/>
      <c r="B367" s="126" t="s">
        <v>1643</v>
      </c>
      <c r="C367" s="126" t="s">
        <v>55</v>
      </c>
      <c r="D367" s="126" t="s">
        <v>1541</v>
      </c>
      <c r="E367" s="126"/>
      <c r="F367" s="126" t="s">
        <v>440</v>
      </c>
      <c r="G367" s="126" t="s">
        <v>1542</v>
      </c>
    </row>
    <row r="368" spans="1:7" x14ac:dyDescent="0.3">
      <c r="A368" s="107" t="s">
        <v>1644</v>
      </c>
      <c r="B368" s="122" t="s">
        <v>1645</v>
      </c>
      <c r="C368" s="131"/>
      <c r="E368" s="110"/>
      <c r="F368" s="141" t="str">
        <f>IF($C$372=0,"",IF(C368="[For completion]","",C368/$C$372))</f>
        <v/>
      </c>
      <c r="G368" s="141" t="str">
        <f>IF($D$372=0,"",IF(D368="[For completion]","",D368/$D$372))</f>
        <v/>
      </c>
    </row>
    <row r="369" spans="1:7" x14ac:dyDescent="0.3">
      <c r="A369" s="107" t="s">
        <v>1646</v>
      </c>
      <c r="B369" s="203" t="s">
        <v>1647</v>
      </c>
      <c r="C369" s="131"/>
      <c r="E369" s="110"/>
      <c r="F369" s="141" t="str">
        <f>IF($C$372=0,"",IF(C369="[For completion]","",C369/$C$372))</f>
        <v/>
      </c>
      <c r="G369" s="141" t="str">
        <f>IF($D$372=0,"",IF(D369="[For completion]","",D369/$D$372))</f>
        <v/>
      </c>
    </row>
    <row r="370" spans="1:7" x14ac:dyDescent="0.3">
      <c r="A370" s="107" t="s">
        <v>1648</v>
      </c>
      <c r="B370" s="122" t="s">
        <v>1640</v>
      </c>
      <c r="C370" s="131"/>
      <c r="E370" s="110"/>
      <c r="F370" s="141" t="str">
        <f>IF($C$372=0,"",IF(C370="[For completion]","",C370/$C$372))</f>
        <v/>
      </c>
      <c r="G370" s="141" t="str">
        <f>IF($D$372=0,"",IF(D370="[For completion]","",D370/$D$372))</f>
        <v/>
      </c>
    </row>
    <row r="371" spans="1:7" x14ac:dyDescent="0.3">
      <c r="A371" s="107" t="s">
        <v>1649</v>
      </c>
      <c r="B371" s="107" t="s">
        <v>1561</v>
      </c>
      <c r="C371" s="131"/>
      <c r="E371" s="110"/>
      <c r="F371" s="141" t="str">
        <f>IF($C$372=0,"",IF(C371="[For completion]","",C371/$C$372))</f>
        <v/>
      </c>
      <c r="G371" s="141" t="str">
        <f>IF($D$372=0,"",IF(D371="[For completion]","",D371/$D$372))</f>
        <v/>
      </c>
    </row>
    <row r="372" spans="1:7" x14ac:dyDescent="0.3">
      <c r="A372" s="107" t="s">
        <v>1650</v>
      </c>
      <c r="B372" s="122" t="s">
        <v>68</v>
      </c>
      <c r="C372" s="129">
        <f>SUM(C368:C371)</f>
        <v>0</v>
      </c>
      <c r="D372" s="107">
        <f>SUM(D368:D371)</f>
        <v>0</v>
      </c>
      <c r="E372" s="110"/>
      <c r="F372" s="202">
        <f>SUM(F368:F371)</f>
        <v>0</v>
      </c>
      <c r="G372" s="202">
        <f>SUM(G368:G371)</f>
        <v>0</v>
      </c>
    </row>
    <row r="373" spans="1:7" x14ac:dyDescent="0.3">
      <c r="A373" s="107" t="s">
        <v>1651</v>
      </c>
      <c r="B373" s="122"/>
      <c r="E373" s="110"/>
      <c r="F373" s="110"/>
      <c r="G373" s="110"/>
    </row>
    <row r="374" spans="1:7" x14ac:dyDescent="0.3">
      <c r="A374" s="126"/>
      <c r="B374" s="126" t="s">
        <v>1652</v>
      </c>
      <c r="C374" s="126" t="s">
        <v>1653</v>
      </c>
      <c r="D374" s="126" t="s">
        <v>1654</v>
      </c>
      <c r="E374" s="126"/>
      <c r="F374" s="126" t="s">
        <v>1655</v>
      </c>
      <c r="G374" s="126"/>
    </row>
    <row r="375" spans="1:7" x14ac:dyDescent="0.3">
      <c r="A375" s="107" t="s">
        <v>1656</v>
      </c>
      <c r="B375" s="122" t="s">
        <v>1628</v>
      </c>
      <c r="C375" s="204"/>
      <c r="E375" s="100"/>
      <c r="F375" s="167"/>
      <c r="G375" s="141" t="str">
        <f>IF($D$393=0,"",IF(D375="[For completion]","",D375/$D$393))</f>
        <v/>
      </c>
    </row>
    <row r="376" spans="1:7" x14ac:dyDescent="0.3">
      <c r="A376" s="107" t="s">
        <v>1657</v>
      </c>
      <c r="B376" s="122" t="s">
        <v>1630</v>
      </c>
      <c r="C376" s="204"/>
      <c r="E376" s="100"/>
      <c r="F376" s="167"/>
      <c r="G376" s="141" t="str">
        <f t="shared" ref="G376:G393" si="17">IF($D$393=0,"",IF(D376="[For completion]","",D376/$D$393))</f>
        <v/>
      </c>
    </row>
    <row r="377" spans="1:7" x14ac:dyDescent="0.3">
      <c r="A377" s="107" t="s">
        <v>1658</v>
      </c>
      <c r="B377" s="122" t="s">
        <v>1632</v>
      </c>
      <c r="C377" s="204"/>
      <c r="E377" s="100"/>
      <c r="F377" s="167"/>
      <c r="G377" s="141" t="str">
        <f t="shared" si="17"/>
        <v/>
      </c>
    </row>
    <row r="378" spans="1:7" x14ac:dyDescent="0.3">
      <c r="A378" s="107" t="s">
        <v>1659</v>
      </c>
      <c r="B378" s="122" t="s">
        <v>1634</v>
      </c>
      <c r="C378" s="204"/>
      <c r="E378" s="100"/>
      <c r="F378" s="167"/>
      <c r="G378" s="141" t="str">
        <f t="shared" si="17"/>
        <v/>
      </c>
    </row>
    <row r="379" spans="1:7" x14ac:dyDescent="0.3">
      <c r="A379" s="107" t="s">
        <v>1660</v>
      </c>
      <c r="B379" s="122" t="s">
        <v>1636</v>
      </c>
      <c r="C379" s="204"/>
      <c r="E379" s="100"/>
      <c r="F379" s="167"/>
      <c r="G379" s="141" t="str">
        <f t="shared" si="17"/>
        <v/>
      </c>
    </row>
    <row r="380" spans="1:7" x14ac:dyDescent="0.3">
      <c r="A380" s="107" t="s">
        <v>1661</v>
      </c>
      <c r="B380" s="122" t="s">
        <v>1638</v>
      </c>
      <c r="C380" s="204"/>
      <c r="E380" s="100"/>
      <c r="F380" s="167"/>
      <c r="G380" s="141" t="str">
        <f t="shared" si="17"/>
        <v/>
      </c>
    </row>
    <row r="381" spans="1:7" x14ac:dyDescent="0.3">
      <c r="A381" s="107" t="s">
        <v>1662</v>
      </c>
      <c r="B381" s="122" t="s">
        <v>1640</v>
      </c>
      <c r="C381" s="204"/>
      <c r="E381" s="100"/>
      <c r="F381" s="167"/>
      <c r="G381" s="141" t="str">
        <f t="shared" si="17"/>
        <v/>
      </c>
    </row>
    <row r="382" spans="1:7" x14ac:dyDescent="0.3">
      <c r="A382" s="107" t="s">
        <v>1663</v>
      </c>
      <c r="B382" s="122" t="s">
        <v>1561</v>
      </c>
      <c r="C382" s="204"/>
      <c r="E382" s="100"/>
      <c r="F382" s="167"/>
      <c r="G382" s="141" t="str">
        <f t="shared" si="17"/>
        <v/>
      </c>
    </row>
    <row r="383" spans="1:7" x14ac:dyDescent="0.3">
      <c r="A383" s="107" t="s">
        <v>1664</v>
      </c>
      <c r="B383" s="122" t="s">
        <v>68</v>
      </c>
      <c r="C383" s="129">
        <v>0</v>
      </c>
      <c r="D383" s="107">
        <v>0</v>
      </c>
      <c r="E383" s="100"/>
      <c r="G383" s="141" t="str">
        <f t="shared" si="17"/>
        <v/>
      </c>
    </row>
    <row r="384" spans="1:7" x14ac:dyDescent="0.3">
      <c r="A384" s="107" t="s">
        <v>1665</v>
      </c>
      <c r="B384" s="122" t="s">
        <v>1666</v>
      </c>
      <c r="F384" s="167"/>
      <c r="G384" s="141" t="str">
        <f t="shared" si="17"/>
        <v/>
      </c>
    </row>
    <row r="385" spans="1:7" hidden="1" x14ac:dyDescent="0.3">
      <c r="A385" s="107" t="s">
        <v>1667</v>
      </c>
      <c r="B385" s="122"/>
      <c r="C385" s="131"/>
      <c r="E385" s="100"/>
      <c r="F385" s="141"/>
      <c r="G385" s="141" t="str">
        <f t="shared" si="17"/>
        <v/>
      </c>
    </row>
    <row r="386" spans="1:7" hidden="1" x14ac:dyDescent="0.3">
      <c r="A386" s="107" t="s">
        <v>1668</v>
      </c>
      <c r="B386" s="122"/>
      <c r="C386" s="131"/>
      <c r="E386" s="100"/>
      <c r="F386" s="141"/>
      <c r="G386" s="141" t="str">
        <f t="shared" si="17"/>
        <v/>
      </c>
    </row>
    <row r="387" spans="1:7" hidden="1" x14ac:dyDescent="0.3">
      <c r="A387" s="107" t="s">
        <v>1669</v>
      </c>
      <c r="B387" s="122"/>
      <c r="C387" s="131"/>
      <c r="E387" s="100"/>
      <c r="F387" s="141"/>
      <c r="G387" s="141" t="str">
        <f t="shared" si="17"/>
        <v/>
      </c>
    </row>
    <row r="388" spans="1:7" hidden="1" x14ac:dyDescent="0.3">
      <c r="A388" s="107" t="s">
        <v>1670</v>
      </c>
      <c r="B388" s="122"/>
      <c r="C388" s="131"/>
      <c r="E388" s="100"/>
      <c r="F388" s="141"/>
      <c r="G388" s="141" t="str">
        <f t="shared" si="17"/>
        <v/>
      </c>
    </row>
    <row r="389" spans="1:7" hidden="1" x14ac:dyDescent="0.3">
      <c r="A389" s="107" t="s">
        <v>1671</v>
      </c>
      <c r="B389" s="122"/>
      <c r="C389" s="131"/>
      <c r="E389" s="100"/>
      <c r="F389" s="141"/>
      <c r="G389" s="141" t="str">
        <f t="shared" si="17"/>
        <v/>
      </c>
    </row>
    <row r="390" spans="1:7" hidden="1" x14ac:dyDescent="0.3">
      <c r="A390" s="107" t="s">
        <v>1672</v>
      </c>
      <c r="B390" s="122"/>
      <c r="C390" s="131"/>
      <c r="E390" s="100"/>
      <c r="F390" s="141"/>
      <c r="G390" s="141" t="str">
        <f t="shared" si="17"/>
        <v/>
      </c>
    </row>
    <row r="391" spans="1:7" hidden="1" x14ac:dyDescent="0.3">
      <c r="A391" s="107" t="s">
        <v>1673</v>
      </c>
      <c r="B391" s="122"/>
      <c r="C391" s="131"/>
      <c r="E391" s="100"/>
      <c r="F391" s="141"/>
      <c r="G391" s="141" t="str">
        <f t="shared" si="17"/>
        <v/>
      </c>
    </row>
    <row r="392" spans="1:7" hidden="1" x14ac:dyDescent="0.3">
      <c r="A392" s="107" t="s">
        <v>1674</v>
      </c>
      <c r="B392" s="122"/>
      <c r="C392" s="131"/>
      <c r="E392" s="100"/>
      <c r="F392" s="141"/>
      <c r="G392" s="141" t="str">
        <f t="shared" si="17"/>
        <v/>
      </c>
    </row>
    <row r="393" spans="1:7" hidden="1" x14ac:dyDescent="0.3">
      <c r="A393" s="107" t="s">
        <v>1675</v>
      </c>
      <c r="B393" s="122"/>
      <c r="C393" s="131"/>
      <c r="E393" s="100"/>
      <c r="F393" s="141"/>
      <c r="G393" s="141" t="str">
        <f t="shared" si="17"/>
        <v/>
      </c>
    </row>
    <row r="394" spans="1:7" hidden="1" x14ac:dyDescent="0.3">
      <c r="A394" s="107" t="s">
        <v>1676</v>
      </c>
      <c r="C394" s="205"/>
      <c r="E394" s="100"/>
      <c r="F394" s="100"/>
    </row>
    <row r="395" spans="1:7" hidden="1" x14ac:dyDescent="0.3">
      <c r="A395" s="107" t="s">
        <v>1677</v>
      </c>
      <c r="C395" s="205"/>
      <c r="E395" s="100"/>
      <c r="F395" s="100"/>
    </row>
    <row r="396" spans="1:7" hidden="1" x14ac:dyDescent="0.3">
      <c r="A396" s="107" t="s">
        <v>1678</v>
      </c>
      <c r="C396" s="205"/>
      <c r="E396" s="100"/>
      <c r="F396" s="100"/>
    </row>
    <row r="397" spans="1:7" hidden="1" x14ac:dyDescent="0.3">
      <c r="A397" s="107" t="s">
        <v>1679</v>
      </c>
      <c r="C397" s="205"/>
      <c r="E397" s="100"/>
      <c r="F397" s="100"/>
    </row>
    <row r="398" spans="1:7" hidden="1" x14ac:dyDescent="0.3">
      <c r="A398" s="107" t="s">
        <v>1680</v>
      </c>
      <c r="C398" s="205"/>
      <c r="E398" s="100"/>
      <c r="F398" s="100"/>
    </row>
    <row r="399" spans="1:7" hidden="1" x14ac:dyDescent="0.3">
      <c r="A399" s="107" t="s">
        <v>1681</v>
      </c>
      <c r="C399" s="205"/>
      <c r="E399" s="100"/>
      <c r="F399" s="100"/>
    </row>
    <row r="400" spans="1:7" hidden="1" x14ac:dyDescent="0.3">
      <c r="A400" s="107" t="s">
        <v>1682</v>
      </c>
      <c r="C400" s="205"/>
      <c r="E400" s="100"/>
      <c r="F400" s="100"/>
    </row>
    <row r="401" spans="1:6" hidden="1" x14ac:dyDescent="0.3">
      <c r="A401" s="107" t="s">
        <v>1683</v>
      </c>
      <c r="C401" s="205"/>
      <c r="E401" s="100"/>
      <c r="F401" s="100"/>
    </row>
    <row r="402" spans="1:6" hidden="1" x14ac:dyDescent="0.3">
      <c r="A402" s="107" t="s">
        <v>1684</v>
      </c>
      <c r="C402" s="205"/>
      <c r="E402" s="100"/>
      <c r="F402" s="100"/>
    </row>
    <row r="403" spans="1:6" hidden="1" x14ac:dyDescent="0.3">
      <c r="A403" s="107" t="s">
        <v>1685</v>
      </c>
      <c r="C403" s="205"/>
      <c r="E403" s="100"/>
      <c r="F403" s="100"/>
    </row>
    <row r="404" spans="1:6" hidden="1" x14ac:dyDescent="0.3">
      <c r="A404" s="107" t="s">
        <v>1686</v>
      </c>
      <c r="C404" s="205"/>
      <c r="E404" s="100"/>
      <c r="F404" s="100"/>
    </row>
    <row r="405" spans="1:6" hidden="1" x14ac:dyDescent="0.3">
      <c r="A405" s="107" t="s">
        <v>1687</v>
      </c>
      <c r="C405" s="205"/>
      <c r="E405" s="100"/>
      <c r="F405" s="100"/>
    </row>
    <row r="406" spans="1:6" hidden="1" x14ac:dyDescent="0.3">
      <c r="A406" s="107" t="s">
        <v>1688</v>
      </c>
      <c r="C406" s="205"/>
      <c r="E406" s="100"/>
      <c r="F406" s="100"/>
    </row>
    <row r="407" spans="1:6" hidden="1" x14ac:dyDescent="0.3">
      <c r="A407" s="107" t="s">
        <v>1689</v>
      </c>
      <c r="C407" s="205"/>
      <c r="E407" s="100"/>
      <c r="F407" s="100"/>
    </row>
    <row r="408" spans="1:6" hidden="1" x14ac:dyDescent="0.3">
      <c r="A408" s="107" t="s">
        <v>1690</v>
      </c>
      <c r="C408" s="205"/>
      <c r="E408" s="100"/>
      <c r="F408" s="100"/>
    </row>
    <row r="409" spans="1:6" hidden="1" x14ac:dyDescent="0.3">
      <c r="A409" s="107" t="s">
        <v>1691</v>
      </c>
      <c r="C409" s="205"/>
      <c r="E409" s="100"/>
      <c r="F409" s="100"/>
    </row>
    <row r="410" spans="1:6" hidden="1" x14ac:dyDescent="0.3">
      <c r="A410" s="107" t="s">
        <v>1692</v>
      </c>
      <c r="C410" s="205"/>
      <c r="E410" s="100"/>
      <c r="F410" s="100"/>
    </row>
    <row r="411" spans="1:6" hidden="1" x14ac:dyDescent="0.3">
      <c r="A411" s="107" t="s">
        <v>1693</v>
      </c>
      <c r="C411" s="205"/>
      <c r="E411" s="100"/>
      <c r="F411" s="100"/>
    </row>
    <row r="412" spans="1:6" hidden="1" x14ac:dyDescent="0.3">
      <c r="A412" s="107" t="s">
        <v>1694</v>
      </c>
      <c r="C412" s="205"/>
      <c r="E412" s="100"/>
      <c r="F412" s="100"/>
    </row>
    <row r="413" spans="1:6" hidden="1" x14ac:dyDescent="0.3">
      <c r="A413" s="107" t="s">
        <v>1695</v>
      </c>
      <c r="C413" s="205"/>
      <c r="E413" s="100"/>
      <c r="F413" s="100"/>
    </row>
    <row r="414" spans="1:6" hidden="1" x14ac:dyDescent="0.3">
      <c r="A414" s="107" t="s">
        <v>1696</v>
      </c>
      <c r="C414" s="205"/>
      <c r="E414" s="100"/>
      <c r="F414" s="100"/>
    </row>
    <row r="415" spans="1:6" hidden="1" x14ac:dyDescent="0.3">
      <c r="A415" s="107" t="s">
        <v>1697</v>
      </c>
      <c r="C415" s="205"/>
      <c r="E415" s="100"/>
      <c r="F415" s="100"/>
    </row>
    <row r="416" spans="1:6" hidden="1" x14ac:dyDescent="0.3">
      <c r="A416" s="107" t="s">
        <v>1698</v>
      </c>
      <c r="C416" s="205"/>
      <c r="E416" s="100"/>
      <c r="F416" s="100"/>
    </row>
    <row r="417" spans="1:7" hidden="1" x14ac:dyDescent="0.3">
      <c r="A417" s="107" t="s">
        <v>1699</v>
      </c>
      <c r="C417" s="205"/>
      <c r="E417" s="100"/>
      <c r="F417" s="100"/>
    </row>
    <row r="418" spans="1:7" hidden="1" x14ac:dyDescent="0.3">
      <c r="A418" s="107" t="s">
        <v>1700</v>
      </c>
      <c r="C418" s="205"/>
      <c r="E418" s="100"/>
      <c r="F418" s="100"/>
    </row>
    <row r="419" spans="1:7" hidden="1" x14ac:dyDescent="0.3">
      <c r="A419" s="107" t="s">
        <v>1701</v>
      </c>
      <c r="C419" s="205"/>
      <c r="E419" s="100"/>
      <c r="F419" s="100"/>
    </row>
    <row r="420" spans="1:7" hidden="1" x14ac:dyDescent="0.3">
      <c r="A420" s="107" t="s">
        <v>1702</v>
      </c>
      <c r="C420" s="205"/>
      <c r="E420" s="100"/>
      <c r="F420" s="100"/>
    </row>
    <row r="421" spans="1:7" hidden="1" x14ac:dyDescent="0.3">
      <c r="A421" s="107" t="s">
        <v>1703</v>
      </c>
      <c r="C421" s="205"/>
      <c r="E421" s="100"/>
      <c r="F421" s="100"/>
    </row>
    <row r="422" spans="1:7" hidden="1" x14ac:dyDescent="0.3">
      <c r="A422" s="107" t="s">
        <v>1704</v>
      </c>
      <c r="C422" s="205"/>
      <c r="E422" s="100"/>
      <c r="F422" s="100"/>
    </row>
    <row r="423" spans="1:7" ht="18.5" x14ac:dyDescent="0.3">
      <c r="A423" s="192"/>
      <c r="B423" s="193" t="s">
        <v>1705</v>
      </c>
      <c r="C423" s="192"/>
      <c r="D423" s="192"/>
      <c r="E423" s="192"/>
      <c r="F423" s="194"/>
      <c r="G423" s="194"/>
    </row>
    <row r="424" spans="1:7" x14ac:dyDescent="0.3">
      <c r="A424" s="125"/>
      <c r="B424" s="125" t="s">
        <v>1706</v>
      </c>
      <c r="C424" s="125" t="s">
        <v>620</v>
      </c>
      <c r="D424" s="125" t="s">
        <v>621</v>
      </c>
      <c r="E424" s="125"/>
      <c r="F424" s="125" t="s">
        <v>441</v>
      </c>
      <c r="G424" s="125" t="s">
        <v>622</v>
      </c>
    </row>
    <row r="425" spans="1:7" x14ac:dyDescent="0.3">
      <c r="A425" s="107" t="s">
        <v>1707</v>
      </c>
      <c r="B425" s="107" t="s">
        <v>624</v>
      </c>
      <c r="C425" s="131"/>
      <c r="D425" s="118"/>
      <c r="E425" s="118"/>
      <c r="F425" s="148"/>
      <c r="G425" s="148"/>
    </row>
    <row r="426" spans="1:7" x14ac:dyDescent="0.3">
      <c r="A426" s="118"/>
      <c r="D426" s="118"/>
      <c r="E426" s="118"/>
      <c r="F426" s="148"/>
      <c r="G426" s="148"/>
    </row>
    <row r="427" spans="1:7" x14ac:dyDescent="0.3">
      <c r="B427" s="107" t="s">
        <v>625</v>
      </c>
      <c r="D427" s="118"/>
      <c r="E427" s="118"/>
      <c r="F427" s="148"/>
      <c r="G427" s="148"/>
    </row>
    <row r="428" spans="1:7" hidden="1" x14ac:dyDescent="0.3">
      <c r="A428" s="107" t="s">
        <v>1708</v>
      </c>
      <c r="B428" s="122" t="s">
        <v>558</v>
      </c>
      <c r="C428" s="131"/>
      <c r="D428" s="182"/>
      <c r="E428" s="118"/>
      <c r="F428" s="141" t="str">
        <f t="shared" ref="F428:F451" si="18">IF($C$452=0,"",IF(C428="[for completion]","",C428/$C$452))</f>
        <v/>
      </c>
      <c r="G428" s="141" t="str">
        <f t="shared" ref="G428:G451" si="19">IF($D$452=0,"",IF(D428="[for completion]","",D428/$D$452))</f>
        <v/>
      </c>
    </row>
    <row r="429" spans="1:7" hidden="1" x14ac:dyDescent="0.3">
      <c r="A429" s="107" t="s">
        <v>1709</v>
      </c>
      <c r="B429" s="122" t="s">
        <v>558</v>
      </c>
      <c r="C429" s="131"/>
      <c r="D429" s="182"/>
      <c r="E429" s="118"/>
      <c r="F429" s="141" t="str">
        <f t="shared" si="18"/>
        <v/>
      </c>
      <c r="G429" s="141" t="str">
        <f t="shared" si="19"/>
        <v/>
      </c>
    </row>
    <row r="430" spans="1:7" hidden="1" x14ac:dyDescent="0.3">
      <c r="A430" s="107" t="s">
        <v>1710</v>
      </c>
      <c r="B430" s="122" t="s">
        <v>558</v>
      </c>
      <c r="C430" s="131"/>
      <c r="D430" s="182"/>
      <c r="E430" s="118"/>
      <c r="F430" s="141" t="str">
        <f t="shared" si="18"/>
        <v/>
      </c>
      <c r="G430" s="141" t="str">
        <f t="shared" si="19"/>
        <v/>
      </c>
    </row>
    <row r="431" spans="1:7" hidden="1" x14ac:dyDescent="0.3">
      <c r="A431" s="107" t="s">
        <v>1711</v>
      </c>
      <c r="B431" s="122" t="s">
        <v>558</v>
      </c>
      <c r="C431" s="131"/>
      <c r="D431" s="182"/>
      <c r="E431" s="118"/>
      <c r="F431" s="141" t="str">
        <f t="shared" si="18"/>
        <v/>
      </c>
      <c r="G431" s="141" t="str">
        <f t="shared" si="19"/>
        <v/>
      </c>
    </row>
    <row r="432" spans="1:7" hidden="1" x14ac:dyDescent="0.3">
      <c r="A432" s="107" t="s">
        <v>1712</v>
      </c>
      <c r="B432" s="122" t="s">
        <v>558</v>
      </c>
      <c r="C432" s="131"/>
      <c r="D432" s="182"/>
      <c r="E432" s="118"/>
      <c r="F432" s="141" t="str">
        <f t="shared" si="18"/>
        <v/>
      </c>
      <c r="G432" s="141" t="str">
        <f t="shared" si="19"/>
        <v/>
      </c>
    </row>
    <row r="433" spans="1:7" hidden="1" x14ac:dyDescent="0.3">
      <c r="A433" s="107" t="s">
        <v>1713</v>
      </c>
      <c r="B433" s="122" t="s">
        <v>558</v>
      </c>
      <c r="C433" s="131"/>
      <c r="D433" s="182"/>
      <c r="E433" s="118"/>
      <c r="F433" s="141" t="str">
        <f t="shared" si="18"/>
        <v/>
      </c>
      <c r="G433" s="141" t="str">
        <f t="shared" si="19"/>
        <v/>
      </c>
    </row>
    <row r="434" spans="1:7" hidden="1" x14ac:dyDescent="0.3">
      <c r="A434" s="107" t="s">
        <v>1714</v>
      </c>
      <c r="B434" s="122" t="s">
        <v>558</v>
      </c>
      <c r="C434" s="131"/>
      <c r="D434" s="182"/>
      <c r="E434" s="118"/>
      <c r="F434" s="141" t="str">
        <f t="shared" si="18"/>
        <v/>
      </c>
      <c r="G434" s="141" t="str">
        <f t="shared" si="19"/>
        <v/>
      </c>
    </row>
    <row r="435" spans="1:7" hidden="1" x14ac:dyDescent="0.3">
      <c r="A435" s="107" t="s">
        <v>1715</v>
      </c>
      <c r="B435" s="122" t="s">
        <v>558</v>
      </c>
      <c r="C435" s="131"/>
      <c r="D435" s="182"/>
      <c r="E435" s="118"/>
      <c r="F435" s="141" t="str">
        <f t="shared" si="18"/>
        <v/>
      </c>
      <c r="G435" s="141" t="str">
        <f t="shared" si="19"/>
        <v/>
      </c>
    </row>
    <row r="436" spans="1:7" hidden="1" x14ac:dyDescent="0.3">
      <c r="A436" s="107" t="s">
        <v>1716</v>
      </c>
      <c r="B436" s="122" t="s">
        <v>558</v>
      </c>
      <c r="C436" s="131"/>
      <c r="D436" s="182"/>
      <c r="E436" s="118"/>
      <c r="F436" s="141" t="str">
        <f t="shared" si="18"/>
        <v/>
      </c>
      <c r="G436" s="141" t="str">
        <f t="shared" si="19"/>
        <v/>
      </c>
    </row>
    <row r="437" spans="1:7" hidden="1" x14ac:dyDescent="0.3">
      <c r="A437" s="107" t="s">
        <v>1717</v>
      </c>
      <c r="B437" s="122" t="s">
        <v>558</v>
      </c>
      <c r="C437" s="131"/>
      <c r="D437" s="182"/>
      <c r="E437" s="122"/>
      <c r="F437" s="141" t="str">
        <f t="shared" si="18"/>
        <v/>
      </c>
      <c r="G437" s="141" t="str">
        <f t="shared" si="19"/>
        <v/>
      </c>
    </row>
    <row r="438" spans="1:7" hidden="1" x14ac:dyDescent="0.3">
      <c r="A438" s="107" t="s">
        <v>1718</v>
      </c>
      <c r="B438" s="122" t="s">
        <v>558</v>
      </c>
      <c r="C438" s="131"/>
      <c r="D438" s="182"/>
      <c r="E438" s="122"/>
      <c r="F438" s="141" t="str">
        <f t="shared" si="18"/>
        <v/>
      </c>
      <c r="G438" s="141" t="str">
        <f t="shared" si="19"/>
        <v/>
      </c>
    </row>
    <row r="439" spans="1:7" hidden="1" x14ac:dyDescent="0.3">
      <c r="A439" s="107" t="s">
        <v>1719</v>
      </c>
      <c r="B439" s="122" t="s">
        <v>558</v>
      </c>
      <c r="C439" s="131"/>
      <c r="D439" s="182"/>
      <c r="E439" s="122"/>
      <c r="F439" s="141" t="str">
        <f t="shared" si="18"/>
        <v/>
      </c>
      <c r="G439" s="141" t="str">
        <f t="shared" si="19"/>
        <v/>
      </c>
    </row>
    <row r="440" spans="1:7" hidden="1" x14ac:dyDescent="0.3">
      <c r="A440" s="107" t="s">
        <v>1720</v>
      </c>
      <c r="B440" s="122" t="s">
        <v>558</v>
      </c>
      <c r="C440" s="131"/>
      <c r="D440" s="182"/>
      <c r="E440" s="122"/>
      <c r="F440" s="141" t="str">
        <f t="shared" si="18"/>
        <v/>
      </c>
      <c r="G440" s="141" t="str">
        <f t="shared" si="19"/>
        <v/>
      </c>
    </row>
    <row r="441" spans="1:7" hidden="1" x14ac:dyDescent="0.3">
      <c r="A441" s="107" t="s">
        <v>1721</v>
      </c>
      <c r="B441" s="122" t="s">
        <v>558</v>
      </c>
      <c r="C441" s="131"/>
      <c r="D441" s="182"/>
      <c r="E441" s="122"/>
      <c r="F441" s="141" t="str">
        <f t="shared" si="18"/>
        <v/>
      </c>
      <c r="G441" s="141" t="str">
        <f t="shared" si="19"/>
        <v/>
      </c>
    </row>
    <row r="442" spans="1:7" hidden="1" x14ac:dyDescent="0.3">
      <c r="A442" s="107" t="s">
        <v>1722</v>
      </c>
      <c r="B442" s="122" t="s">
        <v>558</v>
      </c>
      <c r="C442" s="131"/>
      <c r="D442" s="182"/>
      <c r="E442" s="122"/>
      <c r="F442" s="141" t="str">
        <f t="shared" si="18"/>
        <v/>
      </c>
      <c r="G442" s="141" t="str">
        <f t="shared" si="19"/>
        <v/>
      </c>
    </row>
    <row r="443" spans="1:7" hidden="1" x14ac:dyDescent="0.3">
      <c r="A443" s="107" t="s">
        <v>1723</v>
      </c>
      <c r="B443" s="122" t="s">
        <v>558</v>
      </c>
      <c r="C443" s="131"/>
      <c r="D443" s="182"/>
      <c r="F443" s="141" t="str">
        <f t="shared" si="18"/>
        <v/>
      </c>
      <c r="G443" s="141" t="str">
        <f t="shared" si="19"/>
        <v/>
      </c>
    </row>
    <row r="444" spans="1:7" hidden="1" x14ac:dyDescent="0.3">
      <c r="A444" s="107" t="s">
        <v>1724</v>
      </c>
      <c r="B444" s="122" t="s">
        <v>558</v>
      </c>
      <c r="C444" s="131"/>
      <c r="D444" s="182"/>
      <c r="E444" s="198"/>
      <c r="F444" s="141" t="str">
        <f t="shared" si="18"/>
        <v/>
      </c>
      <c r="G444" s="141" t="str">
        <f t="shared" si="19"/>
        <v/>
      </c>
    </row>
    <row r="445" spans="1:7" hidden="1" x14ac:dyDescent="0.3">
      <c r="A445" s="107" t="s">
        <v>1725</v>
      </c>
      <c r="B445" s="122" t="s">
        <v>558</v>
      </c>
      <c r="C445" s="131"/>
      <c r="D445" s="182"/>
      <c r="E445" s="198"/>
      <c r="F445" s="141" t="str">
        <f t="shared" si="18"/>
        <v/>
      </c>
      <c r="G445" s="141" t="str">
        <f t="shared" si="19"/>
        <v/>
      </c>
    </row>
    <row r="446" spans="1:7" hidden="1" x14ac:dyDescent="0.3">
      <c r="A446" s="107" t="s">
        <v>1726</v>
      </c>
      <c r="B446" s="122" t="s">
        <v>558</v>
      </c>
      <c r="C446" s="131"/>
      <c r="D446" s="182"/>
      <c r="E446" s="198"/>
      <c r="F446" s="141" t="str">
        <f t="shared" si="18"/>
        <v/>
      </c>
      <c r="G446" s="141" t="str">
        <f t="shared" si="19"/>
        <v/>
      </c>
    </row>
    <row r="447" spans="1:7" hidden="1" x14ac:dyDescent="0.3">
      <c r="A447" s="107" t="s">
        <v>1727</v>
      </c>
      <c r="B447" s="122" t="s">
        <v>558</v>
      </c>
      <c r="C447" s="131"/>
      <c r="D447" s="182"/>
      <c r="E447" s="198"/>
      <c r="F447" s="141" t="str">
        <f t="shared" si="18"/>
        <v/>
      </c>
      <c r="G447" s="141" t="str">
        <f t="shared" si="19"/>
        <v/>
      </c>
    </row>
    <row r="448" spans="1:7" hidden="1" x14ac:dyDescent="0.3">
      <c r="A448" s="107" t="s">
        <v>1728</v>
      </c>
      <c r="B448" s="122" t="s">
        <v>558</v>
      </c>
      <c r="C448" s="131"/>
      <c r="D448" s="182"/>
      <c r="E448" s="198"/>
      <c r="F448" s="141" t="str">
        <f t="shared" si="18"/>
        <v/>
      </c>
      <c r="G448" s="141" t="str">
        <f t="shared" si="19"/>
        <v/>
      </c>
    </row>
    <row r="449" spans="1:7" hidden="1" x14ac:dyDescent="0.3">
      <c r="A449" s="107" t="s">
        <v>1729</v>
      </c>
      <c r="B449" s="122" t="s">
        <v>558</v>
      </c>
      <c r="C449" s="131"/>
      <c r="D449" s="182"/>
      <c r="E449" s="198"/>
      <c r="F449" s="141" t="str">
        <f t="shared" si="18"/>
        <v/>
      </c>
      <c r="G449" s="141" t="str">
        <f t="shared" si="19"/>
        <v/>
      </c>
    </row>
    <row r="450" spans="1:7" hidden="1" x14ac:dyDescent="0.3">
      <c r="A450" s="107" t="s">
        <v>1730</v>
      </c>
      <c r="B450" s="122" t="s">
        <v>558</v>
      </c>
      <c r="C450" s="131"/>
      <c r="D450" s="182"/>
      <c r="E450" s="198"/>
      <c r="F450" s="141" t="str">
        <f t="shared" si="18"/>
        <v/>
      </c>
      <c r="G450" s="141" t="str">
        <f t="shared" si="19"/>
        <v/>
      </c>
    </row>
    <row r="451" spans="1:7" hidden="1" x14ac:dyDescent="0.3">
      <c r="A451" s="107" t="s">
        <v>1731</v>
      </c>
      <c r="B451" s="122" t="s">
        <v>558</v>
      </c>
      <c r="C451" s="131"/>
      <c r="D451" s="182"/>
      <c r="E451" s="198"/>
      <c r="F451" s="141" t="str">
        <f t="shared" si="18"/>
        <v/>
      </c>
      <c r="G451" s="141" t="str">
        <f t="shared" si="19"/>
        <v/>
      </c>
    </row>
    <row r="452" spans="1:7" x14ac:dyDescent="0.3">
      <c r="A452" s="107" t="s">
        <v>1732</v>
      </c>
      <c r="B452" s="122" t="s">
        <v>68</v>
      </c>
      <c r="C452" s="138">
        <f>SUM(C428:C451)</f>
        <v>0</v>
      </c>
      <c r="D452" s="135">
        <f>SUM(D428:D451)</f>
        <v>0</v>
      </c>
      <c r="E452" s="198"/>
      <c r="F452" s="199">
        <f>SUM(F428:F451)</f>
        <v>0</v>
      </c>
      <c r="G452" s="199">
        <f>SUM(G428:G451)</f>
        <v>0</v>
      </c>
    </row>
    <row r="453" spans="1:7" x14ac:dyDescent="0.3">
      <c r="A453" s="125"/>
      <c r="B453" s="125" t="s">
        <v>1733</v>
      </c>
      <c r="C453" s="125" t="s">
        <v>620</v>
      </c>
      <c r="D453" s="125" t="s">
        <v>621</v>
      </c>
      <c r="E453" s="125"/>
      <c r="F453" s="125" t="s">
        <v>441</v>
      </c>
      <c r="G453" s="125" t="s">
        <v>622</v>
      </c>
    </row>
    <row r="454" spans="1:7" x14ac:dyDescent="0.3">
      <c r="A454" s="107" t="s">
        <v>1734</v>
      </c>
      <c r="B454" s="107" t="s">
        <v>658</v>
      </c>
      <c r="C454" s="183" t="s">
        <v>1735</v>
      </c>
      <c r="G454" s="107"/>
    </row>
    <row r="455" spans="1:7" x14ac:dyDescent="0.3">
      <c r="G455" s="107"/>
    </row>
    <row r="456" spans="1:7" x14ac:dyDescent="0.3">
      <c r="B456" s="122" t="s">
        <v>659</v>
      </c>
      <c r="G456" s="107"/>
    </row>
    <row r="457" spans="1:7" x14ac:dyDescent="0.3">
      <c r="A457" s="107" t="s">
        <v>1736</v>
      </c>
      <c r="B457" s="107" t="s">
        <v>661</v>
      </c>
      <c r="C457" s="131"/>
      <c r="D457" s="182"/>
      <c r="F457" s="141" t="str">
        <f>IF($C$465=0,"",IF(C457="[for completion]","",C457/$C$465))</f>
        <v/>
      </c>
      <c r="G457" s="141" t="str">
        <f>IF($D$465=0,"",IF(D457="[for completion]","",D457/$D$465))</f>
        <v/>
      </c>
    </row>
    <row r="458" spans="1:7" x14ac:dyDescent="0.3">
      <c r="A458" s="107" t="s">
        <v>1737</v>
      </c>
      <c r="B458" s="107" t="s">
        <v>663</v>
      </c>
      <c r="C458" s="131"/>
      <c r="D458" s="182"/>
      <c r="F458" s="141" t="str">
        <f t="shared" ref="F458:F471" si="20">IF($C$465=0,"",IF(C458="[for completion]","",C458/$C$465))</f>
        <v/>
      </c>
      <c r="G458" s="141" t="str">
        <f t="shared" ref="G458:G471" si="21">IF($D$465=0,"",IF(D458="[for completion]","",D458/$D$465))</f>
        <v/>
      </c>
    </row>
    <row r="459" spans="1:7" x14ac:dyDescent="0.3">
      <c r="A459" s="107" t="s">
        <v>1738</v>
      </c>
      <c r="B459" s="107" t="s">
        <v>665</v>
      </c>
      <c r="C459" s="131"/>
      <c r="D459" s="182"/>
      <c r="F459" s="141" t="str">
        <f t="shared" si="20"/>
        <v/>
      </c>
      <c r="G459" s="141" t="str">
        <f t="shared" si="21"/>
        <v/>
      </c>
    </row>
    <row r="460" spans="1:7" x14ac:dyDescent="0.3">
      <c r="A460" s="107" t="s">
        <v>1739</v>
      </c>
      <c r="B460" s="107" t="s">
        <v>667</v>
      </c>
      <c r="C460" s="131"/>
      <c r="D460" s="182"/>
      <c r="F460" s="141" t="str">
        <f t="shared" si="20"/>
        <v/>
      </c>
      <c r="G460" s="141" t="str">
        <f t="shared" si="21"/>
        <v/>
      </c>
    </row>
    <row r="461" spans="1:7" x14ac:dyDescent="0.3">
      <c r="A461" s="107" t="s">
        <v>1740</v>
      </c>
      <c r="B461" s="107" t="s">
        <v>669</v>
      </c>
      <c r="C461" s="131"/>
      <c r="D461" s="182"/>
      <c r="F461" s="141" t="str">
        <f t="shared" si="20"/>
        <v/>
      </c>
      <c r="G461" s="141" t="str">
        <f t="shared" si="21"/>
        <v/>
      </c>
    </row>
    <row r="462" spans="1:7" x14ac:dyDescent="0.3">
      <c r="A462" s="107" t="s">
        <v>1741</v>
      </c>
      <c r="B462" s="107" t="s">
        <v>671</v>
      </c>
      <c r="C462" s="131"/>
      <c r="D462" s="182"/>
      <c r="F462" s="141" t="str">
        <f t="shared" si="20"/>
        <v/>
      </c>
      <c r="G462" s="141" t="str">
        <f t="shared" si="21"/>
        <v/>
      </c>
    </row>
    <row r="463" spans="1:7" x14ac:dyDescent="0.3">
      <c r="A463" s="107" t="s">
        <v>1742</v>
      </c>
      <c r="B463" s="107" t="s">
        <v>673</v>
      </c>
      <c r="C463" s="131"/>
      <c r="D463" s="182"/>
      <c r="F463" s="141" t="str">
        <f t="shared" si="20"/>
        <v/>
      </c>
      <c r="G463" s="141" t="str">
        <f t="shared" si="21"/>
        <v/>
      </c>
    </row>
    <row r="464" spans="1:7" x14ac:dyDescent="0.3">
      <c r="A464" s="107" t="s">
        <v>1743</v>
      </c>
      <c r="B464" s="107" t="s">
        <v>675</v>
      </c>
      <c r="C464" s="131"/>
      <c r="D464" s="182"/>
      <c r="F464" s="141" t="str">
        <f t="shared" si="20"/>
        <v/>
      </c>
      <c r="G464" s="141" t="str">
        <f t="shared" si="21"/>
        <v/>
      </c>
    </row>
    <row r="465" spans="1:7" x14ac:dyDescent="0.3">
      <c r="A465" s="107" t="s">
        <v>1744</v>
      </c>
      <c r="B465" s="137" t="s">
        <v>68</v>
      </c>
      <c r="C465" s="131">
        <f>SUM(C457:C464)</f>
        <v>0</v>
      </c>
      <c r="D465" s="182">
        <f>SUM(D457:D464)</f>
        <v>0</v>
      </c>
      <c r="F465" s="183">
        <f>SUM(F457:F464)</f>
        <v>0</v>
      </c>
      <c r="G465" s="183">
        <f>SUM(G457:G464)</f>
        <v>0</v>
      </c>
    </row>
    <row r="466" spans="1:7" x14ac:dyDescent="0.3">
      <c r="A466" s="107" t="s">
        <v>1745</v>
      </c>
      <c r="B466" s="140" t="s">
        <v>678</v>
      </c>
      <c r="C466" s="131"/>
      <c r="D466" s="182"/>
      <c r="F466" s="141" t="str">
        <f t="shared" si="20"/>
        <v/>
      </c>
      <c r="G466" s="141" t="str">
        <f t="shared" si="21"/>
        <v/>
      </c>
    </row>
    <row r="467" spans="1:7" x14ac:dyDescent="0.3">
      <c r="A467" s="107" t="s">
        <v>1746</v>
      </c>
      <c r="B467" s="140" t="s">
        <v>680</v>
      </c>
      <c r="C467" s="131"/>
      <c r="D467" s="182"/>
      <c r="F467" s="141" t="str">
        <f t="shared" si="20"/>
        <v/>
      </c>
      <c r="G467" s="141" t="str">
        <f t="shared" si="21"/>
        <v/>
      </c>
    </row>
    <row r="468" spans="1:7" x14ac:dyDescent="0.3">
      <c r="A468" s="107" t="s">
        <v>1747</v>
      </c>
      <c r="B468" s="140" t="s">
        <v>682</v>
      </c>
      <c r="C468" s="131"/>
      <c r="D468" s="182"/>
      <c r="F468" s="141" t="str">
        <f t="shared" si="20"/>
        <v/>
      </c>
      <c r="G468" s="141" t="str">
        <f t="shared" si="21"/>
        <v/>
      </c>
    </row>
    <row r="469" spans="1:7" x14ac:dyDescent="0.3">
      <c r="A469" s="107" t="s">
        <v>1748</v>
      </c>
      <c r="B469" s="140" t="s">
        <v>684</v>
      </c>
      <c r="C469" s="131"/>
      <c r="D469" s="182"/>
      <c r="F469" s="141" t="str">
        <f t="shared" si="20"/>
        <v/>
      </c>
      <c r="G469" s="141" t="str">
        <f t="shared" si="21"/>
        <v/>
      </c>
    </row>
    <row r="470" spans="1:7" x14ac:dyDescent="0.3">
      <c r="A470" s="107" t="s">
        <v>1749</v>
      </c>
      <c r="B470" s="140" t="s">
        <v>686</v>
      </c>
      <c r="C470" s="131"/>
      <c r="D470" s="182"/>
      <c r="F470" s="141" t="str">
        <f t="shared" si="20"/>
        <v/>
      </c>
      <c r="G470" s="141" t="str">
        <f t="shared" si="21"/>
        <v/>
      </c>
    </row>
    <row r="471" spans="1:7" x14ac:dyDescent="0.3">
      <c r="A471" s="107" t="s">
        <v>1750</v>
      </c>
      <c r="B471" s="140" t="s">
        <v>688</v>
      </c>
      <c r="C471" s="131"/>
      <c r="D471" s="182"/>
      <c r="F471" s="141" t="str">
        <f t="shared" si="20"/>
        <v/>
      </c>
      <c r="G471" s="141" t="str">
        <f t="shared" si="21"/>
        <v/>
      </c>
    </row>
    <row r="472" spans="1:7" x14ac:dyDescent="0.3">
      <c r="A472" s="107" t="s">
        <v>1751</v>
      </c>
      <c r="B472" s="140"/>
      <c r="F472" s="136"/>
      <c r="G472" s="136"/>
    </row>
    <row r="473" spans="1:7" x14ac:dyDescent="0.3">
      <c r="A473" s="107" t="s">
        <v>1752</v>
      </c>
      <c r="B473" s="140"/>
      <c r="F473" s="136"/>
      <c r="G473" s="136"/>
    </row>
    <row r="474" spans="1:7" x14ac:dyDescent="0.3">
      <c r="A474" s="107" t="s">
        <v>1753</v>
      </c>
      <c r="B474" s="140"/>
      <c r="F474" s="198"/>
      <c r="G474" s="198"/>
    </row>
    <row r="475" spans="1:7" x14ac:dyDescent="0.3">
      <c r="A475" s="125"/>
      <c r="B475" s="125" t="s">
        <v>1754</v>
      </c>
      <c r="C475" s="125" t="s">
        <v>620</v>
      </c>
      <c r="D475" s="125" t="s">
        <v>621</v>
      </c>
      <c r="E475" s="125"/>
      <c r="F475" s="125" t="s">
        <v>441</v>
      </c>
      <c r="G475" s="125" t="s">
        <v>622</v>
      </c>
    </row>
    <row r="476" spans="1:7" x14ac:dyDescent="0.3">
      <c r="A476" s="107" t="s">
        <v>1755</v>
      </c>
      <c r="B476" s="107" t="s">
        <v>658</v>
      </c>
      <c r="C476" s="183"/>
      <c r="G476" s="107"/>
    </row>
    <row r="477" spans="1:7" x14ac:dyDescent="0.3">
      <c r="G477" s="107"/>
    </row>
    <row r="478" spans="1:7" x14ac:dyDescent="0.3">
      <c r="B478" s="122" t="s">
        <v>659</v>
      </c>
      <c r="G478" s="107"/>
    </row>
    <row r="479" spans="1:7" x14ac:dyDescent="0.3">
      <c r="A479" s="107" t="s">
        <v>1756</v>
      </c>
      <c r="B479" s="107" t="s">
        <v>661</v>
      </c>
      <c r="C479" s="131"/>
      <c r="D479" s="182"/>
      <c r="F479" s="141" t="str">
        <f>IF($C$487=0,"",IF(C479="[Mark as ND1 if not relevant]","",C479/$C$487))</f>
        <v/>
      </c>
      <c r="G479" s="141" t="str">
        <f>IF($D$487=0,"",IF(D479="[Mark as ND1 if not relevant]","",D479/$D$487))</f>
        <v/>
      </c>
    </row>
    <row r="480" spans="1:7" x14ac:dyDescent="0.3">
      <c r="A480" s="107" t="s">
        <v>1757</v>
      </c>
      <c r="B480" s="107" t="s">
        <v>663</v>
      </c>
      <c r="C480" s="131"/>
      <c r="D480" s="182"/>
      <c r="F480" s="141" t="str">
        <f t="shared" ref="F480:F486" si="22">IF($C$487=0,"",IF(C480="[Mark as ND1 if not relevant]","",C480/$C$487))</f>
        <v/>
      </c>
      <c r="G480" s="141" t="str">
        <f t="shared" ref="G480:G486" si="23">IF($D$487=0,"",IF(D480="[Mark as ND1 if not relevant]","",D480/$D$487))</f>
        <v/>
      </c>
    </row>
    <row r="481" spans="1:7" x14ac:dyDescent="0.3">
      <c r="A481" s="107" t="s">
        <v>1758</v>
      </c>
      <c r="B481" s="107" t="s">
        <v>665</v>
      </c>
      <c r="C481" s="131"/>
      <c r="D481" s="182"/>
      <c r="F481" s="141" t="str">
        <f t="shared" si="22"/>
        <v/>
      </c>
      <c r="G481" s="141" t="str">
        <f t="shared" si="23"/>
        <v/>
      </c>
    </row>
    <row r="482" spans="1:7" x14ac:dyDescent="0.3">
      <c r="A482" s="107" t="s">
        <v>1759</v>
      </c>
      <c r="B482" s="107" t="s">
        <v>667</v>
      </c>
      <c r="C482" s="131"/>
      <c r="D482" s="182"/>
      <c r="F482" s="141" t="str">
        <f t="shared" si="22"/>
        <v/>
      </c>
      <c r="G482" s="141" t="str">
        <f t="shared" si="23"/>
        <v/>
      </c>
    </row>
    <row r="483" spans="1:7" x14ac:dyDescent="0.3">
      <c r="A483" s="107" t="s">
        <v>1760</v>
      </c>
      <c r="B483" s="107" t="s">
        <v>669</v>
      </c>
      <c r="C483" s="131"/>
      <c r="D483" s="182"/>
      <c r="F483" s="141" t="str">
        <f t="shared" si="22"/>
        <v/>
      </c>
      <c r="G483" s="141" t="str">
        <f t="shared" si="23"/>
        <v/>
      </c>
    </row>
    <row r="484" spans="1:7" x14ac:dyDescent="0.3">
      <c r="A484" s="107" t="s">
        <v>1761</v>
      </c>
      <c r="B484" s="107" t="s">
        <v>671</v>
      </c>
      <c r="C484" s="131"/>
      <c r="D484" s="182"/>
      <c r="F484" s="141" t="str">
        <f t="shared" si="22"/>
        <v/>
      </c>
      <c r="G484" s="141" t="str">
        <f t="shared" si="23"/>
        <v/>
      </c>
    </row>
    <row r="485" spans="1:7" x14ac:dyDescent="0.3">
      <c r="A485" s="107" t="s">
        <v>1762</v>
      </c>
      <c r="B485" s="107" t="s">
        <v>673</v>
      </c>
      <c r="C485" s="131"/>
      <c r="D485" s="182"/>
      <c r="F485" s="141" t="str">
        <f t="shared" si="22"/>
        <v/>
      </c>
      <c r="G485" s="141" t="str">
        <f t="shared" si="23"/>
        <v/>
      </c>
    </row>
    <row r="486" spans="1:7" x14ac:dyDescent="0.3">
      <c r="A486" s="107" t="s">
        <v>1763</v>
      </c>
      <c r="B486" s="107" t="s">
        <v>675</v>
      </c>
      <c r="C486" s="131"/>
      <c r="D486" s="182"/>
      <c r="F486" s="141" t="str">
        <f t="shared" si="22"/>
        <v/>
      </c>
      <c r="G486" s="141" t="str">
        <f t="shared" si="23"/>
        <v/>
      </c>
    </row>
    <row r="487" spans="1:7" x14ac:dyDescent="0.3">
      <c r="A487" s="107" t="s">
        <v>1764</v>
      </c>
      <c r="B487" s="137" t="s">
        <v>68</v>
      </c>
      <c r="C487" s="131">
        <f>SUM(C479:C486)</f>
        <v>0</v>
      </c>
      <c r="D487" s="182">
        <f>SUM(D479:D486)</f>
        <v>0</v>
      </c>
      <c r="F487" s="183">
        <f>SUM(F479:F486)</f>
        <v>0</v>
      </c>
      <c r="G487" s="183">
        <f>SUM(G479:G486)</f>
        <v>0</v>
      </c>
    </row>
    <row r="488" spans="1:7" x14ac:dyDescent="0.3">
      <c r="A488" s="107" t="s">
        <v>1765</v>
      </c>
      <c r="B488" s="140" t="s">
        <v>678</v>
      </c>
      <c r="C488" s="131"/>
      <c r="D488" s="182"/>
      <c r="F488" s="141" t="str">
        <f t="shared" ref="F488:F493" si="24">IF($C$487=0,"",IF(C488="[for completion]","",C488/$C$487))</f>
        <v/>
      </c>
      <c r="G488" s="141" t="str">
        <f t="shared" ref="G488:G493" si="25">IF($D$487=0,"",IF(D488="[for completion]","",D488/$D$487))</f>
        <v/>
      </c>
    </row>
    <row r="489" spans="1:7" x14ac:dyDescent="0.3">
      <c r="A489" s="107" t="s">
        <v>1766</v>
      </c>
      <c r="B489" s="140" t="s">
        <v>680</v>
      </c>
      <c r="C489" s="131"/>
      <c r="D489" s="182"/>
      <c r="F489" s="141" t="str">
        <f t="shared" si="24"/>
        <v/>
      </c>
      <c r="G489" s="141" t="str">
        <f t="shared" si="25"/>
        <v/>
      </c>
    </row>
    <row r="490" spans="1:7" x14ac:dyDescent="0.3">
      <c r="A490" s="107" t="s">
        <v>1767</v>
      </c>
      <c r="B490" s="140" t="s">
        <v>682</v>
      </c>
      <c r="C490" s="131"/>
      <c r="D490" s="182"/>
      <c r="F490" s="141" t="str">
        <f t="shared" si="24"/>
        <v/>
      </c>
      <c r="G490" s="141" t="str">
        <f t="shared" si="25"/>
        <v/>
      </c>
    </row>
    <row r="491" spans="1:7" x14ac:dyDescent="0.3">
      <c r="A491" s="107" t="s">
        <v>1768</v>
      </c>
      <c r="B491" s="140" t="s">
        <v>684</v>
      </c>
      <c r="C491" s="131"/>
      <c r="D491" s="182"/>
      <c r="F491" s="141" t="str">
        <f t="shared" si="24"/>
        <v/>
      </c>
      <c r="G491" s="141" t="str">
        <f t="shared" si="25"/>
        <v/>
      </c>
    </row>
    <row r="492" spans="1:7" x14ac:dyDescent="0.3">
      <c r="A492" s="107" t="s">
        <v>1769</v>
      </c>
      <c r="B492" s="140" t="s">
        <v>686</v>
      </c>
      <c r="C492" s="131"/>
      <c r="D492" s="182"/>
      <c r="F492" s="141" t="str">
        <f t="shared" si="24"/>
        <v/>
      </c>
      <c r="G492" s="141" t="str">
        <f t="shared" si="25"/>
        <v/>
      </c>
    </row>
    <row r="493" spans="1:7" x14ac:dyDescent="0.3">
      <c r="A493" s="107" t="s">
        <v>1770</v>
      </c>
      <c r="B493" s="140" t="s">
        <v>688</v>
      </c>
      <c r="C493" s="131"/>
      <c r="D493" s="182"/>
      <c r="F493" s="141" t="str">
        <f t="shared" si="24"/>
        <v/>
      </c>
      <c r="G493" s="141" t="str">
        <f t="shared" si="25"/>
        <v/>
      </c>
    </row>
    <row r="494" spans="1:7" x14ac:dyDescent="0.3">
      <c r="A494" s="107" t="s">
        <v>1771</v>
      </c>
      <c r="B494" s="140"/>
      <c r="F494" s="141"/>
      <c r="G494" s="141"/>
    </row>
    <row r="495" spans="1:7" x14ac:dyDescent="0.3">
      <c r="A495" s="107" t="s">
        <v>1772</v>
      </c>
      <c r="B495" s="140"/>
      <c r="F495" s="141"/>
      <c r="G495" s="141"/>
    </row>
    <row r="496" spans="1:7" x14ac:dyDescent="0.3">
      <c r="A496" s="107" t="s">
        <v>1773</v>
      </c>
      <c r="B496" s="140"/>
      <c r="F496" s="141"/>
      <c r="G496" s="183"/>
    </row>
    <row r="497" spans="1:7" x14ac:dyDescent="0.3">
      <c r="A497" s="125"/>
      <c r="B497" s="125" t="s">
        <v>1774</v>
      </c>
      <c r="C497" s="125" t="s">
        <v>751</v>
      </c>
      <c r="D497" s="125"/>
      <c r="E497" s="125"/>
      <c r="F497" s="125"/>
      <c r="G497" s="128"/>
    </row>
    <row r="498" spans="1:7" x14ac:dyDescent="0.3">
      <c r="A498" s="107" t="s">
        <v>1775</v>
      </c>
      <c r="B498" s="122" t="s">
        <v>752</v>
      </c>
      <c r="C498" s="183"/>
      <c r="G498" s="107"/>
    </row>
    <row r="499" spans="1:7" x14ac:dyDescent="0.3">
      <c r="A499" s="107" t="s">
        <v>1776</v>
      </c>
      <c r="B499" s="122" t="s">
        <v>753</v>
      </c>
      <c r="C499" s="183"/>
      <c r="G499" s="107"/>
    </row>
    <row r="500" spans="1:7" x14ac:dyDescent="0.3">
      <c r="A500" s="107" t="s">
        <v>1777</v>
      </c>
      <c r="B500" s="122" t="s">
        <v>754</v>
      </c>
      <c r="C500" s="183"/>
      <c r="G500" s="107"/>
    </row>
    <row r="501" spans="1:7" x14ac:dyDescent="0.3">
      <c r="A501" s="107" t="s">
        <v>1778</v>
      </c>
      <c r="B501" s="122" t="s">
        <v>755</v>
      </c>
      <c r="C501" s="183"/>
      <c r="G501" s="107"/>
    </row>
    <row r="502" spans="1:7" x14ac:dyDescent="0.3">
      <c r="A502" s="107" t="s">
        <v>1779</v>
      </c>
      <c r="B502" s="122" t="s">
        <v>756</v>
      </c>
      <c r="C502" s="183"/>
      <c r="G502" s="107"/>
    </row>
    <row r="503" spans="1:7" x14ac:dyDescent="0.3">
      <c r="A503" s="107" t="s">
        <v>1780</v>
      </c>
      <c r="B503" s="122" t="s">
        <v>757</v>
      </c>
      <c r="C503" s="183"/>
      <c r="G503" s="107"/>
    </row>
    <row r="504" spans="1:7" x14ac:dyDescent="0.3">
      <c r="A504" s="107" t="s">
        <v>1781</v>
      </c>
      <c r="B504" s="122" t="s">
        <v>758</v>
      </c>
      <c r="C504" s="183"/>
      <c r="G504" s="107"/>
    </row>
    <row r="505" spans="1:7" x14ac:dyDescent="0.3">
      <c r="A505" s="107" t="s">
        <v>1782</v>
      </c>
      <c r="B505" s="122" t="s">
        <v>1783</v>
      </c>
      <c r="C505" s="183"/>
      <c r="G505" s="107"/>
    </row>
    <row r="506" spans="1:7" x14ac:dyDescent="0.3">
      <c r="A506" s="107" t="s">
        <v>1784</v>
      </c>
      <c r="B506" s="122" t="s">
        <v>1785</v>
      </c>
      <c r="C506" s="183"/>
      <c r="G506" s="107"/>
    </row>
    <row r="507" spans="1:7" x14ac:dyDescent="0.3">
      <c r="A507" s="107" t="s">
        <v>1786</v>
      </c>
      <c r="B507" s="122" t="s">
        <v>1787</v>
      </c>
      <c r="C507" s="183"/>
      <c r="G507" s="107"/>
    </row>
    <row r="508" spans="1:7" x14ac:dyDescent="0.3">
      <c r="A508" s="107" t="s">
        <v>1788</v>
      </c>
      <c r="B508" s="122" t="s">
        <v>759</v>
      </c>
      <c r="C508" s="183"/>
      <c r="G508" s="107"/>
    </row>
    <row r="509" spans="1:7" x14ac:dyDescent="0.3">
      <c r="A509" s="107" t="s">
        <v>1789</v>
      </c>
      <c r="B509" s="122" t="s">
        <v>760</v>
      </c>
      <c r="C509" s="183"/>
      <c r="G509" s="107"/>
    </row>
    <row r="510" spans="1:7" x14ac:dyDescent="0.3">
      <c r="A510" s="107" t="s">
        <v>1790</v>
      </c>
      <c r="B510" s="122" t="s">
        <v>66</v>
      </c>
      <c r="C510" s="183"/>
      <c r="G510" s="107"/>
    </row>
    <row r="511" spans="1:7" x14ac:dyDescent="0.3">
      <c r="A511" s="107" t="s">
        <v>1791</v>
      </c>
      <c r="B511" s="140" t="s">
        <v>1792</v>
      </c>
      <c r="C511" s="183"/>
      <c r="G511" s="107"/>
    </row>
    <row r="512" spans="1:7" hidden="1" x14ac:dyDescent="0.3">
      <c r="A512" s="107" t="s">
        <v>1793</v>
      </c>
      <c r="B512" s="140" t="s">
        <v>174</v>
      </c>
      <c r="C512" s="183"/>
      <c r="G512" s="107"/>
    </row>
    <row r="513" spans="1:7" hidden="1" x14ac:dyDescent="0.3">
      <c r="A513" s="107" t="s">
        <v>1794</v>
      </c>
      <c r="B513" s="140" t="s">
        <v>174</v>
      </c>
      <c r="C513" s="183"/>
      <c r="G513" s="107"/>
    </row>
    <row r="514" spans="1:7" hidden="1" x14ac:dyDescent="0.3">
      <c r="A514" s="107" t="s">
        <v>1795</v>
      </c>
      <c r="B514" s="140" t="s">
        <v>174</v>
      </c>
      <c r="C514" s="183"/>
      <c r="G514" s="107"/>
    </row>
    <row r="515" spans="1:7" hidden="1" x14ac:dyDescent="0.3">
      <c r="A515" s="107" t="s">
        <v>1796</v>
      </c>
      <c r="B515" s="140" t="s">
        <v>174</v>
      </c>
      <c r="C515" s="183"/>
      <c r="G515" s="107"/>
    </row>
    <row r="516" spans="1:7" hidden="1" x14ac:dyDescent="0.3">
      <c r="A516" s="107" t="s">
        <v>1797</v>
      </c>
      <c r="B516" s="140" t="s">
        <v>174</v>
      </c>
      <c r="C516" s="183"/>
      <c r="G516" s="107"/>
    </row>
    <row r="517" spans="1:7" hidden="1" x14ac:dyDescent="0.3">
      <c r="A517" s="107" t="s">
        <v>1798</v>
      </c>
      <c r="B517" s="140" t="s">
        <v>174</v>
      </c>
      <c r="C517" s="183"/>
      <c r="G517" s="107"/>
    </row>
    <row r="518" spans="1:7" hidden="1" x14ac:dyDescent="0.3">
      <c r="A518" s="107" t="s">
        <v>1799</v>
      </c>
      <c r="B518" s="140" t="s">
        <v>174</v>
      </c>
      <c r="C518" s="183"/>
      <c r="G518" s="107"/>
    </row>
    <row r="519" spans="1:7" hidden="1" x14ac:dyDescent="0.3">
      <c r="A519" s="107" t="s">
        <v>1800</v>
      </c>
      <c r="B519" s="140" t="s">
        <v>174</v>
      </c>
      <c r="C519" s="183"/>
      <c r="G519" s="107"/>
    </row>
    <row r="520" spans="1:7" hidden="1" x14ac:dyDescent="0.3">
      <c r="A520" s="107" t="s">
        <v>1801</v>
      </c>
      <c r="B520" s="140" t="s">
        <v>174</v>
      </c>
      <c r="C520" s="183"/>
      <c r="G520" s="107"/>
    </row>
    <row r="521" spans="1:7" hidden="1" x14ac:dyDescent="0.3">
      <c r="A521" s="107" t="s">
        <v>1802</v>
      </c>
      <c r="B521" s="140" t="s">
        <v>174</v>
      </c>
      <c r="C521" s="183"/>
      <c r="G521" s="107"/>
    </row>
    <row r="522" spans="1:7" hidden="1" x14ac:dyDescent="0.3">
      <c r="A522" s="107" t="s">
        <v>1803</v>
      </c>
      <c r="B522" s="140" t="s">
        <v>174</v>
      </c>
      <c r="C522" s="183"/>
    </row>
    <row r="523" spans="1:7" hidden="1" x14ac:dyDescent="0.3">
      <c r="A523" s="107" t="s">
        <v>1804</v>
      </c>
      <c r="B523" s="140" t="s">
        <v>174</v>
      </c>
      <c r="C523" s="183"/>
    </row>
    <row r="524" spans="1:7" hidden="1" x14ac:dyDescent="0.3">
      <c r="A524" s="107" t="s">
        <v>1805</v>
      </c>
      <c r="B524" s="140" t="s">
        <v>174</v>
      </c>
      <c r="C524" s="183"/>
    </row>
    <row r="525" spans="1:7" x14ac:dyDescent="0.3">
      <c r="A525" s="156"/>
      <c r="B525" s="156" t="s">
        <v>1806</v>
      </c>
      <c r="C525" s="125" t="s">
        <v>55</v>
      </c>
      <c r="D525" s="125" t="s">
        <v>1807</v>
      </c>
      <c r="E525" s="125"/>
      <c r="F525" s="125" t="s">
        <v>441</v>
      </c>
      <c r="G525" s="125" t="s">
        <v>1808</v>
      </c>
    </row>
    <row r="526" spans="1:7" x14ac:dyDescent="0.3">
      <c r="A526" s="107" t="s">
        <v>1809</v>
      </c>
      <c r="B526" s="122" t="s">
        <v>558</v>
      </c>
      <c r="C526" s="131" t="s">
        <v>1735</v>
      </c>
      <c r="D526" s="182" t="s">
        <v>1735</v>
      </c>
      <c r="E526" s="110"/>
      <c r="F526" s="141" t="str">
        <f>IF($C$544=0,"",IF(C526="[for completion]","",IF(C526="","",C526/$C$544)))</f>
        <v/>
      </c>
      <c r="G526" s="141" t="str">
        <f>IF($D$544=0,"",IF(D526="[for completion]","",IF(D526="","",D526/$D$544)))</f>
        <v/>
      </c>
    </row>
    <row r="527" spans="1:7" x14ac:dyDescent="0.3">
      <c r="A527" s="107" t="s">
        <v>1810</v>
      </c>
      <c r="B527" s="122" t="s">
        <v>558</v>
      </c>
      <c r="C527" s="131" t="s">
        <v>1735</v>
      </c>
      <c r="D527" s="182" t="s">
        <v>1735</v>
      </c>
      <c r="E527" s="110"/>
      <c r="F527" s="141" t="str">
        <f t="shared" ref="F527:F543" si="26">IF($C$544=0,"",IF(C527="[for completion]","",IF(C527="","",C527/$C$544)))</f>
        <v/>
      </c>
      <c r="G527" s="141" t="str">
        <f t="shared" ref="G527:G543" si="27">IF($D$544=0,"",IF(D527="[for completion]","",IF(D527="","",D527/$D$544)))</f>
        <v/>
      </c>
    </row>
    <row r="528" spans="1:7" x14ac:dyDescent="0.3">
      <c r="A528" s="107" t="s">
        <v>1811</v>
      </c>
      <c r="B528" s="122" t="s">
        <v>558</v>
      </c>
      <c r="C528" s="131" t="s">
        <v>1735</v>
      </c>
      <c r="D528" s="182" t="s">
        <v>1735</v>
      </c>
      <c r="E528" s="110"/>
      <c r="F528" s="141" t="str">
        <f t="shared" si="26"/>
        <v/>
      </c>
      <c r="G528" s="141" t="str">
        <f t="shared" si="27"/>
        <v/>
      </c>
    </row>
    <row r="529" spans="1:7" x14ac:dyDescent="0.3">
      <c r="A529" s="107" t="s">
        <v>1812</v>
      </c>
      <c r="B529" s="122" t="s">
        <v>558</v>
      </c>
      <c r="C529" s="131" t="s">
        <v>1735</v>
      </c>
      <c r="D529" s="182" t="s">
        <v>1735</v>
      </c>
      <c r="E529" s="110"/>
      <c r="F529" s="141" t="str">
        <f t="shared" si="26"/>
        <v/>
      </c>
      <c r="G529" s="141" t="str">
        <f t="shared" si="27"/>
        <v/>
      </c>
    </row>
    <row r="530" spans="1:7" x14ac:dyDescent="0.3">
      <c r="A530" s="107" t="s">
        <v>1813</v>
      </c>
      <c r="B530" s="122" t="s">
        <v>558</v>
      </c>
      <c r="C530" s="131" t="s">
        <v>1735</v>
      </c>
      <c r="D530" s="182" t="s">
        <v>1735</v>
      </c>
      <c r="E530" s="110"/>
      <c r="F530" s="141" t="str">
        <f t="shared" si="26"/>
        <v/>
      </c>
      <c r="G530" s="141" t="str">
        <f t="shared" si="27"/>
        <v/>
      </c>
    </row>
    <row r="531" spans="1:7" x14ac:dyDescent="0.3">
      <c r="A531" s="107" t="s">
        <v>1814</v>
      </c>
      <c r="B531" s="122" t="s">
        <v>558</v>
      </c>
      <c r="C531" s="131" t="s">
        <v>1735</v>
      </c>
      <c r="D531" s="182" t="s">
        <v>1735</v>
      </c>
      <c r="E531" s="110"/>
      <c r="F531" s="141" t="str">
        <f t="shared" si="26"/>
        <v/>
      </c>
      <c r="G531" s="141" t="str">
        <f t="shared" si="27"/>
        <v/>
      </c>
    </row>
    <row r="532" spans="1:7" x14ac:dyDescent="0.3">
      <c r="A532" s="107" t="s">
        <v>1815</v>
      </c>
      <c r="B532" s="122" t="s">
        <v>558</v>
      </c>
      <c r="C532" s="131" t="s">
        <v>1735</v>
      </c>
      <c r="D532" s="182" t="s">
        <v>1735</v>
      </c>
      <c r="E532" s="110"/>
      <c r="F532" s="141" t="str">
        <f t="shared" si="26"/>
        <v/>
      </c>
      <c r="G532" s="141" t="str">
        <f t="shared" si="27"/>
        <v/>
      </c>
    </row>
    <row r="533" spans="1:7" x14ac:dyDescent="0.3">
      <c r="A533" s="107" t="s">
        <v>1816</v>
      </c>
      <c r="B533" s="122" t="s">
        <v>558</v>
      </c>
      <c r="C533" s="131" t="s">
        <v>1735</v>
      </c>
      <c r="D533" s="182" t="s">
        <v>1735</v>
      </c>
      <c r="E533" s="110"/>
      <c r="F533" s="141" t="str">
        <f t="shared" si="26"/>
        <v/>
      </c>
      <c r="G533" s="141" t="str">
        <f t="shared" si="27"/>
        <v/>
      </c>
    </row>
    <row r="534" spans="1:7" x14ac:dyDescent="0.3">
      <c r="A534" s="107" t="s">
        <v>1817</v>
      </c>
      <c r="B534" s="122" t="s">
        <v>558</v>
      </c>
      <c r="C534" s="131" t="s">
        <v>1735</v>
      </c>
      <c r="D534" s="182" t="s">
        <v>1735</v>
      </c>
      <c r="E534" s="110"/>
      <c r="F534" s="141" t="str">
        <f t="shared" si="26"/>
        <v/>
      </c>
      <c r="G534" s="141" t="str">
        <f t="shared" si="27"/>
        <v/>
      </c>
    </row>
    <row r="535" spans="1:7" x14ac:dyDescent="0.3">
      <c r="A535" s="107" t="s">
        <v>1818</v>
      </c>
      <c r="B535" s="122" t="s">
        <v>558</v>
      </c>
      <c r="C535" s="131" t="s">
        <v>1735</v>
      </c>
      <c r="D535" s="182" t="s">
        <v>1735</v>
      </c>
      <c r="E535" s="110"/>
      <c r="F535" s="141" t="str">
        <f t="shared" si="26"/>
        <v/>
      </c>
      <c r="G535" s="141" t="str">
        <f t="shared" si="27"/>
        <v/>
      </c>
    </row>
    <row r="536" spans="1:7" x14ac:dyDescent="0.3">
      <c r="A536" s="107" t="s">
        <v>1819</v>
      </c>
      <c r="B536" s="122" t="s">
        <v>558</v>
      </c>
      <c r="C536" s="131" t="s">
        <v>1735</v>
      </c>
      <c r="D536" s="182" t="s">
        <v>1735</v>
      </c>
      <c r="E536" s="110"/>
      <c r="F536" s="141" t="str">
        <f t="shared" si="26"/>
        <v/>
      </c>
      <c r="G536" s="141" t="str">
        <f t="shared" si="27"/>
        <v/>
      </c>
    </row>
    <row r="537" spans="1:7" x14ac:dyDescent="0.3">
      <c r="A537" s="107" t="s">
        <v>1820</v>
      </c>
      <c r="B537" s="122" t="s">
        <v>558</v>
      </c>
      <c r="C537" s="131" t="s">
        <v>1735</v>
      </c>
      <c r="D537" s="182" t="s">
        <v>1735</v>
      </c>
      <c r="E537" s="110"/>
      <c r="F537" s="141" t="str">
        <f t="shared" si="26"/>
        <v/>
      </c>
      <c r="G537" s="141" t="str">
        <f t="shared" si="27"/>
        <v/>
      </c>
    </row>
    <row r="538" spans="1:7" x14ac:dyDescent="0.3">
      <c r="A538" s="107" t="s">
        <v>1821</v>
      </c>
      <c r="B538" s="122" t="s">
        <v>558</v>
      </c>
      <c r="C538" s="131" t="s">
        <v>1735</v>
      </c>
      <c r="D538" s="182" t="s">
        <v>1735</v>
      </c>
      <c r="E538" s="110"/>
      <c r="F538" s="141" t="str">
        <f t="shared" si="26"/>
        <v/>
      </c>
      <c r="G538" s="141" t="str">
        <f t="shared" si="27"/>
        <v/>
      </c>
    </row>
    <row r="539" spans="1:7" x14ac:dyDescent="0.3">
      <c r="A539" s="107" t="s">
        <v>1822</v>
      </c>
      <c r="B539" s="122" t="s">
        <v>558</v>
      </c>
      <c r="C539" s="131" t="s">
        <v>1735</v>
      </c>
      <c r="D539" s="182" t="s">
        <v>1735</v>
      </c>
      <c r="E539" s="110"/>
      <c r="F539" s="141" t="str">
        <f t="shared" si="26"/>
        <v/>
      </c>
      <c r="G539" s="141" t="str">
        <f t="shared" si="27"/>
        <v/>
      </c>
    </row>
    <row r="540" spans="1:7" x14ac:dyDescent="0.3">
      <c r="A540" s="107" t="s">
        <v>1823</v>
      </c>
      <c r="B540" s="122" t="s">
        <v>558</v>
      </c>
      <c r="C540" s="131" t="s">
        <v>1735</v>
      </c>
      <c r="D540" s="182" t="s">
        <v>1735</v>
      </c>
      <c r="E540" s="110"/>
      <c r="F540" s="141" t="str">
        <f t="shared" si="26"/>
        <v/>
      </c>
      <c r="G540" s="141" t="str">
        <f t="shared" si="27"/>
        <v/>
      </c>
    </row>
    <row r="541" spans="1:7" x14ac:dyDescent="0.3">
      <c r="A541" s="107" t="s">
        <v>1824</v>
      </c>
      <c r="B541" s="122" t="s">
        <v>558</v>
      </c>
      <c r="C541" s="131" t="s">
        <v>1735</v>
      </c>
      <c r="D541" s="182" t="s">
        <v>1735</v>
      </c>
      <c r="E541" s="110"/>
      <c r="F541" s="141" t="str">
        <f t="shared" si="26"/>
        <v/>
      </c>
      <c r="G541" s="141" t="str">
        <f t="shared" si="27"/>
        <v/>
      </c>
    </row>
    <row r="542" spans="1:7" x14ac:dyDescent="0.3">
      <c r="A542" s="107" t="s">
        <v>1825</v>
      </c>
      <c r="B542" s="122" t="s">
        <v>558</v>
      </c>
      <c r="C542" s="131" t="s">
        <v>1735</v>
      </c>
      <c r="D542" s="182" t="s">
        <v>1735</v>
      </c>
      <c r="E542" s="110"/>
      <c r="F542" s="141" t="str">
        <f t="shared" si="26"/>
        <v/>
      </c>
      <c r="G542" s="141" t="str">
        <f t="shared" si="27"/>
        <v/>
      </c>
    </row>
    <row r="543" spans="1:7" x14ac:dyDescent="0.3">
      <c r="A543" s="107" t="s">
        <v>1826</v>
      </c>
      <c r="B543" s="122" t="s">
        <v>1561</v>
      </c>
      <c r="C543" s="131" t="s">
        <v>1735</v>
      </c>
      <c r="D543" s="182" t="s">
        <v>1735</v>
      </c>
      <c r="E543" s="110"/>
      <c r="F543" s="141" t="str">
        <f t="shared" si="26"/>
        <v/>
      </c>
      <c r="G543" s="141" t="str">
        <f t="shared" si="27"/>
        <v/>
      </c>
    </row>
    <row r="544" spans="1:7" x14ac:dyDescent="0.3">
      <c r="A544" s="107" t="s">
        <v>1827</v>
      </c>
      <c r="B544" s="122" t="s">
        <v>68</v>
      </c>
      <c r="C544" s="131">
        <f>SUM(C526:C543)</f>
        <v>0</v>
      </c>
      <c r="D544" s="182">
        <f>SUM(D526:D543)</f>
        <v>0</v>
      </c>
      <c r="E544" s="110"/>
      <c r="F544" s="183">
        <f>SUM(F526:F543)</f>
        <v>0</v>
      </c>
      <c r="G544" s="183">
        <f>SUM(G526:G543)</f>
        <v>0</v>
      </c>
    </row>
    <row r="545" spans="1:7" x14ac:dyDescent="0.3">
      <c r="A545" s="107" t="s">
        <v>1828</v>
      </c>
      <c r="B545" s="122"/>
      <c r="E545" s="110"/>
      <c r="F545" s="110"/>
      <c r="G545" s="110"/>
    </row>
    <row r="546" spans="1:7" x14ac:dyDescent="0.3">
      <c r="A546" s="107" t="s">
        <v>1829</v>
      </c>
      <c r="B546" s="122"/>
      <c r="E546" s="110"/>
      <c r="F546" s="110"/>
      <c r="G546" s="110"/>
    </row>
    <row r="547" spans="1:7" x14ac:dyDescent="0.3">
      <c r="A547" s="107" t="s">
        <v>1830</v>
      </c>
      <c r="B547" s="122"/>
      <c r="E547" s="110"/>
      <c r="F547" s="110"/>
      <c r="G547" s="110"/>
    </row>
    <row r="548" spans="1:7" ht="29" x14ac:dyDescent="0.3">
      <c r="A548" s="156"/>
      <c r="B548" s="156" t="s">
        <v>1831</v>
      </c>
      <c r="C548" s="125" t="s">
        <v>55</v>
      </c>
      <c r="D548" s="125" t="s">
        <v>1807</v>
      </c>
      <c r="E548" s="125"/>
      <c r="F548" s="125" t="s">
        <v>441</v>
      </c>
      <c r="G548" s="125" t="s">
        <v>1808</v>
      </c>
    </row>
    <row r="549" spans="1:7" x14ac:dyDescent="0.3">
      <c r="A549" s="107" t="s">
        <v>1832</v>
      </c>
      <c r="B549" s="122" t="s">
        <v>558</v>
      </c>
      <c r="C549" s="131" t="s">
        <v>1735</v>
      </c>
      <c r="D549" s="182" t="s">
        <v>1735</v>
      </c>
      <c r="E549" s="110"/>
      <c r="F549" s="141" t="str">
        <f>IF($C$567=0,"",IF(C549="[for completion]","",IF(C549="","",C549/$C$567)))</f>
        <v/>
      </c>
      <c r="G549" s="141" t="str">
        <f>IF($D$567=0,"",IF(D549="[for completion]","",IF(D549="","",D549/$D$567)))</f>
        <v/>
      </c>
    </row>
    <row r="550" spans="1:7" x14ac:dyDescent="0.3">
      <c r="A550" s="107" t="s">
        <v>1833</v>
      </c>
      <c r="B550" s="122" t="s">
        <v>558</v>
      </c>
      <c r="C550" s="131" t="s">
        <v>1735</v>
      </c>
      <c r="D550" s="182" t="s">
        <v>1735</v>
      </c>
      <c r="E550" s="110"/>
      <c r="F550" s="141" t="str">
        <f t="shared" ref="F550:F566" si="28">IF($C$567=0,"",IF(C550="[for completion]","",IF(C550="","",C550/$C$567)))</f>
        <v/>
      </c>
      <c r="G550" s="141" t="str">
        <f t="shared" ref="G550:G566" si="29">IF($D$567=0,"",IF(D550="[for completion]","",IF(D550="","",D550/$D$567)))</f>
        <v/>
      </c>
    </row>
    <row r="551" spans="1:7" x14ac:dyDescent="0.3">
      <c r="A551" s="107" t="s">
        <v>1834</v>
      </c>
      <c r="B551" s="122" t="s">
        <v>558</v>
      </c>
      <c r="C551" s="131" t="s">
        <v>1735</v>
      </c>
      <c r="D551" s="182" t="s">
        <v>1735</v>
      </c>
      <c r="E551" s="110"/>
      <c r="F551" s="141" t="str">
        <f t="shared" si="28"/>
        <v/>
      </c>
      <c r="G551" s="141" t="str">
        <f t="shared" si="29"/>
        <v/>
      </c>
    </row>
    <row r="552" spans="1:7" x14ac:dyDescent="0.3">
      <c r="A552" s="107" t="s">
        <v>1835</v>
      </c>
      <c r="B552" s="122" t="s">
        <v>558</v>
      </c>
      <c r="C552" s="131" t="s">
        <v>1735</v>
      </c>
      <c r="D552" s="182" t="s">
        <v>1735</v>
      </c>
      <c r="E552" s="110"/>
      <c r="F552" s="141" t="str">
        <f t="shared" si="28"/>
        <v/>
      </c>
      <c r="G552" s="141" t="str">
        <f t="shared" si="29"/>
        <v/>
      </c>
    </row>
    <row r="553" spans="1:7" x14ac:dyDescent="0.3">
      <c r="A553" s="107" t="s">
        <v>1836</v>
      </c>
      <c r="B553" s="122" t="s">
        <v>558</v>
      </c>
      <c r="C553" s="131" t="s">
        <v>1735</v>
      </c>
      <c r="D553" s="182" t="s">
        <v>1735</v>
      </c>
      <c r="E553" s="110"/>
      <c r="F553" s="141" t="str">
        <f t="shared" si="28"/>
        <v/>
      </c>
      <c r="G553" s="141" t="str">
        <f t="shared" si="29"/>
        <v/>
      </c>
    </row>
    <row r="554" spans="1:7" x14ac:dyDescent="0.3">
      <c r="A554" s="107" t="s">
        <v>1837</v>
      </c>
      <c r="B554" s="122" t="s">
        <v>558</v>
      </c>
      <c r="C554" s="131" t="s">
        <v>1735</v>
      </c>
      <c r="D554" s="182" t="s">
        <v>1735</v>
      </c>
      <c r="E554" s="110"/>
      <c r="F554" s="141" t="str">
        <f t="shared" si="28"/>
        <v/>
      </c>
      <c r="G554" s="141" t="str">
        <f t="shared" si="29"/>
        <v/>
      </c>
    </row>
    <row r="555" spans="1:7" x14ac:dyDescent="0.3">
      <c r="A555" s="107" t="s">
        <v>1838</v>
      </c>
      <c r="B555" s="122" t="s">
        <v>558</v>
      </c>
      <c r="C555" s="131" t="s">
        <v>1735</v>
      </c>
      <c r="D555" s="182" t="s">
        <v>1735</v>
      </c>
      <c r="E555" s="110"/>
      <c r="F555" s="141" t="str">
        <f t="shared" si="28"/>
        <v/>
      </c>
      <c r="G555" s="141" t="str">
        <f t="shared" si="29"/>
        <v/>
      </c>
    </row>
    <row r="556" spans="1:7" x14ac:dyDescent="0.3">
      <c r="A556" s="107" t="s">
        <v>1839</v>
      </c>
      <c r="B556" s="122" t="s">
        <v>558</v>
      </c>
      <c r="C556" s="131" t="s">
        <v>1735</v>
      </c>
      <c r="D556" s="182" t="s">
        <v>1735</v>
      </c>
      <c r="E556" s="110"/>
      <c r="F556" s="141" t="str">
        <f t="shared" si="28"/>
        <v/>
      </c>
      <c r="G556" s="141" t="str">
        <f t="shared" si="29"/>
        <v/>
      </c>
    </row>
    <row r="557" spans="1:7" x14ac:dyDescent="0.3">
      <c r="A557" s="107" t="s">
        <v>1840</v>
      </c>
      <c r="B557" s="122" t="s">
        <v>558</v>
      </c>
      <c r="C557" s="131" t="s">
        <v>1735</v>
      </c>
      <c r="D557" s="182" t="s">
        <v>1735</v>
      </c>
      <c r="E557" s="110"/>
      <c r="F557" s="141" t="str">
        <f t="shared" si="28"/>
        <v/>
      </c>
      <c r="G557" s="141" t="str">
        <f t="shared" si="29"/>
        <v/>
      </c>
    </row>
    <row r="558" spans="1:7" x14ac:dyDescent="0.3">
      <c r="A558" s="107" t="s">
        <v>1841</v>
      </c>
      <c r="B558" s="122" t="s">
        <v>558</v>
      </c>
      <c r="C558" s="131" t="s">
        <v>1735</v>
      </c>
      <c r="D558" s="182" t="s">
        <v>1735</v>
      </c>
      <c r="E558" s="110"/>
      <c r="F558" s="141" t="str">
        <f t="shared" si="28"/>
        <v/>
      </c>
      <c r="G558" s="141" t="str">
        <f t="shared" si="29"/>
        <v/>
      </c>
    </row>
    <row r="559" spans="1:7" x14ac:dyDescent="0.3">
      <c r="A559" s="107" t="s">
        <v>1842</v>
      </c>
      <c r="B559" s="122" t="s">
        <v>558</v>
      </c>
      <c r="C559" s="131" t="s">
        <v>1735</v>
      </c>
      <c r="D559" s="182" t="s">
        <v>1735</v>
      </c>
      <c r="E559" s="110"/>
      <c r="F559" s="141" t="str">
        <f t="shared" si="28"/>
        <v/>
      </c>
      <c r="G559" s="141" t="str">
        <f t="shared" si="29"/>
        <v/>
      </c>
    </row>
    <row r="560" spans="1:7" x14ac:dyDescent="0.3">
      <c r="A560" s="107" t="s">
        <v>1843</v>
      </c>
      <c r="B560" s="122" t="s">
        <v>558</v>
      </c>
      <c r="C560" s="131" t="s">
        <v>1735</v>
      </c>
      <c r="D560" s="182" t="s">
        <v>1735</v>
      </c>
      <c r="E560" s="110"/>
      <c r="F560" s="141" t="str">
        <f t="shared" si="28"/>
        <v/>
      </c>
      <c r="G560" s="141" t="str">
        <f t="shared" si="29"/>
        <v/>
      </c>
    </row>
    <row r="561" spans="1:7" x14ac:dyDescent="0.3">
      <c r="A561" s="107" t="s">
        <v>1844</v>
      </c>
      <c r="B561" s="122" t="s">
        <v>558</v>
      </c>
      <c r="C561" s="131" t="s">
        <v>1735</v>
      </c>
      <c r="D561" s="182" t="s">
        <v>1735</v>
      </c>
      <c r="E561" s="110"/>
      <c r="F561" s="141" t="str">
        <f t="shared" si="28"/>
        <v/>
      </c>
      <c r="G561" s="141" t="str">
        <f t="shared" si="29"/>
        <v/>
      </c>
    </row>
    <row r="562" spans="1:7" x14ac:dyDescent="0.3">
      <c r="A562" s="107" t="s">
        <v>1845</v>
      </c>
      <c r="B562" s="122" t="s">
        <v>558</v>
      </c>
      <c r="C562" s="131" t="s">
        <v>1735</v>
      </c>
      <c r="D562" s="182" t="s">
        <v>1735</v>
      </c>
      <c r="E562" s="110"/>
      <c r="F562" s="141" t="str">
        <f t="shared" si="28"/>
        <v/>
      </c>
      <c r="G562" s="141" t="str">
        <f t="shared" si="29"/>
        <v/>
      </c>
    </row>
    <row r="563" spans="1:7" x14ac:dyDescent="0.3">
      <c r="A563" s="107" t="s">
        <v>1846</v>
      </c>
      <c r="B563" s="122" t="s">
        <v>558</v>
      </c>
      <c r="C563" s="131" t="s">
        <v>1735</v>
      </c>
      <c r="D563" s="182" t="s">
        <v>1735</v>
      </c>
      <c r="E563" s="110"/>
      <c r="F563" s="141" t="str">
        <f t="shared" si="28"/>
        <v/>
      </c>
      <c r="G563" s="141" t="str">
        <f t="shared" si="29"/>
        <v/>
      </c>
    </row>
    <row r="564" spans="1:7" x14ac:dyDescent="0.3">
      <c r="A564" s="107" t="s">
        <v>1847</v>
      </c>
      <c r="B564" s="122" t="s">
        <v>558</v>
      </c>
      <c r="C564" s="131" t="s">
        <v>1735</v>
      </c>
      <c r="D564" s="182" t="s">
        <v>1735</v>
      </c>
      <c r="E564" s="110"/>
      <c r="F564" s="141" t="str">
        <f t="shared" si="28"/>
        <v/>
      </c>
      <c r="G564" s="141" t="str">
        <f t="shared" si="29"/>
        <v/>
      </c>
    </row>
    <row r="565" spans="1:7" x14ac:dyDescent="0.3">
      <c r="A565" s="107" t="s">
        <v>1848</v>
      </c>
      <c r="B565" s="122" t="s">
        <v>558</v>
      </c>
      <c r="C565" s="131" t="s">
        <v>1735</v>
      </c>
      <c r="D565" s="182" t="s">
        <v>1735</v>
      </c>
      <c r="E565" s="110"/>
      <c r="F565" s="141" t="str">
        <f t="shared" si="28"/>
        <v/>
      </c>
      <c r="G565" s="141" t="str">
        <f t="shared" si="29"/>
        <v/>
      </c>
    </row>
    <row r="566" spans="1:7" x14ac:dyDescent="0.3">
      <c r="A566" s="107" t="s">
        <v>1849</v>
      </c>
      <c r="B566" s="122" t="s">
        <v>1561</v>
      </c>
      <c r="C566" s="131" t="s">
        <v>1735</v>
      </c>
      <c r="D566" s="182" t="s">
        <v>1735</v>
      </c>
      <c r="E566" s="110"/>
      <c r="F566" s="141" t="str">
        <f t="shared" si="28"/>
        <v/>
      </c>
      <c r="G566" s="141" t="str">
        <f t="shared" si="29"/>
        <v/>
      </c>
    </row>
    <row r="567" spans="1:7" x14ac:dyDescent="0.3">
      <c r="A567" s="107" t="s">
        <v>1850</v>
      </c>
      <c r="B567" s="122" t="s">
        <v>68</v>
      </c>
      <c r="C567" s="131">
        <f>SUM(C549:C566)</f>
        <v>0</v>
      </c>
      <c r="D567" s="182">
        <f>SUM(D549:D566)</f>
        <v>0</v>
      </c>
      <c r="E567" s="110"/>
      <c r="F567" s="183">
        <f>SUM(F549:F566)</f>
        <v>0</v>
      </c>
      <c r="G567" s="183">
        <f>SUM(G549:G566)</f>
        <v>0</v>
      </c>
    </row>
    <row r="568" spans="1:7" x14ac:dyDescent="0.3">
      <c r="A568" s="107" t="s">
        <v>1851</v>
      </c>
      <c r="B568" s="122"/>
      <c r="E568" s="110"/>
      <c r="F568" s="110"/>
      <c r="G568" s="110"/>
    </row>
    <row r="569" spans="1:7" x14ac:dyDescent="0.3">
      <c r="A569" s="107" t="s">
        <v>1852</v>
      </c>
      <c r="B569" s="122"/>
      <c r="E569" s="110"/>
      <c r="F569" s="110"/>
      <c r="G569" s="110"/>
    </row>
    <row r="570" spans="1:7" x14ac:dyDescent="0.3">
      <c r="A570" s="107" t="s">
        <v>1853</v>
      </c>
      <c r="B570" s="122"/>
      <c r="E570" s="110"/>
      <c r="F570" s="110"/>
      <c r="G570" s="110"/>
    </row>
    <row r="571" spans="1:7" x14ac:dyDescent="0.3">
      <c r="A571" s="156"/>
      <c r="B571" s="156" t="s">
        <v>1854</v>
      </c>
      <c r="C571" s="125" t="s">
        <v>55</v>
      </c>
      <c r="D571" s="125" t="s">
        <v>1807</v>
      </c>
      <c r="E571" s="125"/>
      <c r="F571" s="125" t="s">
        <v>441</v>
      </c>
      <c r="G571" s="125" t="s">
        <v>1808</v>
      </c>
    </row>
    <row r="572" spans="1:7" x14ac:dyDescent="0.3">
      <c r="A572" s="107" t="s">
        <v>1855</v>
      </c>
      <c r="B572" s="122" t="s">
        <v>1591</v>
      </c>
      <c r="C572" s="131" t="s">
        <v>1735</v>
      </c>
      <c r="D572" s="182" t="s">
        <v>1735</v>
      </c>
      <c r="E572" s="110"/>
      <c r="F572" s="141" t="str">
        <f>IF($C$585=0,"",IF(C572="[for completion]","",IF(C572="","",C572/$C$585)))</f>
        <v/>
      </c>
      <c r="G572" s="141" t="str">
        <f>IF($D$585=0,"",IF(D572="[for completion]","",IF(D572="","",D572/$D$585)))</f>
        <v/>
      </c>
    </row>
    <row r="573" spans="1:7" x14ac:dyDescent="0.3">
      <c r="A573" s="107" t="s">
        <v>1856</v>
      </c>
      <c r="B573" s="122" t="s">
        <v>1593</v>
      </c>
      <c r="C573" s="131" t="s">
        <v>1735</v>
      </c>
      <c r="D573" s="182" t="s">
        <v>1735</v>
      </c>
      <c r="E573" s="110"/>
      <c r="F573" s="141" t="str">
        <f>IF($C$585=0,"",IF(C573="[for completion]","",IF(C573="","",C573/$C$585)))</f>
        <v/>
      </c>
      <c r="G573" s="141" t="str">
        <f>IF($D$585=0,"",IF(D573="[for completion]","",IF(D573="","",D573/$D$585)))</f>
        <v/>
      </c>
    </row>
    <row r="574" spans="1:7" x14ac:dyDescent="0.3">
      <c r="A574" s="107" t="s">
        <v>1857</v>
      </c>
      <c r="B574" s="122" t="s">
        <v>1595</v>
      </c>
      <c r="C574" s="131" t="s">
        <v>1735</v>
      </c>
      <c r="D574" s="182" t="s">
        <v>1735</v>
      </c>
      <c r="E574" s="110"/>
      <c r="F574" s="141" t="str">
        <f>IF($C$585=0,"",IF(C574="[for completion]","",IF(C574="","",C574/$C$585)))</f>
        <v/>
      </c>
      <c r="G574" s="141" t="str">
        <f>IF($D$585=0,"",IF(D574="[for completion]","",IF(D574="","",D574/$D$585)))</f>
        <v/>
      </c>
    </row>
    <row r="575" spans="1:7" x14ac:dyDescent="0.3">
      <c r="A575" s="107" t="s">
        <v>1858</v>
      </c>
      <c r="B575" s="122" t="s">
        <v>1597</v>
      </c>
      <c r="C575" s="131" t="s">
        <v>1735</v>
      </c>
      <c r="D575" s="182" t="s">
        <v>1735</v>
      </c>
      <c r="E575" s="110"/>
      <c r="F575" s="141" t="str">
        <f>IF($C$585=0,"",IF(C575="[for completion]","",IF(C575="","",C575/$C$585)))</f>
        <v/>
      </c>
      <c r="G575" s="141" t="str">
        <f>IF($D$585=0,"",IF(D575="[for completion]","",IF(D575="","",D575/$D$585)))</f>
        <v/>
      </c>
    </row>
    <row r="576" spans="1:7" x14ac:dyDescent="0.3">
      <c r="A576" s="107" t="s">
        <v>1859</v>
      </c>
      <c r="B576" s="122" t="s">
        <v>1599</v>
      </c>
      <c r="C576" s="131" t="s">
        <v>1735</v>
      </c>
      <c r="D576" s="182" t="s">
        <v>1735</v>
      </c>
      <c r="E576" s="110"/>
      <c r="F576" s="141" t="str">
        <f>IF($C$585=0,"",IF(C576="[for completion]","",IF(C576="","",C576/$C$585)))</f>
        <v/>
      </c>
      <c r="G576" s="141" t="str">
        <f>IF($D$585=0,"",IF(D576="[for completion]","",IF(D576="","",D576/$D$585)))</f>
        <v/>
      </c>
    </row>
    <row r="577" spans="1:7" x14ac:dyDescent="0.3">
      <c r="A577" s="107" t="s">
        <v>1860</v>
      </c>
      <c r="B577" s="122" t="s">
        <v>1601</v>
      </c>
      <c r="C577" s="131" t="s">
        <v>1735</v>
      </c>
      <c r="D577" s="182" t="s">
        <v>1735</v>
      </c>
      <c r="E577" s="110"/>
      <c r="F577" s="141" t="str">
        <f t="shared" ref="F577:F584" si="30">IF($C$585=0,"",IF(C577="[for completion]","",IF(C577="","",C577/$C$585)))</f>
        <v/>
      </c>
      <c r="G577" s="141" t="str">
        <f t="shared" ref="G577:G584" si="31">IF($D$585=0,"",IF(D577="[for completion]","",IF(D577="","",D577/$D$585)))</f>
        <v/>
      </c>
    </row>
    <row r="578" spans="1:7" x14ac:dyDescent="0.3">
      <c r="A578" s="107" t="s">
        <v>1861</v>
      </c>
      <c r="B578" s="122" t="s">
        <v>1603</v>
      </c>
      <c r="C578" s="131" t="s">
        <v>1735</v>
      </c>
      <c r="D578" s="182" t="s">
        <v>1735</v>
      </c>
      <c r="E578" s="110"/>
      <c r="F578" s="141" t="str">
        <f t="shared" si="30"/>
        <v/>
      </c>
      <c r="G578" s="141" t="str">
        <f t="shared" si="31"/>
        <v/>
      </c>
    </row>
    <row r="579" spans="1:7" x14ac:dyDescent="0.3">
      <c r="A579" s="107" t="s">
        <v>1862</v>
      </c>
      <c r="B579" s="122" t="s">
        <v>1605</v>
      </c>
      <c r="C579" s="131" t="s">
        <v>1735</v>
      </c>
      <c r="D579" s="182" t="s">
        <v>1735</v>
      </c>
      <c r="E579" s="110"/>
      <c r="F579" s="141" t="str">
        <f t="shared" si="30"/>
        <v/>
      </c>
      <c r="G579" s="141" t="str">
        <f t="shared" si="31"/>
        <v/>
      </c>
    </row>
    <row r="580" spans="1:7" x14ac:dyDescent="0.3">
      <c r="A580" s="107" t="s">
        <v>1863</v>
      </c>
      <c r="B580" s="122" t="s">
        <v>1607</v>
      </c>
      <c r="C580" s="131" t="s">
        <v>1735</v>
      </c>
      <c r="D580" s="107" t="s">
        <v>1735</v>
      </c>
      <c r="E580" s="110"/>
      <c r="F580" s="141" t="str">
        <f t="shared" si="30"/>
        <v/>
      </c>
      <c r="G580" s="141" t="str">
        <f t="shared" si="31"/>
        <v/>
      </c>
    </row>
    <row r="581" spans="1:7" x14ac:dyDescent="0.3">
      <c r="A581" s="107" t="s">
        <v>1864</v>
      </c>
      <c r="B581" s="107" t="s">
        <v>1609</v>
      </c>
      <c r="C581" s="131" t="s">
        <v>1735</v>
      </c>
      <c r="D581" s="107" t="s">
        <v>1735</v>
      </c>
      <c r="E581" s="102"/>
      <c r="F581" s="141" t="str">
        <f t="shared" si="30"/>
        <v/>
      </c>
      <c r="G581" s="141" t="str">
        <f t="shared" si="31"/>
        <v/>
      </c>
    </row>
    <row r="582" spans="1:7" x14ac:dyDescent="0.3">
      <c r="A582" s="107" t="s">
        <v>1865</v>
      </c>
      <c r="B582" s="107" t="s">
        <v>1611</v>
      </c>
      <c r="C582" s="131" t="s">
        <v>1735</v>
      </c>
      <c r="D582" s="107" t="s">
        <v>1735</v>
      </c>
      <c r="E582" s="102"/>
      <c r="F582" s="141" t="str">
        <f t="shared" si="30"/>
        <v/>
      </c>
      <c r="G582" s="141" t="str">
        <f t="shared" si="31"/>
        <v/>
      </c>
    </row>
    <row r="583" spans="1:7" x14ac:dyDescent="0.3">
      <c r="A583" s="107" t="s">
        <v>1866</v>
      </c>
      <c r="B583" s="122" t="s">
        <v>1613</v>
      </c>
      <c r="C583" s="131" t="s">
        <v>1735</v>
      </c>
      <c r="D583" s="107" t="s">
        <v>1735</v>
      </c>
      <c r="E583" s="110"/>
      <c r="F583" s="141" t="str">
        <f t="shared" si="30"/>
        <v/>
      </c>
      <c r="G583" s="141" t="str">
        <f t="shared" si="31"/>
        <v/>
      </c>
    </row>
    <row r="584" spans="1:7" x14ac:dyDescent="0.3">
      <c r="A584" s="107" t="s">
        <v>1867</v>
      </c>
      <c r="B584" s="107" t="s">
        <v>1561</v>
      </c>
      <c r="C584" s="131" t="s">
        <v>1735</v>
      </c>
      <c r="D584" s="182" t="s">
        <v>1735</v>
      </c>
      <c r="E584" s="110"/>
      <c r="F584" s="141" t="str">
        <f t="shared" si="30"/>
        <v/>
      </c>
      <c r="G584" s="141" t="str">
        <f t="shared" si="31"/>
        <v/>
      </c>
    </row>
    <row r="585" spans="1:7" x14ac:dyDescent="0.3">
      <c r="A585" s="107" t="s">
        <v>1868</v>
      </c>
      <c r="B585" s="122" t="s">
        <v>68</v>
      </c>
      <c r="C585" s="131">
        <f>SUM(C572:C584)</f>
        <v>0</v>
      </c>
      <c r="D585" s="182">
        <f>SUM(D572:D584)</f>
        <v>0</v>
      </c>
      <c r="E585" s="110"/>
      <c r="F585" s="183">
        <f>SUM(F572:F584)</f>
        <v>0</v>
      </c>
      <c r="G585" s="183">
        <f>SUM(G572:G584)</f>
        <v>0</v>
      </c>
    </row>
    <row r="586" spans="1:7" x14ac:dyDescent="0.3">
      <c r="A586" s="107" t="s">
        <v>1869</v>
      </c>
      <c r="B586" s="122"/>
      <c r="C586" s="131"/>
      <c r="D586" s="182"/>
      <c r="E586" s="110"/>
      <c r="F586" s="141"/>
      <c r="G586" s="141"/>
    </row>
    <row r="587" spans="1:7" x14ac:dyDescent="0.3">
      <c r="A587" s="107" t="s">
        <v>1870</v>
      </c>
      <c r="B587" s="122"/>
      <c r="C587" s="131"/>
      <c r="D587" s="182"/>
      <c r="E587" s="110"/>
      <c r="F587" s="141"/>
      <c r="G587" s="141"/>
    </row>
    <row r="588" spans="1:7" x14ac:dyDescent="0.3">
      <c r="A588" s="107" t="s">
        <v>1871</v>
      </c>
      <c r="B588" s="122"/>
      <c r="C588" s="131"/>
      <c r="D588" s="182"/>
      <c r="E588" s="110"/>
      <c r="F588" s="141"/>
      <c r="G588" s="141"/>
    </row>
    <row r="589" spans="1:7" x14ac:dyDescent="0.3">
      <c r="A589" s="107" t="s">
        <v>1872</v>
      </c>
      <c r="B589" s="122"/>
      <c r="C589" s="131"/>
      <c r="D589" s="182"/>
      <c r="E589" s="110"/>
      <c r="F589" s="141"/>
      <c r="G589" s="141"/>
    </row>
    <row r="590" spans="1:7" x14ac:dyDescent="0.3">
      <c r="A590" s="107" t="s">
        <v>1873</v>
      </c>
      <c r="B590" s="122"/>
      <c r="C590" s="131"/>
      <c r="D590" s="182"/>
      <c r="E590" s="110"/>
      <c r="F590" s="141"/>
      <c r="G590" s="141"/>
    </row>
    <row r="591" spans="1:7" x14ac:dyDescent="0.3">
      <c r="A591" s="107" t="s">
        <v>1874</v>
      </c>
      <c r="B591" s="122"/>
      <c r="C591" s="131"/>
      <c r="D591" s="182"/>
      <c r="E591" s="110"/>
      <c r="F591" s="141" t="str">
        <f>IF($C$585=0,"",IF(C591="[for completion]","",IF(C591="","",C591/$C$585)))</f>
        <v/>
      </c>
      <c r="G591" s="141" t="str">
        <f>IF($D$585=0,"",IF(D591="[for completion]","",IF(D591="","",D591/$D$585)))</f>
        <v/>
      </c>
    </row>
    <row r="592" spans="1:7" x14ac:dyDescent="0.3">
      <c r="A592" s="107" t="s">
        <v>1875</v>
      </c>
      <c r="B592" s="102"/>
      <c r="C592" s="102"/>
      <c r="D592" s="102"/>
      <c r="E592" s="102"/>
      <c r="F592" s="102"/>
      <c r="G592" s="102"/>
    </row>
    <row r="593" spans="1:7" x14ac:dyDescent="0.3">
      <c r="A593" s="107" t="s">
        <v>1876</v>
      </c>
      <c r="B593" s="102"/>
      <c r="C593" s="102"/>
      <c r="D593" s="102"/>
      <c r="E593" s="102"/>
      <c r="F593" s="102"/>
      <c r="G593" s="102"/>
    </row>
    <row r="594" spans="1:7" x14ac:dyDescent="0.3">
      <c r="A594" s="107" t="s">
        <v>1877</v>
      </c>
    </row>
    <row r="595" spans="1:7" x14ac:dyDescent="0.3">
      <c r="A595" s="107" t="s">
        <v>1878</v>
      </c>
    </row>
    <row r="596" spans="1:7" x14ac:dyDescent="0.3">
      <c r="A596" s="156"/>
      <c r="B596" s="156" t="s">
        <v>1879</v>
      </c>
      <c r="C596" s="125" t="s">
        <v>55</v>
      </c>
      <c r="D596" s="125" t="s">
        <v>1541</v>
      </c>
      <c r="E596" s="125"/>
      <c r="F596" s="125" t="s">
        <v>440</v>
      </c>
      <c r="G596" s="125" t="s">
        <v>1808</v>
      </c>
    </row>
    <row r="597" spans="1:7" x14ac:dyDescent="0.3">
      <c r="A597" s="107" t="s">
        <v>1880</v>
      </c>
      <c r="B597" s="122" t="s">
        <v>1645</v>
      </c>
      <c r="C597" s="131" t="s">
        <v>1735</v>
      </c>
      <c r="D597" s="182" t="s">
        <v>1735</v>
      </c>
      <c r="E597" s="110"/>
      <c r="F597" s="141" t="str">
        <f>IF($C$601=0,"",IF(C597="[for completion]","",IF(C597="","",C597/$C$601)))</f>
        <v/>
      </c>
      <c r="G597" s="141" t="str">
        <f>IF($D$601=0,"",IF(D597="[for completion]","",IF(D597="","",D597/$D$601)))</f>
        <v/>
      </c>
    </row>
    <row r="598" spans="1:7" x14ac:dyDescent="0.3">
      <c r="A598" s="107" t="s">
        <v>1881</v>
      </c>
      <c r="B598" s="203" t="s">
        <v>1882</v>
      </c>
      <c r="C598" s="131" t="s">
        <v>1735</v>
      </c>
      <c r="D598" s="182" t="s">
        <v>1735</v>
      </c>
      <c r="E598" s="110"/>
      <c r="F598" s="141" t="str">
        <f>IF($C$601=0,"",IF(C598="[for completion]","",IF(C598="","",C598/$C$601)))</f>
        <v/>
      </c>
      <c r="G598" s="141" t="str">
        <f>IF($D$601=0,"",IF(D598="[for completion]","",IF(D598="","",D598/$D$601)))</f>
        <v/>
      </c>
    </row>
    <row r="599" spans="1:7" x14ac:dyDescent="0.3">
      <c r="A599" s="107" t="s">
        <v>1883</v>
      </c>
      <c r="B599" s="122" t="s">
        <v>1640</v>
      </c>
      <c r="C599" s="131" t="s">
        <v>1735</v>
      </c>
      <c r="D599" s="182" t="s">
        <v>1735</v>
      </c>
      <c r="E599" s="110"/>
      <c r="F599" s="141" t="str">
        <f>IF($C$601=0,"",IF(C599="[for completion]","",IF(C599="","",C599/$C$601)))</f>
        <v/>
      </c>
      <c r="G599" s="141" t="str">
        <f>IF($D$601=0,"",IF(D599="[for completion]","",IF(D599="","",D599/$D$601)))</f>
        <v/>
      </c>
    </row>
    <row r="600" spans="1:7" x14ac:dyDescent="0.3">
      <c r="A600" s="107" t="s">
        <v>1884</v>
      </c>
      <c r="B600" s="107" t="s">
        <v>1561</v>
      </c>
      <c r="C600" s="131" t="s">
        <v>1735</v>
      </c>
      <c r="D600" s="182" t="s">
        <v>1735</v>
      </c>
      <c r="E600" s="110"/>
      <c r="F600" s="141" t="str">
        <f>IF($C$601=0,"",IF(C600="[for completion]","",IF(C600="","",C600/$C$601)))</f>
        <v/>
      </c>
      <c r="G600" s="141" t="str">
        <f>IF($D$601=0,"",IF(D600="[for completion]","",IF(D600="","",D600/$D$601)))</f>
        <v/>
      </c>
    </row>
    <row r="601" spans="1:7" x14ac:dyDescent="0.3">
      <c r="A601" s="107" t="s">
        <v>1885</v>
      </c>
      <c r="B601" s="122" t="s">
        <v>68</v>
      </c>
      <c r="C601" s="131">
        <f>SUM(C597:C600)</f>
        <v>0</v>
      </c>
      <c r="D601" s="182">
        <f>SUM(D597:D600)</f>
        <v>0</v>
      </c>
      <c r="E601" s="110"/>
      <c r="F601" s="183">
        <f>SUM(F597:F600)</f>
        <v>0</v>
      </c>
      <c r="G601" s="183">
        <f>SUM(G597:G600)</f>
        <v>0</v>
      </c>
    </row>
    <row r="603" spans="1:7" x14ac:dyDescent="0.3">
      <c r="A603" s="156"/>
      <c r="B603" s="156" t="s">
        <v>1886</v>
      </c>
      <c r="C603" s="156" t="s">
        <v>1653</v>
      </c>
      <c r="D603" s="156" t="s">
        <v>1887</v>
      </c>
      <c r="E603" s="156"/>
      <c r="F603" s="156" t="s">
        <v>1655</v>
      </c>
      <c r="G603" s="156"/>
    </row>
    <row r="604" spans="1:7" x14ac:dyDescent="0.3">
      <c r="A604" s="107" t="s">
        <v>1888</v>
      </c>
      <c r="B604" s="122" t="s">
        <v>752</v>
      </c>
      <c r="C604" s="206" t="s">
        <v>1735</v>
      </c>
      <c r="D604" s="167" t="s">
        <v>1735</v>
      </c>
      <c r="E604" s="207"/>
      <c r="F604" s="167" t="s">
        <v>1735</v>
      </c>
      <c r="G604" s="141" t="str">
        <f>IF($D$622=0,"",IF(D604="[for completion]","",IF(D604="","",D604/$D$622)))</f>
        <v/>
      </c>
    </row>
    <row r="605" spans="1:7" x14ac:dyDescent="0.3">
      <c r="A605" s="107" t="s">
        <v>1889</v>
      </c>
      <c r="B605" s="122" t="s">
        <v>753</v>
      </c>
      <c r="C605" s="206" t="s">
        <v>1735</v>
      </c>
      <c r="D605" s="167" t="s">
        <v>1735</v>
      </c>
      <c r="E605" s="207"/>
      <c r="F605" s="167" t="s">
        <v>1735</v>
      </c>
      <c r="G605" s="141" t="str">
        <f t="shared" ref="G605:G622" si="32">IF($D$622=0,"",IF(D605="[for completion]","",IF(D605="","",D605/$D$622)))</f>
        <v/>
      </c>
    </row>
    <row r="606" spans="1:7" x14ac:dyDescent="0.3">
      <c r="A606" s="107" t="s">
        <v>1890</v>
      </c>
      <c r="B606" s="122" t="s">
        <v>754</v>
      </c>
      <c r="C606" s="206" t="s">
        <v>1735</v>
      </c>
      <c r="D606" s="167" t="s">
        <v>1735</v>
      </c>
      <c r="E606" s="207"/>
      <c r="F606" s="167" t="s">
        <v>1735</v>
      </c>
      <c r="G606" s="141" t="str">
        <f t="shared" si="32"/>
        <v/>
      </c>
    </row>
    <row r="607" spans="1:7" x14ac:dyDescent="0.3">
      <c r="A607" s="107" t="s">
        <v>1891</v>
      </c>
      <c r="B607" s="122" t="s">
        <v>755</v>
      </c>
      <c r="C607" s="206" t="s">
        <v>1735</v>
      </c>
      <c r="D607" s="167" t="s">
        <v>1735</v>
      </c>
      <c r="E607" s="207"/>
      <c r="F607" s="167" t="s">
        <v>1735</v>
      </c>
      <c r="G607" s="141" t="str">
        <f t="shared" si="32"/>
        <v/>
      </c>
    </row>
    <row r="608" spans="1:7" x14ac:dyDescent="0.3">
      <c r="A608" s="107" t="s">
        <v>1892</v>
      </c>
      <c r="B608" s="122" t="s">
        <v>756</v>
      </c>
      <c r="C608" s="206" t="s">
        <v>1735</v>
      </c>
      <c r="D608" s="167" t="s">
        <v>1735</v>
      </c>
      <c r="E608" s="207"/>
      <c r="F608" s="167" t="s">
        <v>1735</v>
      </c>
      <c r="G608" s="141" t="str">
        <f t="shared" si="32"/>
        <v/>
      </c>
    </row>
    <row r="609" spans="1:7" x14ac:dyDescent="0.3">
      <c r="A609" s="107" t="s">
        <v>1893</v>
      </c>
      <c r="B609" s="122" t="s">
        <v>757</v>
      </c>
      <c r="C609" s="206" t="s">
        <v>1735</v>
      </c>
      <c r="D609" s="167" t="s">
        <v>1735</v>
      </c>
      <c r="E609" s="207"/>
      <c r="F609" s="167" t="s">
        <v>1735</v>
      </c>
      <c r="G609" s="141" t="str">
        <f t="shared" si="32"/>
        <v/>
      </c>
    </row>
    <row r="610" spans="1:7" x14ac:dyDescent="0.3">
      <c r="A610" s="107" t="s">
        <v>1894</v>
      </c>
      <c r="B610" s="122" t="s">
        <v>758</v>
      </c>
      <c r="C610" s="206" t="s">
        <v>1735</v>
      </c>
      <c r="D610" s="167" t="s">
        <v>1735</v>
      </c>
      <c r="E610" s="207"/>
      <c r="F610" s="167" t="s">
        <v>1735</v>
      </c>
      <c r="G610" s="141" t="str">
        <f t="shared" si="32"/>
        <v/>
      </c>
    </row>
    <row r="611" spans="1:7" x14ac:dyDescent="0.3">
      <c r="A611" s="107" t="s">
        <v>1895</v>
      </c>
      <c r="B611" s="122" t="s">
        <v>1783</v>
      </c>
      <c r="C611" s="206" t="s">
        <v>1735</v>
      </c>
      <c r="D611" s="167" t="s">
        <v>1735</v>
      </c>
      <c r="E611" s="207"/>
      <c r="F611" s="167" t="s">
        <v>1735</v>
      </c>
      <c r="G611" s="141" t="str">
        <f t="shared" si="32"/>
        <v/>
      </c>
    </row>
    <row r="612" spans="1:7" x14ac:dyDescent="0.3">
      <c r="A612" s="107" t="s">
        <v>1896</v>
      </c>
      <c r="B612" s="122" t="s">
        <v>1785</v>
      </c>
      <c r="C612" s="206" t="s">
        <v>1735</v>
      </c>
      <c r="D612" s="167" t="s">
        <v>1735</v>
      </c>
      <c r="E612" s="207"/>
      <c r="F612" s="167" t="s">
        <v>1735</v>
      </c>
      <c r="G612" s="141" t="str">
        <f t="shared" si="32"/>
        <v/>
      </c>
    </row>
    <row r="613" spans="1:7" x14ac:dyDescent="0.3">
      <c r="A613" s="107" t="s">
        <v>1897</v>
      </c>
      <c r="B613" s="122" t="s">
        <v>1787</v>
      </c>
      <c r="C613" s="206" t="s">
        <v>1735</v>
      </c>
      <c r="D613" s="167" t="s">
        <v>1735</v>
      </c>
      <c r="E613" s="207"/>
      <c r="F613" s="167" t="s">
        <v>1735</v>
      </c>
      <c r="G613" s="141" t="str">
        <f t="shared" si="32"/>
        <v/>
      </c>
    </row>
    <row r="614" spans="1:7" x14ac:dyDescent="0.3">
      <c r="A614" s="107" t="s">
        <v>1898</v>
      </c>
      <c r="B614" s="122" t="s">
        <v>759</v>
      </c>
      <c r="C614" s="206" t="s">
        <v>1735</v>
      </c>
      <c r="D614" s="167" t="s">
        <v>1735</v>
      </c>
      <c r="E614" s="207"/>
      <c r="F614" s="167" t="s">
        <v>1735</v>
      </c>
      <c r="G614" s="141" t="str">
        <f t="shared" si="32"/>
        <v/>
      </c>
    </row>
    <row r="615" spans="1:7" x14ac:dyDescent="0.3">
      <c r="A615" s="107" t="s">
        <v>1899</v>
      </c>
      <c r="B615" s="122" t="s">
        <v>760</v>
      </c>
      <c r="C615" s="206" t="s">
        <v>1735</v>
      </c>
      <c r="D615" s="167" t="s">
        <v>1735</v>
      </c>
      <c r="E615" s="207"/>
      <c r="F615" s="167" t="s">
        <v>1735</v>
      </c>
      <c r="G615" s="141" t="str">
        <f t="shared" si="32"/>
        <v/>
      </c>
    </row>
    <row r="616" spans="1:7" x14ac:dyDescent="0.3">
      <c r="A616" s="107" t="s">
        <v>1900</v>
      </c>
      <c r="B616" s="122" t="s">
        <v>66</v>
      </c>
      <c r="C616" s="206" t="s">
        <v>1735</v>
      </c>
      <c r="D616" s="167" t="s">
        <v>1735</v>
      </c>
      <c r="E616" s="207"/>
      <c r="F616" s="167" t="s">
        <v>1735</v>
      </c>
      <c r="G616" s="141" t="str">
        <f t="shared" si="32"/>
        <v/>
      </c>
    </row>
    <row r="617" spans="1:7" x14ac:dyDescent="0.3">
      <c r="A617" s="107" t="s">
        <v>1901</v>
      </c>
      <c r="B617" s="122" t="s">
        <v>1561</v>
      </c>
      <c r="C617" s="206" t="s">
        <v>1735</v>
      </c>
      <c r="D617" s="167" t="s">
        <v>1735</v>
      </c>
      <c r="E617" s="207"/>
      <c r="F617" s="167" t="s">
        <v>1735</v>
      </c>
      <c r="G617" s="141" t="str">
        <f t="shared" si="32"/>
        <v/>
      </c>
    </row>
    <row r="618" spans="1:7" x14ac:dyDescent="0.3">
      <c r="A618" s="107" t="s">
        <v>1902</v>
      </c>
      <c r="B618" s="122" t="s">
        <v>68</v>
      </c>
      <c r="C618" s="131">
        <f>SUM(C604:C617)</f>
        <v>0</v>
      </c>
      <c r="D618" s="107">
        <f>SUM(D604:D617)</f>
        <v>0</v>
      </c>
      <c r="E618" s="100"/>
      <c r="F618" s="131"/>
      <c r="G618" s="141" t="str">
        <f t="shared" si="32"/>
        <v/>
      </c>
    </row>
    <row r="619" spans="1:7" x14ac:dyDescent="0.3">
      <c r="A619" s="107" t="s">
        <v>1903</v>
      </c>
      <c r="B619" s="107" t="s">
        <v>1666</v>
      </c>
      <c r="C619" s="102"/>
      <c r="D619" s="102"/>
      <c r="E619" s="102"/>
      <c r="F619" s="167" t="s">
        <v>1735</v>
      </c>
      <c r="G619" s="141" t="str">
        <f t="shared" si="32"/>
        <v/>
      </c>
    </row>
    <row r="620" spans="1:7" x14ac:dyDescent="0.3">
      <c r="A620" s="107" t="s">
        <v>1904</v>
      </c>
      <c r="B620" s="122"/>
      <c r="C620" s="131"/>
      <c r="D620" s="182"/>
      <c r="E620" s="100"/>
      <c r="F620" s="141"/>
      <c r="G620" s="141" t="str">
        <f t="shared" si="32"/>
        <v/>
      </c>
    </row>
    <row r="621" spans="1:7" x14ac:dyDescent="0.3">
      <c r="A621" s="107" t="s">
        <v>1905</v>
      </c>
      <c r="B621" s="122"/>
      <c r="C621" s="131"/>
      <c r="D621" s="182"/>
      <c r="E621" s="100"/>
      <c r="F621" s="141"/>
      <c r="G621" s="141" t="str">
        <f t="shared" si="32"/>
        <v/>
      </c>
    </row>
    <row r="622" spans="1:7" x14ac:dyDescent="0.3">
      <c r="A622" s="107" t="s">
        <v>1906</v>
      </c>
      <c r="B622" s="122"/>
      <c r="C622" s="131"/>
      <c r="D622" s="182"/>
      <c r="E622" s="100"/>
      <c r="F622" s="141"/>
      <c r="G622" s="141" t="str">
        <f t="shared" si="32"/>
        <v/>
      </c>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D187 F187:G187 D216 B198:D213 B182:D184 F182:F184 D150:D152 D160:D162 D170:D174 B181 D180:D181 B195:B197 D195:D197" name="Mortgage Assets II"/>
    <protectedRange sqref="D216 B234:D236 F228:G236 D238 F238:G238 B256:D258 F250:G258 B266:C275 B280:C285 F277:G285 D277:D285 C425:D425 D260:D275 F260:G275 B228:B233 D228:D233 B250:B255 D250:D255" name="Mortgage Asset IV"/>
    <protectedRange sqref="C3 B16:D26 F16:F26 B163:B168 B37:B42 C73:D75 F73:F75 B88:D97 F77:F97 C77:D87 C28:D28 B29:D34 F28:F34 C36:D42 F36:F42 C45:D71 F45:F71 B99:D148 F99:F148 C150:C152 F150:F152 C160:C162 F160:F162 C170:C174 F170:F174 C187 C190:C197 B190:B194 D190:D194 C216 C238 C277:C279 C228:C233 C219:D226 C250:C255 C241:D248 C180:C181 F180:F181 C260:C265 C12:C15"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DAC1B7C3-1C8B-43B2-88F3-CF6B93D30EDC}"/>
    <hyperlink ref="B7" location="'B1. HTT Mortgage Assets'!B166" display="7.A Residential Cover Pool" xr:uid="{DD9739CB-BB79-4D77-8E4A-784F6376DC94}"/>
    <hyperlink ref="B8" location="'B1. HTT Mortgage Assets'!B267" display="7.B Commercial Cover Pool" xr:uid="{6D6BAAEF-E87A-43B9-AD95-67E79A436F41}"/>
    <hyperlink ref="B149" location="'2. Harmonised Glossary'!A9" display="Breakdown by Interest Rate" xr:uid="{EA69856B-F774-4153-94C6-F0A694483D8F}"/>
    <hyperlink ref="B11" location="'2. Harmonised Glossary'!A12" display="Property Type Information" xr:uid="{C9778CCC-B1E3-4A29-B729-3D8D1917AA64}"/>
    <hyperlink ref="B215" location="'C. HTT Harmonised Glossary'!B13" display="11. Loan to Value (LTV) Information - UNINDEXED" xr:uid="{360AA847-551A-462D-AEE8-689F6F167A2C}"/>
    <hyperlink ref="B237" location="'C. HTT Harmonised Glossary'!B16" display="12. Loan to Value (LTV) Information - INDEXED " xr:uid="{F3870CBF-F471-4CC7-97C4-FD82D6802A61}"/>
    <hyperlink ref="B179" location="'C. HTT Harmonised Glossary'!B19" display="9. Non-Performing Loans (NPLs)" xr:uid="{5CB30824-8AC3-4779-9368-A0BC082FE38A}"/>
  </hyperlinks>
  <pageMargins left="0.7" right="0.7" top="0.75" bottom="0.75" header="0.3" footer="0.3"/>
  <pageSetup paperSize="9" scale="34" orientation="portrait" r:id="rId1"/>
  <headerFooter>
    <oddFooter>&amp;R&amp;1#&amp;"Calibri"&amp;10&amp;K0078D7Classification : Internal</oddFooter>
  </headerFooter>
  <rowBreaks count="3" manualBreakCount="3">
    <brk id="148" max="16383" man="1"/>
    <brk id="285" max="6" man="1"/>
    <brk id="496"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F5103-C88F-401F-B736-AE5635053BA1}">
  <sheetPr>
    <tabColor theme="9" tint="-0.249977111117893"/>
  </sheetPr>
  <dimension ref="A1:C403"/>
  <sheetViews>
    <sheetView view="pageBreakPreview" zoomScale="60" zoomScaleNormal="100" workbookViewId="0"/>
  </sheetViews>
  <sheetFormatPr defaultRowHeight="14.5" x14ac:dyDescent="0.3"/>
  <cols>
    <col min="1" max="1" width="14.81640625" style="102" customWidth="1"/>
    <col min="2" max="2" width="81.7265625" style="107" bestFit="1" customWidth="1"/>
    <col min="3" max="3" width="122.453125" style="102" customWidth="1"/>
    <col min="4" max="16384" width="8.7265625" style="102"/>
  </cols>
  <sheetData>
    <row r="1" spans="1:3" ht="31" x14ac:dyDescent="0.3">
      <c r="A1" s="99" t="s">
        <v>1907</v>
      </c>
      <c r="B1" s="99"/>
      <c r="C1" s="101" t="s">
        <v>1385</v>
      </c>
    </row>
    <row r="2" spans="1:3" ht="13" x14ac:dyDescent="0.3">
      <c r="B2" s="100"/>
      <c r="C2" s="100"/>
    </row>
    <row r="3" spans="1:3" ht="13" x14ac:dyDescent="0.3">
      <c r="A3" s="208" t="s">
        <v>1908</v>
      </c>
      <c r="B3" s="209"/>
      <c r="C3" s="100"/>
    </row>
    <row r="4" spans="1:3" x14ac:dyDescent="0.3">
      <c r="C4" s="100"/>
    </row>
    <row r="5" spans="1:3" ht="37" x14ac:dyDescent="0.3">
      <c r="A5" s="115" t="s">
        <v>5</v>
      </c>
      <c r="B5" s="115" t="s">
        <v>1909</v>
      </c>
      <c r="C5" s="210" t="s">
        <v>1910</v>
      </c>
    </row>
    <row r="6" spans="1:3" ht="29" x14ac:dyDescent="0.3">
      <c r="A6" s="166" t="s">
        <v>1911</v>
      </c>
      <c r="B6" s="118" t="s">
        <v>1912</v>
      </c>
      <c r="C6" s="211" t="s">
        <v>1913</v>
      </c>
    </row>
    <row r="7" spans="1:3" ht="29" x14ac:dyDescent="0.3">
      <c r="A7" s="166" t="s">
        <v>1914</v>
      </c>
      <c r="B7" s="118" t="s">
        <v>1915</v>
      </c>
      <c r="C7" s="211" t="s">
        <v>1916</v>
      </c>
    </row>
    <row r="8" spans="1:3" ht="29" x14ac:dyDescent="0.3">
      <c r="A8" s="166" t="s">
        <v>1917</v>
      </c>
      <c r="B8" s="118" t="s">
        <v>1918</v>
      </c>
      <c r="C8" s="211" t="s">
        <v>1919</v>
      </c>
    </row>
    <row r="9" spans="1:3" x14ac:dyDescent="0.3">
      <c r="A9" s="166" t="s">
        <v>1920</v>
      </c>
      <c r="B9" s="118" t="s">
        <v>1921</v>
      </c>
      <c r="C9" s="107" t="s">
        <v>1922</v>
      </c>
    </row>
    <row r="10" spans="1:3" ht="43.5" x14ac:dyDescent="0.3">
      <c r="A10" s="166" t="s">
        <v>1923</v>
      </c>
      <c r="B10" s="118" t="s">
        <v>1924</v>
      </c>
      <c r="C10" s="107" t="s">
        <v>1925</v>
      </c>
    </row>
    <row r="11" spans="1:3" ht="43.5" x14ac:dyDescent="0.3">
      <c r="A11" s="166" t="s">
        <v>1926</v>
      </c>
      <c r="B11" s="118" t="s">
        <v>1927</v>
      </c>
      <c r="C11" s="107" t="s">
        <v>1928</v>
      </c>
    </row>
    <row r="12" spans="1:3" x14ac:dyDescent="0.3">
      <c r="A12" s="166" t="s">
        <v>1929</v>
      </c>
      <c r="B12" s="118" t="s">
        <v>1930</v>
      </c>
      <c r="C12" s="107" t="s">
        <v>1931</v>
      </c>
    </row>
    <row r="13" spans="1:3" ht="29" x14ac:dyDescent="0.3">
      <c r="A13" s="166" t="s">
        <v>1932</v>
      </c>
      <c r="B13" s="118" t="s">
        <v>1933</v>
      </c>
      <c r="C13" s="107" t="s">
        <v>1934</v>
      </c>
    </row>
    <row r="14" spans="1:3" x14ac:dyDescent="0.3">
      <c r="A14" s="166" t="s">
        <v>1935</v>
      </c>
      <c r="B14" s="118" t="s">
        <v>1936</v>
      </c>
      <c r="C14" s="107" t="s">
        <v>1937</v>
      </c>
    </row>
    <row r="15" spans="1:3" ht="29" x14ac:dyDescent="0.3">
      <c r="A15" s="166" t="s">
        <v>1938</v>
      </c>
      <c r="B15" s="118" t="s">
        <v>1939</v>
      </c>
      <c r="C15" s="107" t="s">
        <v>1940</v>
      </c>
    </row>
    <row r="16" spans="1:3" x14ac:dyDescent="0.3">
      <c r="A16" s="166" t="s">
        <v>1941</v>
      </c>
      <c r="B16" s="118" t="s">
        <v>1942</v>
      </c>
      <c r="C16" s="107" t="s">
        <v>1943</v>
      </c>
    </row>
    <row r="17" spans="1:3" ht="29" x14ac:dyDescent="0.3">
      <c r="A17" s="166" t="s">
        <v>1944</v>
      </c>
      <c r="B17" s="124" t="s">
        <v>1945</v>
      </c>
      <c r="C17" s="107" t="s">
        <v>1946</v>
      </c>
    </row>
    <row r="18" spans="1:3" ht="43.5" x14ac:dyDescent="0.3">
      <c r="A18" s="166" t="s">
        <v>1947</v>
      </c>
      <c r="B18" s="124" t="s">
        <v>1948</v>
      </c>
      <c r="C18" s="107" t="s">
        <v>1949</v>
      </c>
    </row>
    <row r="19" spans="1:3" x14ac:dyDescent="0.3">
      <c r="A19" s="166" t="s">
        <v>1950</v>
      </c>
      <c r="B19" s="124" t="s">
        <v>1951</v>
      </c>
      <c r="C19" s="107" t="s">
        <v>1952</v>
      </c>
    </row>
    <row r="20" spans="1:3" ht="29" x14ac:dyDescent="0.3">
      <c r="A20" s="166" t="s">
        <v>1953</v>
      </c>
      <c r="B20" s="124" t="s">
        <v>1954</v>
      </c>
      <c r="C20" s="167" t="s">
        <v>1955</v>
      </c>
    </row>
    <row r="21" spans="1:3" x14ac:dyDescent="0.3">
      <c r="A21" s="166" t="s">
        <v>1956</v>
      </c>
      <c r="B21" s="124" t="s">
        <v>1957</v>
      </c>
      <c r="C21" s="167" t="s">
        <v>1958</v>
      </c>
    </row>
    <row r="22" spans="1:3" ht="13" x14ac:dyDescent="0.3">
      <c r="A22" s="166" t="s">
        <v>1959</v>
      </c>
      <c r="B22" s="102"/>
      <c r="C22" s="212"/>
    </row>
    <row r="23" spans="1:3" x14ac:dyDescent="0.3">
      <c r="A23" s="166" t="s">
        <v>1960</v>
      </c>
      <c r="C23" s="167"/>
    </row>
    <row r="24" spans="1:3" x14ac:dyDescent="0.3">
      <c r="A24" s="166" t="s">
        <v>1961</v>
      </c>
      <c r="B24" s="197"/>
      <c r="C24" s="167"/>
    </row>
    <row r="25" spans="1:3" x14ac:dyDescent="0.3">
      <c r="A25" s="166" t="s">
        <v>1962</v>
      </c>
      <c r="B25" s="197"/>
      <c r="C25" s="167"/>
    </row>
    <row r="26" spans="1:3" x14ac:dyDescent="0.3">
      <c r="A26" s="166" t="s">
        <v>1963</v>
      </c>
      <c r="B26" s="197"/>
      <c r="C26" s="167"/>
    </row>
    <row r="27" spans="1:3" x14ac:dyDescent="0.3">
      <c r="A27" s="166" t="s">
        <v>1964</v>
      </c>
      <c r="B27" s="197"/>
      <c r="C27" s="167"/>
    </row>
    <row r="28" spans="1:3" ht="18.5" x14ac:dyDescent="0.3">
      <c r="A28" s="115"/>
      <c r="B28" s="115" t="s">
        <v>1965</v>
      </c>
      <c r="C28" s="210" t="s">
        <v>1910</v>
      </c>
    </row>
    <row r="29" spans="1:3" x14ac:dyDescent="0.3">
      <c r="A29" s="166" t="s">
        <v>1966</v>
      </c>
      <c r="B29" s="118" t="s">
        <v>1967</v>
      </c>
      <c r="C29" s="167" t="s">
        <v>1735</v>
      </c>
    </row>
    <row r="30" spans="1:3" x14ac:dyDescent="0.3">
      <c r="A30" s="166" t="s">
        <v>1968</v>
      </c>
      <c r="B30" s="118" t="s">
        <v>1969</v>
      </c>
      <c r="C30" s="167" t="s">
        <v>1735</v>
      </c>
    </row>
    <row r="31" spans="1:3" x14ac:dyDescent="0.3">
      <c r="A31" s="166" t="s">
        <v>1970</v>
      </c>
      <c r="B31" s="118" t="s">
        <v>1971</v>
      </c>
      <c r="C31" s="167" t="s">
        <v>1735</v>
      </c>
    </row>
    <row r="32" spans="1:3" hidden="1" x14ac:dyDescent="0.3">
      <c r="A32" s="166" t="s">
        <v>1972</v>
      </c>
      <c r="B32" s="213"/>
      <c r="C32" s="167"/>
    </row>
    <row r="33" spans="1:3" hidden="1" x14ac:dyDescent="0.3">
      <c r="A33" s="166" t="s">
        <v>1973</v>
      </c>
      <c r="B33" s="213"/>
      <c r="C33" s="167"/>
    </row>
    <row r="34" spans="1:3" hidden="1" x14ac:dyDescent="0.3">
      <c r="A34" s="166" t="s">
        <v>1974</v>
      </c>
      <c r="B34" s="213"/>
      <c r="C34" s="167"/>
    </row>
    <row r="35" spans="1:3" hidden="1" x14ac:dyDescent="0.3">
      <c r="A35" s="166" t="s">
        <v>1975</v>
      </c>
      <c r="B35" s="213"/>
      <c r="C35" s="167"/>
    </row>
    <row r="36" spans="1:3" hidden="1" x14ac:dyDescent="0.3">
      <c r="A36" s="166" t="s">
        <v>1976</v>
      </c>
      <c r="B36" s="213"/>
      <c r="C36" s="167"/>
    </row>
    <row r="37" spans="1:3" hidden="1" x14ac:dyDescent="0.3">
      <c r="A37" s="166" t="s">
        <v>1977</v>
      </c>
      <c r="B37" s="213"/>
      <c r="C37" s="167"/>
    </row>
    <row r="38" spans="1:3" hidden="1" x14ac:dyDescent="0.3">
      <c r="A38" s="166" t="s">
        <v>1978</v>
      </c>
      <c r="B38" s="213"/>
      <c r="C38" s="167"/>
    </row>
    <row r="39" spans="1:3" hidden="1" x14ac:dyDescent="0.3">
      <c r="A39" s="166" t="s">
        <v>1979</v>
      </c>
      <c r="B39" s="213"/>
      <c r="C39" s="167"/>
    </row>
    <row r="40" spans="1:3" hidden="1" x14ac:dyDescent="0.3">
      <c r="A40" s="166" t="s">
        <v>1980</v>
      </c>
      <c r="B40" s="213"/>
      <c r="C40" s="167"/>
    </row>
    <row r="41" spans="1:3" hidden="1" x14ac:dyDescent="0.3">
      <c r="A41" s="166" t="s">
        <v>1981</v>
      </c>
      <c r="B41" s="213"/>
      <c r="C41" s="167"/>
    </row>
    <row r="42" spans="1:3" hidden="1" x14ac:dyDescent="0.3">
      <c r="A42" s="166" t="s">
        <v>1982</v>
      </c>
      <c r="B42" s="213"/>
      <c r="C42" s="167"/>
    </row>
    <row r="43" spans="1:3" hidden="1" x14ac:dyDescent="0.3">
      <c r="A43" s="166" t="s">
        <v>1983</v>
      </c>
      <c r="B43" s="213"/>
      <c r="C43" s="167"/>
    </row>
    <row r="44" spans="1:3" ht="18.5" x14ac:dyDescent="0.3">
      <c r="A44" s="115"/>
      <c r="B44" s="115" t="s">
        <v>1984</v>
      </c>
      <c r="C44" s="210" t="s">
        <v>1985</v>
      </c>
    </row>
    <row r="45" spans="1:3" x14ac:dyDescent="0.3">
      <c r="A45" s="166" t="s">
        <v>1986</v>
      </c>
      <c r="B45" s="124" t="s">
        <v>1987</v>
      </c>
      <c r="C45" s="107" t="s">
        <v>50</v>
      </c>
    </row>
    <row r="46" spans="1:3" x14ac:dyDescent="0.3">
      <c r="A46" s="166" t="s">
        <v>1988</v>
      </c>
      <c r="B46" s="124" t="s">
        <v>1989</v>
      </c>
      <c r="C46" s="107" t="s">
        <v>1990</v>
      </c>
    </row>
    <row r="47" spans="1:3" x14ac:dyDescent="0.3">
      <c r="A47" s="166" t="s">
        <v>1991</v>
      </c>
      <c r="B47" s="124" t="s">
        <v>1992</v>
      </c>
      <c r="C47" s="107" t="s">
        <v>1993</v>
      </c>
    </row>
    <row r="48" spans="1:3" x14ac:dyDescent="0.3">
      <c r="A48" s="166" t="s">
        <v>1994</v>
      </c>
      <c r="B48" s="214"/>
      <c r="C48" s="167"/>
    </row>
    <row r="49" spans="1:3" x14ac:dyDescent="0.3">
      <c r="A49" s="166" t="s">
        <v>1995</v>
      </c>
      <c r="B49" s="214"/>
      <c r="C49" s="167"/>
    </row>
    <row r="50" spans="1:3" x14ac:dyDescent="0.3">
      <c r="A50" s="166" t="s">
        <v>1996</v>
      </c>
      <c r="B50" s="215"/>
      <c r="C50" s="167"/>
    </row>
    <row r="51" spans="1:3" ht="18.5" x14ac:dyDescent="0.3">
      <c r="A51" s="115"/>
      <c r="B51" s="115" t="s">
        <v>1997</v>
      </c>
      <c r="C51" s="210" t="s">
        <v>1910</v>
      </c>
    </row>
    <row r="52" spans="1:3" x14ac:dyDescent="0.3">
      <c r="A52" s="166" t="s">
        <v>1998</v>
      </c>
      <c r="B52" s="118" t="s">
        <v>1999</v>
      </c>
      <c r="C52" s="107" t="s">
        <v>1735</v>
      </c>
    </row>
    <row r="53" spans="1:3" x14ac:dyDescent="0.3">
      <c r="A53" s="166" t="s">
        <v>2000</v>
      </c>
      <c r="B53" s="214"/>
      <c r="C53" s="212"/>
    </row>
    <row r="54" spans="1:3" x14ac:dyDescent="0.3">
      <c r="A54" s="166" t="s">
        <v>2001</v>
      </c>
      <c r="B54" s="214"/>
      <c r="C54" s="212"/>
    </row>
    <row r="55" spans="1:3" x14ac:dyDescent="0.3">
      <c r="A55" s="166" t="s">
        <v>2002</v>
      </c>
      <c r="B55" s="214"/>
      <c r="C55" s="212"/>
    </row>
    <row r="56" spans="1:3" x14ac:dyDescent="0.3">
      <c r="A56" s="166" t="s">
        <v>2003</v>
      </c>
      <c r="B56" s="214"/>
      <c r="C56" s="212"/>
    </row>
    <row r="57" spans="1:3" x14ac:dyDescent="0.3">
      <c r="A57" s="166" t="s">
        <v>2004</v>
      </c>
      <c r="B57" s="214"/>
      <c r="C57" s="212"/>
    </row>
    <row r="58" spans="1:3" x14ac:dyDescent="0.3">
      <c r="B58" s="122"/>
    </row>
    <row r="59" spans="1:3" x14ac:dyDescent="0.3">
      <c r="B59" s="122"/>
    </row>
    <row r="60" spans="1:3" x14ac:dyDescent="0.3">
      <c r="B60" s="122"/>
    </row>
    <row r="61" spans="1:3" x14ac:dyDescent="0.3">
      <c r="B61" s="122"/>
    </row>
    <row r="62" spans="1:3" x14ac:dyDescent="0.3">
      <c r="B62" s="122"/>
    </row>
    <row r="63" spans="1:3" x14ac:dyDescent="0.3">
      <c r="B63" s="122"/>
    </row>
    <row r="64" spans="1:3" x14ac:dyDescent="0.3">
      <c r="B64" s="122"/>
    </row>
    <row r="65" spans="2:2" x14ac:dyDescent="0.3">
      <c r="B65" s="122"/>
    </row>
    <row r="66" spans="2:2" x14ac:dyDescent="0.3">
      <c r="B66" s="122"/>
    </row>
    <row r="67" spans="2:2" x14ac:dyDescent="0.3">
      <c r="B67" s="122"/>
    </row>
    <row r="68" spans="2:2" x14ac:dyDescent="0.3">
      <c r="B68" s="122"/>
    </row>
    <row r="69" spans="2:2" x14ac:dyDescent="0.3">
      <c r="B69" s="122"/>
    </row>
    <row r="70" spans="2:2" x14ac:dyDescent="0.3">
      <c r="B70" s="122"/>
    </row>
    <row r="71" spans="2:2" x14ac:dyDescent="0.3">
      <c r="B71" s="122"/>
    </row>
    <row r="72" spans="2:2" x14ac:dyDescent="0.3">
      <c r="B72" s="122"/>
    </row>
    <row r="73" spans="2:2" x14ac:dyDescent="0.3">
      <c r="B73" s="122"/>
    </row>
    <row r="74" spans="2:2" x14ac:dyDescent="0.3">
      <c r="B74" s="122"/>
    </row>
    <row r="75" spans="2:2" x14ac:dyDescent="0.3">
      <c r="B75" s="122"/>
    </row>
    <row r="76" spans="2:2" x14ac:dyDescent="0.3">
      <c r="B76" s="122"/>
    </row>
    <row r="77" spans="2:2" x14ac:dyDescent="0.3">
      <c r="B77" s="122"/>
    </row>
    <row r="78" spans="2:2" x14ac:dyDescent="0.3">
      <c r="B78" s="122"/>
    </row>
    <row r="79" spans="2:2" x14ac:dyDescent="0.3">
      <c r="B79" s="122"/>
    </row>
    <row r="80" spans="2:2" x14ac:dyDescent="0.3">
      <c r="B80" s="122"/>
    </row>
    <row r="81" spans="2:2" x14ac:dyDescent="0.3">
      <c r="B81" s="122"/>
    </row>
    <row r="82" spans="2:2" x14ac:dyDescent="0.3">
      <c r="B82" s="122"/>
    </row>
    <row r="83" spans="2:2" x14ac:dyDescent="0.3">
      <c r="B83" s="122"/>
    </row>
    <row r="84" spans="2:2" x14ac:dyDescent="0.3">
      <c r="B84" s="122"/>
    </row>
    <row r="85" spans="2:2" x14ac:dyDescent="0.3">
      <c r="B85" s="122"/>
    </row>
    <row r="86" spans="2:2" x14ac:dyDescent="0.3">
      <c r="B86" s="122"/>
    </row>
    <row r="87" spans="2:2" x14ac:dyDescent="0.3">
      <c r="B87" s="122"/>
    </row>
    <row r="88" spans="2:2" x14ac:dyDescent="0.3">
      <c r="B88" s="122"/>
    </row>
    <row r="89" spans="2:2" x14ac:dyDescent="0.3">
      <c r="B89" s="122"/>
    </row>
    <row r="90" spans="2:2" x14ac:dyDescent="0.3">
      <c r="B90" s="122"/>
    </row>
    <row r="91" spans="2:2" x14ac:dyDescent="0.3">
      <c r="B91" s="122"/>
    </row>
    <row r="92" spans="2:2" x14ac:dyDescent="0.3">
      <c r="B92" s="122"/>
    </row>
    <row r="93" spans="2:2" x14ac:dyDescent="0.3">
      <c r="B93" s="122"/>
    </row>
    <row r="94" spans="2:2" x14ac:dyDescent="0.3">
      <c r="B94" s="122"/>
    </row>
    <row r="95" spans="2:2" x14ac:dyDescent="0.3">
      <c r="B95" s="122"/>
    </row>
    <row r="96" spans="2:2" x14ac:dyDescent="0.3">
      <c r="B96" s="122"/>
    </row>
    <row r="97" spans="2:2" x14ac:dyDescent="0.3">
      <c r="B97" s="122"/>
    </row>
    <row r="98" spans="2:2" x14ac:dyDescent="0.3">
      <c r="B98" s="122"/>
    </row>
    <row r="99" spans="2:2" x14ac:dyDescent="0.3">
      <c r="B99" s="122"/>
    </row>
    <row r="100" spans="2:2" x14ac:dyDescent="0.3">
      <c r="B100" s="122"/>
    </row>
    <row r="101" spans="2:2" x14ac:dyDescent="0.3">
      <c r="B101" s="122"/>
    </row>
    <row r="102" spans="2:2" x14ac:dyDescent="0.3">
      <c r="B102" s="122"/>
    </row>
    <row r="103" spans="2:2" ht="13" x14ac:dyDescent="0.3">
      <c r="B103" s="100"/>
    </row>
    <row r="104" spans="2:2" ht="13" x14ac:dyDescent="0.3">
      <c r="B104" s="100"/>
    </row>
    <row r="105" spans="2:2" ht="13" x14ac:dyDescent="0.3">
      <c r="B105" s="100"/>
    </row>
    <row r="106" spans="2:2" ht="13" x14ac:dyDescent="0.3">
      <c r="B106" s="100"/>
    </row>
    <row r="107" spans="2:2" ht="13" x14ac:dyDescent="0.3">
      <c r="B107" s="100"/>
    </row>
    <row r="108" spans="2:2" ht="13" x14ac:dyDescent="0.3">
      <c r="B108" s="100"/>
    </row>
    <row r="109" spans="2:2" ht="13" x14ac:dyDescent="0.3">
      <c r="B109" s="100"/>
    </row>
    <row r="110" spans="2:2" ht="13" x14ac:dyDescent="0.3">
      <c r="B110" s="100"/>
    </row>
    <row r="111" spans="2:2" ht="13" x14ac:dyDescent="0.3">
      <c r="B111" s="100"/>
    </row>
    <row r="112" spans="2:2" ht="13" x14ac:dyDescent="0.3">
      <c r="B112" s="100"/>
    </row>
    <row r="113" spans="2:2" x14ac:dyDescent="0.3">
      <c r="B113" s="122"/>
    </row>
    <row r="114" spans="2:2" x14ac:dyDescent="0.3">
      <c r="B114" s="122"/>
    </row>
    <row r="115" spans="2:2" x14ac:dyDescent="0.3">
      <c r="B115" s="122"/>
    </row>
    <row r="116" spans="2:2" x14ac:dyDescent="0.3">
      <c r="B116" s="122"/>
    </row>
    <row r="117" spans="2:2" x14ac:dyDescent="0.3">
      <c r="B117" s="122"/>
    </row>
    <row r="118" spans="2:2" x14ac:dyDescent="0.3">
      <c r="B118" s="122"/>
    </row>
    <row r="119" spans="2:2" x14ac:dyDescent="0.3">
      <c r="B119" s="122"/>
    </row>
    <row r="120" spans="2:2" x14ac:dyDescent="0.3">
      <c r="B120" s="122"/>
    </row>
    <row r="121" spans="2:2" ht="13" x14ac:dyDescent="0.3">
      <c r="B121" s="149"/>
    </row>
    <row r="122" spans="2:2" x14ac:dyDescent="0.3">
      <c r="B122" s="122"/>
    </row>
    <row r="123" spans="2:2" x14ac:dyDescent="0.3">
      <c r="B123" s="122"/>
    </row>
    <row r="124" spans="2:2" x14ac:dyDescent="0.3">
      <c r="B124" s="122"/>
    </row>
    <row r="125" spans="2:2" x14ac:dyDescent="0.3">
      <c r="B125" s="122"/>
    </row>
    <row r="126" spans="2:2" x14ac:dyDescent="0.3">
      <c r="B126" s="122"/>
    </row>
    <row r="127" spans="2:2" x14ac:dyDescent="0.3">
      <c r="B127" s="122"/>
    </row>
    <row r="128" spans="2:2" x14ac:dyDescent="0.3">
      <c r="B128" s="122"/>
    </row>
    <row r="129" spans="2:2" x14ac:dyDescent="0.3">
      <c r="B129" s="122"/>
    </row>
    <row r="130" spans="2:2" x14ac:dyDescent="0.3">
      <c r="B130" s="122"/>
    </row>
    <row r="131" spans="2:2" x14ac:dyDescent="0.3">
      <c r="B131" s="122"/>
    </row>
    <row r="132" spans="2:2" x14ac:dyDescent="0.3">
      <c r="B132" s="122"/>
    </row>
    <row r="133" spans="2:2" x14ac:dyDescent="0.3">
      <c r="B133" s="122"/>
    </row>
    <row r="134" spans="2:2" x14ac:dyDescent="0.3">
      <c r="B134" s="122"/>
    </row>
    <row r="135" spans="2:2" x14ac:dyDescent="0.3">
      <c r="B135" s="122"/>
    </row>
    <row r="136" spans="2:2" x14ac:dyDescent="0.3">
      <c r="B136" s="122"/>
    </row>
    <row r="137" spans="2:2" x14ac:dyDescent="0.3">
      <c r="B137" s="122"/>
    </row>
    <row r="138" spans="2:2" x14ac:dyDescent="0.3">
      <c r="B138" s="122"/>
    </row>
    <row r="140" spans="2:2" x14ac:dyDescent="0.3">
      <c r="B140" s="122"/>
    </row>
    <row r="141" spans="2:2" x14ac:dyDescent="0.3">
      <c r="B141" s="122"/>
    </row>
    <row r="142" spans="2:2" x14ac:dyDescent="0.3">
      <c r="B142" s="122"/>
    </row>
    <row r="147" spans="2:2" x14ac:dyDescent="0.3">
      <c r="B147" s="110"/>
    </row>
    <row r="148" spans="2:2" x14ac:dyDescent="0.3">
      <c r="B148" s="216"/>
    </row>
    <row r="154" spans="2:2" x14ac:dyDescent="0.3">
      <c r="B154" s="124"/>
    </row>
    <row r="155" spans="2:2" x14ac:dyDescent="0.3">
      <c r="B155" s="122"/>
    </row>
    <row r="157" spans="2:2" x14ac:dyDescent="0.3">
      <c r="B157" s="122"/>
    </row>
    <row r="158" spans="2:2" x14ac:dyDescent="0.3">
      <c r="B158" s="122"/>
    </row>
    <row r="159" spans="2:2" x14ac:dyDescent="0.3">
      <c r="B159" s="122"/>
    </row>
    <row r="160" spans="2:2" x14ac:dyDescent="0.3">
      <c r="B160" s="122"/>
    </row>
    <row r="161" spans="2:2" x14ac:dyDescent="0.3">
      <c r="B161" s="122"/>
    </row>
    <row r="162" spans="2:2" x14ac:dyDescent="0.3">
      <c r="B162" s="122"/>
    </row>
    <row r="163" spans="2:2" x14ac:dyDescent="0.3">
      <c r="B163" s="122"/>
    </row>
    <row r="164" spans="2:2" x14ac:dyDescent="0.3">
      <c r="B164" s="122"/>
    </row>
    <row r="165" spans="2:2" x14ac:dyDescent="0.3">
      <c r="B165" s="122"/>
    </row>
    <row r="166" spans="2:2" x14ac:dyDescent="0.3">
      <c r="B166" s="122"/>
    </row>
    <row r="167" spans="2:2" x14ac:dyDescent="0.3">
      <c r="B167" s="122"/>
    </row>
    <row r="168" spans="2:2" x14ac:dyDescent="0.3">
      <c r="B168" s="122"/>
    </row>
    <row r="265" spans="2:2" x14ac:dyDescent="0.3">
      <c r="B265" s="118"/>
    </row>
    <row r="266" spans="2:2" x14ac:dyDescent="0.3">
      <c r="B266" s="122"/>
    </row>
    <row r="267" spans="2:2" x14ac:dyDescent="0.3">
      <c r="B267" s="122"/>
    </row>
    <row r="270" spans="2:2" x14ac:dyDescent="0.3">
      <c r="B270" s="122"/>
    </row>
    <row r="286" spans="2:2" x14ac:dyDescent="0.3">
      <c r="B286" s="118"/>
    </row>
    <row r="316" spans="2:2" x14ac:dyDescent="0.3">
      <c r="B316" s="110"/>
    </row>
    <row r="317" spans="2:2" x14ac:dyDescent="0.3">
      <c r="B317" s="122"/>
    </row>
    <row r="319" spans="2:2" x14ac:dyDescent="0.3">
      <c r="B319" s="122"/>
    </row>
    <row r="320" spans="2:2" x14ac:dyDescent="0.3">
      <c r="B320" s="122"/>
    </row>
    <row r="321" spans="2:2" x14ac:dyDescent="0.3">
      <c r="B321" s="122"/>
    </row>
    <row r="322" spans="2:2" x14ac:dyDescent="0.3">
      <c r="B322" s="122"/>
    </row>
    <row r="323" spans="2:2" x14ac:dyDescent="0.3">
      <c r="B323" s="122"/>
    </row>
    <row r="324" spans="2:2" x14ac:dyDescent="0.3">
      <c r="B324" s="122"/>
    </row>
    <row r="325" spans="2:2" x14ac:dyDescent="0.3">
      <c r="B325" s="122"/>
    </row>
    <row r="326" spans="2:2" x14ac:dyDescent="0.3">
      <c r="B326" s="122"/>
    </row>
    <row r="327" spans="2:2" x14ac:dyDescent="0.3">
      <c r="B327" s="122"/>
    </row>
    <row r="328" spans="2:2" x14ac:dyDescent="0.3">
      <c r="B328" s="122"/>
    </row>
    <row r="329" spans="2:2" x14ac:dyDescent="0.3">
      <c r="B329" s="122"/>
    </row>
    <row r="330" spans="2:2" x14ac:dyDescent="0.3">
      <c r="B330" s="122"/>
    </row>
    <row r="342" spans="2:2" x14ac:dyDescent="0.3">
      <c r="B342" s="122"/>
    </row>
    <row r="343" spans="2:2" x14ac:dyDescent="0.3">
      <c r="B343" s="122"/>
    </row>
    <row r="344" spans="2:2" x14ac:dyDescent="0.3">
      <c r="B344" s="122"/>
    </row>
    <row r="345" spans="2:2" x14ac:dyDescent="0.3">
      <c r="B345" s="122"/>
    </row>
    <row r="346" spans="2:2" x14ac:dyDescent="0.3">
      <c r="B346" s="122"/>
    </row>
    <row r="347" spans="2:2" x14ac:dyDescent="0.3">
      <c r="B347" s="122"/>
    </row>
    <row r="348" spans="2:2" x14ac:dyDescent="0.3">
      <c r="B348" s="122"/>
    </row>
    <row r="349" spans="2:2" x14ac:dyDescent="0.3">
      <c r="B349" s="122"/>
    </row>
    <row r="350" spans="2:2" x14ac:dyDescent="0.3">
      <c r="B350" s="122"/>
    </row>
    <row r="352" spans="2:2" x14ac:dyDescent="0.3">
      <c r="B352" s="122"/>
    </row>
    <row r="353" spans="2:2" x14ac:dyDescent="0.3">
      <c r="B353" s="122"/>
    </row>
    <row r="354" spans="2:2" x14ac:dyDescent="0.3">
      <c r="B354" s="122"/>
    </row>
    <row r="355" spans="2:2" x14ac:dyDescent="0.3">
      <c r="B355" s="122"/>
    </row>
    <row r="356" spans="2:2" x14ac:dyDescent="0.3">
      <c r="B356" s="122"/>
    </row>
    <row r="358" spans="2:2" x14ac:dyDescent="0.3">
      <c r="B358" s="122"/>
    </row>
    <row r="361" spans="2:2" x14ac:dyDescent="0.3">
      <c r="B361" s="122"/>
    </row>
    <row r="364" spans="2:2" x14ac:dyDescent="0.3">
      <c r="B364" s="122"/>
    </row>
    <row r="365" spans="2:2" x14ac:dyDescent="0.3">
      <c r="B365" s="122"/>
    </row>
    <row r="366" spans="2:2" x14ac:dyDescent="0.3">
      <c r="B366" s="122"/>
    </row>
    <row r="367" spans="2:2" x14ac:dyDescent="0.3">
      <c r="B367" s="122"/>
    </row>
    <row r="368" spans="2:2" x14ac:dyDescent="0.3">
      <c r="B368" s="122"/>
    </row>
    <row r="369" spans="2:2" x14ac:dyDescent="0.3">
      <c r="B369" s="122"/>
    </row>
    <row r="370" spans="2:2" x14ac:dyDescent="0.3">
      <c r="B370" s="122"/>
    </row>
    <row r="371" spans="2:2" x14ac:dyDescent="0.3">
      <c r="B371" s="122"/>
    </row>
    <row r="372" spans="2:2" x14ac:dyDescent="0.3">
      <c r="B372" s="122"/>
    </row>
    <row r="373" spans="2:2" x14ac:dyDescent="0.3">
      <c r="B373" s="122"/>
    </row>
    <row r="374" spans="2:2" x14ac:dyDescent="0.3">
      <c r="B374" s="122"/>
    </row>
    <row r="375" spans="2:2" x14ac:dyDescent="0.3">
      <c r="B375" s="122"/>
    </row>
    <row r="376" spans="2:2" x14ac:dyDescent="0.3">
      <c r="B376" s="122"/>
    </row>
    <row r="377" spans="2:2" x14ac:dyDescent="0.3">
      <c r="B377" s="122"/>
    </row>
    <row r="378" spans="2:2" x14ac:dyDescent="0.3">
      <c r="B378" s="122"/>
    </row>
    <row r="379" spans="2:2" x14ac:dyDescent="0.3">
      <c r="B379" s="122"/>
    </row>
    <row r="380" spans="2:2" x14ac:dyDescent="0.3">
      <c r="B380" s="122"/>
    </row>
    <row r="381" spans="2:2" x14ac:dyDescent="0.3">
      <c r="B381" s="122"/>
    </row>
    <row r="382" spans="2:2" x14ac:dyDescent="0.3">
      <c r="B382" s="122"/>
    </row>
    <row r="386" spans="2:2" x14ac:dyDescent="0.3">
      <c r="B386" s="110"/>
    </row>
    <row r="403" spans="2:2" x14ac:dyDescent="0.3">
      <c r="B403" s="217"/>
    </row>
  </sheetData>
  <protectedRanges>
    <protectedRange sqref="B21 C52:C88 B52 B24:B27 C20 B32:C43 C29:C31 A53:B88 C23:C27 C6:C8" name="Glossary"/>
    <protectedRange sqref="C18:C19" name="Glossary_1"/>
    <protectedRange sqref="C17" name="Glossary_2"/>
    <protectedRange sqref="C14" name="Glossary_5"/>
    <protectedRange sqref="C15" name="Glossary_6"/>
    <protectedRange sqref="C16" name="Glossary_7"/>
    <protectedRange sqref="C13" name="Glossary_8"/>
    <protectedRange sqref="C12" name="Glossary_9"/>
    <protectedRange sqref="C10" name="Glossary_10"/>
    <protectedRange sqref="C9" name="Glossary_11"/>
    <protectedRange sqref="C11" name="Glossary_3"/>
  </protectedRanges>
  <pageMargins left="0.7" right="0.7" top="0.75" bottom="0.75" header="0.3" footer="0.3"/>
  <pageSetup paperSize="9" scale="40"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sqref="A1:XFD1048576"/>
    </sheetView>
  </sheetViews>
  <sheetFormatPr defaultRowHeight="12.5" x14ac:dyDescent="0.25"/>
  <cols>
    <col min="1" max="1" width="0.6328125" customWidth="1"/>
    <col min="2" max="2" width="21.08984375" customWidth="1"/>
    <col min="3" max="3" width="10.54296875" customWidth="1"/>
    <col min="4" max="4" width="3.26953125" customWidth="1"/>
    <col min="5" max="5" width="11.36328125" customWidth="1"/>
    <col min="6" max="6" width="0.26953125" customWidth="1"/>
    <col min="7" max="7" width="0.36328125" customWidth="1"/>
    <col min="8" max="8" width="5.453125" customWidth="1"/>
    <col min="9" max="9" width="14.54296875" customWidth="1"/>
    <col min="10" max="10" width="0.54296875" customWidth="1"/>
    <col min="11" max="11" width="15.36328125" customWidth="1"/>
    <col min="12" max="12" width="0.453125" customWidth="1"/>
    <col min="13" max="13" width="4.6328125" customWidth="1"/>
  </cols>
  <sheetData>
    <row r="1" spans="2:12" s="1" customFormat="1" ht="8" x14ac:dyDescent="0.2"/>
    <row r="2" spans="2:12" s="1" customFormat="1" ht="8" x14ac:dyDescent="0.2">
      <c r="B2" s="234"/>
    </row>
    <row r="3" spans="2:12" s="1" customFormat="1" ht="17.5" x14ac:dyDescent="0.2">
      <c r="B3" s="234"/>
      <c r="D3" s="239" t="s">
        <v>887</v>
      </c>
      <c r="E3" s="239"/>
      <c r="F3" s="239"/>
      <c r="G3" s="239"/>
      <c r="H3" s="239"/>
      <c r="I3" s="239"/>
      <c r="J3" s="239"/>
      <c r="K3" s="239"/>
      <c r="L3" s="239"/>
    </row>
    <row r="4" spans="2:12" s="1" customFormat="1" ht="8" x14ac:dyDescent="0.2">
      <c r="B4" s="234"/>
    </row>
    <row r="5" spans="2:12" s="1" customFormat="1" ht="8" x14ac:dyDescent="0.2"/>
    <row r="6" spans="2:12" s="1" customFormat="1" ht="15.5" x14ac:dyDescent="0.2">
      <c r="B6" s="235" t="s">
        <v>888</v>
      </c>
      <c r="C6" s="235"/>
      <c r="D6" s="235"/>
      <c r="E6" s="235"/>
      <c r="F6" s="235"/>
      <c r="G6" s="235"/>
      <c r="H6" s="235"/>
      <c r="I6" s="235"/>
      <c r="J6" s="235"/>
      <c r="K6" s="235"/>
    </row>
    <row r="7" spans="2:12" s="1" customFormat="1" ht="8" x14ac:dyDescent="0.2"/>
    <row r="8" spans="2:12" s="1" customFormat="1" ht="15.5" x14ac:dyDescent="0.2">
      <c r="B8" s="236" t="s">
        <v>889</v>
      </c>
      <c r="C8" s="236"/>
      <c r="D8" s="236"/>
      <c r="E8" s="236"/>
      <c r="F8" s="236"/>
      <c r="G8" s="236"/>
      <c r="H8" s="236"/>
      <c r="I8" s="236"/>
      <c r="J8" s="236"/>
      <c r="K8" s="236"/>
    </row>
    <row r="9" spans="2:12" s="1" customFormat="1" ht="8" x14ac:dyDescent="0.2"/>
    <row r="10" spans="2:12" s="1" customFormat="1" ht="8" x14ac:dyDescent="0.2">
      <c r="B10" s="240" t="s">
        <v>889</v>
      </c>
    </row>
    <row r="11" spans="2:12" s="1" customFormat="1" x14ac:dyDescent="0.2">
      <c r="B11" s="240"/>
      <c r="C11" s="237">
        <v>44985</v>
      </c>
      <c r="D11" s="237"/>
    </row>
    <row r="12" spans="2:12" s="1" customFormat="1" ht="8" x14ac:dyDescent="0.2">
      <c r="B12" s="240"/>
    </row>
    <row r="13" spans="2:12" s="1" customFormat="1" ht="8" x14ac:dyDescent="0.2"/>
    <row r="14" spans="2:12" s="1" customFormat="1" ht="15.5" x14ac:dyDescent="0.2">
      <c r="B14" s="236" t="s">
        <v>890</v>
      </c>
      <c r="C14" s="236"/>
      <c r="D14" s="236"/>
      <c r="E14" s="236"/>
      <c r="F14" s="236"/>
      <c r="G14" s="236"/>
      <c r="H14" s="236"/>
      <c r="I14" s="236"/>
      <c r="J14" s="236"/>
      <c r="K14" s="236"/>
    </row>
    <row r="15" spans="2:12" s="1" customFormat="1" ht="8" x14ac:dyDescent="0.2"/>
    <row r="16" spans="2:12" s="1" customFormat="1" ht="13" x14ac:dyDescent="0.2">
      <c r="B16" s="241" t="s">
        <v>869</v>
      </c>
      <c r="C16" s="241"/>
      <c r="D16" s="230"/>
      <c r="E16" s="230"/>
      <c r="F16" s="230"/>
      <c r="G16" s="230"/>
      <c r="H16" s="230"/>
      <c r="I16" s="230"/>
      <c r="J16" s="230"/>
      <c r="K16" s="230"/>
    </row>
    <row r="17" spans="2:11" s="1" customFormat="1" x14ac:dyDescent="0.2">
      <c r="B17" s="238" t="s">
        <v>870</v>
      </c>
      <c r="C17" s="238"/>
      <c r="D17" s="238" t="s">
        <v>871</v>
      </c>
      <c r="E17" s="238"/>
      <c r="F17" s="238" t="s">
        <v>872</v>
      </c>
      <c r="G17" s="238"/>
      <c r="H17" s="238"/>
      <c r="I17" s="238"/>
      <c r="J17" s="238"/>
      <c r="K17" s="238"/>
    </row>
    <row r="18" spans="2:11" s="1" customFormat="1" ht="8" x14ac:dyDescent="0.2"/>
    <row r="19" spans="2:11" s="1" customFormat="1" ht="13" x14ac:dyDescent="0.2">
      <c r="B19" s="233" t="s">
        <v>873</v>
      </c>
      <c r="C19" s="233"/>
      <c r="D19" s="233"/>
      <c r="E19" s="233"/>
      <c r="F19" s="230"/>
      <c r="G19" s="230"/>
      <c r="H19" s="230"/>
      <c r="I19" s="230"/>
      <c r="J19" s="231"/>
      <c r="K19" s="231"/>
    </row>
    <row r="20" spans="2:11" s="1" customFormat="1" x14ac:dyDescent="0.2">
      <c r="B20" s="229" t="s">
        <v>874</v>
      </c>
      <c r="C20" s="229"/>
      <c r="D20" s="229" t="s">
        <v>875</v>
      </c>
      <c r="E20" s="229"/>
      <c r="F20" s="229"/>
      <c r="G20" s="229" t="s">
        <v>876</v>
      </c>
      <c r="H20" s="229"/>
      <c r="I20" s="229"/>
      <c r="J20" s="229"/>
      <c r="K20" s="229"/>
    </row>
    <row r="21" spans="2:11" s="1" customFormat="1" ht="8" x14ac:dyDescent="0.2"/>
    <row r="22" spans="2:11" s="1" customFormat="1" ht="13" x14ac:dyDescent="0.2">
      <c r="B22" s="233" t="s">
        <v>877</v>
      </c>
      <c r="C22" s="233"/>
      <c r="D22" s="233"/>
      <c r="E22" s="233"/>
      <c r="F22" s="233"/>
      <c r="G22" s="233"/>
      <c r="H22" s="230"/>
      <c r="I22" s="230"/>
      <c r="J22" s="230"/>
      <c r="K22" s="6"/>
    </row>
    <row r="23" spans="2:11" s="1" customFormat="1" x14ac:dyDescent="0.2">
      <c r="B23" s="229" t="s">
        <v>878</v>
      </c>
      <c r="C23" s="229"/>
      <c r="D23" s="229" t="s">
        <v>879</v>
      </c>
      <c r="E23" s="229"/>
      <c r="F23" s="229"/>
      <c r="G23" s="229" t="s">
        <v>880</v>
      </c>
      <c r="H23" s="229"/>
      <c r="I23" s="229"/>
      <c r="J23" s="229"/>
      <c r="K23" s="229"/>
    </row>
    <row r="24" spans="2:11" s="1" customFormat="1" ht="8" x14ac:dyDescent="0.2"/>
    <row r="25" spans="2:11" s="1" customFormat="1" ht="13" x14ac:dyDescent="0.2">
      <c r="B25" s="233" t="s">
        <v>881</v>
      </c>
      <c r="C25" s="233"/>
      <c r="D25" s="231"/>
      <c r="E25" s="231"/>
      <c r="F25" s="231"/>
      <c r="G25" s="231"/>
      <c r="H25" s="231"/>
      <c r="I25" s="231"/>
      <c r="J25" s="231"/>
      <c r="K25" s="231"/>
    </row>
    <row r="26" spans="2:11" s="1" customFormat="1" x14ac:dyDescent="0.2">
      <c r="B26" s="229" t="s">
        <v>882</v>
      </c>
      <c r="C26" s="229"/>
      <c r="D26" s="232"/>
      <c r="E26" s="232"/>
      <c r="F26" s="232"/>
      <c r="G26" s="232"/>
      <c r="H26" s="232"/>
      <c r="I26" s="232"/>
      <c r="J26" s="232"/>
      <c r="K26" s="232"/>
    </row>
    <row r="27" spans="2:11" s="1" customFormat="1" ht="8" x14ac:dyDescent="0.2"/>
    <row r="28" spans="2:11" s="1" customFormat="1" ht="13" x14ac:dyDescent="0.2">
      <c r="B28" s="233" t="s">
        <v>883</v>
      </c>
      <c r="C28" s="233"/>
      <c r="D28" s="233"/>
      <c r="E28" s="233"/>
      <c r="F28" s="233"/>
      <c r="G28" s="233"/>
      <c r="H28" s="233"/>
      <c r="I28" s="233"/>
      <c r="J28" s="233"/>
      <c r="K28" s="233"/>
    </row>
    <row r="29" spans="2:11" s="1" customFormat="1" x14ac:dyDescent="0.2">
      <c r="B29" s="229" t="s">
        <v>884</v>
      </c>
      <c r="C29" s="229"/>
      <c r="D29" s="229"/>
      <c r="E29" s="229"/>
      <c r="F29" s="229"/>
      <c r="G29" s="229"/>
      <c r="H29" s="229"/>
      <c r="I29" s="229"/>
      <c r="J29" s="229"/>
      <c r="K29" s="229"/>
    </row>
    <row r="30" spans="2:11" s="1" customFormat="1" x14ac:dyDescent="0.2">
      <c r="B30" s="229" t="s">
        <v>885</v>
      </c>
      <c r="C30" s="229"/>
      <c r="D30" s="229"/>
      <c r="E30" s="229"/>
      <c r="F30" s="229"/>
      <c r="G30" s="229"/>
      <c r="H30" s="229"/>
      <c r="I30" s="229"/>
      <c r="J30" s="229"/>
      <c r="K30" s="229"/>
    </row>
    <row r="31" spans="2:11" s="1" customFormat="1" x14ac:dyDescent="0.2">
      <c r="B31" s="229" t="s">
        <v>886</v>
      </c>
      <c r="C31" s="229"/>
      <c r="D31" s="229"/>
      <c r="E31" s="229"/>
      <c r="F31" s="229"/>
      <c r="G31" s="229"/>
      <c r="H31" s="229"/>
      <c r="I31" s="229"/>
      <c r="J31" s="229"/>
      <c r="K31" s="229"/>
    </row>
    <row r="32" spans="2:11" s="1" customFormat="1" ht="8" x14ac:dyDescent="0.2"/>
  </sheetData>
  <mergeCells count="34">
    <mergeCell ref="B10:B12"/>
    <mergeCell ref="B14:K14"/>
    <mergeCell ref="B16:C16"/>
    <mergeCell ref="B17:C17"/>
    <mergeCell ref="B19:E19"/>
    <mergeCell ref="F19:I19"/>
    <mergeCell ref="J19:K19"/>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K20"/>
    <mergeCell ref="G23:K23"/>
    <mergeCell ref="H22:J22"/>
    <mergeCell ref="I25:K25"/>
    <mergeCell ref="I26:K26"/>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3"/>
  <sheetViews>
    <sheetView view="pageBreakPreview" zoomScale="60" zoomScaleNormal="100" workbookViewId="0">
      <selection activeCell="S18" sqref="S18"/>
    </sheetView>
  </sheetViews>
  <sheetFormatPr defaultRowHeight="15.5" customHeight="1" x14ac:dyDescent="0.25"/>
  <cols>
    <col min="1" max="1" width="0.453125" customWidth="1"/>
    <col min="2" max="2" width="9.36328125" customWidth="1"/>
    <col min="3" max="3" width="11" customWidth="1"/>
    <col min="4" max="4" width="15.36328125" customWidth="1"/>
    <col min="5" max="5" width="3.6328125" customWidth="1"/>
    <col min="6" max="6" width="5" customWidth="1"/>
    <col min="7" max="7" width="9.7265625" customWidth="1"/>
    <col min="8" max="8" width="8.26953125" customWidth="1"/>
    <col min="9" max="9" width="7.54296875" customWidth="1"/>
    <col min="10" max="10" width="8.54296875" customWidth="1"/>
    <col min="11" max="11" width="9.7265625" customWidth="1"/>
    <col min="12" max="12" width="13" customWidth="1"/>
    <col min="13" max="13" width="12.36328125" customWidth="1"/>
    <col min="14" max="14" width="12.81640625" customWidth="1"/>
    <col min="15" max="15" width="4.6328125" customWidth="1"/>
  </cols>
  <sheetData>
    <row r="1" spans="2:14" s="1" customFormat="1" ht="15.5" customHeight="1" x14ac:dyDescent="0.2"/>
    <row r="2" spans="2:14" s="1" customFormat="1" ht="15.5" customHeight="1" x14ac:dyDescent="0.2">
      <c r="B2" s="234"/>
      <c r="C2" s="234"/>
      <c r="D2" s="239" t="s">
        <v>887</v>
      </c>
      <c r="E2" s="239"/>
      <c r="F2" s="239"/>
      <c r="G2" s="239"/>
      <c r="H2" s="239"/>
      <c r="I2" s="239"/>
    </row>
    <row r="3" spans="2:14" s="1" customFormat="1" ht="15.5" customHeight="1" x14ac:dyDescent="0.2">
      <c r="B3" s="234"/>
      <c r="C3" s="234"/>
    </row>
    <row r="4" spans="2:14" s="1" customFormat="1" ht="15.5" customHeight="1" x14ac:dyDescent="0.2"/>
    <row r="5" spans="2:14" s="1" customFormat="1" ht="15.5" customHeight="1" x14ac:dyDescent="0.2">
      <c r="B5" s="235" t="s">
        <v>921</v>
      </c>
      <c r="C5" s="235"/>
      <c r="D5" s="235"/>
      <c r="E5" s="235"/>
      <c r="F5" s="235"/>
      <c r="G5" s="235"/>
      <c r="H5" s="235"/>
      <c r="I5" s="235"/>
      <c r="J5" s="235"/>
    </row>
    <row r="6" spans="2:14" s="1" customFormat="1" ht="15.5" customHeight="1" x14ac:dyDescent="0.2"/>
    <row r="7" spans="2:14" s="1" customFormat="1" ht="15.5" customHeight="1" x14ac:dyDescent="0.2">
      <c r="B7" s="236" t="s">
        <v>922</v>
      </c>
      <c r="C7" s="236"/>
      <c r="D7" s="236"/>
      <c r="E7" s="236"/>
      <c r="F7" s="236"/>
      <c r="G7" s="236"/>
      <c r="H7" s="236"/>
      <c r="I7" s="236"/>
      <c r="J7" s="236"/>
      <c r="K7" s="236"/>
      <c r="L7" s="236"/>
      <c r="M7" s="236"/>
      <c r="N7" s="236"/>
    </row>
    <row r="8" spans="2:14" s="1" customFormat="1" ht="15.5" customHeight="1" x14ac:dyDescent="0.2"/>
    <row r="9" spans="2:14" s="1" customFormat="1" ht="32.5" customHeight="1" x14ac:dyDescent="0.2">
      <c r="B9" s="10" t="s">
        <v>891</v>
      </c>
      <c r="C9" s="10" t="s">
        <v>892</v>
      </c>
      <c r="D9" s="10" t="s">
        <v>893</v>
      </c>
      <c r="E9" s="244" t="s">
        <v>894</v>
      </c>
      <c r="F9" s="244"/>
      <c r="G9" s="11" t="s">
        <v>895</v>
      </c>
      <c r="H9" s="10" t="s">
        <v>896</v>
      </c>
      <c r="I9" s="11" t="s">
        <v>897</v>
      </c>
      <c r="J9" s="10" t="s">
        <v>898</v>
      </c>
      <c r="K9" s="11" t="s">
        <v>899</v>
      </c>
      <c r="L9" s="11" t="s">
        <v>900</v>
      </c>
      <c r="M9" s="11" t="s">
        <v>901</v>
      </c>
      <c r="N9" s="11" t="s">
        <v>916</v>
      </c>
    </row>
    <row r="10" spans="2:14" s="1" customFormat="1" ht="15.5" customHeight="1" x14ac:dyDescent="0.2">
      <c r="B10" s="12" t="s">
        <v>902</v>
      </c>
      <c r="C10" s="12" t="s">
        <v>903</v>
      </c>
      <c r="D10" s="13">
        <v>500000000</v>
      </c>
      <c r="E10" s="242">
        <v>42667</v>
      </c>
      <c r="F10" s="242"/>
      <c r="G10" s="14">
        <v>45223</v>
      </c>
      <c r="H10" s="12" t="s">
        <v>1</v>
      </c>
      <c r="I10" s="12" t="s">
        <v>904</v>
      </c>
      <c r="J10" s="15">
        <v>0</v>
      </c>
      <c r="K10" s="12" t="s">
        <v>905</v>
      </c>
      <c r="L10" s="12" t="s">
        <v>906</v>
      </c>
      <c r="M10" s="16">
        <v>0.65205479452054804</v>
      </c>
      <c r="N10" s="12" t="s">
        <v>917</v>
      </c>
    </row>
    <row r="11" spans="2:14" s="1" customFormat="1" ht="15.5" customHeight="1" x14ac:dyDescent="0.2">
      <c r="B11" s="12" t="s">
        <v>907</v>
      </c>
      <c r="C11" s="12" t="s">
        <v>908</v>
      </c>
      <c r="D11" s="13">
        <v>500000000</v>
      </c>
      <c r="E11" s="242">
        <v>42817</v>
      </c>
      <c r="F11" s="242"/>
      <c r="G11" s="14">
        <v>45558</v>
      </c>
      <c r="H11" s="12" t="s">
        <v>1</v>
      </c>
      <c r="I11" s="12" t="s">
        <v>904</v>
      </c>
      <c r="J11" s="15">
        <v>5.0000000000000001E-3</v>
      </c>
      <c r="K11" s="12" t="s">
        <v>905</v>
      </c>
      <c r="L11" s="12" t="s">
        <v>909</v>
      </c>
      <c r="M11" s="16">
        <v>1.56986301369863</v>
      </c>
      <c r="N11" s="12" t="s">
        <v>918</v>
      </c>
    </row>
    <row r="12" spans="2:14" s="1" customFormat="1" ht="15.5" customHeight="1" x14ac:dyDescent="0.2">
      <c r="B12" s="12" t="s">
        <v>910</v>
      </c>
      <c r="C12" s="12" t="s">
        <v>911</v>
      </c>
      <c r="D12" s="13">
        <v>750000000</v>
      </c>
      <c r="E12" s="242">
        <v>43181</v>
      </c>
      <c r="F12" s="242"/>
      <c r="G12" s="14">
        <v>46834</v>
      </c>
      <c r="H12" s="12" t="s">
        <v>1</v>
      </c>
      <c r="I12" s="12" t="s">
        <v>904</v>
      </c>
      <c r="J12" s="15">
        <v>8.7500000000000008E-3</v>
      </c>
      <c r="K12" s="12" t="s">
        <v>905</v>
      </c>
      <c r="L12" s="12" t="s">
        <v>912</v>
      </c>
      <c r="M12" s="16">
        <v>5.0657534246575304</v>
      </c>
      <c r="N12" s="12" t="s">
        <v>919</v>
      </c>
    </row>
    <row r="13" spans="2:14" s="1" customFormat="1" ht="15.5" customHeight="1" x14ac:dyDescent="0.2">
      <c r="B13" s="12" t="s">
        <v>913</v>
      </c>
      <c r="C13" s="12" t="s">
        <v>914</v>
      </c>
      <c r="D13" s="13">
        <v>500000000</v>
      </c>
      <c r="E13" s="242">
        <v>43377</v>
      </c>
      <c r="F13" s="242"/>
      <c r="G13" s="14">
        <v>45934</v>
      </c>
      <c r="H13" s="12" t="s">
        <v>1</v>
      </c>
      <c r="I13" s="12" t="s">
        <v>904</v>
      </c>
      <c r="J13" s="15">
        <v>6.2500000000000003E-3</v>
      </c>
      <c r="K13" s="12" t="s">
        <v>905</v>
      </c>
      <c r="L13" s="12" t="s">
        <v>915</v>
      </c>
      <c r="M13" s="16">
        <v>2.6</v>
      </c>
      <c r="N13" s="12" t="s">
        <v>920</v>
      </c>
    </row>
    <row r="14" spans="2:14" s="1" customFormat="1" ht="15.5" customHeight="1" x14ac:dyDescent="0.2">
      <c r="B14" s="17"/>
      <c r="C14" s="18"/>
      <c r="D14" s="19">
        <v>2250000000</v>
      </c>
      <c r="E14" s="243"/>
      <c r="F14" s="243"/>
      <c r="G14" s="17"/>
      <c r="H14" s="17"/>
      <c r="I14" s="17"/>
      <c r="J14" s="17"/>
      <c r="K14" s="17"/>
      <c r="L14" s="17"/>
      <c r="M14" s="17"/>
      <c r="N14" s="17"/>
    </row>
    <row r="15" spans="2:14" s="1" customFormat="1" ht="15.5" customHeight="1" x14ac:dyDescent="0.2"/>
    <row r="16" spans="2:14" s="1" customFormat="1" ht="15.5" customHeight="1" x14ac:dyDescent="0.2">
      <c r="B16" s="236" t="s">
        <v>923</v>
      </c>
      <c r="C16" s="236"/>
      <c r="D16" s="236"/>
      <c r="E16" s="236"/>
      <c r="F16" s="236"/>
      <c r="G16" s="236"/>
      <c r="H16" s="236"/>
      <c r="I16" s="236"/>
      <c r="J16" s="236"/>
      <c r="K16" s="236"/>
      <c r="L16" s="236"/>
      <c r="M16" s="236"/>
      <c r="N16" s="236"/>
    </row>
    <row r="17" spans="2:7" s="1" customFormat="1" ht="15.5" customHeight="1" x14ac:dyDescent="0.2"/>
    <row r="18" spans="2:7" s="1" customFormat="1" ht="15.5" customHeight="1" x14ac:dyDescent="0.2">
      <c r="B18" s="7" t="s">
        <v>924</v>
      </c>
      <c r="F18" s="245">
        <v>2250000000</v>
      </c>
      <c r="G18" s="245"/>
    </row>
    <row r="19" spans="2:7" s="1" customFormat="1" ht="15.5" customHeight="1" x14ac:dyDescent="0.25">
      <c r="B19" s="229" t="s">
        <v>925</v>
      </c>
      <c r="C19" s="229"/>
      <c r="D19" s="246"/>
      <c r="F19" s="20"/>
      <c r="G19" s="21">
        <v>5.4166666666666703E-3</v>
      </c>
    </row>
    <row r="20" spans="2:7" s="1" customFormat="1" ht="15.5" customHeight="1" x14ac:dyDescent="0.2">
      <c r="B20" s="229" t="s">
        <v>926</v>
      </c>
      <c r="C20" s="229"/>
      <c r="D20" s="246"/>
      <c r="F20" s="22"/>
      <c r="G20" s="23">
        <v>2.76012176560122</v>
      </c>
    </row>
    <row r="21" spans="2:7" s="1" customFormat="1" ht="15.5" customHeight="1" x14ac:dyDescent="0.2">
      <c r="B21" s="229"/>
      <c r="C21" s="229"/>
      <c r="D21" s="246"/>
    </row>
    <row r="22" spans="2:7" s="1" customFormat="1" ht="15.5" customHeight="1" x14ac:dyDescent="0.2">
      <c r="B22" s="24" t="s">
        <v>927</v>
      </c>
    </row>
    <row r="23" spans="2:7" s="1" customFormat="1" ht="15.5" customHeight="1" x14ac:dyDescent="0.2"/>
  </sheetData>
  <mergeCells count="14">
    <mergeCell ref="F18:G18"/>
    <mergeCell ref="B19:D19"/>
    <mergeCell ref="B20:D21"/>
    <mergeCell ref="B16:N16"/>
    <mergeCell ref="B2:C3"/>
    <mergeCell ref="B5:J5"/>
    <mergeCell ref="B7:N7"/>
    <mergeCell ref="D2:I2"/>
    <mergeCell ref="E10:F10"/>
    <mergeCell ref="E11:F11"/>
    <mergeCell ref="E12:F12"/>
    <mergeCell ref="E13:F13"/>
    <mergeCell ref="E14:F14"/>
    <mergeCell ref="E9:F9"/>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view="pageBreakPreview" zoomScale="60" zoomScaleNormal="100" workbookViewId="0">
      <selection activeCell="L16" sqref="L16"/>
    </sheetView>
  </sheetViews>
  <sheetFormatPr defaultRowHeight="12.5" x14ac:dyDescent="0.25"/>
  <cols>
    <col min="1" max="1" width="0.6328125" customWidth="1"/>
    <col min="2" max="2" width="23" customWidth="1"/>
    <col min="3" max="3" width="23.36328125" customWidth="1"/>
    <col min="4" max="4" width="14.54296875" customWidth="1"/>
    <col min="5" max="5" width="19.36328125" customWidth="1"/>
    <col min="6" max="6" width="5.1796875" customWidth="1"/>
    <col min="7" max="7" width="0.26953125" customWidth="1"/>
    <col min="8" max="8" width="4.6328125" customWidth="1"/>
  </cols>
  <sheetData>
    <row r="1" spans="2:6" s="1" customFormat="1" ht="8" x14ac:dyDescent="0.2">
      <c r="B1" s="234"/>
    </row>
    <row r="2" spans="2:6" s="1" customFormat="1" ht="17.5" x14ac:dyDescent="0.2">
      <c r="B2" s="234"/>
      <c r="C2" s="239" t="s">
        <v>887</v>
      </c>
      <c r="D2" s="239"/>
      <c r="E2" s="239"/>
      <c r="F2" s="239"/>
    </row>
    <row r="3" spans="2:6" s="1" customFormat="1" ht="8" x14ac:dyDescent="0.2">
      <c r="B3" s="234"/>
    </row>
    <row r="4" spans="2:6" s="1" customFormat="1" ht="8" x14ac:dyDescent="0.2"/>
    <row r="5" spans="2:6" s="1" customFormat="1" ht="15.5" x14ac:dyDescent="0.2">
      <c r="B5" s="235" t="s">
        <v>945</v>
      </c>
      <c r="C5" s="235"/>
      <c r="D5" s="235"/>
      <c r="E5" s="235"/>
      <c r="F5" s="235"/>
    </row>
    <row r="6" spans="2:6" s="1" customFormat="1" ht="8" x14ac:dyDescent="0.2"/>
    <row r="7" spans="2:6" s="1" customFormat="1" ht="13" x14ac:dyDescent="0.2">
      <c r="B7" s="247" t="s">
        <v>946</v>
      </c>
      <c r="C7" s="247"/>
      <c r="D7" s="247"/>
      <c r="E7" s="247"/>
      <c r="F7" s="247"/>
    </row>
    <row r="8" spans="2:6" s="1" customFormat="1" ht="8" x14ac:dyDescent="0.2"/>
    <row r="9" spans="2:6" s="1" customFormat="1" ht="13" x14ac:dyDescent="0.2">
      <c r="B9" s="5" t="s">
        <v>928</v>
      </c>
      <c r="C9" s="25" t="s">
        <v>929</v>
      </c>
      <c r="D9" s="25" t="s">
        <v>930</v>
      </c>
      <c r="E9" s="25" t="s">
        <v>931</v>
      </c>
    </row>
    <row r="10" spans="2:6" s="1" customFormat="1" x14ac:dyDescent="0.2">
      <c r="B10" s="7" t="s">
        <v>932</v>
      </c>
      <c r="C10" s="26" t="s">
        <v>933</v>
      </c>
      <c r="D10" s="26" t="s">
        <v>934</v>
      </c>
      <c r="E10" s="26" t="s">
        <v>935</v>
      </c>
    </row>
    <row r="11" spans="2:6" s="1" customFormat="1" x14ac:dyDescent="0.2">
      <c r="B11" s="7" t="s">
        <v>936</v>
      </c>
      <c r="C11" s="26" t="s">
        <v>937</v>
      </c>
      <c r="D11" s="26" t="s">
        <v>934</v>
      </c>
      <c r="E11" s="26" t="s">
        <v>938</v>
      </c>
    </row>
    <row r="12" spans="2:6" s="1" customFormat="1" x14ac:dyDescent="0.2">
      <c r="B12" s="7" t="s">
        <v>939</v>
      </c>
      <c r="C12" s="26" t="s">
        <v>940</v>
      </c>
      <c r="D12" s="26" t="s">
        <v>934</v>
      </c>
      <c r="E12" s="26" t="s">
        <v>941</v>
      </c>
    </row>
    <row r="13" spans="2:6" s="1" customFormat="1" ht="8" x14ac:dyDescent="0.2"/>
    <row r="14" spans="2:6" s="1" customFormat="1" ht="13" x14ac:dyDescent="0.2">
      <c r="B14" s="247" t="s">
        <v>947</v>
      </c>
      <c r="C14" s="247"/>
      <c r="D14" s="247"/>
      <c r="E14" s="247"/>
      <c r="F14" s="247"/>
    </row>
    <row r="15" spans="2:6" s="1" customFormat="1" ht="8" x14ac:dyDescent="0.2"/>
    <row r="16" spans="2:6" s="1" customFormat="1" ht="13" x14ac:dyDescent="0.2">
      <c r="B16" s="5" t="s">
        <v>928</v>
      </c>
      <c r="C16" s="25" t="s">
        <v>929</v>
      </c>
      <c r="D16" s="25" t="s">
        <v>930</v>
      </c>
    </row>
    <row r="17" spans="2:4" s="1" customFormat="1" x14ac:dyDescent="0.2">
      <c r="B17" s="7" t="s">
        <v>932</v>
      </c>
      <c r="C17" s="26" t="s">
        <v>942</v>
      </c>
      <c r="D17" s="26"/>
    </row>
    <row r="18" spans="2:4" s="1" customFormat="1" x14ac:dyDescent="0.2">
      <c r="B18" s="7" t="s">
        <v>936</v>
      </c>
      <c r="C18" s="26" t="s">
        <v>943</v>
      </c>
      <c r="D18" s="26" t="s">
        <v>934</v>
      </c>
    </row>
    <row r="19" spans="2:4" s="1" customFormat="1" x14ac:dyDescent="0.2">
      <c r="B19" s="7" t="s">
        <v>939</v>
      </c>
      <c r="C19" s="26" t="s">
        <v>944</v>
      </c>
      <c r="D19" s="26" t="s">
        <v>934</v>
      </c>
    </row>
    <row r="20" spans="2:4" s="1" customFormat="1" ht="8"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view="pageBreakPreview" zoomScale="60" zoomScaleNormal="100" workbookViewId="0">
      <selection activeCell="G16" sqref="G16"/>
    </sheetView>
  </sheetViews>
  <sheetFormatPr defaultRowHeight="12.5" x14ac:dyDescent="0.25"/>
  <cols>
    <col min="1" max="1" width="0.6328125" customWidth="1"/>
    <col min="2" max="2" width="69.36328125" customWidth="1"/>
    <col min="3" max="3" width="18.1796875" customWidth="1"/>
    <col min="4" max="4" width="5.7265625" customWidth="1"/>
    <col min="5" max="5" width="4.7265625" customWidth="1"/>
  </cols>
  <sheetData>
    <row r="1" spans="2:4" s="1" customFormat="1" ht="8" x14ac:dyDescent="0.2">
      <c r="B1" s="234"/>
    </row>
    <row r="2" spans="2:4" s="1" customFormat="1" ht="17.5" x14ac:dyDescent="0.2">
      <c r="B2" s="234"/>
      <c r="C2" s="8" t="s">
        <v>887</v>
      </c>
    </row>
    <row r="3" spans="2:4" s="1" customFormat="1" ht="8" x14ac:dyDescent="0.2">
      <c r="B3" s="234"/>
      <c r="C3" s="248"/>
    </row>
    <row r="4" spans="2:4" s="1" customFormat="1" ht="8" x14ac:dyDescent="0.2">
      <c r="C4" s="248"/>
    </row>
    <row r="5" spans="2:4" s="1" customFormat="1" ht="15.5" x14ac:dyDescent="0.2">
      <c r="B5" s="235" t="s">
        <v>1003</v>
      </c>
      <c r="C5" s="235"/>
    </row>
    <row r="6" spans="2:4" s="1" customFormat="1" x14ac:dyDescent="0.2">
      <c r="B6" s="7" t="s">
        <v>1004</v>
      </c>
    </row>
    <row r="7" spans="2:4" s="1" customFormat="1" ht="8" x14ac:dyDescent="0.2"/>
    <row r="8" spans="2:4" s="1" customFormat="1" ht="15.5" x14ac:dyDescent="0.2">
      <c r="B8" s="236" t="s">
        <v>1005</v>
      </c>
      <c r="C8" s="236"/>
    </row>
    <row r="9" spans="2:4" s="1" customFormat="1" ht="8" x14ac:dyDescent="0.2"/>
    <row r="10" spans="2:4" s="1" customFormat="1" ht="13" x14ac:dyDescent="0.3">
      <c r="B10" s="27" t="s">
        <v>948</v>
      </c>
      <c r="C10" s="28">
        <v>2250000000</v>
      </c>
      <c r="D10" s="29" t="s">
        <v>949</v>
      </c>
    </row>
    <row r="11" spans="2:4" s="1" customFormat="1" ht="13" x14ac:dyDescent="0.3">
      <c r="B11" s="27" t="s">
        <v>950</v>
      </c>
      <c r="C11" s="28">
        <v>2953882379.1300402</v>
      </c>
      <c r="D11" s="29" t="s">
        <v>951</v>
      </c>
    </row>
    <row r="12" spans="2:4" s="1" customFormat="1" ht="13" x14ac:dyDescent="0.3">
      <c r="B12" s="27" t="s">
        <v>952</v>
      </c>
      <c r="C12" s="28">
        <v>13000000</v>
      </c>
      <c r="D12" s="29" t="s">
        <v>953</v>
      </c>
    </row>
    <row r="13" spans="2:4" s="1" customFormat="1" ht="13" x14ac:dyDescent="0.3">
      <c r="B13" s="27" t="s">
        <v>954</v>
      </c>
      <c r="C13" s="28">
        <v>118129088.02</v>
      </c>
      <c r="D13" s="29" t="s">
        <v>955</v>
      </c>
    </row>
    <row r="14" spans="2:4" s="1" customFormat="1" ht="13" x14ac:dyDescent="0.3">
      <c r="B14" s="27" t="s">
        <v>956</v>
      </c>
      <c r="C14" s="30">
        <v>0.37111620762223901</v>
      </c>
      <c r="D14" s="31"/>
    </row>
    <row r="15" spans="2:4" s="1" customFormat="1" ht="8" x14ac:dyDescent="0.2"/>
    <row r="16" spans="2:4" s="1" customFormat="1" ht="15.5" x14ac:dyDescent="0.2">
      <c r="B16" s="236" t="s">
        <v>1006</v>
      </c>
      <c r="C16" s="236"/>
    </row>
    <row r="17" spans="2:4" s="1" customFormat="1" ht="8" x14ac:dyDescent="0.2"/>
    <row r="18" spans="2:4" s="1" customFormat="1" ht="13" x14ac:dyDescent="0.3">
      <c r="B18" s="27" t="s">
        <v>957</v>
      </c>
      <c r="C18" s="28">
        <v>2394656160.9021902</v>
      </c>
      <c r="D18" s="29" t="s">
        <v>958</v>
      </c>
    </row>
    <row r="19" spans="2:4" s="1" customFormat="1" ht="13" x14ac:dyDescent="0.25">
      <c r="B19" s="27" t="s">
        <v>959</v>
      </c>
      <c r="C19" s="30">
        <v>1.0642916270676399</v>
      </c>
      <c r="D19" s="32" t="s">
        <v>960</v>
      </c>
    </row>
    <row r="20" spans="2:4" s="1" customFormat="1" ht="13" x14ac:dyDescent="0.3">
      <c r="B20" s="2" t="s">
        <v>961</v>
      </c>
      <c r="C20" s="33" t="s">
        <v>962</v>
      </c>
      <c r="D20" s="34" t="s">
        <v>963</v>
      </c>
    </row>
    <row r="21" spans="2:4" s="1" customFormat="1" ht="8" x14ac:dyDescent="0.2"/>
    <row r="22" spans="2:4" s="1" customFormat="1" ht="15.5" x14ac:dyDescent="0.2">
      <c r="B22" s="236" t="s">
        <v>1007</v>
      </c>
      <c r="C22" s="236"/>
    </row>
    <row r="23" spans="2:4" s="1" customFormat="1" ht="8" x14ac:dyDescent="0.2"/>
    <row r="24" spans="2:4" s="1" customFormat="1" ht="13" x14ac:dyDescent="0.3">
      <c r="B24" s="27" t="s">
        <v>964</v>
      </c>
      <c r="C24" s="28">
        <v>12908109.140000001</v>
      </c>
      <c r="D24" s="29" t="s">
        <v>965</v>
      </c>
    </row>
    <row r="25" spans="2:4" s="1" customFormat="1" ht="13" x14ac:dyDescent="0.3">
      <c r="B25" s="27" t="s">
        <v>966</v>
      </c>
      <c r="C25" s="28">
        <v>118129088.02</v>
      </c>
      <c r="D25" s="29" t="s">
        <v>967</v>
      </c>
    </row>
    <row r="26" spans="2:4" s="1" customFormat="1" ht="13" x14ac:dyDescent="0.3">
      <c r="B26" s="27" t="s">
        <v>968</v>
      </c>
      <c r="C26" s="35">
        <v>0</v>
      </c>
      <c r="D26" s="29" t="s">
        <v>969</v>
      </c>
    </row>
    <row r="27" spans="2:4" s="1" customFormat="1" ht="13" x14ac:dyDescent="0.3">
      <c r="B27" s="27" t="s">
        <v>957</v>
      </c>
      <c r="C27" s="28">
        <v>2394656160.9021902</v>
      </c>
      <c r="D27" s="29"/>
    </row>
    <row r="28" spans="2:4" s="1" customFormat="1" ht="13" x14ac:dyDescent="0.25">
      <c r="B28" s="27" t="s">
        <v>970</v>
      </c>
      <c r="C28" s="30">
        <v>1.1225303813609799</v>
      </c>
      <c r="D28" s="32" t="s">
        <v>960</v>
      </c>
    </row>
    <row r="29" spans="2:4" s="1" customFormat="1" ht="13" x14ac:dyDescent="0.3">
      <c r="B29" s="2" t="s">
        <v>971</v>
      </c>
      <c r="C29" s="33" t="s">
        <v>962</v>
      </c>
      <c r="D29" s="34" t="s">
        <v>972</v>
      </c>
    </row>
    <row r="30" spans="2:4" s="1" customFormat="1" ht="8" x14ac:dyDescent="0.2"/>
    <row r="31" spans="2:4" s="1" customFormat="1" ht="15.5" x14ac:dyDescent="0.2">
      <c r="B31" s="236" t="s">
        <v>1008</v>
      </c>
      <c r="C31" s="236"/>
    </row>
    <row r="32" spans="2:4" s="1" customFormat="1" ht="8" x14ac:dyDescent="0.2"/>
    <row r="33" spans="2:4" s="1" customFormat="1" ht="13" x14ac:dyDescent="0.3">
      <c r="B33" s="27" t="s">
        <v>973</v>
      </c>
      <c r="C33" s="28">
        <v>357237938.40000099</v>
      </c>
      <c r="D33" s="29" t="s">
        <v>974</v>
      </c>
    </row>
    <row r="34" spans="2:4" s="1" customFormat="1" ht="13" x14ac:dyDescent="0.3">
      <c r="B34" s="27" t="s">
        <v>975</v>
      </c>
      <c r="C34" s="28">
        <v>357237938.40000099</v>
      </c>
      <c r="D34" s="29"/>
    </row>
    <row r="35" spans="2:4" s="1" customFormat="1" ht="13" x14ac:dyDescent="0.3">
      <c r="B35" s="27" t="s">
        <v>976</v>
      </c>
      <c r="C35" s="36" t="s">
        <v>90</v>
      </c>
      <c r="D35" s="29"/>
    </row>
    <row r="36" spans="2:4" s="1" customFormat="1" ht="13" x14ac:dyDescent="0.3">
      <c r="B36" s="27" t="s">
        <v>977</v>
      </c>
      <c r="C36" s="36" t="s">
        <v>90</v>
      </c>
      <c r="D36" s="29"/>
    </row>
    <row r="37" spans="2:4" s="1" customFormat="1" ht="13" x14ac:dyDescent="0.3">
      <c r="B37" s="27" t="s">
        <v>978</v>
      </c>
      <c r="C37" s="36" t="s">
        <v>90</v>
      </c>
      <c r="D37" s="31"/>
    </row>
    <row r="38" spans="2:4" s="1" customFormat="1" ht="13" x14ac:dyDescent="0.3">
      <c r="B38" s="27" t="s">
        <v>979</v>
      </c>
      <c r="C38" s="28">
        <v>2525693358.0621901</v>
      </c>
      <c r="D38" s="29" t="s">
        <v>980</v>
      </c>
    </row>
    <row r="39" spans="2:4" s="1" customFormat="1" ht="13" x14ac:dyDescent="0.3">
      <c r="B39" s="27" t="s">
        <v>957</v>
      </c>
      <c r="C39" s="28">
        <v>2394656160.9021902</v>
      </c>
      <c r="D39" s="31"/>
    </row>
    <row r="40" spans="2:4" s="1" customFormat="1" ht="13" x14ac:dyDescent="0.3">
      <c r="B40" s="27" t="s">
        <v>981</v>
      </c>
      <c r="C40" s="28">
        <v>12908109.140000001</v>
      </c>
      <c r="D40" s="31"/>
    </row>
    <row r="41" spans="2:4" s="1" customFormat="1" ht="13" x14ac:dyDescent="0.3">
      <c r="B41" s="27" t="s">
        <v>982</v>
      </c>
      <c r="C41" s="28">
        <v>118129088.02</v>
      </c>
      <c r="D41" s="31"/>
    </row>
    <row r="42" spans="2:4" s="1" customFormat="1" ht="13" x14ac:dyDescent="0.3">
      <c r="B42" s="27" t="s">
        <v>978</v>
      </c>
      <c r="C42" s="36" t="s">
        <v>90</v>
      </c>
      <c r="D42" s="31"/>
    </row>
    <row r="43" spans="2:4" s="1" customFormat="1" ht="13" x14ac:dyDescent="0.3">
      <c r="B43" s="27" t="s">
        <v>983</v>
      </c>
      <c r="C43" s="28">
        <v>53750000</v>
      </c>
      <c r="D43" s="29" t="s">
        <v>984</v>
      </c>
    </row>
    <row r="44" spans="2:4" s="1" customFormat="1" ht="13" x14ac:dyDescent="0.3">
      <c r="B44" s="27" t="s">
        <v>985</v>
      </c>
      <c r="C44" s="28">
        <v>19494406.602250699</v>
      </c>
      <c r="D44" s="29" t="s">
        <v>986</v>
      </c>
    </row>
    <row r="45" spans="2:4" s="1" customFormat="1" ht="13" x14ac:dyDescent="0.3">
      <c r="B45" s="27" t="s">
        <v>987</v>
      </c>
      <c r="C45" s="28">
        <v>2250000000</v>
      </c>
      <c r="D45" s="29" t="s">
        <v>988</v>
      </c>
    </row>
    <row r="46" spans="2:4" s="1" customFormat="1" ht="13" x14ac:dyDescent="0.3">
      <c r="B46" s="27" t="s">
        <v>989</v>
      </c>
      <c r="C46" s="28">
        <v>559686889.85994399</v>
      </c>
      <c r="D46" s="31"/>
    </row>
    <row r="47" spans="2:4" s="1" customFormat="1" ht="13" x14ac:dyDescent="0.3">
      <c r="B47" s="2" t="s">
        <v>990</v>
      </c>
      <c r="C47" s="33" t="s">
        <v>962</v>
      </c>
      <c r="D47" s="31"/>
    </row>
    <row r="48" spans="2:4" s="1" customFormat="1" ht="8" x14ac:dyDescent="0.2"/>
    <row r="49" spans="2:4" s="1" customFormat="1" ht="15.5" x14ac:dyDescent="0.2">
      <c r="B49" s="236" t="s">
        <v>1009</v>
      </c>
      <c r="C49" s="236"/>
    </row>
    <row r="50" spans="2:4" s="1" customFormat="1" ht="8" x14ac:dyDescent="0.2"/>
    <row r="51" spans="2:4" s="1" customFormat="1" ht="13" x14ac:dyDescent="0.3">
      <c r="B51" s="27" t="s">
        <v>991</v>
      </c>
      <c r="C51" s="28">
        <v>286595187.38499999</v>
      </c>
      <c r="D51" s="29" t="s">
        <v>992</v>
      </c>
    </row>
    <row r="52" spans="2:4" s="1" customFormat="1" ht="13" x14ac:dyDescent="0.3">
      <c r="B52" s="27" t="s">
        <v>993</v>
      </c>
      <c r="C52" s="28">
        <v>-10096358.832695501</v>
      </c>
      <c r="D52" s="29" t="s">
        <v>994</v>
      </c>
    </row>
    <row r="53" spans="2:4" s="1" customFormat="1" ht="13" x14ac:dyDescent="0.3">
      <c r="B53" s="27" t="s">
        <v>995</v>
      </c>
      <c r="C53" s="28">
        <v>276498828.55230403</v>
      </c>
      <c r="D53" s="29"/>
    </row>
    <row r="54" spans="2:4" s="1" customFormat="1" ht="13" x14ac:dyDescent="0.3">
      <c r="B54" s="2" t="s">
        <v>996</v>
      </c>
      <c r="C54" s="33" t="s">
        <v>962</v>
      </c>
      <c r="D54" s="29"/>
    </row>
    <row r="55" spans="2:4" s="1" customFormat="1" ht="13" x14ac:dyDescent="0.3">
      <c r="B55" s="27" t="s">
        <v>997</v>
      </c>
      <c r="C55" s="28">
        <v>10450013.175000001</v>
      </c>
      <c r="D55" s="29" t="s">
        <v>998</v>
      </c>
    </row>
    <row r="56" spans="2:4" s="1" customFormat="1" ht="13" x14ac:dyDescent="0.3">
      <c r="B56" s="27" t="s">
        <v>999</v>
      </c>
      <c r="C56" s="28">
        <v>6562500</v>
      </c>
      <c r="D56" s="29" t="s">
        <v>1000</v>
      </c>
    </row>
    <row r="57" spans="2:4" s="1" customFormat="1" ht="13" x14ac:dyDescent="0.3">
      <c r="B57" s="27" t="s">
        <v>1001</v>
      </c>
      <c r="C57" s="28">
        <v>3887513.1749999998</v>
      </c>
      <c r="D57" s="29" t="s">
        <v>1002</v>
      </c>
    </row>
    <row r="58" spans="2:4" s="1" customFormat="1" ht="8" x14ac:dyDescent="0.2"/>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1"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'B1. HTT Mortgage Assets'!Print_Area</vt:lpstr>
      <vt:lpstr>'C. HTT Harmonised Glossary'!Print_Area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cp:lastPrinted>2023-03-08T14:23:51Z</cp:lastPrinted>
  <dcterms:created xsi:type="dcterms:W3CDTF">2023-03-03T17:11:49Z</dcterms:created>
  <dcterms:modified xsi:type="dcterms:W3CDTF">2023-03-15T12:42:31Z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2023-03-15T12:42:31Z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f9425673-a070-4d29-94d4-ddb2d0184f7f</vt:lpwstr>
  </property>
  <property fmtid="{D5CDD505-2E9C-101B-9397-08002B2CF9AE}" pid="8" name="MSIP_Label_8ffbc0b8-e97b-47d1-beac-cb0955d66f3b_ContentBits">
    <vt:lpwstr>2</vt:lpwstr>
  </property>
</Properties>
</file>