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12\"/>
    </mc:Choice>
  </mc:AlternateContent>
  <xr:revisionPtr revIDLastSave="0" documentId="13_ncr:1_{4E88529B-8B1C-440C-A3C3-08C3BE4F4B43}"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8">'D4. Tests Royal Decree'!$B$1:$E$58</definedName>
    <definedName name="_xlnm.Print_Area" localSheetId="11">'D7. Stratification Graphs'!$A$1:$G$47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G600" i="17" s="1"/>
  <c r="C601" i="17"/>
  <c r="F600" i="17" s="1"/>
  <c r="D585" i="17"/>
  <c r="G591" i="17" s="1"/>
  <c r="C585" i="17"/>
  <c r="F584" i="17" s="1"/>
  <c r="D567" i="17"/>
  <c r="G564" i="17" s="1"/>
  <c r="C567" i="17"/>
  <c r="F565" i="17" s="1"/>
  <c r="G563" i="17"/>
  <c r="G555" i="17"/>
  <c r="F550" i="17"/>
  <c r="D544" i="17"/>
  <c r="G541" i="17" s="1"/>
  <c r="C544" i="17"/>
  <c r="F542" i="17" s="1"/>
  <c r="D487" i="17"/>
  <c r="G493" i="17" s="1"/>
  <c r="C487" i="17"/>
  <c r="F490" i="17" s="1"/>
  <c r="G479" i="17"/>
  <c r="D465" i="17"/>
  <c r="G471" i="17" s="1"/>
  <c r="C465" i="17"/>
  <c r="F468" i="17" s="1"/>
  <c r="F463" i="17"/>
  <c r="G457" i="17"/>
  <c r="D452" i="17"/>
  <c r="G449" i="17" s="1"/>
  <c r="C452" i="17"/>
  <c r="F450" i="17" s="1"/>
  <c r="G393" i="17"/>
  <c r="G392" i="17"/>
  <c r="G391" i="17"/>
  <c r="G390" i="17"/>
  <c r="G389" i="17"/>
  <c r="G388" i="17"/>
  <c r="G387" i="17"/>
  <c r="G386" i="17"/>
  <c r="G385" i="17"/>
  <c r="G384" i="17"/>
  <c r="G383" i="17"/>
  <c r="G382" i="17"/>
  <c r="G381" i="17"/>
  <c r="G380" i="17"/>
  <c r="G379" i="17"/>
  <c r="G378" i="17"/>
  <c r="G377" i="17"/>
  <c r="G376" i="17"/>
  <c r="G375" i="17"/>
  <c r="D372" i="17"/>
  <c r="G371" i="17" s="1"/>
  <c r="C372" i="17"/>
  <c r="F369" i="17" s="1"/>
  <c r="D365" i="17"/>
  <c r="G364" i="17" s="1"/>
  <c r="C365" i="17"/>
  <c r="F364" i="17" s="1"/>
  <c r="D346" i="17"/>
  <c r="G345" i="17" s="1"/>
  <c r="C346" i="17"/>
  <c r="F344" i="17" s="1"/>
  <c r="F340" i="17"/>
  <c r="F338" i="17"/>
  <c r="G337" i="17"/>
  <c r="F337" i="17"/>
  <c r="F334" i="17"/>
  <c r="G333" i="17"/>
  <c r="F333" i="17"/>
  <c r="D328" i="17"/>
  <c r="G327" i="17" s="1"/>
  <c r="C328" i="17"/>
  <c r="F327" i="17" s="1"/>
  <c r="D305" i="17"/>
  <c r="G304" i="17" s="1"/>
  <c r="C305" i="17"/>
  <c r="F304" i="17" s="1"/>
  <c r="G297" i="17"/>
  <c r="D249" i="17"/>
  <c r="G253" i="17" s="1"/>
  <c r="C249" i="17"/>
  <c r="F253" i="17" s="1"/>
  <c r="F247" i="17"/>
  <c r="D227" i="17"/>
  <c r="G226" i="17" s="1"/>
  <c r="C227" i="17"/>
  <c r="F226" i="17" s="1"/>
  <c r="D214" i="17"/>
  <c r="G211" i="17" s="1"/>
  <c r="C214" i="17"/>
  <c r="F211" i="17" s="1"/>
  <c r="F202" i="17"/>
  <c r="F76" i="17"/>
  <c r="D76" i="17"/>
  <c r="C76" i="17"/>
  <c r="F72" i="17"/>
  <c r="D72" i="17"/>
  <c r="C72" i="17"/>
  <c r="F44" i="17"/>
  <c r="D44" i="17"/>
  <c r="C44" i="17"/>
  <c r="F29" i="17"/>
  <c r="F28" i="17"/>
  <c r="F26" i="17"/>
  <c r="F25" i="17"/>
  <c r="F24" i="17"/>
  <c r="F23" i="17"/>
  <c r="F22" i="17"/>
  <c r="F21" i="17"/>
  <c r="F20" i="17"/>
  <c r="F19" i="17"/>
  <c r="F18" i="17"/>
  <c r="F17" i="17"/>
  <c r="F16" i="17"/>
  <c r="F14" i="17"/>
  <c r="F13" i="17"/>
  <c r="F12" i="17"/>
  <c r="F15" i="17" s="1"/>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F218" i="16"/>
  <c r="F215" i="16"/>
  <c r="F214" i="16"/>
  <c r="F213" i="16"/>
  <c r="F212" i="16"/>
  <c r="F211" i="16"/>
  <c r="F210" i="16"/>
  <c r="F209" i="16"/>
  <c r="F208" i="16"/>
  <c r="C208" i="16"/>
  <c r="F187" i="16"/>
  <c r="F186" i="16"/>
  <c r="F185" i="16"/>
  <c r="F184" i="16"/>
  <c r="F183" i="16"/>
  <c r="F182" i="16"/>
  <c r="F181" i="16"/>
  <c r="F180" i="16"/>
  <c r="F179" i="16"/>
  <c r="C179" i="16"/>
  <c r="C167" i="16"/>
  <c r="G166" i="16"/>
  <c r="F166" i="16"/>
  <c r="G165" i="16"/>
  <c r="F165" i="16"/>
  <c r="F167" i="16" s="1"/>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38" i="16"/>
  <c r="G136" i="16"/>
  <c r="G135" i="16"/>
  <c r="G134" i="16"/>
  <c r="G133" i="16"/>
  <c r="F133" i="16"/>
  <c r="G132" i="16"/>
  <c r="G131" i="16"/>
  <c r="F130" i="16"/>
  <c r="D130" i="16"/>
  <c r="F136" i="16" s="1"/>
  <c r="G129" i="16"/>
  <c r="G128" i="16"/>
  <c r="G127" i="16"/>
  <c r="G126" i="16"/>
  <c r="G125" i="16"/>
  <c r="G124" i="16"/>
  <c r="G123" i="16"/>
  <c r="G122" i="16"/>
  <c r="G121" i="16"/>
  <c r="G120" i="16"/>
  <c r="G119" i="16"/>
  <c r="G118" i="16"/>
  <c r="G117" i="16"/>
  <c r="G116" i="16"/>
  <c r="G115" i="16"/>
  <c r="G114" i="16"/>
  <c r="G113" i="16"/>
  <c r="G112" i="16"/>
  <c r="G105" i="16"/>
  <c r="F105" i="16"/>
  <c r="G104" i="16"/>
  <c r="G103" i="16"/>
  <c r="G102" i="16"/>
  <c r="G101" i="16"/>
  <c r="G100" i="16"/>
  <c r="D100" i="16"/>
  <c r="F102" i="16" s="1"/>
  <c r="C100" i="16"/>
  <c r="F96" i="16"/>
  <c r="G87" i="16"/>
  <c r="G86" i="16"/>
  <c r="G82" i="16"/>
  <c r="G81" i="16"/>
  <c r="G80" i="16"/>
  <c r="G79" i="16"/>
  <c r="G78" i="16"/>
  <c r="F77" i="16"/>
  <c r="D77" i="16"/>
  <c r="F86" i="16" s="1"/>
  <c r="C77" i="16"/>
  <c r="G76" i="16"/>
  <c r="G75" i="16"/>
  <c r="G74" i="16"/>
  <c r="G73" i="16"/>
  <c r="G72" i="16"/>
  <c r="G71" i="16"/>
  <c r="G70" i="16"/>
  <c r="F64" i="16"/>
  <c r="F63" i="16"/>
  <c r="F62" i="16"/>
  <c r="F61" i="16"/>
  <c r="F60" i="16"/>
  <c r="F59" i="16"/>
  <c r="F58" i="16"/>
  <c r="C58" i="16"/>
  <c r="C112" i="16" s="1"/>
  <c r="C130" i="16" s="1"/>
  <c r="F204" i="17" l="1"/>
  <c r="F289" i="17"/>
  <c r="F219" i="17"/>
  <c r="G289" i="17"/>
  <c r="F190" i="17"/>
  <c r="F293" i="17"/>
  <c r="G440" i="17"/>
  <c r="F194" i="17"/>
  <c r="G293" i="17"/>
  <c r="G448" i="17"/>
  <c r="F198" i="17"/>
  <c r="G246" i="17"/>
  <c r="F297" i="17"/>
  <c r="F200" i="17"/>
  <c r="G316" i="17"/>
  <c r="F462" i="17"/>
  <c r="F563" i="17"/>
  <c r="F206" i="17"/>
  <c r="F341" i="17"/>
  <c r="F551" i="17"/>
  <c r="F192" i="17"/>
  <c r="F208" i="17"/>
  <c r="F457" i="17"/>
  <c r="F470" i="17"/>
  <c r="F555" i="17"/>
  <c r="G572" i="17"/>
  <c r="F210" i="17"/>
  <c r="G576" i="17"/>
  <c r="F196" i="17"/>
  <c r="F212" i="17"/>
  <c r="F336" i="17"/>
  <c r="G361" i="17"/>
  <c r="F428" i="17"/>
  <c r="F459" i="17"/>
  <c r="F558" i="17"/>
  <c r="G577" i="17"/>
  <c r="F436" i="17"/>
  <c r="F461" i="17"/>
  <c r="F559" i="17"/>
  <c r="G191" i="17"/>
  <c r="G209" i="17"/>
  <c r="G190" i="17"/>
  <c r="G201" i="17"/>
  <c r="F245" i="17"/>
  <c r="G312" i="17"/>
  <c r="F361" i="17"/>
  <c r="G370" i="17"/>
  <c r="G432" i="17"/>
  <c r="F469" i="17"/>
  <c r="G536" i="17"/>
  <c r="F554" i="17"/>
  <c r="F562" i="17"/>
  <c r="G574" i="17"/>
  <c r="G599" i="17"/>
  <c r="G208" i="17"/>
  <c r="G192" i="17"/>
  <c r="F223" i="17"/>
  <c r="F444" i="17"/>
  <c r="G461" i="17"/>
  <c r="G483" i="17"/>
  <c r="G549" i="17"/>
  <c r="G557" i="17"/>
  <c r="G565" i="17"/>
  <c r="G582" i="17"/>
  <c r="G193" i="17"/>
  <c r="G198" i="17"/>
  <c r="G204" i="17"/>
  <c r="G210" i="17"/>
  <c r="F368" i="17"/>
  <c r="G197" i="17"/>
  <c r="G199" i="17"/>
  <c r="G205" i="17"/>
  <c r="G251" i="17"/>
  <c r="F301" i="17"/>
  <c r="F342" i="17"/>
  <c r="G368" i="17"/>
  <c r="G196" i="17"/>
  <c r="G194" i="17"/>
  <c r="G212" i="17"/>
  <c r="F241" i="17"/>
  <c r="F254" i="17"/>
  <c r="G369" i="17"/>
  <c r="F528" i="17"/>
  <c r="G551" i="17"/>
  <c r="G559" i="17"/>
  <c r="F597" i="17"/>
  <c r="G202" i="17"/>
  <c r="G195" i="17"/>
  <c r="G200" i="17"/>
  <c r="G206" i="17"/>
  <c r="G213" i="17"/>
  <c r="F243" i="17"/>
  <c r="F370" i="17"/>
  <c r="G428" i="17"/>
  <c r="F536" i="17"/>
  <c r="G553" i="17"/>
  <c r="G561" i="17"/>
  <c r="G573" i="17"/>
  <c r="G597" i="17"/>
  <c r="G244" i="17"/>
  <c r="F312" i="17"/>
  <c r="G344" i="17"/>
  <c r="G534" i="17"/>
  <c r="G542" i="17"/>
  <c r="F250" i="17"/>
  <c r="G336" i="17"/>
  <c r="G340" i="17"/>
  <c r="F345" i="17"/>
  <c r="G434" i="17"/>
  <c r="G442" i="17"/>
  <c r="G450" i="17"/>
  <c r="F484" i="17"/>
  <c r="F527" i="17"/>
  <c r="F535" i="17"/>
  <c r="F543" i="17"/>
  <c r="G526" i="17"/>
  <c r="G245" i="17"/>
  <c r="G250" i="17"/>
  <c r="F316" i="17"/>
  <c r="F435" i="17"/>
  <c r="F443" i="17"/>
  <c r="F451" i="17"/>
  <c r="F479" i="17"/>
  <c r="F485" i="17"/>
  <c r="G342" i="17"/>
  <c r="G436" i="17"/>
  <c r="G444" i="17"/>
  <c r="G530" i="17"/>
  <c r="G242" i="17"/>
  <c r="G247" i="17"/>
  <c r="G254" i="17"/>
  <c r="G320" i="17"/>
  <c r="G334" i="17"/>
  <c r="G338" i="17"/>
  <c r="F343" i="17"/>
  <c r="G430" i="17"/>
  <c r="G438" i="17"/>
  <c r="G446" i="17"/>
  <c r="F481" i="17"/>
  <c r="F488" i="17"/>
  <c r="F531" i="17"/>
  <c r="F539" i="17"/>
  <c r="F566" i="17"/>
  <c r="G578" i="17"/>
  <c r="F598" i="17"/>
  <c r="G241" i="17"/>
  <c r="F320" i="17"/>
  <c r="G538" i="17"/>
  <c r="G248" i="17"/>
  <c r="G255" i="17"/>
  <c r="F324" i="17"/>
  <c r="F335" i="17"/>
  <c r="F346" i="17" s="1"/>
  <c r="F339" i="17"/>
  <c r="G343" i="17"/>
  <c r="F431" i="17"/>
  <c r="F439" i="17"/>
  <c r="F447" i="17"/>
  <c r="F482" i="17"/>
  <c r="F491" i="17"/>
  <c r="F532" i="17"/>
  <c r="F540" i="17"/>
  <c r="G580" i="17"/>
  <c r="G598" i="17"/>
  <c r="G601" i="17" s="1"/>
  <c r="G528" i="17"/>
  <c r="F480" i="17"/>
  <c r="G243" i="17"/>
  <c r="G324" i="17"/>
  <c r="G335" i="17"/>
  <c r="G339" i="17"/>
  <c r="F432" i="17"/>
  <c r="F440" i="17"/>
  <c r="F448" i="17"/>
  <c r="F458" i="17"/>
  <c r="F466" i="17"/>
  <c r="F483" i="17"/>
  <c r="F492" i="17"/>
  <c r="G532" i="17"/>
  <c r="G540" i="17"/>
  <c r="G581" i="17"/>
  <c r="F599" i="17"/>
  <c r="F601" i="17" s="1"/>
  <c r="F81" i="16"/>
  <c r="F156" i="16"/>
  <c r="F220" i="16"/>
  <c r="G220" i="16"/>
  <c r="F101" i="16"/>
  <c r="G77" i="16"/>
  <c r="F135" i="16"/>
  <c r="F93" i="16"/>
  <c r="F131" i="16"/>
  <c r="G468" i="17"/>
  <c r="G490" i="17"/>
  <c r="G584" i="17"/>
  <c r="G219" i="17"/>
  <c r="F573" i="17"/>
  <c r="F577" i="17"/>
  <c r="F193" i="17"/>
  <c r="F197" i="17"/>
  <c r="F201" i="17"/>
  <c r="F205" i="17"/>
  <c r="F209" i="17"/>
  <c r="F213" i="17"/>
  <c r="F220" i="17"/>
  <c r="F224" i="17"/>
  <c r="F244" i="17"/>
  <c r="F248" i="17"/>
  <c r="F251" i="17"/>
  <c r="F255" i="17"/>
  <c r="F290" i="17"/>
  <c r="F294" i="17"/>
  <c r="F298" i="17"/>
  <c r="F302" i="17"/>
  <c r="F313" i="17"/>
  <c r="F317" i="17"/>
  <c r="F321" i="17"/>
  <c r="F325" i="17"/>
  <c r="F358" i="17"/>
  <c r="F362" i="17"/>
  <c r="F371" i="17"/>
  <c r="G431" i="17"/>
  <c r="G435" i="17"/>
  <c r="G439" i="17"/>
  <c r="G443" i="17"/>
  <c r="G447" i="17"/>
  <c r="G451" i="17"/>
  <c r="G458" i="17"/>
  <c r="G462" i="17"/>
  <c r="G469" i="17"/>
  <c r="G480" i="17"/>
  <c r="G484" i="17"/>
  <c r="G491" i="17"/>
  <c r="G527" i="17"/>
  <c r="G531" i="17"/>
  <c r="G535" i="17"/>
  <c r="G539" i="17"/>
  <c r="G543" i="17"/>
  <c r="G550" i="17"/>
  <c r="G554" i="17"/>
  <c r="G558" i="17"/>
  <c r="G562" i="17"/>
  <c r="G566" i="17"/>
  <c r="G220" i="17"/>
  <c r="G224" i="17"/>
  <c r="G290" i="17"/>
  <c r="G294" i="17"/>
  <c r="G298" i="17"/>
  <c r="G302" i="17"/>
  <c r="G313" i="17"/>
  <c r="G317" i="17"/>
  <c r="G321" i="17"/>
  <c r="G325" i="17"/>
  <c r="G358" i="17"/>
  <c r="G362" i="17"/>
  <c r="F574" i="17"/>
  <c r="F578" i="17"/>
  <c r="F582" i="17"/>
  <c r="G301" i="17"/>
  <c r="F581" i="17"/>
  <c r="F221" i="17"/>
  <c r="F225" i="17"/>
  <c r="F252" i="17"/>
  <c r="F287" i="17"/>
  <c r="F291" i="17"/>
  <c r="F295" i="17"/>
  <c r="F299" i="17"/>
  <c r="F303" i="17"/>
  <c r="F310" i="17"/>
  <c r="F314" i="17"/>
  <c r="F318" i="17"/>
  <c r="F322" i="17"/>
  <c r="F326" i="17"/>
  <c r="F359" i="17"/>
  <c r="F363" i="17"/>
  <c r="G459" i="17"/>
  <c r="G463" i="17"/>
  <c r="G466" i="17"/>
  <c r="G470" i="17"/>
  <c r="G481" i="17"/>
  <c r="G485" i="17"/>
  <c r="G488" i="17"/>
  <c r="G492" i="17"/>
  <c r="G221" i="17"/>
  <c r="G225" i="17"/>
  <c r="G252" i="17"/>
  <c r="G287" i="17"/>
  <c r="G291" i="17"/>
  <c r="G295" i="17"/>
  <c r="G299" i="17"/>
  <c r="G303" i="17"/>
  <c r="G310" i="17"/>
  <c r="G314" i="17"/>
  <c r="G318" i="17"/>
  <c r="G322" i="17"/>
  <c r="G326" i="17"/>
  <c r="G341" i="17"/>
  <c r="G359" i="17"/>
  <c r="G363" i="17"/>
  <c r="F429" i="17"/>
  <c r="F433" i="17"/>
  <c r="F437" i="17"/>
  <c r="F441" i="17"/>
  <c r="F445" i="17"/>
  <c r="F449" i="17"/>
  <c r="F460" i="17"/>
  <c r="F464" i="17"/>
  <c r="F467" i="17"/>
  <c r="F471" i="17"/>
  <c r="F486" i="17"/>
  <c r="F489" i="17"/>
  <c r="F493" i="17"/>
  <c r="F529" i="17"/>
  <c r="F533" i="17"/>
  <c r="F537" i="17"/>
  <c r="F541" i="17"/>
  <c r="F552" i="17"/>
  <c r="F556" i="17"/>
  <c r="F560" i="17"/>
  <c r="F564" i="17"/>
  <c r="F575" i="17"/>
  <c r="F579" i="17"/>
  <c r="F583" i="17"/>
  <c r="F591" i="17"/>
  <c r="F191" i="17"/>
  <c r="F195" i="17"/>
  <c r="F199" i="17"/>
  <c r="F203" i="17"/>
  <c r="F207" i="17"/>
  <c r="F222" i="17"/>
  <c r="F242" i="17"/>
  <c r="F246" i="17"/>
  <c r="F288" i="17"/>
  <c r="F292" i="17"/>
  <c r="F296" i="17"/>
  <c r="F300" i="17"/>
  <c r="F311" i="17"/>
  <c r="F315" i="17"/>
  <c r="F319" i="17"/>
  <c r="F323" i="17"/>
  <c r="F360" i="17"/>
  <c r="G429" i="17"/>
  <c r="G433" i="17"/>
  <c r="G437" i="17"/>
  <c r="G441" i="17"/>
  <c r="G445" i="17"/>
  <c r="G460" i="17"/>
  <c r="G464" i="17"/>
  <c r="G467" i="17"/>
  <c r="G482" i="17"/>
  <c r="G486" i="17"/>
  <c r="G489" i="17"/>
  <c r="G529" i="17"/>
  <c r="G533" i="17"/>
  <c r="G537" i="17"/>
  <c r="G552" i="17"/>
  <c r="G556" i="17"/>
  <c r="G560" i="17"/>
  <c r="G575" i="17"/>
  <c r="G579" i="17"/>
  <c r="G583" i="17"/>
  <c r="G223" i="17"/>
  <c r="G203" i="17"/>
  <c r="G207" i="17"/>
  <c r="G222" i="17"/>
  <c r="G288" i="17"/>
  <c r="G292" i="17"/>
  <c r="G296" i="17"/>
  <c r="G300" i="17"/>
  <c r="G311" i="17"/>
  <c r="G315" i="17"/>
  <c r="G319" i="17"/>
  <c r="G323" i="17"/>
  <c r="G360" i="17"/>
  <c r="F430" i="17"/>
  <c r="F434" i="17"/>
  <c r="F438" i="17"/>
  <c r="F442" i="17"/>
  <c r="F446" i="17"/>
  <c r="F526" i="17"/>
  <c r="F530" i="17"/>
  <c r="F534" i="17"/>
  <c r="F538" i="17"/>
  <c r="F549" i="17"/>
  <c r="F553" i="17"/>
  <c r="F557" i="17"/>
  <c r="F561" i="17"/>
  <c r="F572" i="17"/>
  <c r="F576" i="17"/>
  <c r="F580" i="17"/>
  <c r="F80" i="16"/>
  <c r="F87" i="16"/>
  <c r="F99" i="16"/>
  <c r="F103" i="16"/>
  <c r="F94" i="16"/>
  <c r="F104" i="16"/>
  <c r="F134" i="16"/>
  <c r="F78" i="16"/>
  <c r="F82" i="16"/>
  <c r="F95" i="16"/>
  <c r="F79" i="16"/>
  <c r="F97" i="16"/>
  <c r="C38" i="16"/>
  <c r="D45" i="16" s="1"/>
  <c r="F98" i="16"/>
  <c r="F132" i="16"/>
  <c r="F372" i="17" l="1"/>
  <c r="G372" i="17"/>
  <c r="G249" i="17"/>
  <c r="G346" i="17"/>
  <c r="F487" i="17"/>
  <c r="F227" i="17"/>
  <c r="G585" i="17"/>
  <c r="G567" i="17"/>
  <c r="F214" i="17"/>
  <c r="G487" i="17"/>
  <c r="F452" i="17"/>
  <c r="G465" i="17"/>
  <c r="G214" i="17"/>
  <c r="G452" i="17"/>
  <c r="F249" i="17"/>
  <c r="F465" i="17"/>
  <c r="G544" i="17"/>
  <c r="F100" i="16"/>
  <c r="G305" i="17"/>
  <c r="F328" i="17"/>
  <c r="F585" i="17"/>
  <c r="F544" i="17"/>
  <c r="G328" i="17"/>
  <c r="G227" i="17"/>
  <c r="F365" i="17"/>
  <c r="G365" i="17"/>
  <c r="F567" i="17"/>
  <c r="F305" i="17"/>
</calcChain>
</file>

<file path=xl/sharedStrings.xml><?xml version="1.0" encoding="utf-8"?>
<sst xmlns="http://schemas.openxmlformats.org/spreadsheetml/2006/main" count="3039" uniqueCount="2045">
  <si>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</si>
  <si>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</si>
  <si>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</si>
  <si>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</si>
  <si>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</si>
  <si>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</si>
  <si>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</si>
  <si>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</si>
  <si>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</si>
  <si>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</si>
  <si>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</si>
  <si>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</si>
  <si>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</si>
  <si>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</si>
  <si>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</si>
  <si>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</si>
  <si>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</si>
  <si>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</si>
  <si>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</si>
  <si>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</si>
  <si>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</si>
  <si>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</si>
  <si>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</si>
  <si>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</si>
  <si>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</si>
  <si>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</si>
  <si>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</si>
  <si>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</si>
  <si>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</si>
  <si>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</si>
  <si>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</si>
  <si>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</si>
  <si>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</si>
  <si>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</si>
  <si>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</si>
  <si>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</si>
  <si>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</si>
  <si>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</si>
  <si>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</si>
  <si>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</si>
  <si>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</si>
  <si>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</si>
  <si>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</si>
  <si>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</si>
  <si>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</si>
  <si>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</si>
  <si>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</si>
  <si>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</si>
  <si>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</si>
  <si>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</si>
  <si>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</si>
  <si>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</si>
  <si>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</si>
  <si>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</si>
  <si>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</si>
  <si>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</si>
  <si>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</si>
  <si>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</si>
  <si>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</si>
  <si>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</si>
  <si>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</si>
  <si>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</si>
  <si>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</si>
  <si>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</si>
  <si>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</si>
  <si>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</si>
  <si>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</si>
  <si>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</si>
  <si>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</si>
  <si>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</si>
  <si>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</si>
  <si>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</si>
  <si>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</si>
  <si>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</si>
  <si>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</si>
  <si>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</si>
  <si>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</si>
  <si>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</si>
  <si>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</si>
  <si>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</si>
  <si>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</si>
  <si>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</si>
  <si>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</si>
  <si>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</si>
  <si>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</si>
  <si>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</si>
  <si>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</si>
  <si>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</si>
  <si>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</si>
  <si>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</si>
  <si>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</si>
  <si>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</si>
  <si>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</si>
  <si>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</si>
  <si>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</si>
  <si>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</si>
  <si>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</si>
  <si>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</si>
  <si>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</si>
  <si>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</si>
  <si>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</si>
  <si>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</si>
  <si>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</si>
  <si>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</si>
  <si>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</si>
  <si>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</si>
  <si>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</si>
  <si>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</si>
  <si>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</si>
  <si>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</si>
  <si>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</si>
  <si>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</si>
  <si>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</si>
  <si>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</si>
  <si>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</si>
  <si>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</si>
  <si>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</si>
  <si>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</si>
  <si>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</si>
  <si>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</si>
  <si>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</si>
  <si>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</si>
  <si>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</si>
  <si>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</si>
  <si>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</si>
  <si>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</si>
  <si>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</si>
  <si>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</si>
  <si>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</si>
  <si>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</si>
  <si>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</si>
  <si>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</si>
  <si>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</si>
  <si>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</si>
  <si>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</si>
  <si>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</si>
  <si>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</si>
  <si>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</si>
  <si>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</si>
  <si>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</si>
  <si>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</si>
  <si>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</si>
  <si>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</si>
  <si>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</si>
  <si>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</si>
  <si>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</si>
  <si>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</si>
  <si>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</si>
  <si>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</si>
  <si>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</si>
  <si>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</si>
  <si>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</si>
  <si>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</si>
  <si>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</si>
  <si>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</si>
  <si>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</si>
  <si>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</si>
  <si>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</si>
  <si>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</si>
  <si>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</si>
  <si>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</si>
  <si>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</si>
  <si>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</si>
  <si>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</si>
  <si>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</si>
  <si>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</si>
  <si>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</si>
  <si>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</si>
  <si>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</si>
  <si>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</si>
  <si>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</si>
  <si>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</si>
  <si>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</si>
  <si>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</si>
  <si>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</si>
  <si>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</si>
  <si>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</si>
  <si>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</si>
  <si>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</si>
  <si>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</si>
  <si>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</si>
  <si>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</si>
  <si>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</si>
  <si>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</si>
  <si>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</si>
  <si>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</si>
  <si>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</si>
  <si>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</si>
  <si>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</si>
  <si>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</si>
  <si>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</si>
  <si>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</si>
  <si>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</si>
  <si>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</si>
  <si>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</si>
  <si>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</si>
  <si>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</si>
  <si>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</si>
  <si>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</si>
  <si>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</si>
  <si>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</si>
  <si>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</si>
  <si>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</si>
  <si>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</si>
  <si>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</si>
  <si>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</si>
  <si>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</si>
  <si>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</si>
  <si>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</si>
  <si>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</si>
  <si>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</si>
  <si>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</si>
  <si>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</si>
  <si>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</si>
  <si>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</si>
  <si>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</si>
  <si>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</si>
  <si>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</si>
  <si>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</si>
  <si>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</si>
  <si>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</si>
  <si>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</si>
  <si>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</si>
  <si>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</si>
  <si>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</si>
  <si>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</si>
  <si>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</si>
  <si>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</si>
  <si>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</si>
  <si>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</si>
  <si>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</si>
  <si>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</si>
  <si>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</si>
  <si>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</si>
  <si>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</si>
  <si>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</si>
  <si>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</si>
  <si>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</si>
  <si>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</si>
  <si>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</si>
  <si>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</si>
  <si>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</si>
  <si>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</si>
  <si>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</si>
  <si>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</si>
  <si>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</si>
  <si>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</si>
  <si>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</si>
  <si>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</si>
  <si>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</si>
  <si>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</si>
  <si>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</si>
  <si>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</si>
  <si>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</si>
  <si>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</si>
  <si>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</si>
  <si>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</si>
  <si>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</si>
  <si>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</si>
  <si>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</si>
  <si>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</si>
  <si>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</si>
  <si>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</si>
  <si>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</si>
  <si>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</si>
  <si>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</si>
  <si>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</si>
  <si>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</si>
  <si>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</si>
  <si>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</si>
  <si>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</si>
  <si>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</si>
  <si>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</si>
  <si>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</si>
  <si>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</si>
  <si>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</si>
  <si>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</si>
  <si>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</si>
  <si>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</si>
  <si>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</si>
  <si>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</si>
  <si>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</si>
  <si>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</si>
  <si>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</si>
  <si>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</si>
  <si>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</si>
  <si>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</si>
  <si>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</si>
  <si>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</si>
  <si>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</si>
  <si>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</si>
  <si>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</si>
  <si>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</si>
  <si>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</si>
  <si>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</si>
  <si>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</si>
  <si>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</si>
  <si>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</si>
  <si>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</si>
  <si>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</si>
  <si>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</si>
  <si>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</si>
  <si>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</si>
  <si>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</si>
  <si>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</si>
  <si>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</si>
  <si>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</si>
  <si>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</si>
  <si>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</si>
  <si>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</si>
  <si>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</si>
  <si>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</si>
  <si>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</si>
  <si>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</si>
  <si>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</si>
  <si>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</si>
  <si>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</si>
  <si>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</si>
  <si>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</si>
  <si>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</si>
  <si>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</si>
  <si>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</si>
  <si>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</si>
  <si>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</si>
  <si>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</si>
  <si>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</si>
  <si>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</si>
  <si>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</si>
  <si>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</si>
  <si>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</si>
  <si>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</si>
  <si>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</si>
  <si>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</si>
  <si>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</si>
  <si>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</si>
  <si>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</si>
  <si>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</si>
  <si>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</si>
  <si>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</si>
  <si>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</si>
  <si>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</si>
  <si>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</si>
  <si>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</si>
  <si>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</si>
  <si>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</si>
  <si>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</si>
  <si>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</si>
  <si>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</si>
  <si>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</si>
  <si>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</si>
  <si>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</si>
  <si>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</si>
  <si>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</si>
  <si>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</si>
  <si>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</si>
  <si>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</si>
  <si>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</si>
  <si>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</si>
  <si>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</si>
  <si>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</si>
  <si>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</si>
  <si>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</si>
  <si>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</si>
  <si>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</si>
  <si>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</si>
  <si>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</si>
  <si>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</si>
  <si>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</si>
  <si>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</si>
  <si>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</si>
  <si>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</si>
  <si>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</si>
  <si>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</si>
  <si>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</si>
  <si>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</si>
  <si>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</si>
  <si>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</si>
  <si>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</si>
  <si>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</si>
  <si>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</si>
  <si>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</si>
  <si>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</si>
  <si>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</si>
  <si>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</si>
  <si>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</si>
  <si>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</si>
  <si>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</si>
  <si>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</si>
  <si>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</si>
  <si>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</si>
  <si>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</si>
  <si>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</si>
  <si>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</si>
  <si>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</si>
  <si>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</si>
  <si>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</si>
  <si>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</si>
  <si>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</si>
  <si>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</si>
  <si>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</si>
  <si>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</si>
  <si>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</si>
  <si>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</si>
  <si>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</si>
  <si>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</si>
  <si>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</si>
  <si>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</si>
  <si>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</si>
  <si>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</si>
  <si>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</si>
  <si>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</si>
  <si>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</si>
  <si>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</si>
  <si>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</si>
  <si>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</si>
  <si>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</si>
  <si>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</si>
  <si>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</si>
  <si>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</si>
  <si>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</si>
  <si>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</si>
  <si>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</si>
  <si>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</si>
  <si>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</si>
  <si>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</si>
  <si>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</si>
  <si>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</si>
  <si>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</si>
  <si>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</si>
  <si>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</si>
  <si>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</si>
  <si>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</si>
  <si>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</si>
  <si>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</si>
  <si>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</si>
  <si>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</si>
  <si>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</si>
  <si>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</si>
  <si>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</si>
  <si>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</si>
  <si>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</si>
  <si>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</si>
  <si>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</si>
  <si>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</si>
  <si>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</si>
  <si>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</si>
  <si>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</si>
  <si>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</si>
  <si>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</si>
  <si>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</si>
  <si>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</si>
  <si>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</si>
  <si>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</si>
  <si>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</si>
  <si>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</si>
  <si>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</si>
  <si>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</si>
  <si>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</si>
  <si>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</si>
  <si>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</si>
  <si>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</si>
  <si>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</si>
  <si>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</si>
  <si>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</si>
  <si>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</si>
  <si>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</si>
  <si>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</si>
  <si>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</si>
  <si>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</si>
  <si>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</si>
  <si>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</si>
  <si>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</si>
  <si>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</si>
  <si>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</si>
  <si>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</si>
  <si>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</si>
  <si>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</si>
  <si>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</si>
  <si>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</si>
  <si>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</si>
  <si>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</si>
  <si>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</si>
  <si>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</si>
  <si>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</si>
  <si>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</si>
  <si>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</si>
  <si>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</si>
  <si>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</si>
  <si>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</si>
  <si>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</si>
  <si>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</si>
  <si>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</si>
  <si>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</si>
  <si>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</si>
  <si>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</si>
  <si>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</si>
  <si>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</si>
  <si>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</si>
  <si>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</si>
  <si>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</si>
  <si>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</si>
  <si>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</si>
  <si>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</si>
  <si>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</si>
  <si>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</si>
  <si>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</si>
  <si>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</si>
  <si>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</si>
  <si>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</si>
  <si>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</si>
  <si>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</si>
  <si>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</si>
  <si>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</si>
  <si>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</si>
  <si>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</si>
  <si>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</si>
  <si>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</si>
  <si>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</si>
  <si>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</si>
  <si>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</si>
  <si>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</si>
  <si>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</si>
  <si>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</si>
  <si>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</si>
  <si>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</si>
  <si>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</si>
  <si>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</si>
  <si>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</si>
  <si>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</si>
  <si>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</si>
  <si>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</si>
  <si>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</si>
  <si>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</si>
  <si>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</si>
  <si>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</si>
  <si>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</si>
  <si>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</si>
  <si>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</si>
  <si>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</si>
  <si>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</si>
  <si>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</si>
  <si>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</si>
  <si>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</si>
  <si>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</si>
  <si>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</si>
  <si>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</si>
  <si>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</si>
  <si>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</si>
  <si>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</si>
  <si>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</si>
  <si>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</si>
  <si>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</si>
  <si>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</si>
  <si>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</si>
  <si>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</si>
  <si>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</si>
  <si>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</si>
  <si>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</si>
  <si>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</si>
  <si>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</si>
  <si>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</si>
  <si>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</si>
  <si>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</si>
  <si>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</si>
  <si>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</si>
  <si>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</si>
  <si>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</si>
  <si>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</si>
  <si>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</si>
  <si>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</si>
  <si>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</si>
  <si>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</si>
  <si>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</si>
  <si>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</si>
  <si>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</si>
  <si>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</si>
  <si>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</si>
  <si>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</si>
  <si>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</si>
  <si>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</si>
  <si>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</si>
  <si>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</si>
  <si>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</si>
  <si>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</si>
  <si>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</si>
  <si>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</si>
  <si>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</si>
  <si>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</si>
  <si>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</si>
  <si>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</si>
  <si>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</si>
  <si>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</si>
  <si>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</si>
  <si>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</si>
  <si>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</si>
  <si>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</si>
  <si>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</si>
  <si>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</si>
  <si>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</si>
  <si>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</si>
  <si>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</si>
  <si>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</si>
  <si>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</si>
  <si>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</si>
  <si>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</si>
  <si>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</si>
  <si>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</si>
  <si>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</si>
  <si>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</si>
  <si>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</si>
  <si>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</si>
  <si>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</si>
  <si>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</si>
  <si>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</si>
  <si>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</si>
  <si>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</si>
  <si>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</si>
  <si>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</si>
  <si>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</si>
  <si>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</si>
  <si>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</si>
  <si>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</si>
  <si>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</si>
  <si>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</si>
  <si>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</si>
  <si>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</si>
  <si>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</si>
  <si>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</si>
  <si>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</si>
  <si>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</si>
  <si>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</si>
  <si>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</si>
  <si>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</si>
  <si>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</si>
  <si>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</si>
  <si>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</si>
  <si>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</si>
  <si>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</si>
  <si>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</si>
  <si>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</si>
  <si>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</si>
  <si>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</si>
  <si>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</si>
  <si>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</si>
  <si>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</si>
  <si>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</si>
  <si>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</si>
  <si>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</si>
  <si>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</si>
  <si>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</si>
  <si>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</si>
  <si>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</si>
  <si>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</si>
  <si>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</si>
  <si>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</si>
  <si>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</si>
  <si>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</si>
  <si>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</si>
  <si>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</si>
  <si>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</si>
  <si>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</si>
  <si>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</si>
  <si>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</si>
  <si>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</si>
  <si>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</si>
  <si>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</si>
  <si>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</si>
  <si>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</si>
  <si>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</si>
  <si>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</si>
  <si>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</si>
  <si>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</si>
  <si>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</si>
  <si>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</si>
  <si>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</si>
  <si>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</si>
  <si>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</si>
  <si>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</si>
  <si>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</si>
  <si>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</si>
  <si>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</si>
  <si>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</si>
  <si>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</si>
  <si>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</si>
  <si>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</si>
  <si>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</si>
  <si>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</si>
  <si>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</si>
  <si>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</si>
  <si>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</si>
  <si>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</si>
  <si>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</si>
  <si>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</si>
  <si>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</si>
  <si>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</si>
  <si>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</si>
  <si>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</si>
  <si>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</si>
  <si>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</si>
  <si>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</si>
  <si>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</si>
  <si>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</si>
  <si>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</si>
  <si>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</si>
  <si>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</si>
  <si>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</si>
  <si>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</si>
  <si>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</si>
  <si>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</si>
  <si>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</si>
  <si>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</si>
  <si>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</si>
  <si>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</si>
  <si>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</si>
  <si>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</si>
  <si>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</si>
  <si>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</si>
  <si>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</si>
  <si>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</si>
  <si>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</si>
  <si>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</si>
  <si>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</si>
  <si>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</si>
  <si>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</si>
  <si>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</si>
  <si>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</si>
  <si>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</si>
  <si>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</si>
  <si>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</si>
  <si>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</si>
  <si>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</si>
  <si>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</si>
  <si>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</si>
  <si>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</si>
  <si>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</si>
  <si>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</si>
  <si>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</si>
  <si>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</si>
  <si>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</si>
  <si>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</si>
  <si>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</si>
  <si>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</si>
  <si>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</si>
  <si>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</si>
  <si>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</si>
  <si>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</si>
  <si>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</si>
  <si>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</si>
  <si>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</si>
  <si>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</si>
  <si>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</si>
  <si>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</si>
  <si>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</si>
  <si>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</si>
  <si>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</si>
  <si>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</si>
  <si>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</si>
  <si>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</si>
  <si>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</si>
  <si>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</si>
  <si>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</si>
  <si>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</si>
  <si>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</si>
  <si>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</si>
  <si>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</si>
  <si>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</si>
  <si>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</si>
  <si>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</si>
  <si>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</si>
  <si>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</si>
  <si>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</si>
  <si>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</si>
  <si>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</si>
  <si>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</si>
  <si>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</si>
  <si>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</si>
  <si>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</si>
  <si>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</si>
  <si>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</si>
  <si>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</si>
  <si>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</si>
  <si>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</si>
  <si>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</si>
  <si>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</si>
  <si>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</si>
  <si>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</si>
  <si>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</si>
  <si>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</si>
  <si>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</si>
  <si>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</si>
  <si>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</si>
  <si>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</si>
  <si>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</si>
  <si>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</si>
  <si>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</si>
  <si>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</si>
  <si>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</si>
  <si>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</si>
  <si>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</si>
  <si>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</si>
  <si>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</si>
  <si>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</si>
  <si>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</si>
  <si>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</si>
  <si>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</si>
  <si>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</si>
  <si>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</si>
  <si>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</si>
  <si>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</si>
  <si>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</si>
  <si>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</si>
  <si>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</si>
  <si>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</si>
  <si>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</si>
  <si>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</si>
  <si>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</si>
  <si>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</si>
  <si>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</si>
  <si>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</si>
  <si>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</si>
  <si>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</si>
  <si>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</si>
  <si>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</si>
  <si>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</si>
  <si>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</si>
  <si>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</si>
  <si>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</si>
  <si>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</si>
  <si>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</si>
  <si>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</si>
  <si>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</si>
  <si>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</si>
  <si>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</si>
  <si>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</si>
  <si>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</si>
  <si>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</si>
  <si>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</si>
  <si>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</si>
  <si>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</si>
  <si>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</si>
  <si>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</si>
  <si>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</si>
  <si>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</si>
  <si>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</si>
  <si>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</si>
  <si>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</si>
  <si>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</si>
  <si>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</si>
  <si>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</si>
  <si>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</si>
  <si>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</si>
  <si>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</si>
  <si>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</si>
  <si>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</si>
  <si>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</si>
  <si>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</si>
  <si>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</si>
  <si>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</si>
  <si>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</si>
  <si>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</si>
  <si>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</si>
  <si>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</si>
  <si>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</si>
  <si>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</si>
  <si>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</si>
  <si>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</si>
  <si>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</si>
  <si>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</si>
  <si>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</si>
  <si>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</si>
  <si>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</si>
  <si>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</si>
  <si>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</si>
  <si>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</si>
  <si>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</si>
  <si>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</si>
  <si>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</si>
  <si>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</si>
  <si>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</si>
  <si>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</si>
  <si>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</si>
  <si>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</si>
  <si>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</si>
  <si>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</si>
  <si>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</si>
  <si>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</si>
  <si>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</si>
  <si>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</si>
  <si>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</si>
  <si>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</si>
  <si>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</si>
  <si>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</si>
  <si>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</si>
  <si>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</si>
  <si>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</si>
  <si>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</si>
  <si>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</si>
  <si>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</si>
  <si>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</si>
  <si>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</si>
  <si>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</si>
  <si>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</si>
  <si>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BD@138090</t>
  </si>
  <si>
    <t>BE0002274430</t>
  </si>
  <si>
    <t>Fixed</t>
  </si>
  <si>
    <t>NACT</t>
  </si>
  <si>
    <t>23/09/2024</t>
  </si>
  <si>
    <t>BD@150169</t>
  </si>
  <si>
    <t>BE0002586643</t>
  </si>
  <si>
    <t>22/03/2024</t>
  </si>
  <si>
    <t>BD@153515</t>
  </si>
  <si>
    <t>BE0002614924</t>
  </si>
  <si>
    <t>04/10/2024</t>
  </si>
  <si>
    <t>BD@258179</t>
  </si>
  <si>
    <t>BE0002974559</t>
  </si>
  <si>
    <t>30/10/2024</t>
  </si>
  <si>
    <t>Extended Maturity Date</t>
  </si>
  <si>
    <t>23/09/2025</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</si>
  <si>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</si>
  <si>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</si>
  <si>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</si>
  <si>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</si>
  <si>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</si>
  <si>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</si>
  <si>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</si>
  <si>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</si>
  <si>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</si>
  <si>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</si>
  <si>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</si>
  <si>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</si>
  <si>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</si>
  <si>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</si>
  <si>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</si>
  <si>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</si>
  <si>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</si>
  <si>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</si>
  <si>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</si>
  <si>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</si>
  <si>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</si>
  <si>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</si>
  <si>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</si>
  <si>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</si>
  <si>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</si>
  <si>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</si>
  <si>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</si>
  <si>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</si>
  <si>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</si>
  <si>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</si>
  <si>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</si>
  <si>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</si>
  <si>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</si>
  <si>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</si>
  <si>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</si>
  <si>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</si>
  <si>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</si>
  <si>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</si>
  <si>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</si>
  <si>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</si>
  <si>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</si>
  <si>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</si>
  <si>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</si>
  <si>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</si>
  <si>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</si>
  <si>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</si>
  <si>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</si>
  <si>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</si>
  <si>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</si>
  <si>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</si>
  <si>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</si>
  <si>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</si>
  <si>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</si>
  <si>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</si>
  <si>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</si>
  <si>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</si>
  <si>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</si>
  <si>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</si>
  <si>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</si>
  <si>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</si>
  <si>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</si>
  <si>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</si>
  <si>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</si>
  <si>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</si>
  <si>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</si>
  <si>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</si>
  <si>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</si>
  <si>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</si>
  <si>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</si>
  <si>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</si>
  <si>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</si>
  <si>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</si>
  <si>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</si>
  <si>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</si>
  <si>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</si>
  <si>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</si>
  <si>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</si>
  <si>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</si>
  <si>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</si>
  <si>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</si>
  <si>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</si>
  <si>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</si>
  <si>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</si>
  <si>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</si>
  <si>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</si>
  <si>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</si>
  <si>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</si>
  <si>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</si>
  <si>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</si>
  <si>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</si>
  <si>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</si>
  <si>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</si>
  <si>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</si>
  <si>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</si>
  <si>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</si>
  <si>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</si>
  <si>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</si>
  <si>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</si>
  <si>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</si>
  <si>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</si>
  <si>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</si>
  <si>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</si>
  <si>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</si>
  <si>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</si>
  <si>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</si>
  <si>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</si>
  <si>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</si>
  <si>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</si>
  <si>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</si>
  <si>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</si>
  <si>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</si>
  <si>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</si>
  <si>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</si>
  <si>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</si>
  <si>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</si>
  <si>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</si>
  <si>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</si>
  <si>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</si>
  <si>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</si>
  <si>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</si>
  <si>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</si>
  <si>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</si>
  <si>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</si>
  <si>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</si>
  <si>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</si>
  <si>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</si>
  <si>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</si>
  <si>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</si>
  <si>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</si>
  <si>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</si>
  <si>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</si>
  <si>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</si>
  <si>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</si>
  <si>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</si>
  <si>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</si>
  <si>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</si>
  <si>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</si>
  <si>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</si>
  <si>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</si>
  <si>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</si>
  <si>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</si>
  <si>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</si>
  <si>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</si>
  <si>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</si>
  <si>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</si>
  <si>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</si>
  <si>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</si>
  <si>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</si>
  <si>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</si>
  <si>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</si>
  <si>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</si>
  <si>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</si>
  <si>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</si>
  <si>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</si>
  <si>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</si>
  <si>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</si>
  <si>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</si>
  <si>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</si>
  <si>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</si>
  <si>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</si>
  <si>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</si>
  <si>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</si>
  <si>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</si>
  <si>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</si>
  <si>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</si>
  <si>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</si>
  <si>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</si>
  <si>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&lt;0</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</si>
  <si>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</si>
  <si>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</si>
  <si>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</si>
  <si>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</si>
  <si>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</si>
  <si>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</si>
  <si>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</si>
  <si>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</si>
  <si>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</si>
  <si>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</si>
  <si>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</si>
  <si>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</si>
  <si>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</si>
  <si>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</si>
  <si>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</si>
  <si>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</si>
  <si>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</si>
  <si>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</si>
  <si>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</si>
  <si>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</si>
  <si>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</si>
  <si>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</si>
  <si>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</si>
  <si>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</si>
  <si>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</si>
  <si>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</si>
  <si>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</si>
  <si>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</si>
  <si>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</si>
  <si>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</si>
  <si>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</si>
  <si>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</si>
  <si>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</si>
  <si>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</si>
  <si>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</si>
  <si>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</si>
  <si>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</si>
  <si>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</si>
  <si>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</si>
  <si>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</si>
  <si>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</si>
  <si>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</si>
  <si>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</si>
  <si>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</si>
  <si>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</si>
  <si>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</si>
  <si>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</si>
  <si>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</si>
  <si>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</si>
  <si>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</si>
  <si>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</si>
  <si>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</si>
  <si>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</si>
  <si>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</si>
  <si>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</si>
  <si>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</si>
  <si>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</si>
  <si>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</si>
  <si>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</si>
  <si>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</si>
  <si>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</si>
  <si>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</si>
  <si>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</si>
  <si>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</si>
  <si>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</si>
  <si>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</si>
  <si>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</si>
  <si>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</si>
  <si>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</si>
  <si>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</si>
  <si>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</si>
  <si>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</si>
  <si>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</si>
  <si>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</si>
  <si>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</si>
  <si>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</si>
  <si>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</si>
  <si>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</si>
  <si>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</si>
  <si>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</si>
  <si>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</si>
  <si>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</si>
  <si>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</si>
  <si>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</si>
  <si>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</si>
  <si>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</si>
  <si>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</si>
  <si>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</si>
  <si>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</si>
  <si>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</si>
  <si>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</si>
  <si>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</si>
  <si>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</si>
  <si>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</si>
  <si>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</si>
  <si>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</si>
  <si>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</si>
  <si>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</si>
  <si>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</si>
  <si>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</si>
  <si>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</si>
  <si>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</si>
  <si>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</si>
  <si>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</si>
  <si>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</si>
  <si>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</si>
  <si>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</si>
  <si>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</si>
  <si>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</si>
  <si>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</si>
  <si>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</si>
  <si>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</si>
  <si>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</si>
  <si>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</si>
  <si>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</si>
  <si>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</si>
  <si>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</si>
  <si>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</si>
  <si>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</si>
  <si>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</si>
  <si>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</si>
  <si>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</si>
  <si>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</si>
  <si>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</si>
  <si>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</si>
  <si>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</si>
  <si>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</si>
  <si>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</si>
  <si>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</si>
  <si>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</si>
  <si>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</si>
  <si>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</si>
  <si>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</si>
  <si>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</si>
  <si>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</si>
  <si>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</si>
  <si>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</si>
  <si>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</si>
  <si>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</si>
  <si>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</si>
  <si>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</si>
  <si>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</si>
  <si>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</si>
  <si>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</si>
  <si>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</si>
  <si>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</si>
  <si>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</si>
  <si>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</si>
  <si>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</si>
  <si>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</si>
  <si>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</si>
  <si>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</si>
  <si>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</si>
  <si>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</si>
  <si>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</si>
  <si>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</si>
  <si>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</si>
  <si>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</si>
  <si>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</si>
  <si>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</si>
  <si>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</si>
  <si>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</si>
  <si>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</si>
  <si>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</si>
  <si>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</si>
  <si>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</si>
  <si>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</si>
  <si>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</si>
  <si>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</si>
  <si>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</si>
  <si>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</si>
  <si>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</si>
  <si>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</si>
  <si>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</si>
  <si>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</si>
  <si>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</si>
  <si>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</si>
  <si>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</si>
  <si>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</si>
  <si>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</si>
  <si>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</si>
  <si>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</si>
  <si>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</si>
  <si>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</si>
  <si>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</si>
  <si>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</si>
  <si>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</si>
  <si>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</si>
  <si>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</si>
  <si>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</si>
  <si>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</si>
  <si>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</si>
  <si>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</si>
  <si>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</si>
  <si>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</si>
  <si>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</si>
  <si>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</si>
  <si>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</si>
  <si>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</si>
  <si>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</si>
  <si>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</si>
  <si>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</si>
  <si>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</si>
  <si>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</si>
  <si>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</si>
  <si>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</si>
  <si>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</si>
  <si>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</si>
  <si>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</si>
  <si>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</si>
  <si>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</si>
  <si>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</si>
  <si>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</si>
  <si>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</si>
  <si>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</si>
  <si>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</si>
  <si>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</si>
  <si>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</si>
  <si>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</si>
  <si>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</si>
  <si>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</si>
  <si>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</si>
  <si>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</si>
  <si>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</si>
  <si>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</si>
  <si>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</si>
  <si>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</si>
  <si>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</si>
  <si>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</si>
  <si>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</si>
  <si>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</si>
  <si>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</si>
  <si>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</si>
  <si>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</si>
  <si>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</si>
  <si>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</si>
  <si>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</si>
  <si>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</si>
  <si>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</si>
  <si>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</si>
  <si>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</si>
  <si>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</si>
  <si>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</si>
  <si>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</si>
  <si>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</si>
  <si>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</si>
  <si>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</si>
  <si>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</si>
  <si>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</si>
  <si>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</si>
  <si>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</si>
  <si>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</si>
  <si>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</si>
  <si>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</si>
  <si>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</si>
  <si>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</si>
  <si>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</si>
  <si>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</si>
  <si>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</si>
  <si>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</si>
  <si>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</si>
  <si>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</si>
  <si>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</si>
  <si>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</si>
  <si>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</si>
  <si>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</si>
  <si>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</si>
  <si>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</si>
  <si>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</si>
  <si>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</si>
  <si>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</si>
  <si>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</si>
  <si>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</si>
  <si>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</si>
  <si>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</si>
  <si>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</si>
  <si>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</si>
  <si>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</si>
  <si>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</si>
  <si>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</si>
  <si>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</si>
  <si>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</si>
  <si>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</si>
  <si>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</si>
  <si>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</si>
  <si>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</si>
  <si>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</si>
  <si>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</si>
  <si>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</si>
  <si>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</si>
  <si>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</si>
  <si>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</si>
  <si>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</si>
  <si>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</si>
  <si>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</si>
  <si>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</si>
  <si>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</si>
  <si>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</si>
  <si>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</si>
  <si>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</si>
  <si>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</si>
  <si>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</si>
  <si>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</si>
  <si>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</si>
  <si>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</si>
  <si>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</si>
  <si>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</si>
  <si>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</si>
  <si>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</si>
  <si>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</si>
  <si>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</si>
  <si>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</si>
  <si>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</si>
  <si>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</si>
  <si>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</si>
  <si>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</si>
  <si>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</si>
  <si>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</si>
  <si>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</si>
  <si>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</si>
  <si>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</si>
  <si>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</si>
  <si>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</si>
  <si>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</si>
  <si>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</si>
  <si>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</si>
  <si>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</si>
  <si>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</si>
  <si>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</si>
  <si>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</si>
  <si>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</si>
  <si>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</si>
  <si>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</si>
  <si>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</si>
  <si>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</si>
  <si>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</si>
  <si>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</si>
  <si>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</si>
  <si>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</si>
  <si>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</si>
  <si>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</si>
  <si>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</si>
  <si>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</si>
  <si>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</si>
  <si>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</si>
  <si>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</si>
  <si>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</si>
  <si>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</si>
  <si>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</si>
  <si>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</si>
  <si>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</si>
  <si>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</si>
  <si>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</si>
  <si>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</si>
  <si>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</si>
  <si>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</si>
  <si>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</si>
  <si>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</si>
  <si>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</si>
  <si>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</si>
  <si>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</si>
  <si>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</si>
  <si>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</si>
  <si>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</si>
  <si>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</si>
  <si>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</si>
  <si>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</si>
  <si>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</si>
  <si>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</si>
  <si>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</si>
  <si>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</si>
  <si>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</si>
  <si>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</si>
  <si>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</si>
  <si>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</si>
  <si>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</si>
  <si>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</si>
  <si>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</si>
  <si>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</si>
  <si>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</si>
  <si>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</si>
  <si>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</si>
  <si>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</si>
  <si>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</si>
  <si>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</si>
  <si>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</si>
  <si>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</si>
  <si>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</si>
  <si>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</si>
  <si>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</si>
  <si>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</si>
  <si>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</si>
  <si>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</si>
  <si>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</si>
  <si>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</si>
  <si>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</si>
  <si>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</si>
  <si>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</si>
  <si>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</si>
  <si>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</si>
  <si>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</si>
  <si>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</si>
  <si>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</si>
  <si>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</si>
  <si>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</si>
  <si>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</si>
  <si>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</si>
  <si>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</si>
  <si>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</si>
  <si>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</si>
  <si>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</si>
  <si>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</si>
  <si>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</si>
  <si>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</si>
  <si>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</si>
  <si>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</si>
  <si>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</si>
  <si>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</si>
  <si>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</si>
  <si>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</si>
  <si>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</si>
  <si>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</si>
  <si>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</si>
  <si>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</si>
  <si>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</si>
  <si>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</si>
  <si>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</si>
  <si>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</si>
  <si>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</si>
  <si>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</si>
  <si>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</si>
  <si>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</si>
  <si>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</si>
  <si>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</si>
  <si>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</si>
  <si>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</si>
  <si>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</si>
  <si>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</si>
  <si>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</si>
  <si>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</si>
  <si>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</si>
  <si>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</si>
  <si>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</si>
  <si>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</si>
  <si>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</si>
  <si>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</si>
  <si>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</si>
  <si>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</si>
  <si>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</si>
  <si>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</si>
  <si>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</si>
  <si>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</si>
  <si>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</si>
  <si>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</si>
  <si>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</si>
  <si>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</si>
  <si>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</si>
  <si>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</si>
  <si>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</si>
  <si>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</si>
  <si>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</si>
  <si>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</si>
  <si>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</si>
  <si>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</si>
  <si>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</si>
  <si>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</si>
  <si>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</si>
  <si>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</si>
  <si>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</si>
  <si>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</si>
  <si>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</si>
  <si>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</si>
  <si>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</si>
  <si>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</si>
  <si>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</si>
  <si>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</si>
  <si>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</si>
  <si>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</si>
  <si>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</si>
  <si>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</si>
  <si>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</si>
  <si>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</si>
  <si>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</si>
  <si>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</si>
  <si>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</si>
  <si>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</si>
  <si>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</si>
  <si>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</si>
  <si>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</si>
  <si>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</si>
  <si>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</si>
  <si>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</si>
  <si>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</si>
  <si>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</si>
  <si>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</si>
  <si>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</si>
  <si>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</si>
  <si>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</si>
  <si>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</si>
  <si>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</si>
  <si>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</si>
  <si>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</si>
  <si>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</si>
  <si>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</si>
  <si>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</si>
  <si>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</si>
  <si>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</si>
  <si>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</si>
  <si>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</si>
  <si>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</si>
  <si>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</si>
  <si>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</si>
  <si>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</si>
  <si>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</si>
  <si>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</si>
  <si>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</si>
  <si>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</si>
  <si>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</si>
  <si>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</si>
  <si>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</si>
  <si>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</si>
  <si>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</si>
  <si>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</si>
  <si>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</si>
  <si>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</si>
  <si>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</si>
  <si>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</si>
  <si>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</si>
  <si>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</si>
  <si>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</si>
  <si>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</si>
  <si>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</si>
  <si>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</si>
  <si>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</si>
  <si>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</si>
  <si>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</si>
  <si>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</si>
  <si>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</si>
  <si>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</si>
  <si>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</si>
  <si>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</si>
  <si>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</si>
  <si>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</si>
  <si>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</si>
  <si>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</si>
  <si>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</si>
  <si>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</si>
  <si>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</si>
  <si>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</si>
  <si>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</si>
  <si>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</si>
  <si>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</si>
  <si>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</si>
  <si>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</si>
  <si>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</si>
  <si>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</si>
  <si>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</si>
  <si>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</si>
  <si>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</si>
  <si>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</si>
  <si>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</si>
  <si>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</si>
  <si>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</si>
  <si>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</si>
  <si>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</si>
  <si>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</si>
  <si>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</si>
  <si>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</si>
  <si>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</si>
  <si>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</si>
  <si>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</si>
  <si>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</si>
  <si>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</si>
  <si>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</si>
  <si>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</si>
  <si>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</si>
  <si>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</si>
  <si>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</si>
  <si>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</si>
  <si>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</si>
  <si>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</si>
  <si>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</si>
  <si>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</si>
  <si>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</si>
  <si>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</si>
  <si>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</si>
  <si>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</si>
  <si>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</si>
  <si>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</si>
  <si>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</si>
  <si>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</si>
  <si>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</si>
  <si>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</si>
  <si>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</si>
  <si>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</si>
  <si>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</si>
  <si>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</si>
  <si>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</si>
  <si>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</si>
  <si>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</si>
  <si>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</si>
  <si>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</si>
  <si>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</si>
  <si>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</si>
  <si>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</si>
  <si>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</si>
  <si>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</si>
  <si>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</si>
  <si>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</si>
  <si>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</si>
  <si>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</si>
  <si>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</si>
  <si>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</si>
  <si>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</si>
  <si>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</si>
  <si>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</si>
  <si>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</si>
  <si>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</si>
  <si>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</si>
  <si>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</si>
  <si>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</si>
  <si>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</si>
  <si>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</si>
  <si>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</si>
  <si>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</si>
  <si>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</si>
  <si>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</si>
  <si>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</si>
  <si>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</si>
  <si>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</si>
  <si>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</si>
  <si>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</si>
  <si>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</si>
  <si>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</si>
  <si>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</si>
  <si>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</si>
  <si>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</si>
  <si>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</si>
  <si>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</si>
  <si>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</si>
  <si>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</si>
  <si>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</si>
  <si>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</si>
  <si>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</si>
  <si>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</si>
  <si>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</si>
  <si>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</si>
  <si>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</si>
  <si>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</si>
  <si>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</si>
  <si>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</si>
  <si>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</si>
  <si>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</si>
  <si>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</si>
  <si>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</si>
  <si>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</si>
  <si>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</si>
  <si>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</si>
  <si>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</si>
  <si>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</si>
  <si>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</si>
  <si>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</si>
  <si>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</si>
  <si>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</si>
  <si>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</si>
  <si>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</si>
  <si>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</si>
  <si>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</si>
  <si>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</si>
  <si>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</si>
  <si>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</si>
  <si>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</si>
  <si>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</si>
  <si>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</si>
  <si>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</si>
  <si>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</si>
  <si>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</si>
  <si>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</si>
  <si>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</si>
  <si>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</si>
  <si>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</si>
  <si>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</si>
  <si>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</si>
  <si>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</si>
  <si>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</si>
  <si>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</si>
  <si>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</si>
  <si>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</si>
  <si>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</si>
  <si>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</si>
  <si>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</si>
  <si>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</si>
  <si>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</si>
  <si>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</si>
  <si>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</si>
  <si>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</si>
  <si>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</si>
  <si>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</si>
  <si>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</si>
  <si>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</si>
  <si>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</si>
  <si>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</si>
  <si>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</si>
  <si>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</si>
  <si>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</si>
  <si>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</si>
  <si>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</si>
  <si>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</si>
  <si>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</si>
  <si>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</si>
  <si>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</si>
  <si>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</si>
  <si>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</si>
  <si>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</si>
  <si>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</si>
  <si>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</si>
  <si>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</si>
  <si>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</si>
  <si>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</si>
  <si>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</si>
  <si>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</si>
  <si>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</si>
  <si>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</si>
  <si>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</si>
  <si>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</si>
  <si>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</si>
  <si>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</si>
  <si>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</si>
  <si>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</si>
  <si>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</si>
  <si>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</si>
  <si>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</si>
  <si>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</si>
  <si>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</si>
  <si>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</si>
  <si>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</si>
  <si>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</si>
  <si>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</si>
  <si>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</si>
  <si>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</si>
  <si>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</si>
  <si>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</si>
  <si>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</si>
  <si>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</si>
  <si>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</si>
  <si>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</si>
  <si>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</si>
  <si>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</si>
  <si>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</si>
  <si>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</si>
  <si>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</si>
  <si>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</si>
  <si>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</si>
  <si>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</si>
  <si>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</si>
  <si>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</si>
  <si>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</si>
  <si>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</si>
  <si>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</si>
  <si>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</si>
  <si>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</si>
  <si>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</si>
  <si>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</si>
  <si>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</si>
  <si>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</si>
  <si>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</si>
  <si>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</si>
  <si>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</si>
  <si>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</si>
  <si>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</si>
  <si>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</si>
  <si>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</si>
  <si>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</si>
  <si>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</si>
  <si>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</si>
  <si>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</si>
  <si>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</si>
  <si>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</si>
  <si>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</si>
  <si>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</si>
  <si>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</si>
  <si>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</si>
  <si>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</si>
  <si>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</si>
  <si>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</si>
  <si>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</si>
  <si>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</si>
  <si>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</si>
  <si>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</si>
  <si>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</si>
  <si>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</si>
  <si>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</si>
  <si>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</si>
  <si>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</si>
  <si>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</si>
  <si>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</si>
  <si>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</si>
  <si>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</si>
  <si>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</si>
  <si>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</si>
  <si>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</si>
  <si>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</si>
  <si>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</si>
  <si>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</si>
  <si>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</si>
  <si>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</si>
  <si>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</si>
  <si>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</si>
  <si>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</si>
  <si>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</si>
  <si>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</si>
  <si>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</si>
  <si>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</si>
  <si>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</si>
  <si>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</si>
  <si>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</si>
  <si>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</si>
  <si>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</si>
  <si>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</si>
  <si>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</si>
  <si>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</si>
  <si>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</si>
  <si>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</si>
  <si>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</si>
  <si>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</si>
  <si>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</si>
  <si>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</si>
  <si>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</si>
  <si>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</si>
  <si>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</si>
  <si>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</si>
  <si>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</si>
  <si>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</si>
  <si>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</si>
  <si>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</si>
  <si>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</si>
  <si>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</si>
  <si>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</si>
  <si>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</si>
  <si>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</si>
  <si>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</si>
  <si>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</si>
  <si>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</si>
  <si>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</si>
  <si>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</si>
  <si>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</si>
  <si>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</si>
  <si>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</si>
  <si>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</si>
  <si>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</si>
  <si>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</si>
  <si>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</si>
  <si>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</si>
  <si>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</si>
  <si>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</si>
  <si>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</si>
  <si>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</si>
  <si>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</si>
  <si>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</si>
  <si>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</si>
  <si>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</si>
  <si>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</si>
  <si>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</si>
  <si>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</si>
  <si>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</si>
  <si>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</si>
  <si>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</si>
  <si>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</si>
  <si>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</si>
  <si>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</si>
  <si>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</si>
  <si>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</si>
  <si>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</si>
  <si>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</si>
  <si>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</si>
  <si>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</si>
  <si>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</si>
  <si>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</si>
  <si>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</si>
  <si>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</si>
  <si>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</si>
  <si>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</si>
  <si>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</si>
  <si>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</si>
  <si>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</si>
  <si>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</si>
  <si>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</si>
  <si>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</si>
  <si>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</si>
  <si>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</si>
  <si>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</si>
  <si>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</si>
  <si>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</si>
  <si>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</si>
  <si>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</si>
  <si>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</si>
  <si>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</si>
  <si>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</si>
  <si>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</si>
  <si>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</si>
  <si>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</si>
  <si>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</si>
  <si>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</si>
  <si>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</si>
  <si>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</si>
  <si>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</si>
  <si>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</si>
  <si>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</si>
  <si>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</si>
  <si>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</si>
  <si>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</si>
  <si>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</si>
  <si>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</si>
  <si>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</si>
  <si>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</si>
  <si>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</si>
  <si>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</si>
  <si>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</si>
  <si>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</si>
  <si>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</si>
  <si>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</si>
  <si>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</si>
  <si>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</si>
  <si>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</si>
  <si>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</si>
  <si>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</si>
  <si>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</si>
  <si>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</si>
  <si>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</si>
  <si>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</si>
  <si>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</si>
  <si>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</si>
  <si>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</si>
  <si>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</si>
  <si>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</si>
  <si>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</si>
  <si>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</si>
  <si>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</si>
  <si>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</si>
  <si>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</si>
  <si>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</si>
  <si>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</si>
  <si>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</si>
  <si>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</si>
  <si>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</si>
  <si>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</si>
  <si>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</si>
  <si>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</si>
  <si>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</si>
  <si>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</si>
  <si>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</si>
  <si>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</si>
  <si>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</si>
  <si>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</si>
  <si>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</si>
  <si>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</si>
  <si>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</si>
  <si>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31/12/2023</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</si>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</sst>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80">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64"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0" fillId="0" borderId="0" xfId="0" applyAlignment="1">
      <alignment horizontal="left"/>
    </xf>
  </cellXfs>
  <cellStyles count="5">
    <cellStyle name="Hyperlink 2" xfId="2" xr:uid="{1883C293-366C-4492-92DD-73419C88F0E9}"/>
    <cellStyle name="Normal" xfId="0" builtinId="0"/>
    <cellStyle name="Normal 2" xfId="1" xr:uid="{EDD4CD52-92CD-4236-991A-B01AA8ED66DA}"/>
    <cellStyle name="Normal 3" xfId="3" xr:uid="{525775FE-5F1C-45AA-8A53-1B2FA47B43FD}"/>
    <cellStyle name="Percent 2" xfId="4" xr:uid="{4170B69A-D044-478A-A6B0-83F5FE83D4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205958</xdr:colOff>
      <xdr:row>19</xdr:row>
      <xdr:rowOff>136889</xdr:rowOff>
    </xdr:to>
    <xdr:pic>
      <xdr:nvPicPr>
        <xdr:cNvPr id="2" name="Picture 1">
          <a:extLst>
            <a:ext uri="{FF2B5EF4-FFF2-40B4-BE49-F238E27FC236}">
              <a16:creationId xmlns:a16="http://schemas.microsoft.com/office/drawing/2014/main" id="{9723E5FB-BAB7-49E8-B6BE-916CAEE0E1D2}"/>
            </a:ext>
          </a:extLst>
        </xdr:cNvPr>
        <xdr:cNvPicPr>
          <a:picLocks noChangeAspect="1"/>
        </xdr:cNvPicPr>
      </xdr:nvPicPr>
      <xdr:blipFill>
        <a:blip xmlns:r="http://schemas.openxmlformats.org/officeDocument/2006/relationships" r:embed="rId1"/>
        <a:stretch>
          <a:fillRect/>
        </a:stretch>
      </xdr:blipFill>
      <xdr:spPr>
        <a:xfrm>
          <a:off x="2141220" y="3307081"/>
          <a:ext cx="4682708" cy="13846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A1CF7-C2CC-4076-A29C-742EC7CD763E}">
  <sheetPr>
    <tabColor rgb="FFE36E00"/>
  </sheetPr>
  <dimension ref="A1:A174"/>
  <sheetViews>
    <sheetView tabSelected="1" zoomScale="60" zoomScaleNormal="60" workbookViewId="0">
      <selection activeCell="C7" sqref="C7"/>
    </sheetView>
  </sheetViews>
  <sheetFormatPr defaultColWidth="9.109375" defaultRowHeight="14.4" x14ac:dyDescent="0.3"/>
  <cols>
    <col min="1" max="1" width="242" style="120" customWidth="1"/>
    <col min="2" max="16384" width="9.109375" style="120"/>
  </cols>
  <sheetData>
    <row r="1" spans="1:1" ht="31.2" x14ac:dyDescent="0.3">
      <c r="A1" s="119" t="s">
        <v>1210</v>
      </c>
    </row>
    <row r="3" spans="1:1" ht="15" x14ac:dyDescent="0.3">
      <c r="A3" s="121"/>
    </row>
    <row r="4" spans="1:1" ht="34.799999999999997" x14ac:dyDescent="0.3">
      <c r="A4" s="122" t="s">
        <v>1211</v>
      </c>
    </row>
    <row r="5" spans="1:1" ht="34.799999999999997" x14ac:dyDescent="0.3">
      <c r="A5" s="122" t="s">
        <v>1212</v>
      </c>
    </row>
    <row r="6" spans="1:1" ht="52.2" x14ac:dyDescent="0.3">
      <c r="A6" s="122" t="s">
        <v>1213</v>
      </c>
    </row>
    <row r="7" spans="1:1" ht="17.399999999999999" x14ac:dyDescent="0.3">
      <c r="A7" s="122"/>
    </row>
    <row r="8" spans="1:1" ht="18" x14ac:dyDescent="0.3">
      <c r="A8" s="123" t="s">
        <v>1214</v>
      </c>
    </row>
    <row r="9" spans="1:1" ht="34.799999999999997" x14ac:dyDescent="0.35">
      <c r="A9" s="124" t="s">
        <v>1215</v>
      </c>
    </row>
    <row r="10" spans="1:1" ht="87" x14ac:dyDescent="0.3">
      <c r="A10" s="125" t="s">
        <v>1216</v>
      </c>
    </row>
    <row r="11" spans="1:1" ht="34.799999999999997" x14ac:dyDescent="0.3">
      <c r="A11" s="125" t="s">
        <v>1217</v>
      </c>
    </row>
    <row r="12" spans="1:1" ht="17.399999999999999" x14ac:dyDescent="0.3">
      <c r="A12" s="125" t="s">
        <v>1218</v>
      </c>
    </row>
    <row r="13" spans="1:1" ht="17.399999999999999" x14ac:dyDescent="0.3">
      <c r="A13" s="125" t="s">
        <v>1219</v>
      </c>
    </row>
    <row r="14" spans="1:1" ht="34.799999999999997" x14ac:dyDescent="0.3">
      <c r="A14" s="125" t="s">
        <v>1220</v>
      </c>
    </row>
    <row r="15" spans="1:1" ht="17.399999999999999" x14ac:dyDescent="0.3">
      <c r="A15" s="125"/>
    </row>
    <row r="16" spans="1:1" ht="18" x14ac:dyDescent="0.3">
      <c r="A16" s="123" t="s">
        <v>1221</v>
      </c>
    </row>
    <row r="17" spans="1:1" ht="17.399999999999999" x14ac:dyDescent="0.3">
      <c r="A17" s="126" t="s">
        <v>1222</v>
      </c>
    </row>
    <row r="18" spans="1:1" ht="34.799999999999997" x14ac:dyDescent="0.3">
      <c r="A18" s="127" t="s">
        <v>1223</v>
      </c>
    </row>
    <row r="19" spans="1:1" ht="34.799999999999997" x14ac:dyDescent="0.3">
      <c r="A19" s="127" t="s">
        <v>1224</v>
      </c>
    </row>
    <row r="20" spans="1:1" ht="52.2" x14ac:dyDescent="0.3">
      <c r="A20" s="127" t="s">
        <v>1225</v>
      </c>
    </row>
    <row r="21" spans="1:1" ht="87" x14ac:dyDescent="0.3">
      <c r="A21" s="127" t="s">
        <v>1226</v>
      </c>
    </row>
    <row r="22" spans="1:1" ht="52.2" x14ac:dyDescent="0.3">
      <c r="A22" s="127" t="s">
        <v>1227</v>
      </c>
    </row>
    <row r="23" spans="1:1" ht="34.799999999999997" x14ac:dyDescent="0.3">
      <c r="A23" s="127" t="s">
        <v>1228</v>
      </c>
    </row>
    <row r="24" spans="1:1" ht="17.399999999999999" x14ac:dyDescent="0.3">
      <c r="A24" s="127" t="s">
        <v>1229</v>
      </c>
    </row>
    <row r="25" spans="1:1" ht="17.399999999999999" x14ac:dyDescent="0.3">
      <c r="A25" s="126" t="s">
        <v>1230</v>
      </c>
    </row>
    <row r="26" spans="1:1" ht="52.2" x14ac:dyDescent="0.35">
      <c r="A26" s="128" t="s">
        <v>1231</v>
      </c>
    </row>
    <row r="27" spans="1:1" ht="17.399999999999999" x14ac:dyDescent="0.35">
      <c r="A27" s="128" t="s">
        <v>1232</v>
      </c>
    </row>
    <row r="28" spans="1:1" ht="17.399999999999999" x14ac:dyDescent="0.3">
      <c r="A28" s="126" t="s">
        <v>1233</v>
      </c>
    </row>
    <row r="29" spans="1:1" ht="34.799999999999997" x14ac:dyDescent="0.3">
      <c r="A29" s="127" t="s">
        <v>1234</v>
      </c>
    </row>
    <row r="30" spans="1:1" ht="34.799999999999997" x14ac:dyDescent="0.3">
      <c r="A30" s="127" t="s">
        <v>1235</v>
      </c>
    </row>
    <row r="31" spans="1:1" ht="34.799999999999997" x14ac:dyDescent="0.3">
      <c r="A31" s="127" t="s">
        <v>1236</v>
      </c>
    </row>
    <row r="32" spans="1:1" ht="34.799999999999997" x14ac:dyDescent="0.3">
      <c r="A32" s="127" t="s">
        <v>1237</v>
      </c>
    </row>
    <row r="33" spans="1:1" ht="17.399999999999999" x14ac:dyDescent="0.3">
      <c r="A33" s="127"/>
    </row>
    <row r="34" spans="1:1" ht="18" x14ac:dyDescent="0.3">
      <c r="A34" s="123" t="s">
        <v>1238</v>
      </c>
    </row>
    <row r="35" spans="1:1" ht="17.399999999999999" x14ac:dyDescent="0.3">
      <c r="A35" s="126" t="s">
        <v>1239</v>
      </c>
    </row>
    <row r="36" spans="1:1" ht="34.799999999999997" x14ac:dyDescent="0.3">
      <c r="A36" s="127" t="s">
        <v>1240</v>
      </c>
    </row>
    <row r="37" spans="1:1" ht="34.799999999999997" x14ac:dyDescent="0.3">
      <c r="A37" s="127" t="s">
        <v>1241</v>
      </c>
    </row>
    <row r="38" spans="1:1" ht="34.799999999999997" x14ac:dyDescent="0.3">
      <c r="A38" s="127" t="s">
        <v>1242</v>
      </c>
    </row>
    <row r="39" spans="1:1" ht="17.399999999999999" x14ac:dyDescent="0.3">
      <c r="A39" s="127" t="s">
        <v>1243</v>
      </c>
    </row>
    <row r="40" spans="1:1" ht="34.799999999999997" x14ac:dyDescent="0.3">
      <c r="A40" s="127" t="s">
        <v>1244</v>
      </c>
    </row>
    <row r="41" spans="1:1" ht="17.399999999999999" x14ac:dyDescent="0.3">
      <c r="A41" s="126" t="s">
        <v>1245</v>
      </c>
    </row>
    <row r="42" spans="1:1" ht="17.399999999999999" x14ac:dyDescent="0.3">
      <c r="A42" s="127" t="s">
        <v>1246</v>
      </c>
    </row>
    <row r="43" spans="1:1" ht="17.399999999999999" x14ac:dyDescent="0.35">
      <c r="A43" s="128" t="s">
        <v>1247</v>
      </c>
    </row>
    <row r="44" spans="1:1" ht="17.399999999999999" x14ac:dyDescent="0.3">
      <c r="A44" s="126" t="s">
        <v>1248</v>
      </c>
    </row>
    <row r="45" spans="1:1" ht="34.799999999999997" x14ac:dyDescent="0.35">
      <c r="A45" s="128" t="s">
        <v>1249</v>
      </c>
    </row>
    <row r="46" spans="1:1" ht="34.799999999999997" x14ac:dyDescent="0.3">
      <c r="A46" s="127" t="s">
        <v>1250</v>
      </c>
    </row>
    <row r="47" spans="1:1" ht="52.2" x14ac:dyDescent="0.3">
      <c r="A47" s="127" t="s">
        <v>1251</v>
      </c>
    </row>
    <row r="48" spans="1:1" ht="17.399999999999999" x14ac:dyDescent="0.3">
      <c r="A48" s="127" t="s">
        <v>1252</v>
      </c>
    </row>
    <row r="49" spans="1:1" ht="17.399999999999999" x14ac:dyDescent="0.35">
      <c r="A49" s="128" t="s">
        <v>1253</v>
      </c>
    </row>
    <row r="50" spans="1:1" ht="17.399999999999999" x14ac:dyDescent="0.3">
      <c r="A50" s="126" t="s">
        <v>1254</v>
      </c>
    </row>
    <row r="51" spans="1:1" ht="34.799999999999997" x14ac:dyDescent="0.35">
      <c r="A51" s="128" t="s">
        <v>1255</v>
      </c>
    </row>
    <row r="52" spans="1:1" ht="17.399999999999999" x14ac:dyDescent="0.3">
      <c r="A52" s="127" t="s">
        <v>1256</v>
      </c>
    </row>
    <row r="53" spans="1:1" ht="34.799999999999997" x14ac:dyDescent="0.35">
      <c r="A53" s="128" t="s">
        <v>1257</v>
      </c>
    </row>
    <row r="54" spans="1:1" ht="17.399999999999999" x14ac:dyDescent="0.3">
      <c r="A54" s="126" t="s">
        <v>1258</v>
      </c>
    </row>
    <row r="55" spans="1:1" ht="17.399999999999999" x14ac:dyDescent="0.35">
      <c r="A55" s="128" t="s">
        <v>1259</v>
      </c>
    </row>
    <row r="56" spans="1:1" ht="34.799999999999997" x14ac:dyDescent="0.3">
      <c r="A56" s="127" t="s">
        <v>1260</v>
      </c>
    </row>
    <row r="57" spans="1:1" ht="17.399999999999999" x14ac:dyDescent="0.3">
      <c r="A57" s="127" t="s">
        <v>1261</v>
      </c>
    </row>
    <row r="58" spans="1:1" ht="34.799999999999997" x14ac:dyDescent="0.3">
      <c r="A58" s="127" t="s">
        <v>1262</v>
      </c>
    </row>
    <row r="59" spans="1:1" ht="17.399999999999999" x14ac:dyDescent="0.3">
      <c r="A59" s="126" t="s">
        <v>1263</v>
      </c>
    </row>
    <row r="60" spans="1:1" ht="34.799999999999997" x14ac:dyDescent="0.3">
      <c r="A60" s="127" t="s">
        <v>1264</v>
      </c>
    </row>
    <row r="61" spans="1:1" ht="17.399999999999999" x14ac:dyDescent="0.3">
      <c r="A61" s="129"/>
    </row>
    <row r="62" spans="1:1" ht="18" x14ac:dyDescent="0.3">
      <c r="A62" s="123" t="s">
        <v>1265</v>
      </c>
    </row>
    <row r="63" spans="1:1" ht="17.399999999999999" x14ac:dyDescent="0.3">
      <c r="A63" s="126" t="s">
        <v>1266</v>
      </c>
    </row>
    <row r="64" spans="1:1" ht="34.799999999999997" x14ac:dyDescent="0.3">
      <c r="A64" s="127" t="s">
        <v>1267</v>
      </c>
    </row>
    <row r="65" spans="1:1" ht="17.399999999999999" x14ac:dyDescent="0.3">
      <c r="A65" s="127" t="s">
        <v>1268</v>
      </c>
    </row>
    <row r="66" spans="1:1" ht="52.2" x14ac:dyDescent="0.3">
      <c r="A66" s="125" t="s">
        <v>1269</v>
      </c>
    </row>
    <row r="67" spans="1:1" ht="34.799999999999997" x14ac:dyDescent="0.3">
      <c r="A67" s="125" t="s">
        <v>1270</v>
      </c>
    </row>
    <row r="68" spans="1:1" ht="34.799999999999997" x14ac:dyDescent="0.3">
      <c r="A68" s="125" t="s">
        <v>1271</v>
      </c>
    </row>
    <row r="69" spans="1:1" ht="17.399999999999999" x14ac:dyDescent="0.3">
      <c r="A69" s="130" t="s">
        <v>1272</v>
      </c>
    </row>
    <row r="70" spans="1:1" ht="52.2" x14ac:dyDescent="0.3">
      <c r="A70" s="125" t="s">
        <v>1273</v>
      </c>
    </row>
    <row r="71" spans="1:1" ht="17.399999999999999" x14ac:dyDescent="0.3">
      <c r="A71" s="125" t="s">
        <v>1274</v>
      </c>
    </row>
    <row r="72" spans="1:1" ht="17.399999999999999" x14ac:dyDescent="0.3">
      <c r="A72" s="130" t="s">
        <v>1275</v>
      </c>
    </row>
    <row r="73" spans="1:1" ht="17.399999999999999" x14ac:dyDescent="0.3">
      <c r="A73" s="125" t="s">
        <v>1276</v>
      </c>
    </row>
    <row r="74" spans="1:1" ht="17.399999999999999" x14ac:dyDescent="0.3">
      <c r="A74" s="130" t="s">
        <v>1277</v>
      </c>
    </row>
    <row r="75" spans="1:1" ht="34.799999999999997" x14ac:dyDescent="0.3">
      <c r="A75" s="125" t="s">
        <v>1278</v>
      </c>
    </row>
    <row r="76" spans="1:1" ht="17.399999999999999" x14ac:dyDescent="0.3">
      <c r="A76" s="125" t="s">
        <v>1279</v>
      </c>
    </row>
    <row r="77" spans="1:1" ht="52.2" x14ac:dyDescent="0.3">
      <c r="A77" s="125" t="s">
        <v>1280</v>
      </c>
    </row>
    <row r="78" spans="1:1" ht="17.399999999999999" x14ac:dyDescent="0.3">
      <c r="A78" s="130" t="s">
        <v>1281</v>
      </c>
    </row>
    <row r="79" spans="1:1" ht="17.399999999999999" x14ac:dyDescent="0.35">
      <c r="A79" s="124" t="s">
        <v>1282</v>
      </c>
    </row>
    <row r="80" spans="1:1" ht="17.399999999999999" x14ac:dyDescent="0.3">
      <c r="A80" s="130" t="s">
        <v>1283</v>
      </c>
    </row>
    <row r="81" spans="1:1" ht="34.799999999999997" x14ac:dyDescent="0.3">
      <c r="A81" s="125" t="s">
        <v>1284</v>
      </c>
    </row>
    <row r="82" spans="1:1" ht="34.799999999999997" x14ac:dyDescent="0.3">
      <c r="A82" s="125" t="s">
        <v>1285</v>
      </c>
    </row>
    <row r="83" spans="1:1" ht="34.799999999999997" x14ac:dyDescent="0.3">
      <c r="A83" s="125" t="s">
        <v>1286</v>
      </c>
    </row>
    <row r="84" spans="1:1" ht="34.799999999999997" x14ac:dyDescent="0.3">
      <c r="A84" s="125" t="s">
        <v>1287</v>
      </c>
    </row>
    <row r="85" spans="1:1" ht="34.799999999999997" x14ac:dyDescent="0.3">
      <c r="A85" s="125" t="s">
        <v>1288</v>
      </c>
    </row>
    <row r="86" spans="1:1" ht="17.399999999999999" x14ac:dyDescent="0.3">
      <c r="A86" s="130" t="s">
        <v>1289</v>
      </c>
    </row>
    <row r="87" spans="1:1" ht="17.399999999999999" x14ac:dyDescent="0.3">
      <c r="A87" s="125" t="s">
        <v>1290</v>
      </c>
    </row>
    <row r="88" spans="1:1" ht="34.799999999999997" x14ac:dyDescent="0.3">
      <c r="A88" s="125" t="s">
        <v>1291</v>
      </c>
    </row>
    <row r="89" spans="1:1" ht="17.399999999999999" x14ac:dyDescent="0.3">
      <c r="A89" s="130" t="s">
        <v>1292</v>
      </c>
    </row>
    <row r="90" spans="1:1" ht="34.799999999999997" x14ac:dyDescent="0.3">
      <c r="A90" s="125" t="s">
        <v>1293</v>
      </c>
    </row>
    <row r="91" spans="1:1" ht="17.399999999999999" x14ac:dyDescent="0.3">
      <c r="A91" s="130" t="s">
        <v>1294</v>
      </c>
    </row>
    <row r="92" spans="1:1" ht="17.399999999999999" x14ac:dyDescent="0.35">
      <c r="A92" s="124" t="s">
        <v>1295</v>
      </c>
    </row>
    <row r="93" spans="1:1" ht="17.399999999999999" x14ac:dyDescent="0.3">
      <c r="A93" s="125" t="s">
        <v>1296</v>
      </c>
    </row>
    <row r="94" spans="1:1" ht="17.399999999999999" x14ac:dyDescent="0.3">
      <c r="A94" s="125"/>
    </row>
    <row r="95" spans="1:1" ht="18" x14ac:dyDescent="0.3">
      <c r="A95" s="123" t="s">
        <v>1297</v>
      </c>
    </row>
    <row r="96" spans="1:1" ht="34.799999999999997" x14ac:dyDescent="0.35">
      <c r="A96" s="124" t="s">
        <v>1298</v>
      </c>
    </row>
    <row r="97" spans="1:1" ht="17.399999999999999" x14ac:dyDescent="0.35">
      <c r="A97" s="124" t="s">
        <v>1299</v>
      </c>
    </row>
    <row r="98" spans="1:1" ht="17.399999999999999" x14ac:dyDescent="0.3">
      <c r="A98" s="130" t="s">
        <v>1300</v>
      </c>
    </row>
    <row r="99" spans="1:1" ht="17.399999999999999" x14ac:dyDescent="0.3">
      <c r="A99" s="122" t="s">
        <v>1301</v>
      </c>
    </row>
    <row r="100" spans="1:1" ht="17.399999999999999" x14ac:dyDescent="0.3">
      <c r="A100" s="125" t="s">
        <v>1302</v>
      </c>
    </row>
    <row r="101" spans="1:1" ht="17.399999999999999" x14ac:dyDescent="0.3">
      <c r="A101" s="125" t="s">
        <v>1303</v>
      </c>
    </row>
    <row r="102" spans="1:1" ht="17.399999999999999" x14ac:dyDescent="0.3">
      <c r="A102" s="125" t="s">
        <v>1304</v>
      </c>
    </row>
    <row r="103" spans="1:1" ht="17.399999999999999" x14ac:dyDescent="0.3">
      <c r="A103" s="125" t="s">
        <v>1305</v>
      </c>
    </row>
    <row r="104" spans="1:1" ht="34.799999999999997" x14ac:dyDescent="0.3">
      <c r="A104" s="125" t="s">
        <v>1306</v>
      </c>
    </row>
    <row r="105" spans="1:1" ht="17.399999999999999" x14ac:dyDescent="0.3">
      <c r="A105" s="122" t="s">
        <v>1307</v>
      </c>
    </row>
    <row r="106" spans="1:1" ht="17.399999999999999" x14ac:dyDescent="0.3">
      <c r="A106" s="125" t="s">
        <v>1308</v>
      </c>
    </row>
    <row r="107" spans="1:1" ht="17.399999999999999" x14ac:dyDescent="0.3">
      <c r="A107" s="125" t="s">
        <v>1309</v>
      </c>
    </row>
    <row r="108" spans="1:1" ht="17.399999999999999" x14ac:dyDescent="0.3">
      <c r="A108" s="125" t="s">
        <v>1310</v>
      </c>
    </row>
    <row r="109" spans="1:1" ht="17.399999999999999" x14ac:dyDescent="0.3">
      <c r="A109" s="125" t="s">
        <v>1311</v>
      </c>
    </row>
    <row r="110" spans="1:1" ht="17.399999999999999" x14ac:dyDescent="0.3">
      <c r="A110" s="125" t="s">
        <v>1312</v>
      </c>
    </row>
    <row r="111" spans="1:1" ht="17.399999999999999" x14ac:dyDescent="0.3">
      <c r="A111" s="125" t="s">
        <v>1313</v>
      </c>
    </row>
    <row r="112" spans="1:1" ht="17.399999999999999" x14ac:dyDescent="0.3">
      <c r="A112" s="130" t="s">
        <v>1314</v>
      </c>
    </row>
    <row r="113" spans="1:1" ht="17.399999999999999" x14ac:dyDescent="0.3">
      <c r="A113" s="125" t="s">
        <v>1315</v>
      </c>
    </row>
    <row r="114" spans="1:1" ht="17.399999999999999" x14ac:dyDescent="0.3">
      <c r="A114" s="122" t="s">
        <v>1316</v>
      </c>
    </row>
    <row r="115" spans="1:1" ht="17.399999999999999" x14ac:dyDescent="0.3">
      <c r="A115" s="125" t="s">
        <v>1317</v>
      </c>
    </row>
    <row r="116" spans="1:1" ht="17.399999999999999" x14ac:dyDescent="0.3">
      <c r="A116" s="125" t="s">
        <v>1318</v>
      </c>
    </row>
    <row r="117" spans="1:1" ht="17.399999999999999" x14ac:dyDescent="0.3">
      <c r="A117" s="122" t="s">
        <v>1319</v>
      </c>
    </row>
    <row r="118" spans="1:1" ht="17.399999999999999" x14ac:dyDescent="0.3">
      <c r="A118" s="125" t="s">
        <v>1320</v>
      </c>
    </row>
    <row r="119" spans="1:1" ht="17.399999999999999" x14ac:dyDescent="0.3">
      <c r="A119" s="125" t="s">
        <v>1321</v>
      </c>
    </row>
    <row r="120" spans="1:1" ht="17.399999999999999" x14ac:dyDescent="0.3">
      <c r="A120" s="125" t="s">
        <v>1322</v>
      </c>
    </row>
    <row r="121" spans="1:1" ht="17.399999999999999" x14ac:dyDescent="0.3">
      <c r="A121" s="130" t="s">
        <v>1323</v>
      </c>
    </row>
    <row r="122" spans="1:1" ht="17.399999999999999" x14ac:dyDescent="0.3">
      <c r="A122" s="122" t="s">
        <v>1324</v>
      </c>
    </row>
    <row r="123" spans="1:1" ht="17.399999999999999" x14ac:dyDescent="0.3">
      <c r="A123" s="122" t="s">
        <v>1325</v>
      </c>
    </row>
    <row r="124" spans="1:1" ht="17.399999999999999" x14ac:dyDescent="0.3">
      <c r="A124" s="125" t="s">
        <v>1326</v>
      </c>
    </row>
    <row r="125" spans="1:1" ht="17.399999999999999" x14ac:dyDescent="0.3">
      <c r="A125" s="125" t="s">
        <v>1327</v>
      </c>
    </row>
    <row r="126" spans="1:1" ht="17.399999999999999" x14ac:dyDescent="0.3">
      <c r="A126" s="125" t="s">
        <v>1328</v>
      </c>
    </row>
    <row r="127" spans="1:1" ht="17.399999999999999" x14ac:dyDescent="0.3">
      <c r="A127" s="125" t="s">
        <v>1329</v>
      </c>
    </row>
    <row r="128" spans="1:1" ht="17.399999999999999" x14ac:dyDescent="0.3">
      <c r="A128" s="125" t="s">
        <v>1330</v>
      </c>
    </row>
    <row r="129" spans="1:1" ht="17.399999999999999" x14ac:dyDescent="0.3">
      <c r="A129" s="130" t="s">
        <v>1331</v>
      </c>
    </row>
    <row r="130" spans="1:1" ht="34.799999999999997" x14ac:dyDescent="0.3">
      <c r="A130" s="125" t="s">
        <v>1332</v>
      </c>
    </row>
    <row r="131" spans="1:1" ht="69.599999999999994" x14ac:dyDescent="0.3">
      <c r="A131" s="125" t="s">
        <v>1333</v>
      </c>
    </row>
    <row r="132" spans="1:1" ht="34.799999999999997" x14ac:dyDescent="0.3">
      <c r="A132" s="125" t="s">
        <v>1334</v>
      </c>
    </row>
    <row r="133" spans="1:1" ht="17.399999999999999" x14ac:dyDescent="0.3">
      <c r="A133" s="130" t="s">
        <v>1335</v>
      </c>
    </row>
    <row r="134" spans="1:1" ht="34.799999999999997" x14ac:dyDescent="0.3">
      <c r="A134" s="122" t="s">
        <v>1336</v>
      </c>
    </row>
    <row r="135" spans="1:1" ht="17.399999999999999" x14ac:dyDescent="0.3">
      <c r="A135" s="122"/>
    </row>
    <row r="136" spans="1:1" ht="18" x14ac:dyDescent="0.3">
      <c r="A136" s="123" t="s">
        <v>1337</v>
      </c>
    </row>
    <row r="137" spans="1:1" ht="17.399999999999999" x14ac:dyDescent="0.3">
      <c r="A137" s="125" t="s">
        <v>1338</v>
      </c>
    </row>
    <row r="138" spans="1:1" ht="52.2" x14ac:dyDescent="0.3">
      <c r="A138" s="127" t="s">
        <v>1339</v>
      </c>
    </row>
    <row r="139" spans="1:1" ht="34.799999999999997" x14ac:dyDescent="0.3">
      <c r="A139" s="127" t="s">
        <v>1340</v>
      </c>
    </row>
    <row r="140" spans="1:1" ht="17.399999999999999" x14ac:dyDescent="0.3">
      <c r="A140" s="126" t="s">
        <v>1341</v>
      </c>
    </row>
    <row r="141" spans="1:1" ht="17.399999999999999" x14ac:dyDescent="0.3">
      <c r="A141" s="131" t="s">
        <v>1342</v>
      </c>
    </row>
    <row r="142" spans="1:1" ht="34.799999999999997" x14ac:dyDescent="0.35">
      <c r="A142" s="128" t="s">
        <v>1343</v>
      </c>
    </row>
    <row r="143" spans="1:1" ht="17.399999999999999" x14ac:dyDescent="0.3">
      <c r="A143" s="127" t="s">
        <v>1344</v>
      </c>
    </row>
    <row r="144" spans="1:1" ht="17.399999999999999" x14ac:dyDescent="0.3">
      <c r="A144" s="127" t="s">
        <v>1345</v>
      </c>
    </row>
    <row r="145" spans="1:1" ht="17.399999999999999" x14ac:dyDescent="0.3">
      <c r="A145" s="131" t="s">
        <v>1346</v>
      </c>
    </row>
    <row r="146" spans="1:1" ht="17.399999999999999" x14ac:dyDescent="0.3">
      <c r="A146" s="126" t="s">
        <v>1347</v>
      </c>
    </row>
    <row r="147" spans="1:1" ht="17.399999999999999" x14ac:dyDescent="0.3">
      <c r="A147" s="131" t="s">
        <v>1348</v>
      </c>
    </row>
    <row r="148" spans="1:1" ht="17.399999999999999" x14ac:dyDescent="0.3">
      <c r="A148" s="127" t="s">
        <v>1349</v>
      </c>
    </row>
    <row r="149" spans="1:1" ht="17.399999999999999" x14ac:dyDescent="0.3">
      <c r="A149" s="127" t="s">
        <v>1350</v>
      </c>
    </row>
    <row r="150" spans="1:1" ht="17.399999999999999" x14ac:dyDescent="0.3">
      <c r="A150" s="127" t="s">
        <v>1351</v>
      </c>
    </row>
    <row r="151" spans="1:1" ht="34.799999999999997" x14ac:dyDescent="0.3">
      <c r="A151" s="131" t="s">
        <v>1352</v>
      </c>
    </row>
    <row r="152" spans="1:1" ht="17.399999999999999" x14ac:dyDescent="0.3">
      <c r="A152" s="126" t="s">
        <v>1353</v>
      </c>
    </row>
    <row r="153" spans="1:1" ht="17.399999999999999" x14ac:dyDescent="0.3">
      <c r="A153" s="127" t="s">
        <v>1354</v>
      </c>
    </row>
    <row r="154" spans="1:1" ht="17.399999999999999" x14ac:dyDescent="0.3">
      <c r="A154" s="127" t="s">
        <v>1355</v>
      </c>
    </row>
    <row r="155" spans="1:1" ht="17.399999999999999" x14ac:dyDescent="0.3">
      <c r="A155" s="127" t="s">
        <v>1356</v>
      </c>
    </row>
    <row r="156" spans="1:1" ht="17.399999999999999" x14ac:dyDescent="0.3">
      <c r="A156" s="127" t="s">
        <v>1357</v>
      </c>
    </row>
    <row r="157" spans="1:1" ht="34.799999999999997" x14ac:dyDescent="0.3">
      <c r="A157" s="127" t="s">
        <v>1358</v>
      </c>
    </row>
    <row r="158" spans="1:1" ht="34.799999999999997" x14ac:dyDescent="0.3">
      <c r="A158" s="127" t="s">
        <v>1359</v>
      </c>
    </row>
    <row r="159" spans="1:1" ht="17.399999999999999" x14ac:dyDescent="0.3">
      <c r="A159" s="126" t="s">
        <v>1360</v>
      </c>
    </row>
    <row r="160" spans="1:1" ht="34.799999999999997" x14ac:dyDescent="0.3">
      <c r="A160" s="127" t="s">
        <v>1361</v>
      </c>
    </row>
    <row r="161" spans="1:1" ht="34.799999999999997" x14ac:dyDescent="0.3">
      <c r="A161" s="127" t="s">
        <v>1362</v>
      </c>
    </row>
    <row r="162" spans="1:1" ht="17.399999999999999" x14ac:dyDescent="0.3">
      <c r="A162" s="127" t="s">
        <v>1363</v>
      </c>
    </row>
    <row r="163" spans="1:1" ht="17.399999999999999" x14ac:dyDescent="0.3">
      <c r="A163" s="126" t="s">
        <v>1364</v>
      </c>
    </row>
    <row r="164" spans="1:1" ht="34.799999999999997" x14ac:dyDescent="0.35">
      <c r="A164" s="128" t="s">
        <v>1365</v>
      </c>
    </row>
    <row r="165" spans="1:1" ht="34.799999999999997" x14ac:dyDescent="0.3">
      <c r="A165" s="127" t="s">
        <v>1366</v>
      </c>
    </row>
    <row r="166" spans="1:1" ht="17.399999999999999" x14ac:dyDescent="0.3">
      <c r="A166" s="126" t="s">
        <v>1367</v>
      </c>
    </row>
    <row r="167" spans="1:1" ht="17.399999999999999" x14ac:dyDescent="0.3">
      <c r="A167" s="127" t="s">
        <v>1368</v>
      </c>
    </row>
    <row r="168" spans="1:1" ht="17.399999999999999" x14ac:dyDescent="0.3">
      <c r="A168" s="126" t="s">
        <v>1369</v>
      </c>
    </row>
    <row r="169" spans="1:1" ht="17.399999999999999" x14ac:dyDescent="0.35">
      <c r="A169" s="128" t="s">
        <v>1370</v>
      </c>
    </row>
    <row r="170" spans="1:1" ht="17.399999999999999" x14ac:dyDescent="0.35">
      <c r="A170" s="128"/>
    </row>
    <row r="171" spans="1:1" ht="17.399999999999999" x14ac:dyDescent="0.35">
      <c r="A171" s="128"/>
    </row>
    <row r="172" spans="1:1" ht="17.399999999999999" x14ac:dyDescent="0.35">
      <c r="A172" s="128"/>
    </row>
    <row r="173" spans="1:1" ht="17.399999999999999" x14ac:dyDescent="0.35">
      <c r="A173" s="128"/>
    </row>
    <row r="174" spans="1:1" ht="17.399999999999999" x14ac:dyDescent="0.35">
      <c r="A174" s="128"/>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&amp;R&amp;1#&amp;"Calibri"&amp;10&amp;K0078D7Classification : Internal</oddFooter>
  </headerFooter>
  <rowBreaks count="3" manualBreakCount="3">
    <brk id="14"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zoomScaleNormal="100" workbookViewId="0"/>
  </sheetViews>
  <sheetFormatPr defaultRowHeight="14.4" x14ac:dyDescent="0.25"/>
  <cols>
    <col min="1" max="1" width="0.44140625" customWidth="1"/>
    <col min="2" max="3" width="14.6640625" customWidth="1"/>
    <col min="4" max="4" width="24.77734375" customWidth="1"/>
    <col min="5" max="5" width="13.5546875" customWidth="1"/>
    <col min="6" max="6" width="17.6640625" customWidth="1"/>
    <col min="7" max="8" width="0.21875" customWidth="1"/>
    <col min="9" max="9" width="9.5546875" customWidth="1"/>
  </cols>
  <sheetData>
    <row r="1" spans="2:7" s="1" customFormat="1" ht="7.2" customHeight="1" x14ac:dyDescent="0.15">
      <c r="B1" s="75"/>
    </row>
    <row r="2" spans="2:7" s="1" customFormat="1" ht="18.3" customHeight="1" x14ac:dyDescent="0.15">
      <c r="B2" s="75"/>
      <c r="D2" s="81" t="s">
        <v>887</v>
      </c>
      <c r="E2" s="81"/>
      <c r="F2" s="81"/>
      <c r="G2" s="81"/>
    </row>
    <row r="3" spans="2:7" s="1" customFormat="1" ht="4.6500000000000004" customHeight="1" x14ac:dyDescent="0.15">
      <c r="B3" s="75"/>
    </row>
    <row r="4" spans="2:7" s="1" customFormat="1" ht="27.3" customHeight="1" x14ac:dyDescent="0.15">
      <c r="B4" s="77" t="s">
        <v>1047</v>
      </c>
      <c r="C4" s="77"/>
      <c r="D4" s="77"/>
      <c r="E4" s="77"/>
      <c r="F4" s="77"/>
    </row>
    <row r="5" spans="2:7" s="1" customFormat="1" ht="5.0999999999999996" customHeight="1" x14ac:dyDescent="0.15"/>
    <row r="6" spans="2:7" s="1" customFormat="1" ht="19.649999999999999" customHeight="1" x14ac:dyDescent="0.15">
      <c r="B6" s="9" t="s">
        <v>1049</v>
      </c>
      <c r="C6" s="3">
        <v>45291</v>
      </c>
      <c r="D6" s="49" t="s">
        <v>1048</v>
      </c>
    </row>
    <row r="7" spans="2:7" s="1" customFormat="1" ht="3.45" customHeight="1" x14ac:dyDescent="0.15"/>
    <row r="8" spans="2:7" s="1" customFormat="1" ht="15.3" customHeight="1" x14ac:dyDescent="0.15">
      <c r="B8" s="86" t="s">
        <v>1050</v>
      </c>
      <c r="C8" s="86"/>
      <c r="D8" s="86"/>
      <c r="E8" s="86"/>
      <c r="F8" s="86"/>
    </row>
    <row r="9" spans="2:7" s="1" customFormat="1" ht="1.65" customHeight="1" x14ac:dyDescent="0.15"/>
    <row r="10" spans="2:7" s="1" customFormat="1" ht="8.85" customHeight="1" x14ac:dyDescent="0.15">
      <c r="B10" s="88" t="s">
        <v>1051</v>
      </c>
      <c r="C10" s="88"/>
    </row>
    <row r="11" spans="2:7" s="1" customFormat="1" ht="2.1" customHeight="1" x14ac:dyDescent="0.15"/>
    <row r="12" spans="2:7" s="1" customFormat="1" ht="13.65" customHeight="1" x14ac:dyDescent="0.15">
      <c r="B12" s="89" t="s">
        <v>1010</v>
      </c>
      <c r="C12" s="89"/>
      <c r="D12" s="89"/>
      <c r="E12" s="89"/>
      <c r="F12" s="36">
        <v>3606751071.02001</v>
      </c>
    </row>
    <row r="13" spans="2:7" s="1" customFormat="1" ht="13.65" customHeight="1" x14ac:dyDescent="0.15">
      <c r="B13" s="90" t="s">
        <v>1011</v>
      </c>
      <c r="C13" s="90"/>
      <c r="D13" s="90"/>
      <c r="E13" s="90"/>
      <c r="F13" s="37">
        <v>3606751071.02001</v>
      </c>
    </row>
    <row r="14" spans="2:7" s="1" customFormat="1" ht="13.65" customHeight="1" x14ac:dyDescent="0.15">
      <c r="B14" s="90" t="s">
        <v>1012</v>
      </c>
      <c r="C14" s="90"/>
      <c r="D14" s="90"/>
      <c r="E14" s="90"/>
      <c r="F14" s="37">
        <v>512938448.09000403</v>
      </c>
    </row>
    <row r="15" spans="2:7" s="1" customFormat="1" ht="13.65" customHeight="1" x14ac:dyDescent="0.15">
      <c r="B15" s="90" t="s">
        <v>432</v>
      </c>
      <c r="C15" s="90"/>
      <c r="D15" s="90"/>
      <c r="E15" s="90"/>
      <c r="F15" s="37">
        <v>26650</v>
      </c>
    </row>
    <row r="16" spans="2:7" s="1" customFormat="1" ht="13.65" customHeight="1" x14ac:dyDescent="0.15">
      <c r="B16" s="90" t="s">
        <v>1013</v>
      </c>
      <c r="C16" s="90"/>
      <c r="D16" s="90"/>
      <c r="E16" s="90"/>
      <c r="F16" s="37">
        <v>50074</v>
      </c>
    </row>
    <row r="17" spans="2:6" s="1" customFormat="1" ht="13.65" customHeight="1" x14ac:dyDescent="0.15">
      <c r="B17" s="90" t="s">
        <v>1014</v>
      </c>
      <c r="C17" s="90"/>
      <c r="D17" s="90"/>
      <c r="E17" s="90"/>
      <c r="F17" s="37">
        <v>135337.751257786</v>
      </c>
    </row>
    <row r="18" spans="2:6" s="1" customFormat="1" ht="13.65" customHeight="1" x14ac:dyDescent="0.15">
      <c r="B18" s="90" t="s">
        <v>1015</v>
      </c>
      <c r="C18" s="90"/>
      <c r="D18" s="90"/>
      <c r="E18" s="90"/>
      <c r="F18" s="37">
        <v>72028.419359747495</v>
      </c>
    </row>
    <row r="19" spans="2:6" s="1" customFormat="1" ht="13.65" customHeight="1" x14ac:dyDescent="0.15">
      <c r="B19" s="90" t="s">
        <v>1016</v>
      </c>
      <c r="C19" s="90"/>
      <c r="D19" s="90"/>
      <c r="E19" s="90"/>
      <c r="F19" s="38">
        <v>0.51826378514592397</v>
      </c>
    </row>
    <row r="20" spans="2:6" s="1" customFormat="1" ht="13.65" customHeight="1" x14ac:dyDescent="0.15">
      <c r="B20" s="90" t="s">
        <v>1017</v>
      </c>
      <c r="C20" s="90"/>
      <c r="D20" s="90"/>
      <c r="E20" s="90"/>
      <c r="F20" s="38">
        <v>0.58418842655708003</v>
      </c>
    </row>
    <row r="21" spans="2:6" s="1" customFormat="1" ht="13.65" customHeight="1" x14ac:dyDescent="0.15">
      <c r="B21" s="90" t="s">
        <v>1018</v>
      </c>
      <c r="C21" s="90"/>
      <c r="D21" s="90"/>
      <c r="E21" s="90"/>
      <c r="F21" s="39">
        <v>4.4185710247202596</v>
      </c>
    </row>
    <row r="22" spans="2:6" s="1" customFormat="1" ht="13.65" customHeight="1" x14ac:dyDescent="0.15">
      <c r="B22" s="90" t="s">
        <v>1019</v>
      </c>
      <c r="C22" s="90"/>
      <c r="D22" s="90"/>
      <c r="E22" s="90"/>
      <c r="F22" s="39">
        <v>14.9379054581724</v>
      </c>
    </row>
    <row r="23" spans="2:6" s="1" customFormat="1" ht="13.65" customHeight="1" x14ac:dyDescent="0.15">
      <c r="B23" s="90" t="s">
        <v>1020</v>
      </c>
      <c r="C23" s="90"/>
      <c r="D23" s="90"/>
      <c r="E23" s="90"/>
      <c r="F23" s="39">
        <v>19.356476482892599</v>
      </c>
    </row>
    <row r="24" spans="2:6" s="1" customFormat="1" ht="13.65" customHeight="1" x14ac:dyDescent="0.15">
      <c r="B24" s="90" t="s">
        <v>1021</v>
      </c>
      <c r="C24" s="90"/>
      <c r="D24" s="90"/>
      <c r="E24" s="90"/>
      <c r="F24" s="38">
        <v>0.92030119880751704</v>
      </c>
    </row>
    <row r="25" spans="2:6" s="1" customFormat="1" ht="13.65" customHeight="1" x14ac:dyDescent="0.15">
      <c r="B25" s="90" t="s">
        <v>1022</v>
      </c>
      <c r="C25" s="90"/>
      <c r="D25" s="90"/>
      <c r="E25" s="90"/>
      <c r="F25" s="38">
        <v>7.9698801192483404E-2</v>
      </c>
    </row>
    <row r="26" spans="2:6" s="1" customFormat="1" ht="13.65" customHeight="1" x14ac:dyDescent="0.15">
      <c r="B26" s="90" t="s">
        <v>1023</v>
      </c>
      <c r="C26" s="90"/>
      <c r="D26" s="90"/>
      <c r="E26" s="90"/>
      <c r="F26" s="38">
        <v>1.7725322954947699E-2</v>
      </c>
    </row>
    <row r="27" spans="2:6" s="1" customFormat="1" ht="13.65" customHeight="1" x14ac:dyDescent="0.15">
      <c r="B27" s="90" t="s">
        <v>1024</v>
      </c>
      <c r="C27" s="90"/>
      <c r="D27" s="90"/>
      <c r="E27" s="90"/>
      <c r="F27" s="38">
        <v>1.7474576510734599E-2</v>
      </c>
    </row>
    <row r="28" spans="2:6" s="1" customFormat="1" ht="13.65" customHeight="1" x14ac:dyDescent="0.15">
      <c r="B28" s="90" t="s">
        <v>1025</v>
      </c>
      <c r="C28" s="90"/>
      <c r="D28" s="90"/>
      <c r="E28" s="90"/>
      <c r="F28" s="38">
        <v>2.06207523686056E-2</v>
      </c>
    </row>
    <row r="29" spans="2:6" s="1" customFormat="1" ht="13.65" customHeight="1" x14ac:dyDescent="0.15">
      <c r="B29" s="90" t="s">
        <v>1026</v>
      </c>
      <c r="C29" s="90"/>
      <c r="D29" s="90"/>
      <c r="E29" s="90"/>
      <c r="F29" s="39">
        <v>7.8378620529653196</v>
      </c>
    </row>
    <row r="30" spans="2:6" s="1" customFormat="1" ht="13.65" customHeight="1" x14ac:dyDescent="0.15">
      <c r="B30" s="90" t="s">
        <v>1027</v>
      </c>
      <c r="C30" s="90"/>
      <c r="D30" s="90"/>
      <c r="E30" s="90"/>
      <c r="F30" s="39">
        <v>7.2040271080679599</v>
      </c>
    </row>
    <row r="31" spans="2:6" s="1" customFormat="1" ht="13.65" customHeight="1" x14ac:dyDescent="0.15">
      <c r="B31" s="91" t="s">
        <v>1028</v>
      </c>
      <c r="C31" s="91"/>
      <c r="D31" s="91"/>
      <c r="E31" s="91"/>
      <c r="F31" s="40">
        <v>5.87146897110674E-5</v>
      </c>
    </row>
    <row r="32" spans="2:6" s="1" customFormat="1" ht="4.2" customHeight="1" x14ac:dyDescent="0.15"/>
    <row r="33" spans="2:8" s="1" customFormat="1" ht="15.3" customHeight="1" x14ac:dyDescent="0.15">
      <c r="B33" s="86" t="s">
        <v>1052</v>
      </c>
      <c r="C33" s="86"/>
      <c r="D33" s="86"/>
      <c r="E33" s="86"/>
      <c r="F33" s="86"/>
    </row>
    <row r="34" spans="2:8" s="1" customFormat="1" ht="4.2" customHeight="1" x14ac:dyDescent="0.15"/>
    <row r="35" spans="2:8" s="1" customFormat="1" ht="17.100000000000001" customHeight="1" x14ac:dyDescent="0.25">
      <c r="B35" s="92" t="s">
        <v>1029</v>
      </c>
      <c r="C35" s="92"/>
      <c r="D35" s="92"/>
      <c r="E35" s="92"/>
      <c r="F35" s="27">
        <v>159523048.55000001</v>
      </c>
    </row>
    <row r="36" spans="2:8" s="1" customFormat="1" ht="4.2" customHeight="1" x14ac:dyDescent="0.15"/>
    <row r="37" spans="2:8" s="1" customFormat="1" ht="15.3" customHeight="1" x14ac:dyDescent="0.15">
      <c r="B37" s="86" t="s">
        <v>1053</v>
      </c>
      <c r="C37" s="86"/>
      <c r="D37" s="86"/>
      <c r="E37" s="86"/>
      <c r="F37" s="86"/>
    </row>
    <row r="38" spans="2:8" s="1" customFormat="1" ht="4.2" customHeight="1" x14ac:dyDescent="0.15"/>
    <row r="39" spans="2:8" s="1" customFormat="1" ht="10.65" customHeight="1" x14ac:dyDescent="0.15">
      <c r="B39" s="41"/>
      <c r="C39" s="42" t="s">
        <v>1030</v>
      </c>
      <c r="D39" s="42" t="s">
        <v>1030</v>
      </c>
      <c r="E39" s="42" t="s">
        <v>1030</v>
      </c>
      <c r="F39" s="93" t="s">
        <v>1030</v>
      </c>
      <c r="G39" s="93"/>
      <c r="H39" s="93"/>
    </row>
    <row r="40" spans="2:8" s="1" customFormat="1" ht="8.5500000000000007" customHeight="1" x14ac:dyDescent="0.15">
      <c r="B40" s="43" t="s">
        <v>892</v>
      </c>
      <c r="C40" s="44" t="s">
        <v>1031</v>
      </c>
      <c r="D40" s="44" t="s">
        <v>1032</v>
      </c>
      <c r="E40" s="44" t="s">
        <v>1033</v>
      </c>
      <c r="F40" s="94" t="s">
        <v>1034</v>
      </c>
      <c r="G40" s="94"/>
      <c r="H40" s="94"/>
    </row>
    <row r="41" spans="2:8" s="1" customFormat="1" ht="11.55" customHeight="1" x14ac:dyDescent="0.15">
      <c r="B41" s="45" t="s">
        <v>10</v>
      </c>
      <c r="C41" s="12" t="s">
        <v>1035</v>
      </c>
      <c r="D41" s="12" t="s">
        <v>1035</v>
      </c>
      <c r="E41" s="12" t="s">
        <v>1035</v>
      </c>
      <c r="F41" s="95" t="s">
        <v>1035</v>
      </c>
      <c r="G41" s="95"/>
      <c r="H41" s="95"/>
    </row>
    <row r="42" spans="2:8" s="1" customFormat="1" ht="10.199999999999999" customHeight="1" x14ac:dyDescent="0.15">
      <c r="B42" s="46" t="s">
        <v>891</v>
      </c>
      <c r="C42" s="47" t="s">
        <v>1036</v>
      </c>
      <c r="D42" s="47" t="s">
        <v>1037</v>
      </c>
      <c r="E42" s="47" t="s">
        <v>1038</v>
      </c>
      <c r="F42" s="96" t="s">
        <v>1039</v>
      </c>
      <c r="G42" s="96"/>
      <c r="H42" s="96"/>
    </row>
    <row r="43" spans="2:8" s="1" customFormat="1" ht="10.199999999999999" customHeight="1" x14ac:dyDescent="0.15">
      <c r="B43" s="45" t="s">
        <v>896</v>
      </c>
      <c r="C43" s="12" t="s">
        <v>1</v>
      </c>
      <c r="D43" s="12" t="s">
        <v>1</v>
      </c>
      <c r="E43" s="12" t="s">
        <v>1</v>
      </c>
      <c r="F43" s="95" t="s">
        <v>1</v>
      </c>
      <c r="G43" s="95"/>
      <c r="H43" s="95"/>
    </row>
    <row r="44" spans="2:8" s="1" customFormat="1" ht="10.199999999999999" customHeight="1" x14ac:dyDescent="0.15">
      <c r="B44" s="46" t="s">
        <v>1040</v>
      </c>
      <c r="C44" s="13">
        <v>2000000</v>
      </c>
      <c r="D44" s="13">
        <v>6000000</v>
      </c>
      <c r="E44" s="13">
        <v>7000000</v>
      </c>
      <c r="F44" s="97">
        <v>5000000</v>
      </c>
      <c r="G44" s="97"/>
      <c r="H44" s="97"/>
    </row>
    <row r="45" spans="2:8" s="1" customFormat="1" ht="10.199999999999999" customHeight="1" x14ac:dyDescent="0.15">
      <c r="B45" s="46" t="s">
        <v>894</v>
      </c>
      <c r="C45" s="14">
        <v>43385</v>
      </c>
      <c r="D45" s="14">
        <v>43180</v>
      </c>
      <c r="E45" s="14">
        <v>45212</v>
      </c>
      <c r="F45" s="82">
        <v>44587</v>
      </c>
      <c r="G45" s="82"/>
      <c r="H45" s="82"/>
    </row>
    <row r="46" spans="2:8" s="1" customFormat="1" ht="10.199999999999999" customHeight="1" x14ac:dyDescent="0.15">
      <c r="B46" s="46" t="s">
        <v>895</v>
      </c>
      <c r="C46" s="14">
        <v>46195</v>
      </c>
      <c r="D46" s="14">
        <v>46926</v>
      </c>
      <c r="E46" s="14">
        <v>47656</v>
      </c>
      <c r="F46" s="82">
        <v>48143</v>
      </c>
      <c r="G46" s="82"/>
      <c r="H46" s="82"/>
    </row>
    <row r="47" spans="2:8" s="1" customFormat="1" ht="10.199999999999999" customHeight="1" x14ac:dyDescent="0.15">
      <c r="B47" s="46" t="s">
        <v>897</v>
      </c>
      <c r="C47" s="12" t="s">
        <v>1041</v>
      </c>
      <c r="D47" s="12" t="s">
        <v>1041</v>
      </c>
      <c r="E47" s="12" t="s">
        <v>1041</v>
      </c>
      <c r="F47" s="95" t="s">
        <v>1041</v>
      </c>
      <c r="G47" s="95"/>
      <c r="H47" s="95"/>
    </row>
    <row r="48" spans="2:8" s="1" customFormat="1" ht="10.199999999999999" customHeight="1" x14ac:dyDescent="0.15">
      <c r="B48" s="45" t="s">
        <v>898</v>
      </c>
      <c r="C48" s="15">
        <v>0.01</v>
      </c>
      <c r="D48" s="15">
        <v>8.0000000000000002E-3</v>
      </c>
      <c r="E48" s="15">
        <v>1E-3</v>
      </c>
      <c r="F48" s="98">
        <v>0</v>
      </c>
      <c r="G48" s="98"/>
      <c r="H48" s="98"/>
    </row>
    <row r="49" spans="2:8" s="1" customFormat="1" ht="9.75" customHeight="1" x14ac:dyDescent="0.15">
      <c r="B49" s="45" t="s">
        <v>1042</v>
      </c>
      <c r="C49" s="12" t="s">
        <v>1043</v>
      </c>
      <c r="D49" s="12" t="s">
        <v>1043</v>
      </c>
      <c r="E49" s="12" t="s">
        <v>1043</v>
      </c>
      <c r="F49" s="95" t="s">
        <v>1043</v>
      </c>
      <c r="G49" s="95"/>
      <c r="H49" s="95"/>
    </row>
    <row r="50" spans="2:8" s="1" customFormat="1" ht="8.5500000000000007" customHeight="1" x14ac:dyDescent="0.15">
      <c r="B50" s="45" t="s">
        <v>1044</v>
      </c>
      <c r="C50" s="12" t="s">
        <v>933</v>
      </c>
      <c r="D50" s="12" t="s">
        <v>933</v>
      </c>
      <c r="E50" s="12" t="s">
        <v>933</v>
      </c>
      <c r="F50" s="95" t="s">
        <v>933</v>
      </c>
      <c r="G50" s="95"/>
      <c r="H50" s="95"/>
    </row>
    <row r="51" spans="2:8" s="1" customFormat="1" ht="11.85" customHeight="1" x14ac:dyDescent="0.15">
      <c r="B51" s="45" t="s">
        <v>1045</v>
      </c>
      <c r="C51" s="12" t="s">
        <v>1046</v>
      </c>
      <c r="D51" s="12" t="s">
        <v>1046</v>
      </c>
      <c r="E51" s="12" t="s">
        <v>1046</v>
      </c>
      <c r="F51" s="95" t="s">
        <v>1046</v>
      </c>
      <c r="G51" s="95"/>
      <c r="H51" s="95"/>
    </row>
    <row r="52" spans="2:8" s="1" customFormat="1" ht="20.85" customHeight="1" x14ac:dyDescent="0.15"/>
    <row r="53" spans="2:8" s="1" customFormat="1" ht="15.3" customHeight="1" x14ac:dyDescent="0.15">
      <c r="B53" s="86" t="s">
        <v>1054</v>
      </c>
      <c r="C53" s="86"/>
      <c r="D53" s="86"/>
      <c r="E53" s="86"/>
      <c r="F53" s="86"/>
    </row>
    <row r="54" spans="2:8" s="1" customFormat="1" ht="4.2" customHeight="1" x14ac:dyDescent="0.15"/>
    <row r="55" spans="2:8" s="1" customFormat="1" ht="15.3" customHeight="1" x14ac:dyDescent="0.15">
      <c r="B55" s="7" t="s">
        <v>1055</v>
      </c>
    </row>
    <row r="56" spans="2:8" s="1" customFormat="1" ht="4.2" customHeight="1" x14ac:dyDescent="0.15"/>
    <row r="57" spans="2:8" s="1" customFormat="1" ht="15.3" customHeight="1" x14ac:dyDescent="0.15">
      <c r="B57" s="86" t="s">
        <v>1056</v>
      </c>
      <c r="C57" s="86"/>
      <c r="D57" s="86"/>
      <c r="E57" s="86"/>
      <c r="F57" s="86"/>
    </row>
    <row r="58" spans="2:8" s="1" customFormat="1" ht="4.2" customHeight="1" x14ac:dyDescent="0.15"/>
    <row r="59" spans="2:8" s="1" customFormat="1" ht="17.100000000000001" customHeight="1" x14ac:dyDescent="0.25">
      <c r="B59" s="48">
        <v>5841263.8300000001</v>
      </c>
      <c r="C59" s="26" t="s">
        <v>1</v>
      </c>
    </row>
    <row r="60" spans="2:8" s="1" customFormat="1" ht="22.95" customHeight="1" x14ac:dyDescent="0.15"/>
  </sheetData>
  <mergeCells count="43">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 ref="F50:H50"/>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9"/>
  <sheetViews>
    <sheetView zoomScaleNormal="100" workbookViewId="0">
      <selection activeCell="B7" sqref="B7:L9"/>
    </sheetView>
  </sheetViews>
  <sheetFormatPr defaultRowHeight="14.4"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75"/>
      <c r="C1" s="75"/>
      <c r="D1" s="75"/>
      <c r="E1" s="75"/>
      <c r="F1" s="75"/>
      <c r="G1" s="75"/>
      <c r="H1" s="75"/>
      <c r="I1" s="75"/>
      <c r="J1" s="75"/>
      <c r="K1" s="75"/>
      <c r="L1" s="75"/>
    </row>
    <row r="2" spans="2:44" s="1" customFormat="1" ht="18.3" customHeight="1" x14ac:dyDescent="0.15">
      <c r="B2" s="75"/>
      <c r="C2" s="75"/>
      <c r="D2" s="75"/>
      <c r="E2" s="75"/>
      <c r="F2" s="75"/>
      <c r="G2" s="75"/>
      <c r="H2" s="75"/>
      <c r="I2" s="75"/>
      <c r="J2" s="75"/>
      <c r="K2" s="75"/>
      <c r="L2" s="75"/>
      <c r="M2" s="81" t="s">
        <v>887</v>
      </c>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row>
    <row r="3" spans="2:44" s="1" customFormat="1" ht="5.0999999999999996" customHeight="1" x14ac:dyDescent="0.15">
      <c r="B3" s="75"/>
      <c r="C3" s="75"/>
      <c r="D3" s="75"/>
      <c r="E3" s="75"/>
      <c r="F3" s="75"/>
      <c r="G3" s="75"/>
      <c r="H3" s="75"/>
      <c r="I3" s="75"/>
      <c r="J3" s="75"/>
      <c r="K3" s="75"/>
      <c r="L3" s="75"/>
    </row>
    <row r="4" spans="2:44" s="1" customFormat="1" ht="2.1" customHeight="1" x14ac:dyDescent="0.15"/>
    <row r="5" spans="2:44" s="1" customFormat="1" ht="26.4" customHeight="1" x14ac:dyDescent="0.15">
      <c r="B5" s="77" t="s">
        <v>1171</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row>
    <row r="6" spans="2:44" s="1" customFormat="1" ht="5.55" customHeight="1" x14ac:dyDescent="0.15"/>
    <row r="7" spans="2:44" s="1" customFormat="1" ht="2.1" customHeight="1" x14ac:dyDescent="0.15">
      <c r="B7" s="70" t="s">
        <v>1049</v>
      </c>
      <c r="C7" s="70"/>
      <c r="D7" s="70"/>
      <c r="E7" s="70"/>
      <c r="F7" s="70"/>
      <c r="G7" s="70"/>
      <c r="H7" s="70"/>
      <c r="I7" s="70"/>
      <c r="J7" s="70"/>
      <c r="K7" s="70"/>
      <c r="L7" s="279"/>
    </row>
    <row r="8" spans="2:44" s="1" customFormat="1" ht="17.100000000000001" customHeight="1" x14ac:dyDescent="0.15">
      <c r="B8" s="70"/>
      <c r="C8" s="70"/>
      <c r="D8" s="70"/>
      <c r="E8" s="70"/>
      <c r="F8" s="70"/>
      <c r="G8" s="70"/>
      <c r="H8" s="70"/>
      <c r="I8" s="70"/>
      <c r="J8" s="70"/>
      <c r="K8" s="70"/>
      <c r="L8" s="279"/>
      <c r="M8" s="78">
        <v>45291</v>
      </c>
      <c r="N8" s="78"/>
      <c r="O8" s="78"/>
      <c r="P8" s="78"/>
      <c r="Q8" s="78"/>
      <c r="R8" s="78"/>
      <c r="S8" s="78"/>
      <c r="T8" s="78"/>
      <c r="U8" s="78"/>
      <c r="V8" s="78"/>
    </row>
    <row r="9" spans="2:44" s="1" customFormat="1" ht="4.2" customHeight="1" x14ac:dyDescent="0.15">
      <c r="B9" s="70"/>
      <c r="C9" s="70"/>
      <c r="D9" s="70"/>
      <c r="E9" s="70"/>
      <c r="F9" s="70"/>
      <c r="G9" s="70"/>
      <c r="H9" s="70"/>
      <c r="I9" s="70"/>
      <c r="J9" s="70"/>
      <c r="K9" s="70"/>
      <c r="L9" s="279"/>
    </row>
    <row r="10" spans="2:44" s="1" customFormat="1" ht="1.65" customHeight="1" x14ac:dyDescent="0.15"/>
    <row r="11" spans="2:44" s="1" customFormat="1" ht="15.3" customHeight="1" x14ac:dyDescent="0.15">
      <c r="B11" s="86" t="s">
        <v>1172</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row>
    <row r="12" spans="2:44" s="1" customFormat="1" ht="4.2" customHeight="1" x14ac:dyDescent="0.15"/>
    <row r="13" spans="2:44" s="1" customFormat="1" ht="11.85" customHeight="1" x14ac:dyDescent="0.15">
      <c r="B13" s="102"/>
      <c r="C13" s="102"/>
      <c r="D13" s="102"/>
      <c r="E13" s="102"/>
      <c r="F13" s="102"/>
      <c r="G13" s="102"/>
      <c r="H13" s="102"/>
      <c r="I13" s="102"/>
      <c r="J13" s="102"/>
      <c r="K13" s="84" t="s">
        <v>1057</v>
      </c>
      <c r="L13" s="84"/>
      <c r="M13" s="84"/>
      <c r="N13" s="84"/>
      <c r="O13" s="84"/>
      <c r="P13" s="84"/>
      <c r="Q13" s="84"/>
      <c r="R13" s="84"/>
      <c r="S13" s="84"/>
      <c r="T13" s="84"/>
      <c r="U13" s="84"/>
      <c r="V13" s="84" t="s">
        <v>1058</v>
      </c>
      <c r="W13" s="84"/>
      <c r="X13" s="84"/>
      <c r="Y13" s="84"/>
      <c r="Z13" s="84"/>
      <c r="AA13" s="84"/>
      <c r="AB13" s="84"/>
      <c r="AC13" s="84"/>
      <c r="AD13" s="84"/>
      <c r="AE13" s="84"/>
      <c r="AF13" s="84" t="s">
        <v>1059</v>
      </c>
      <c r="AG13" s="84"/>
      <c r="AH13" s="84"/>
      <c r="AI13" s="84"/>
      <c r="AJ13" s="84"/>
      <c r="AK13" s="84"/>
      <c r="AL13" s="84"/>
      <c r="AM13" s="84"/>
      <c r="AN13" s="84"/>
      <c r="AO13" s="10" t="s">
        <v>1058</v>
      </c>
    </row>
    <row r="14" spans="2:44" s="1" customFormat="1" ht="9.75" customHeight="1" x14ac:dyDescent="0.15">
      <c r="B14" s="104" t="s">
        <v>536</v>
      </c>
      <c r="C14" s="104"/>
      <c r="D14" s="104"/>
      <c r="E14" s="104"/>
      <c r="F14" s="104"/>
      <c r="G14" s="104"/>
      <c r="H14" s="104"/>
      <c r="I14" s="104"/>
      <c r="J14" s="104"/>
      <c r="K14" s="105">
        <v>600105951.95000196</v>
      </c>
      <c r="L14" s="105"/>
      <c r="M14" s="105"/>
      <c r="N14" s="105"/>
      <c r="O14" s="105"/>
      <c r="P14" s="105"/>
      <c r="Q14" s="105"/>
      <c r="R14" s="105"/>
      <c r="S14" s="105"/>
      <c r="T14" s="105"/>
      <c r="U14" s="105"/>
      <c r="V14" s="98">
        <v>0.16638407811723199</v>
      </c>
      <c r="W14" s="98"/>
      <c r="X14" s="98"/>
      <c r="Y14" s="98"/>
      <c r="Z14" s="98"/>
      <c r="AA14" s="98"/>
      <c r="AB14" s="98"/>
      <c r="AC14" s="98"/>
      <c r="AD14" s="98"/>
      <c r="AE14" s="98"/>
      <c r="AF14" s="97">
        <v>8034</v>
      </c>
      <c r="AG14" s="97"/>
      <c r="AH14" s="97"/>
      <c r="AI14" s="97"/>
      <c r="AJ14" s="97"/>
      <c r="AK14" s="97"/>
      <c r="AL14" s="97"/>
      <c r="AM14" s="97"/>
      <c r="AN14" s="97"/>
      <c r="AO14" s="15">
        <v>0.16044254503335101</v>
      </c>
    </row>
    <row r="15" spans="2:44" s="1" customFormat="1" ht="9.75" customHeight="1" x14ac:dyDescent="0.15">
      <c r="B15" s="104" t="s">
        <v>540</v>
      </c>
      <c r="C15" s="104"/>
      <c r="D15" s="104"/>
      <c r="E15" s="104"/>
      <c r="F15" s="104"/>
      <c r="G15" s="104"/>
      <c r="H15" s="104"/>
      <c r="I15" s="104"/>
      <c r="J15" s="104"/>
      <c r="K15" s="105">
        <v>538975327.58999896</v>
      </c>
      <c r="L15" s="105"/>
      <c r="M15" s="105"/>
      <c r="N15" s="105"/>
      <c r="O15" s="105"/>
      <c r="P15" s="105"/>
      <c r="Q15" s="105"/>
      <c r="R15" s="105"/>
      <c r="S15" s="105"/>
      <c r="T15" s="105"/>
      <c r="U15" s="105"/>
      <c r="V15" s="98">
        <v>0.14943513344201301</v>
      </c>
      <c r="W15" s="98"/>
      <c r="X15" s="98"/>
      <c r="Y15" s="98"/>
      <c r="Z15" s="98"/>
      <c r="AA15" s="98"/>
      <c r="AB15" s="98"/>
      <c r="AC15" s="98"/>
      <c r="AD15" s="98"/>
      <c r="AE15" s="98"/>
      <c r="AF15" s="97">
        <v>7853</v>
      </c>
      <c r="AG15" s="97"/>
      <c r="AH15" s="97"/>
      <c r="AI15" s="97"/>
      <c r="AJ15" s="97"/>
      <c r="AK15" s="97"/>
      <c r="AL15" s="97"/>
      <c r="AM15" s="97"/>
      <c r="AN15" s="97"/>
      <c r="AO15" s="15">
        <v>0.15682789471582101</v>
      </c>
    </row>
    <row r="16" spans="2:44" s="1" customFormat="1" ht="9.75" customHeight="1" x14ac:dyDescent="0.15">
      <c r="B16" s="104" t="s">
        <v>538</v>
      </c>
      <c r="C16" s="104"/>
      <c r="D16" s="104"/>
      <c r="E16" s="104"/>
      <c r="F16" s="104"/>
      <c r="G16" s="104"/>
      <c r="H16" s="104"/>
      <c r="I16" s="104"/>
      <c r="J16" s="104"/>
      <c r="K16" s="105">
        <v>488638819.55000198</v>
      </c>
      <c r="L16" s="105"/>
      <c r="M16" s="105"/>
      <c r="N16" s="105"/>
      <c r="O16" s="105"/>
      <c r="P16" s="105"/>
      <c r="Q16" s="105"/>
      <c r="R16" s="105"/>
      <c r="S16" s="105"/>
      <c r="T16" s="105"/>
      <c r="U16" s="105"/>
      <c r="V16" s="98">
        <v>0.135478942108365</v>
      </c>
      <c r="W16" s="98"/>
      <c r="X16" s="98"/>
      <c r="Y16" s="98"/>
      <c r="Z16" s="98"/>
      <c r="AA16" s="98"/>
      <c r="AB16" s="98"/>
      <c r="AC16" s="98"/>
      <c r="AD16" s="98"/>
      <c r="AE16" s="98"/>
      <c r="AF16" s="97">
        <v>6420</v>
      </c>
      <c r="AG16" s="97"/>
      <c r="AH16" s="97"/>
      <c r="AI16" s="97"/>
      <c r="AJ16" s="97"/>
      <c r="AK16" s="97"/>
      <c r="AL16" s="97"/>
      <c r="AM16" s="97"/>
      <c r="AN16" s="97"/>
      <c r="AO16" s="15">
        <v>0.12821024883172899</v>
      </c>
    </row>
    <row r="17" spans="2:44" s="1" customFormat="1" ht="9.75" customHeight="1" x14ac:dyDescent="0.15">
      <c r="B17" s="104" t="s">
        <v>544</v>
      </c>
      <c r="C17" s="104"/>
      <c r="D17" s="104"/>
      <c r="E17" s="104"/>
      <c r="F17" s="104"/>
      <c r="G17" s="104"/>
      <c r="H17" s="104"/>
      <c r="I17" s="104"/>
      <c r="J17" s="104"/>
      <c r="K17" s="105">
        <v>385944650.91000098</v>
      </c>
      <c r="L17" s="105"/>
      <c r="M17" s="105"/>
      <c r="N17" s="105"/>
      <c r="O17" s="105"/>
      <c r="P17" s="105"/>
      <c r="Q17" s="105"/>
      <c r="R17" s="105"/>
      <c r="S17" s="105"/>
      <c r="T17" s="105"/>
      <c r="U17" s="105"/>
      <c r="V17" s="98">
        <v>0.107006179054341</v>
      </c>
      <c r="W17" s="98"/>
      <c r="X17" s="98"/>
      <c r="Y17" s="98"/>
      <c r="Z17" s="98"/>
      <c r="AA17" s="98"/>
      <c r="AB17" s="98"/>
      <c r="AC17" s="98"/>
      <c r="AD17" s="98"/>
      <c r="AE17" s="98"/>
      <c r="AF17" s="97">
        <v>6216</v>
      </c>
      <c r="AG17" s="97"/>
      <c r="AH17" s="97"/>
      <c r="AI17" s="97"/>
      <c r="AJ17" s="97"/>
      <c r="AK17" s="97"/>
      <c r="AL17" s="97"/>
      <c r="AM17" s="97"/>
      <c r="AN17" s="97"/>
      <c r="AO17" s="15">
        <v>0.124136278308104</v>
      </c>
    </row>
    <row r="18" spans="2:44" s="1" customFormat="1" ht="9.75" customHeight="1" x14ac:dyDescent="0.15">
      <c r="B18" s="104" t="s">
        <v>542</v>
      </c>
      <c r="C18" s="104"/>
      <c r="D18" s="104"/>
      <c r="E18" s="104"/>
      <c r="F18" s="104"/>
      <c r="G18" s="104"/>
      <c r="H18" s="104"/>
      <c r="I18" s="104"/>
      <c r="J18" s="104"/>
      <c r="K18" s="105">
        <v>372608858.56</v>
      </c>
      <c r="L18" s="105"/>
      <c r="M18" s="105"/>
      <c r="N18" s="105"/>
      <c r="O18" s="105"/>
      <c r="P18" s="105"/>
      <c r="Q18" s="105"/>
      <c r="R18" s="105"/>
      <c r="S18" s="105"/>
      <c r="T18" s="105"/>
      <c r="U18" s="105"/>
      <c r="V18" s="98">
        <v>0.103308726114726</v>
      </c>
      <c r="W18" s="98"/>
      <c r="X18" s="98"/>
      <c r="Y18" s="98"/>
      <c r="Z18" s="98"/>
      <c r="AA18" s="98"/>
      <c r="AB18" s="98"/>
      <c r="AC18" s="98"/>
      <c r="AD18" s="98"/>
      <c r="AE18" s="98"/>
      <c r="AF18" s="97">
        <v>3845</v>
      </c>
      <c r="AG18" s="97"/>
      <c r="AH18" s="97"/>
      <c r="AI18" s="97"/>
      <c r="AJ18" s="97"/>
      <c r="AK18" s="97"/>
      <c r="AL18" s="97"/>
      <c r="AM18" s="97"/>
      <c r="AN18" s="97"/>
      <c r="AO18" s="15">
        <v>7.6786356192834596E-2</v>
      </c>
    </row>
    <row r="19" spans="2:44" s="1" customFormat="1" ht="9.75" customHeight="1" x14ac:dyDescent="0.15">
      <c r="B19" s="104" t="s">
        <v>548</v>
      </c>
      <c r="C19" s="104"/>
      <c r="D19" s="104"/>
      <c r="E19" s="104"/>
      <c r="F19" s="104"/>
      <c r="G19" s="104"/>
      <c r="H19" s="104"/>
      <c r="I19" s="104"/>
      <c r="J19" s="104"/>
      <c r="K19" s="105">
        <v>279891710.29000002</v>
      </c>
      <c r="L19" s="105"/>
      <c r="M19" s="105"/>
      <c r="N19" s="105"/>
      <c r="O19" s="105"/>
      <c r="P19" s="105"/>
      <c r="Q19" s="105"/>
      <c r="R19" s="105"/>
      <c r="S19" s="105"/>
      <c r="T19" s="105"/>
      <c r="U19" s="105"/>
      <c r="V19" s="98">
        <v>7.7602170146676003E-2</v>
      </c>
      <c r="W19" s="98"/>
      <c r="X19" s="98"/>
      <c r="Y19" s="98"/>
      <c r="Z19" s="98"/>
      <c r="AA19" s="98"/>
      <c r="AB19" s="98"/>
      <c r="AC19" s="98"/>
      <c r="AD19" s="98"/>
      <c r="AE19" s="98"/>
      <c r="AF19" s="97">
        <v>4148</v>
      </c>
      <c r="AG19" s="97"/>
      <c r="AH19" s="97"/>
      <c r="AI19" s="97"/>
      <c r="AJ19" s="97"/>
      <c r="AK19" s="97"/>
      <c r="AL19" s="97"/>
      <c r="AM19" s="97"/>
      <c r="AN19" s="97"/>
      <c r="AO19" s="15">
        <v>8.2837400647042397E-2</v>
      </c>
    </row>
    <row r="20" spans="2:44" s="1" customFormat="1" ht="9.75" customHeight="1" x14ac:dyDescent="0.15">
      <c r="B20" s="104" t="s">
        <v>546</v>
      </c>
      <c r="C20" s="104"/>
      <c r="D20" s="104"/>
      <c r="E20" s="104"/>
      <c r="F20" s="104"/>
      <c r="G20" s="104"/>
      <c r="H20" s="104"/>
      <c r="I20" s="104"/>
      <c r="J20" s="104"/>
      <c r="K20" s="105">
        <v>247220101.40000001</v>
      </c>
      <c r="L20" s="105"/>
      <c r="M20" s="105"/>
      <c r="N20" s="105"/>
      <c r="O20" s="105"/>
      <c r="P20" s="105"/>
      <c r="Q20" s="105"/>
      <c r="R20" s="105"/>
      <c r="S20" s="105"/>
      <c r="T20" s="105"/>
      <c r="U20" s="105"/>
      <c r="V20" s="98">
        <v>6.85437105394925E-2</v>
      </c>
      <c r="W20" s="98"/>
      <c r="X20" s="98"/>
      <c r="Y20" s="98"/>
      <c r="Z20" s="98"/>
      <c r="AA20" s="98"/>
      <c r="AB20" s="98"/>
      <c r="AC20" s="98"/>
      <c r="AD20" s="98"/>
      <c r="AE20" s="98"/>
      <c r="AF20" s="97">
        <v>3930</v>
      </c>
      <c r="AG20" s="97"/>
      <c r="AH20" s="97"/>
      <c r="AI20" s="97"/>
      <c r="AJ20" s="97"/>
      <c r="AK20" s="97"/>
      <c r="AL20" s="97"/>
      <c r="AM20" s="97"/>
      <c r="AN20" s="97"/>
      <c r="AO20" s="15">
        <v>7.8483843911011694E-2</v>
      </c>
    </row>
    <row r="21" spans="2:44" s="1" customFormat="1" ht="9.75" customHeight="1" x14ac:dyDescent="0.15">
      <c r="B21" s="104" t="s">
        <v>550</v>
      </c>
      <c r="C21" s="104"/>
      <c r="D21" s="104"/>
      <c r="E21" s="104"/>
      <c r="F21" s="104"/>
      <c r="G21" s="104"/>
      <c r="H21" s="104"/>
      <c r="I21" s="104"/>
      <c r="J21" s="104"/>
      <c r="K21" s="105">
        <v>226485717.80000001</v>
      </c>
      <c r="L21" s="105"/>
      <c r="M21" s="105"/>
      <c r="N21" s="105"/>
      <c r="O21" s="105"/>
      <c r="P21" s="105"/>
      <c r="Q21" s="105"/>
      <c r="R21" s="105"/>
      <c r="S21" s="105"/>
      <c r="T21" s="105"/>
      <c r="U21" s="105"/>
      <c r="V21" s="98">
        <v>6.2794940194181095E-2</v>
      </c>
      <c r="W21" s="98"/>
      <c r="X21" s="98"/>
      <c r="Y21" s="98"/>
      <c r="Z21" s="98"/>
      <c r="AA21" s="98"/>
      <c r="AB21" s="98"/>
      <c r="AC21" s="98"/>
      <c r="AD21" s="98"/>
      <c r="AE21" s="98"/>
      <c r="AF21" s="97">
        <v>3504</v>
      </c>
      <c r="AG21" s="97"/>
      <c r="AH21" s="97"/>
      <c r="AI21" s="97"/>
      <c r="AJ21" s="97"/>
      <c r="AK21" s="97"/>
      <c r="AL21" s="97"/>
      <c r="AM21" s="97"/>
      <c r="AN21" s="97"/>
      <c r="AO21" s="15">
        <v>6.9976434876382998E-2</v>
      </c>
    </row>
    <row r="22" spans="2:44" s="1" customFormat="1" ht="9.75" customHeight="1" x14ac:dyDescent="0.15">
      <c r="B22" s="104" t="s">
        <v>552</v>
      </c>
      <c r="C22" s="104"/>
      <c r="D22" s="104"/>
      <c r="E22" s="104"/>
      <c r="F22" s="104"/>
      <c r="G22" s="104"/>
      <c r="H22" s="104"/>
      <c r="I22" s="104"/>
      <c r="J22" s="104"/>
      <c r="K22" s="105">
        <v>201955592.59</v>
      </c>
      <c r="L22" s="105"/>
      <c r="M22" s="105"/>
      <c r="N22" s="105"/>
      <c r="O22" s="105"/>
      <c r="P22" s="105"/>
      <c r="Q22" s="105"/>
      <c r="R22" s="105"/>
      <c r="S22" s="105"/>
      <c r="T22" s="105"/>
      <c r="U22" s="105"/>
      <c r="V22" s="98">
        <v>5.5993770740847298E-2</v>
      </c>
      <c r="W22" s="98"/>
      <c r="X22" s="98"/>
      <c r="Y22" s="98"/>
      <c r="Z22" s="98"/>
      <c r="AA22" s="98"/>
      <c r="AB22" s="98"/>
      <c r="AC22" s="98"/>
      <c r="AD22" s="98"/>
      <c r="AE22" s="98"/>
      <c r="AF22" s="97">
        <v>2418</v>
      </c>
      <c r="AG22" s="97"/>
      <c r="AH22" s="97"/>
      <c r="AI22" s="97"/>
      <c r="AJ22" s="97"/>
      <c r="AK22" s="97"/>
      <c r="AL22" s="97"/>
      <c r="AM22" s="97"/>
      <c r="AN22" s="97"/>
      <c r="AO22" s="15">
        <v>4.82885329712026E-2</v>
      </c>
    </row>
    <row r="23" spans="2:44" s="1" customFormat="1" ht="9.75" customHeight="1" x14ac:dyDescent="0.15">
      <c r="B23" s="104" t="s">
        <v>554</v>
      </c>
      <c r="C23" s="104"/>
      <c r="D23" s="104"/>
      <c r="E23" s="104"/>
      <c r="F23" s="104"/>
      <c r="G23" s="104"/>
      <c r="H23" s="104"/>
      <c r="I23" s="104"/>
      <c r="J23" s="104"/>
      <c r="K23" s="105">
        <v>152201729.69999999</v>
      </c>
      <c r="L23" s="105"/>
      <c r="M23" s="105"/>
      <c r="N23" s="105"/>
      <c r="O23" s="105"/>
      <c r="P23" s="105"/>
      <c r="Q23" s="105"/>
      <c r="R23" s="105"/>
      <c r="S23" s="105"/>
      <c r="T23" s="105"/>
      <c r="U23" s="105"/>
      <c r="V23" s="98">
        <v>4.2199122341136999E-2</v>
      </c>
      <c r="W23" s="98"/>
      <c r="X23" s="98"/>
      <c r="Y23" s="98"/>
      <c r="Z23" s="98"/>
      <c r="AA23" s="98"/>
      <c r="AB23" s="98"/>
      <c r="AC23" s="98"/>
      <c r="AD23" s="98"/>
      <c r="AE23" s="98"/>
      <c r="AF23" s="97">
        <v>2170</v>
      </c>
      <c r="AG23" s="97"/>
      <c r="AH23" s="97"/>
      <c r="AI23" s="97"/>
      <c r="AJ23" s="97"/>
      <c r="AK23" s="97"/>
      <c r="AL23" s="97"/>
      <c r="AM23" s="97"/>
      <c r="AN23" s="97"/>
      <c r="AO23" s="15">
        <v>4.3335862922874099E-2</v>
      </c>
    </row>
    <row r="24" spans="2:44" s="1" customFormat="1" ht="9.75" customHeight="1" x14ac:dyDescent="0.15">
      <c r="B24" s="104" t="s">
        <v>488</v>
      </c>
      <c r="C24" s="104"/>
      <c r="D24" s="104"/>
      <c r="E24" s="104"/>
      <c r="F24" s="104"/>
      <c r="G24" s="104"/>
      <c r="H24" s="104"/>
      <c r="I24" s="104"/>
      <c r="J24" s="104"/>
      <c r="K24" s="105">
        <v>108838955.08</v>
      </c>
      <c r="L24" s="105"/>
      <c r="M24" s="105"/>
      <c r="N24" s="105"/>
      <c r="O24" s="105"/>
      <c r="P24" s="105"/>
      <c r="Q24" s="105"/>
      <c r="R24" s="105"/>
      <c r="S24" s="105"/>
      <c r="T24" s="105"/>
      <c r="U24" s="105"/>
      <c r="V24" s="98">
        <v>3.01764532502709E-2</v>
      </c>
      <c r="W24" s="98"/>
      <c r="X24" s="98"/>
      <c r="Y24" s="98"/>
      <c r="Z24" s="98"/>
      <c r="AA24" s="98"/>
      <c r="AB24" s="98"/>
      <c r="AC24" s="98"/>
      <c r="AD24" s="98"/>
      <c r="AE24" s="98"/>
      <c r="AF24" s="97">
        <v>1470</v>
      </c>
      <c r="AG24" s="97"/>
      <c r="AH24" s="97"/>
      <c r="AI24" s="97"/>
      <c r="AJ24" s="97"/>
      <c r="AK24" s="97"/>
      <c r="AL24" s="97"/>
      <c r="AM24" s="97"/>
      <c r="AN24" s="97"/>
      <c r="AO24" s="15">
        <v>2.9356552302592199E-2</v>
      </c>
    </row>
    <row r="25" spans="2:44" s="1" customFormat="1" ht="9.75" customHeight="1" x14ac:dyDescent="0.15">
      <c r="B25" s="104" t="s">
        <v>66</v>
      </c>
      <c r="C25" s="104"/>
      <c r="D25" s="104"/>
      <c r="E25" s="104"/>
      <c r="F25" s="104"/>
      <c r="G25" s="104"/>
      <c r="H25" s="104"/>
      <c r="I25" s="104"/>
      <c r="J25" s="104"/>
      <c r="K25" s="105">
        <v>3883655.6</v>
      </c>
      <c r="L25" s="105"/>
      <c r="M25" s="105"/>
      <c r="N25" s="105"/>
      <c r="O25" s="105"/>
      <c r="P25" s="105"/>
      <c r="Q25" s="105"/>
      <c r="R25" s="105"/>
      <c r="S25" s="105"/>
      <c r="T25" s="105"/>
      <c r="U25" s="105"/>
      <c r="V25" s="98">
        <v>1.0767739507183899E-3</v>
      </c>
      <c r="W25" s="98"/>
      <c r="X25" s="98"/>
      <c r="Y25" s="98"/>
      <c r="Z25" s="98"/>
      <c r="AA25" s="98"/>
      <c r="AB25" s="98"/>
      <c r="AC25" s="98"/>
      <c r="AD25" s="98"/>
      <c r="AE25" s="98"/>
      <c r="AF25" s="97">
        <v>66</v>
      </c>
      <c r="AG25" s="97"/>
      <c r="AH25" s="97"/>
      <c r="AI25" s="97"/>
      <c r="AJ25" s="97"/>
      <c r="AK25" s="97"/>
      <c r="AL25" s="97"/>
      <c r="AM25" s="97"/>
      <c r="AN25" s="97"/>
      <c r="AO25" s="15">
        <v>1.31804928705516E-3</v>
      </c>
    </row>
    <row r="26" spans="2:44" s="1" customFormat="1" ht="10.65" customHeight="1" x14ac:dyDescent="0.15">
      <c r="B26" s="102"/>
      <c r="C26" s="102"/>
      <c r="D26" s="102"/>
      <c r="E26" s="102"/>
      <c r="F26" s="102"/>
      <c r="G26" s="102"/>
      <c r="H26" s="102"/>
      <c r="I26" s="102"/>
      <c r="J26" s="102"/>
      <c r="K26" s="106">
        <v>3606751071.02</v>
      </c>
      <c r="L26" s="106"/>
      <c r="M26" s="106"/>
      <c r="N26" s="106"/>
      <c r="O26" s="106"/>
      <c r="P26" s="106"/>
      <c r="Q26" s="106"/>
      <c r="R26" s="106"/>
      <c r="S26" s="106"/>
      <c r="T26" s="106"/>
      <c r="U26" s="106"/>
      <c r="V26" s="100">
        <v>1</v>
      </c>
      <c r="W26" s="100"/>
      <c r="X26" s="100"/>
      <c r="Y26" s="100"/>
      <c r="Z26" s="100"/>
      <c r="AA26" s="100"/>
      <c r="AB26" s="100"/>
      <c r="AC26" s="100"/>
      <c r="AD26" s="100"/>
      <c r="AE26" s="100"/>
      <c r="AF26" s="99">
        <v>50074</v>
      </c>
      <c r="AG26" s="99"/>
      <c r="AH26" s="99"/>
      <c r="AI26" s="99"/>
      <c r="AJ26" s="99"/>
      <c r="AK26" s="99"/>
      <c r="AL26" s="99"/>
      <c r="AM26" s="99"/>
      <c r="AN26" s="99"/>
      <c r="AO26" s="50">
        <v>1</v>
      </c>
    </row>
    <row r="27" spans="2:44" s="1" customFormat="1" ht="7.2" customHeight="1" x14ac:dyDescent="0.15"/>
    <row r="28" spans="2:44" s="1" customFormat="1" ht="15.3" customHeight="1" x14ac:dyDescent="0.15">
      <c r="B28" s="86" t="s">
        <v>1173</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row>
    <row r="29" spans="2:44" s="1" customFormat="1" ht="6.3" customHeight="1" x14ac:dyDescent="0.15"/>
    <row r="30" spans="2:44" s="1" customFormat="1" ht="10.65" customHeight="1" x14ac:dyDescent="0.15">
      <c r="B30" s="84" t="s">
        <v>1060</v>
      </c>
      <c r="C30" s="84"/>
      <c r="D30" s="84"/>
      <c r="E30" s="84"/>
      <c r="F30" s="84"/>
      <c r="G30" s="84"/>
      <c r="H30" s="84"/>
      <c r="I30" s="84"/>
      <c r="J30" s="84"/>
      <c r="K30" s="84" t="s">
        <v>1057</v>
      </c>
      <c r="L30" s="84"/>
      <c r="M30" s="84"/>
      <c r="N30" s="84"/>
      <c r="O30" s="84"/>
      <c r="P30" s="84"/>
      <c r="Q30" s="84"/>
      <c r="R30" s="84"/>
      <c r="S30" s="84"/>
      <c r="T30" s="84"/>
      <c r="U30" s="84"/>
      <c r="V30" s="84" t="s">
        <v>1058</v>
      </c>
      <c r="W30" s="84"/>
      <c r="X30" s="84"/>
      <c r="Y30" s="84"/>
      <c r="Z30" s="84"/>
      <c r="AA30" s="84"/>
      <c r="AB30" s="84"/>
      <c r="AC30" s="84"/>
      <c r="AD30" s="84"/>
      <c r="AE30" s="84"/>
      <c r="AF30" s="84" t="s">
        <v>1059</v>
      </c>
      <c r="AG30" s="84"/>
      <c r="AH30" s="84"/>
      <c r="AI30" s="84"/>
      <c r="AJ30" s="84"/>
      <c r="AK30" s="84"/>
      <c r="AL30" s="84"/>
      <c r="AM30" s="84"/>
      <c r="AN30" s="84" t="s">
        <v>1058</v>
      </c>
      <c r="AO30" s="84"/>
    </row>
    <row r="31" spans="2:44" s="1" customFormat="1" ht="8.5500000000000007" customHeight="1" x14ac:dyDescent="0.15">
      <c r="B31" s="95" t="s">
        <v>1061</v>
      </c>
      <c r="C31" s="95"/>
      <c r="D31" s="95"/>
      <c r="E31" s="95"/>
      <c r="F31" s="95"/>
      <c r="G31" s="95"/>
      <c r="H31" s="95"/>
      <c r="I31" s="95"/>
      <c r="J31" s="95"/>
      <c r="K31" s="105">
        <v>155148442.15000001</v>
      </c>
      <c r="L31" s="105"/>
      <c r="M31" s="105"/>
      <c r="N31" s="105"/>
      <c r="O31" s="105"/>
      <c r="P31" s="105"/>
      <c r="Q31" s="105"/>
      <c r="R31" s="105"/>
      <c r="S31" s="105"/>
      <c r="T31" s="105"/>
      <c r="U31" s="105"/>
      <c r="V31" s="98">
        <v>4.3016121460836901E-2</v>
      </c>
      <c r="W31" s="98"/>
      <c r="X31" s="98"/>
      <c r="Y31" s="98"/>
      <c r="Z31" s="98"/>
      <c r="AA31" s="98"/>
      <c r="AB31" s="98"/>
      <c r="AC31" s="98"/>
      <c r="AD31" s="98"/>
      <c r="AE31" s="98"/>
      <c r="AF31" s="97">
        <v>1150</v>
      </c>
      <c r="AG31" s="97"/>
      <c r="AH31" s="97"/>
      <c r="AI31" s="97"/>
      <c r="AJ31" s="97"/>
      <c r="AK31" s="97"/>
      <c r="AL31" s="97"/>
      <c r="AM31" s="97"/>
      <c r="AN31" s="98">
        <v>2.2966010304748999E-2</v>
      </c>
      <c r="AO31" s="98"/>
    </row>
    <row r="32" spans="2:44" s="1" customFormat="1" ht="8.5500000000000007" customHeight="1" x14ac:dyDescent="0.15">
      <c r="B32" s="95" t="s">
        <v>1062</v>
      </c>
      <c r="C32" s="95"/>
      <c r="D32" s="95"/>
      <c r="E32" s="95"/>
      <c r="F32" s="95"/>
      <c r="G32" s="95"/>
      <c r="H32" s="95"/>
      <c r="I32" s="95"/>
      <c r="J32" s="95"/>
      <c r="K32" s="105">
        <v>484364403.390001</v>
      </c>
      <c r="L32" s="105"/>
      <c r="M32" s="105"/>
      <c r="N32" s="105"/>
      <c r="O32" s="105"/>
      <c r="P32" s="105"/>
      <c r="Q32" s="105"/>
      <c r="R32" s="105"/>
      <c r="S32" s="105"/>
      <c r="T32" s="105"/>
      <c r="U32" s="105"/>
      <c r="V32" s="98">
        <v>0.13429382673005499</v>
      </c>
      <c r="W32" s="98"/>
      <c r="X32" s="98"/>
      <c r="Y32" s="98"/>
      <c r="Z32" s="98"/>
      <c r="AA32" s="98"/>
      <c r="AB32" s="98"/>
      <c r="AC32" s="98"/>
      <c r="AD32" s="98"/>
      <c r="AE32" s="98"/>
      <c r="AF32" s="97">
        <v>4141</v>
      </c>
      <c r="AG32" s="97"/>
      <c r="AH32" s="97"/>
      <c r="AI32" s="97"/>
      <c r="AJ32" s="97"/>
      <c r="AK32" s="97"/>
      <c r="AL32" s="97"/>
      <c r="AM32" s="97"/>
      <c r="AN32" s="98">
        <v>8.2697607540839602E-2</v>
      </c>
      <c r="AO32" s="98"/>
    </row>
    <row r="33" spans="2:41" s="1" customFormat="1" ht="8.5500000000000007" customHeight="1" x14ac:dyDescent="0.15">
      <c r="B33" s="95" t="s">
        <v>1063</v>
      </c>
      <c r="C33" s="95"/>
      <c r="D33" s="95"/>
      <c r="E33" s="95"/>
      <c r="F33" s="95"/>
      <c r="G33" s="95"/>
      <c r="H33" s="95"/>
      <c r="I33" s="95"/>
      <c r="J33" s="95"/>
      <c r="K33" s="105">
        <v>777651229.98000002</v>
      </c>
      <c r="L33" s="105"/>
      <c r="M33" s="105"/>
      <c r="N33" s="105"/>
      <c r="O33" s="105"/>
      <c r="P33" s="105"/>
      <c r="Q33" s="105"/>
      <c r="R33" s="105"/>
      <c r="S33" s="105"/>
      <c r="T33" s="105"/>
      <c r="U33" s="105"/>
      <c r="V33" s="98">
        <v>0.215609897846396</v>
      </c>
      <c r="W33" s="98"/>
      <c r="X33" s="98"/>
      <c r="Y33" s="98"/>
      <c r="Z33" s="98"/>
      <c r="AA33" s="98"/>
      <c r="AB33" s="98"/>
      <c r="AC33" s="98"/>
      <c r="AD33" s="98"/>
      <c r="AE33" s="98"/>
      <c r="AF33" s="97">
        <v>7453</v>
      </c>
      <c r="AG33" s="97"/>
      <c r="AH33" s="97"/>
      <c r="AI33" s="97"/>
      <c r="AJ33" s="97"/>
      <c r="AK33" s="97"/>
      <c r="AL33" s="97"/>
      <c r="AM33" s="97"/>
      <c r="AN33" s="98">
        <v>0.14883971721851699</v>
      </c>
      <c r="AO33" s="98"/>
    </row>
    <row r="34" spans="2:41" s="1" customFormat="1" ht="8.5500000000000007" customHeight="1" x14ac:dyDescent="0.15">
      <c r="B34" s="95" t="s">
        <v>1064</v>
      </c>
      <c r="C34" s="95"/>
      <c r="D34" s="95"/>
      <c r="E34" s="95"/>
      <c r="F34" s="95"/>
      <c r="G34" s="95"/>
      <c r="H34" s="95"/>
      <c r="I34" s="95"/>
      <c r="J34" s="95"/>
      <c r="K34" s="105">
        <v>377651619.80000001</v>
      </c>
      <c r="L34" s="105"/>
      <c r="M34" s="105"/>
      <c r="N34" s="105"/>
      <c r="O34" s="105"/>
      <c r="P34" s="105"/>
      <c r="Q34" s="105"/>
      <c r="R34" s="105"/>
      <c r="S34" s="105"/>
      <c r="T34" s="105"/>
      <c r="U34" s="105"/>
      <c r="V34" s="98">
        <v>0.10470687118786901</v>
      </c>
      <c r="W34" s="98"/>
      <c r="X34" s="98"/>
      <c r="Y34" s="98"/>
      <c r="Z34" s="98"/>
      <c r="AA34" s="98"/>
      <c r="AB34" s="98"/>
      <c r="AC34" s="98"/>
      <c r="AD34" s="98"/>
      <c r="AE34" s="98"/>
      <c r="AF34" s="97">
        <v>4066</v>
      </c>
      <c r="AG34" s="97"/>
      <c r="AH34" s="97"/>
      <c r="AI34" s="97"/>
      <c r="AJ34" s="97"/>
      <c r="AK34" s="97"/>
      <c r="AL34" s="97"/>
      <c r="AM34" s="97"/>
      <c r="AN34" s="98">
        <v>8.1199824260095102E-2</v>
      </c>
      <c r="AO34" s="98"/>
    </row>
    <row r="35" spans="2:41" s="1" customFormat="1" ht="8.5500000000000007" customHeight="1" x14ac:dyDescent="0.15">
      <c r="B35" s="95" t="s">
        <v>1065</v>
      </c>
      <c r="C35" s="95"/>
      <c r="D35" s="95"/>
      <c r="E35" s="95"/>
      <c r="F35" s="95"/>
      <c r="G35" s="95"/>
      <c r="H35" s="95"/>
      <c r="I35" s="95"/>
      <c r="J35" s="95"/>
      <c r="K35" s="105">
        <v>453351082.87999898</v>
      </c>
      <c r="L35" s="105"/>
      <c r="M35" s="105"/>
      <c r="N35" s="105"/>
      <c r="O35" s="105"/>
      <c r="P35" s="105"/>
      <c r="Q35" s="105"/>
      <c r="R35" s="105"/>
      <c r="S35" s="105"/>
      <c r="T35" s="105"/>
      <c r="U35" s="105"/>
      <c r="V35" s="98">
        <v>0.12569514057198</v>
      </c>
      <c r="W35" s="98"/>
      <c r="X35" s="98"/>
      <c r="Y35" s="98"/>
      <c r="Z35" s="98"/>
      <c r="AA35" s="98"/>
      <c r="AB35" s="98"/>
      <c r="AC35" s="98"/>
      <c r="AD35" s="98"/>
      <c r="AE35" s="98"/>
      <c r="AF35" s="97">
        <v>5982</v>
      </c>
      <c r="AG35" s="97"/>
      <c r="AH35" s="97"/>
      <c r="AI35" s="97"/>
      <c r="AJ35" s="97"/>
      <c r="AK35" s="97"/>
      <c r="AL35" s="97"/>
      <c r="AM35" s="97"/>
      <c r="AN35" s="98">
        <v>0.119463194472181</v>
      </c>
      <c r="AO35" s="98"/>
    </row>
    <row r="36" spans="2:41" s="1" customFormat="1" ht="8.5500000000000007" customHeight="1" x14ac:dyDescent="0.15">
      <c r="B36" s="95" t="s">
        <v>1066</v>
      </c>
      <c r="C36" s="95"/>
      <c r="D36" s="95"/>
      <c r="E36" s="95"/>
      <c r="F36" s="95"/>
      <c r="G36" s="95"/>
      <c r="H36" s="95"/>
      <c r="I36" s="95"/>
      <c r="J36" s="95"/>
      <c r="K36" s="105">
        <v>256458354.41999999</v>
      </c>
      <c r="L36" s="105"/>
      <c r="M36" s="105"/>
      <c r="N36" s="105"/>
      <c r="O36" s="105"/>
      <c r="P36" s="105"/>
      <c r="Q36" s="105"/>
      <c r="R36" s="105"/>
      <c r="S36" s="105"/>
      <c r="T36" s="105"/>
      <c r="U36" s="105"/>
      <c r="V36" s="98">
        <v>7.1105088588071699E-2</v>
      </c>
      <c r="W36" s="98"/>
      <c r="X36" s="98"/>
      <c r="Y36" s="98"/>
      <c r="Z36" s="98"/>
      <c r="AA36" s="98"/>
      <c r="AB36" s="98"/>
      <c r="AC36" s="98"/>
      <c r="AD36" s="98"/>
      <c r="AE36" s="98"/>
      <c r="AF36" s="97">
        <v>3625</v>
      </c>
      <c r="AG36" s="97"/>
      <c r="AH36" s="97"/>
      <c r="AI36" s="97"/>
      <c r="AJ36" s="97"/>
      <c r="AK36" s="97"/>
      <c r="AL36" s="97"/>
      <c r="AM36" s="97"/>
      <c r="AN36" s="98">
        <v>7.2392858569317403E-2</v>
      </c>
      <c r="AO36" s="98"/>
    </row>
    <row r="37" spans="2:41" s="1" customFormat="1" ht="8.5500000000000007" customHeight="1" x14ac:dyDescent="0.15">
      <c r="B37" s="95" t="s">
        <v>1067</v>
      </c>
      <c r="C37" s="95"/>
      <c r="D37" s="95"/>
      <c r="E37" s="95"/>
      <c r="F37" s="95"/>
      <c r="G37" s="95"/>
      <c r="H37" s="95"/>
      <c r="I37" s="95"/>
      <c r="J37" s="95"/>
      <c r="K37" s="105">
        <v>284705389.18000001</v>
      </c>
      <c r="L37" s="105"/>
      <c r="M37" s="105"/>
      <c r="N37" s="105"/>
      <c r="O37" s="105"/>
      <c r="P37" s="105"/>
      <c r="Q37" s="105"/>
      <c r="R37" s="105"/>
      <c r="S37" s="105"/>
      <c r="T37" s="105"/>
      <c r="U37" s="105"/>
      <c r="V37" s="98">
        <v>7.8936800342998104E-2</v>
      </c>
      <c r="W37" s="98"/>
      <c r="X37" s="98"/>
      <c r="Y37" s="98"/>
      <c r="Z37" s="98"/>
      <c r="AA37" s="98"/>
      <c r="AB37" s="98"/>
      <c r="AC37" s="98"/>
      <c r="AD37" s="98"/>
      <c r="AE37" s="98"/>
      <c r="AF37" s="97">
        <v>4815</v>
      </c>
      <c r="AG37" s="97"/>
      <c r="AH37" s="97"/>
      <c r="AI37" s="97"/>
      <c r="AJ37" s="97"/>
      <c r="AK37" s="97"/>
      <c r="AL37" s="97"/>
      <c r="AM37" s="97"/>
      <c r="AN37" s="98">
        <v>9.6157686623796798E-2</v>
      </c>
      <c r="AO37" s="98"/>
    </row>
    <row r="38" spans="2:41" s="1" customFormat="1" ht="8.5500000000000007" customHeight="1" x14ac:dyDescent="0.15">
      <c r="B38" s="95" t="s">
        <v>1068</v>
      </c>
      <c r="C38" s="95"/>
      <c r="D38" s="95"/>
      <c r="E38" s="95"/>
      <c r="F38" s="95"/>
      <c r="G38" s="95"/>
      <c r="H38" s="95"/>
      <c r="I38" s="95"/>
      <c r="J38" s="95"/>
      <c r="K38" s="105">
        <v>477425460.95999998</v>
      </c>
      <c r="L38" s="105"/>
      <c r="M38" s="105"/>
      <c r="N38" s="105"/>
      <c r="O38" s="105"/>
      <c r="P38" s="105"/>
      <c r="Q38" s="105"/>
      <c r="R38" s="105"/>
      <c r="S38" s="105"/>
      <c r="T38" s="105"/>
      <c r="U38" s="105"/>
      <c r="V38" s="98">
        <v>0.13236995056190101</v>
      </c>
      <c r="W38" s="98"/>
      <c r="X38" s="98"/>
      <c r="Y38" s="98"/>
      <c r="Z38" s="98"/>
      <c r="AA38" s="98"/>
      <c r="AB38" s="98"/>
      <c r="AC38" s="98"/>
      <c r="AD38" s="98"/>
      <c r="AE38" s="98"/>
      <c r="AF38" s="97">
        <v>10171</v>
      </c>
      <c r="AG38" s="97"/>
      <c r="AH38" s="97"/>
      <c r="AI38" s="97"/>
      <c r="AJ38" s="97"/>
      <c r="AK38" s="97"/>
      <c r="AL38" s="97"/>
      <c r="AM38" s="97"/>
      <c r="AN38" s="98">
        <v>0.20311938331269699</v>
      </c>
      <c r="AO38" s="98"/>
    </row>
    <row r="39" spans="2:41" s="1" customFormat="1" ht="8.5500000000000007" customHeight="1" x14ac:dyDescent="0.15">
      <c r="B39" s="95" t="s">
        <v>1069</v>
      </c>
      <c r="C39" s="95"/>
      <c r="D39" s="95"/>
      <c r="E39" s="95"/>
      <c r="F39" s="95"/>
      <c r="G39" s="95"/>
      <c r="H39" s="95"/>
      <c r="I39" s="95"/>
      <c r="J39" s="95"/>
      <c r="K39" s="105">
        <v>284434265.33999997</v>
      </c>
      <c r="L39" s="105"/>
      <c r="M39" s="105"/>
      <c r="N39" s="105"/>
      <c r="O39" s="105"/>
      <c r="P39" s="105"/>
      <c r="Q39" s="105"/>
      <c r="R39" s="105"/>
      <c r="S39" s="105"/>
      <c r="T39" s="105"/>
      <c r="U39" s="105"/>
      <c r="V39" s="98">
        <v>7.8861629133601605E-2</v>
      </c>
      <c r="W39" s="98"/>
      <c r="X39" s="98"/>
      <c r="Y39" s="98"/>
      <c r="Z39" s="98"/>
      <c r="AA39" s="98"/>
      <c r="AB39" s="98"/>
      <c r="AC39" s="98"/>
      <c r="AD39" s="98"/>
      <c r="AE39" s="98"/>
      <c r="AF39" s="97">
        <v>6783</v>
      </c>
      <c r="AG39" s="97"/>
      <c r="AH39" s="97"/>
      <c r="AI39" s="97"/>
      <c r="AJ39" s="97"/>
      <c r="AK39" s="97"/>
      <c r="AL39" s="97"/>
      <c r="AM39" s="97"/>
      <c r="AN39" s="98">
        <v>0.13545951991053201</v>
      </c>
      <c r="AO39" s="98"/>
    </row>
    <row r="40" spans="2:41" s="1" customFormat="1" ht="8.5500000000000007" customHeight="1" x14ac:dyDescent="0.15">
      <c r="B40" s="95" t="s">
        <v>1070</v>
      </c>
      <c r="C40" s="95"/>
      <c r="D40" s="95"/>
      <c r="E40" s="95"/>
      <c r="F40" s="95"/>
      <c r="G40" s="95"/>
      <c r="H40" s="95"/>
      <c r="I40" s="95"/>
      <c r="J40" s="95"/>
      <c r="K40" s="105">
        <v>27195135.010000002</v>
      </c>
      <c r="L40" s="105"/>
      <c r="M40" s="105"/>
      <c r="N40" s="105"/>
      <c r="O40" s="105"/>
      <c r="P40" s="105"/>
      <c r="Q40" s="105"/>
      <c r="R40" s="105"/>
      <c r="S40" s="105"/>
      <c r="T40" s="105"/>
      <c r="U40" s="105"/>
      <c r="V40" s="98">
        <v>7.5400643056603104E-3</v>
      </c>
      <c r="W40" s="98"/>
      <c r="X40" s="98"/>
      <c r="Y40" s="98"/>
      <c r="Z40" s="98"/>
      <c r="AA40" s="98"/>
      <c r="AB40" s="98"/>
      <c r="AC40" s="98"/>
      <c r="AD40" s="98"/>
      <c r="AE40" s="98"/>
      <c r="AF40" s="97">
        <v>894</v>
      </c>
      <c r="AG40" s="97"/>
      <c r="AH40" s="97"/>
      <c r="AI40" s="97"/>
      <c r="AJ40" s="97"/>
      <c r="AK40" s="97"/>
      <c r="AL40" s="97"/>
      <c r="AM40" s="97"/>
      <c r="AN40" s="98">
        <v>1.7853576706474399E-2</v>
      </c>
      <c r="AO40" s="98"/>
    </row>
    <row r="41" spans="2:41" s="1" customFormat="1" ht="8.5500000000000007" customHeight="1" x14ac:dyDescent="0.15">
      <c r="B41" s="95" t="s">
        <v>1071</v>
      </c>
      <c r="C41" s="95"/>
      <c r="D41" s="95"/>
      <c r="E41" s="95"/>
      <c r="F41" s="95"/>
      <c r="G41" s="95"/>
      <c r="H41" s="95"/>
      <c r="I41" s="95"/>
      <c r="J41" s="95"/>
      <c r="K41" s="105">
        <v>4031803.18</v>
      </c>
      <c r="L41" s="105"/>
      <c r="M41" s="105"/>
      <c r="N41" s="105"/>
      <c r="O41" s="105"/>
      <c r="P41" s="105"/>
      <c r="Q41" s="105"/>
      <c r="R41" s="105"/>
      <c r="S41" s="105"/>
      <c r="T41" s="105"/>
      <c r="U41" s="105"/>
      <c r="V41" s="98">
        <v>1.11784902828345E-3</v>
      </c>
      <c r="W41" s="98"/>
      <c r="X41" s="98"/>
      <c r="Y41" s="98"/>
      <c r="Z41" s="98"/>
      <c r="AA41" s="98"/>
      <c r="AB41" s="98"/>
      <c r="AC41" s="98"/>
      <c r="AD41" s="98"/>
      <c r="AE41" s="98"/>
      <c r="AF41" s="97">
        <v>126</v>
      </c>
      <c r="AG41" s="97"/>
      <c r="AH41" s="97"/>
      <c r="AI41" s="97"/>
      <c r="AJ41" s="97"/>
      <c r="AK41" s="97"/>
      <c r="AL41" s="97"/>
      <c r="AM41" s="97"/>
      <c r="AN41" s="98">
        <v>2.5162759116507602E-3</v>
      </c>
      <c r="AO41" s="98"/>
    </row>
    <row r="42" spans="2:41" s="1" customFormat="1" ht="8.5500000000000007" customHeight="1" x14ac:dyDescent="0.15">
      <c r="B42" s="95" t="s">
        <v>1072</v>
      </c>
      <c r="C42" s="95"/>
      <c r="D42" s="95"/>
      <c r="E42" s="95"/>
      <c r="F42" s="95"/>
      <c r="G42" s="95"/>
      <c r="H42" s="95"/>
      <c r="I42" s="95"/>
      <c r="J42" s="95"/>
      <c r="K42" s="105">
        <v>1888246.95</v>
      </c>
      <c r="L42" s="105"/>
      <c r="M42" s="105"/>
      <c r="N42" s="105"/>
      <c r="O42" s="105"/>
      <c r="P42" s="105"/>
      <c r="Q42" s="105"/>
      <c r="R42" s="105"/>
      <c r="S42" s="105"/>
      <c r="T42" s="105"/>
      <c r="U42" s="105"/>
      <c r="V42" s="98">
        <v>5.2353126479172201E-4</v>
      </c>
      <c r="W42" s="98"/>
      <c r="X42" s="98"/>
      <c r="Y42" s="98"/>
      <c r="Z42" s="98"/>
      <c r="AA42" s="98"/>
      <c r="AB42" s="98"/>
      <c r="AC42" s="98"/>
      <c r="AD42" s="98"/>
      <c r="AE42" s="98"/>
      <c r="AF42" s="97">
        <v>62</v>
      </c>
      <c r="AG42" s="97"/>
      <c r="AH42" s="97"/>
      <c r="AI42" s="97"/>
      <c r="AJ42" s="97"/>
      <c r="AK42" s="97"/>
      <c r="AL42" s="97"/>
      <c r="AM42" s="97"/>
      <c r="AN42" s="98">
        <v>1.2381675120821201E-3</v>
      </c>
      <c r="AO42" s="98"/>
    </row>
    <row r="43" spans="2:41" s="1" customFormat="1" ht="8.5500000000000007" customHeight="1" x14ac:dyDescent="0.15">
      <c r="B43" s="95" t="s">
        <v>1073</v>
      </c>
      <c r="C43" s="95"/>
      <c r="D43" s="95"/>
      <c r="E43" s="95"/>
      <c r="F43" s="95"/>
      <c r="G43" s="95"/>
      <c r="H43" s="95"/>
      <c r="I43" s="95"/>
      <c r="J43" s="95"/>
      <c r="K43" s="105">
        <v>3395404.39</v>
      </c>
      <c r="L43" s="105"/>
      <c r="M43" s="105"/>
      <c r="N43" s="105"/>
      <c r="O43" s="105"/>
      <c r="P43" s="105"/>
      <c r="Q43" s="105"/>
      <c r="R43" s="105"/>
      <c r="S43" s="105"/>
      <c r="T43" s="105"/>
      <c r="U43" s="105"/>
      <c r="V43" s="98">
        <v>9.4140247639540396E-4</v>
      </c>
      <c r="W43" s="98"/>
      <c r="X43" s="98"/>
      <c r="Y43" s="98"/>
      <c r="Z43" s="98"/>
      <c r="AA43" s="98"/>
      <c r="AB43" s="98"/>
      <c r="AC43" s="98"/>
      <c r="AD43" s="98"/>
      <c r="AE43" s="98"/>
      <c r="AF43" s="97">
        <v>171</v>
      </c>
      <c r="AG43" s="97"/>
      <c r="AH43" s="97"/>
      <c r="AI43" s="97"/>
      <c r="AJ43" s="97"/>
      <c r="AK43" s="97"/>
      <c r="AL43" s="97"/>
      <c r="AM43" s="97"/>
      <c r="AN43" s="98">
        <v>3.4149458800974601E-3</v>
      </c>
      <c r="AO43" s="98"/>
    </row>
    <row r="44" spans="2:41" s="1" customFormat="1" ht="8.5500000000000007" customHeight="1" x14ac:dyDescent="0.15">
      <c r="B44" s="95" t="s">
        <v>1074</v>
      </c>
      <c r="C44" s="95"/>
      <c r="D44" s="95"/>
      <c r="E44" s="95"/>
      <c r="F44" s="95"/>
      <c r="G44" s="95"/>
      <c r="H44" s="95"/>
      <c r="I44" s="95"/>
      <c r="J44" s="95"/>
      <c r="K44" s="105">
        <v>8154077.5099999998</v>
      </c>
      <c r="L44" s="105"/>
      <c r="M44" s="105"/>
      <c r="N44" s="105"/>
      <c r="O44" s="105"/>
      <c r="P44" s="105"/>
      <c r="Q44" s="105"/>
      <c r="R44" s="105"/>
      <c r="S44" s="105"/>
      <c r="T44" s="105"/>
      <c r="U44" s="105"/>
      <c r="V44" s="98">
        <v>2.2607818919130498E-3</v>
      </c>
      <c r="W44" s="98"/>
      <c r="X44" s="98"/>
      <c r="Y44" s="98"/>
      <c r="Z44" s="98"/>
      <c r="AA44" s="98"/>
      <c r="AB44" s="98"/>
      <c r="AC44" s="98"/>
      <c r="AD44" s="98"/>
      <c r="AE44" s="98"/>
      <c r="AF44" s="97">
        <v>265</v>
      </c>
      <c r="AG44" s="97"/>
      <c r="AH44" s="97"/>
      <c r="AI44" s="97"/>
      <c r="AJ44" s="97"/>
      <c r="AK44" s="97"/>
      <c r="AL44" s="97"/>
      <c r="AM44" s="97"/>
      <c r="AN44" s="98">
        <v>5.2921675919638898E-3</v>
      </c>
      <c r="AO44" s="98"/>
    </row>
    <row r="45" spans="2:41" s="1" customFormat="1" ht="8.5500000000000007" customHeight="1" x14ac:dyDescent="0.15">
      <c r="B45" s="95" t="s">
        <v>1075</v>
      </c>
      <c r="C45" s="95"/>
      <c r="D45" s="95"/>
      <c r="E45" s="95"/>
      <c r="F45" s="95"/>
      <c r="G45" s="95"/>
      <c r="H45" s="95"/>
      <c r="I45" s="95"/>
      <c r="J45" s="95"/>
      <c r="K45" s="105">
        <v>5673826.6900000004</v>
      </c>
      <c r="L45" s="105"/>
      <c r="M45" s="105"/>
      <c r="N45" s="105"/>
      <c r="O45" s="105"/>
      <c r="P45" s="105"/>
      <c r="Q45" s="105"/>
      <c r="R45" s="105"/>
      <c r="S45" s="105"/>
      <c r="T45" s="105"/>
      <c r="U45" s="105"/>
      <c r="V45" s="98">
        <v>1.57311291471951E-3</v>
      </c>
      <c r="W45" s="98"/>
      <c r="X45" s="98"/>
      <c r="Y45" s="98"/>
      <c r="Z45" s="98"/>
      <c r="AA45" s="98"/>
      <c r="AB45" s="98"/>
      <c r="AC45" s="98"/>
      <c r="AD45" s="98"/>
      <c r="AE45" s="98"/>
      <c r="AF45" s="97">
        <v>160</v>
      </c>
      <c r="AG45" s="97"/>
      <c r="AH45" s="97"/>
      <c r="AI45" s="97"/>
      <c r="AJ45" s="97"/>
      <c r="AK45" s="97"/>
      <c r="AL45" s="97"/>
      <c r="AM45" s="97"/>
      <c r="AN45" s="98">
        <v>3.1952709989216E-3</v>
      </c>
      <c r="AO45" s="98"/>
    </row>
    <row r="46" spans="2:41" s="1" customFormat="1" ht="8.5500000000000007" customHeight="1" x14ac:dyDescent="0.15">
      <c r="B46" s="95" t="s">
        <v>1076</v>
      </c>
      <c r="C46" s="95"/>
      <c r="D46" s="95"/>
      <c r="E46" s="95"/>
      <c r="F46" s="95"/>
      <c r="G46" s="95"/>
      <c r="H46" s="95"/>
      <c r="I46" s="95"/>
      <c r="J46" s="95"/>
      <c r="K46" s="105">
        <v>1249721.24</v>
      </c>
      <c r="L46" s="105"/>
      <c r="M46" s="105"/>
      <c r="N46" s="105"/>
      <c r="O46" s="105"/>
      <c r="P46" s="105"/>
      <c r="Q46" s="105"/>
      <c r="R46" s="105"/>
      <c r="S46" s="105"/>
      <c r="T46" s="105"/>
      <c r="U46" s="105"/>
      <c r="V46" s="98">
        <v>3.4649500766532697E-4</v>
      </c>
      <c r="W46" s="98"/>
      <c r="X46" s="98"/>
      <c r="Y46" s="98"/>
      <c r="Z46" s="98"/>
      <c r="AA46" s="98"/>
      <c r="AB46" s="98"/>
      <c r="AC46" s="98"/>
      <c r="AD46" s="98"/>
      <c r="AE46" s="98"/>
      <c r="AF46" s="97">
        <v>27</v>
      </c>
      <c r="AG46" s="97"/>
      <c r="AH46" s="97"/>
      <c r="AI46" s="97"/>
      <c r="AJ46" s="97"/>
      <c r="AK46" s="97"/>
      <c r="AL46" s="97"/>
      <c r="AM46" s="97"/>
      <c r="AN46" s="98">
        <v>5.3920198106801904E-4</v>
      </c>
      <c r="AO46" s="98"/>
    </row>
    <row r="47" spans="2:41" s="1" customFormat="1" ht="8.5500000000000007" customHeight="1" x14ac:dyDescent="0.15">
      <c r="B47" s="95" t="s">
        <v>1077</v>
      </c>
      <c r="C47" s="95"/>
      <c r="D47" s="95"/>
      <c r="E47" s="95"/>
      <c r="F47" s="95"/>
      <c r="G47" s="95"/>
      <c r="H47" s="95"/>
      <c r="I47" s="95"/>
      <c r="J47" s="95"/>
      <c r="K47" s="105">
        <v>245873.28</v>
      </c>
      <c r="L47" s="105"/>
      <c r="M47" s="105"/>
      <c r="N47" s="105"/>
      <c r="O47" s="105"/>
      <c r="P47" s="105"/>
      <c r="Q47" s="105"/>
      <c r="R47" s="105"/>
      <c r="S47" s="105"/>
      <c r="T47" s="105"/>
      <c r="U47" s="105"/>
      <c r="V47" s="98">
        <v>6.8170293751508205E-5</v>
      </c>
      <c r="W47" s="98"/>
      <c r="X47" s="98"/>
      <c r="Y47" s="98"/>
      <c r="Z47" s="98"/>
      <c r="AA47" s="98"/>
      <c r="AB47" s="98"/>
      <c r="AC47" s="98"/>
      <c r="AD47" s="98"/>
      <c r="AE47" s="98"/>
      <c r="AF47" s="97">
        <v>10</v>
      </c>
      <c r="AG47" s="97"/>
      <c r="AH47" s="97"/>
      <c r="AI47" s="97"/>
      <c r="AJ47" s="97"/>
      <c r="AK47" s="97"/>
      <c r="AL47" s="97"/>
      <c r="AM47" s="97"/>
      <c r="AN47" s="98">
        <v>1.997044374326E-4</v>
      </c>
      <c r="AO47" s="98"/>
    </row>
    <row r="48" spans="2:41" s="1" customFormat="1" ht="8.5500000000000007" customHeight="1" x14ac:dyDescent="0.15">
      <c r="B48" s="95" t="s">
        <v>1078</v>
      </c>
      <c r="C48" s="95"/>
      <c r="D48" s="95"/>
      <c r="E48" s="95"/>
      <c r="F48" s="95"/>
      <c r="G48" s="95"/>
      <c r="H48" s="95"/>
      <c r="I48" s="95"/>
      <c r="J48" s="95"/>
      <c r="K48" s="105">
        <v>901526.99</v>
      </c>
      <c r="L48" s="105"/>
      <c r="M48" s="105"/>
      <c r="N48" s="105"/>
      <c r="O48" s="105"/>
      <c r="P48" s="105"/>
      <c r="Q48" s="105"/>
      <c r="R48" s="105"/>
      <c r="S48" s="105"/>
      <c r="T48" s="105"/>
      <c r="U48" s="105"/>
      <c r="V48" s="98">
        <v>2.4995542310743499E-4</v>
      </c>
      <c r="W48" s="98"/>
      <c r="X48" s="98"/>
      <c r="Y48" s="98"/>
      <c r="Z48" s="98"/>
      <c r="AA48" s="98"/>
      <c r="AB48" s="98"/>
      <c r="AC48" s="98"/>
      <c r="AD48" s="98"/>
      <c r="AE48" s="98"/>
      <c r="AF48" s="97">
        <v>31</v>
      </c>
      <c r="AG48" s="97"/>
      <c r="AH48" s="97"/>
      <c r="AI48" s="97"/>
      <c r="AJ48" s="97"/>
      <c r="AK48" s="97"/>
      <c r="AL48" s="97"/>
      <c r="AM48" s="97"/>
      <c r="AN48" s="98">
        <v>6.1908375604105895E-4</v>
      </c>
      <c r="AO48" s="98"/>
    </row>
    <row r="49" spans="2:44" s="1" customFormat="1" ht="8.5500000000000007" customHeight="1" x14ac:dyDescent="0.15">
      <c r="B49" s="95" t="s">
        <v>1079</v>
      </c>
      <c r="C49" s="95"/>
      <c r="D49" s="95"/>
      <c r="E49" s="95"/>
      <c r="F49" s="95"/>
      <c r="G49" s="95"/>
      <c r="H49" s="95"/>
      <c r="I49" s="95"/>
      <c r="J49" s="95"/>
      <c r="K49" s="105">
        <v>1820758.19</v>
      </c>
      <c r="L49" s="105"/>
      <c r="M49" s="105"/>
      <c r="N49" s="105"/>
      <c r="O49" s="105"/>
      <c r="P49" s="105"/>
      <c r="Q49" s="105"/>
      <c r="R49" s="105"/>
      <c r="S49" s="105"/>
      <c r="T49" s="105"/>
      <c r="U49" s="105"/>
      <c r="V49" s="98">
        <v>5.0481947718257296E-4</v>
      </c>
      <c r="W49" s="98"/>
      <c r="X49" s="98"/>
      <c r="Y49" s="98"/>
      <c r="Z49" s="98"/>
      <c r="AA49" s="98"/>
      <c r="AB49" s="98"/>
      <c r="AC49" s="98"/>
      <c r="AD49" s="98"/>
      <c r="AE49" s="98"/>
      <c r="AF49" s="97">
        <v>94</v>
      </c>
      <c r="AG49" s="97"/>
      <c r="AH49" s="97"/>
      <c r="AI49" s="97"/>
      <c r="AJ49" s="97"/>
      <c r="AK49" s="97"/>
      <c r="AL49" s="97"/>
      <c r="AM49" s="97"/>
      <c r="AN49" s="98">
        <v>1.87722171186644E-3</v>
      </c>
      <c r="AO49" s="98"/>
    </row>
    <row r="50" spans="2:44" s="1" customFormat="1" ht="8.5500000000000007" customHeight="1" x14ac:dyDescent="0.15">
      <c r="B50" s="95" t="s">
        <v>1080</v>
      </c>
      <c r="C50" s="95"/>
      <c r="D50" s="95"/>
      <c r="E50" s="95"/>
      <c r="F50" s="95"/>
      <c r="G50" s="95"/>
      <c r="H50" s="95"/>
      <c r="I50" s="95"/>
      <c r="J50" s="95"/>
      <c r="K50" s="105">
        <v>530227.77</v>
      </c>
      <c r="L50" s="105"/>
      <c r="M50" s="105"/>
      <c r="N50" s="105"/>
      <c r="O50" s="105"/>
      <c r="P50" s="105"/>
      <c r="Q50" s="105"/>
      <c r="R50" s="105"/>
      <c r="S50" s="105"/>
      <c r="T50" s="105"/>
      <c r="U50" s="105"/>
      <c r="V50" s="98">
        <v>1.4700980454690799E-4</v>
      </c>
      <c r="W50" s="98"/>
      <c r="X50" s="98"/>
      <c r="Y50" s="98"/>
      <c r="Z50" s="98"/>
      <c r="AA50" s="98"/>
      <c r="AB50" s="98"/>
      <c r="AC50" s="98"/>
      <c r="AD50" s="98"/>
      <c r="AE50" s="98"/>
      <c r="AF50" s="97">
        <v>36</v>
      </c>
      <c r="AG50" s="97"/>
      <c r="AH50" s="97"/>
      <c r="AI50" s="97"/>
      <c r="AJ50" s="97"/>
      <c r="AK50" s="97"/>
      <c r="AL50" s="97"/>
      <c r="AM50" s="97"/>
      <c r="AN50" s="98">
        <v>7.18935974757359E-4</v>
      </c>
      <c r="AO50" s="98"/>
    </row>
    <row r="51" spans="2:44" s="1" customFormat="1" ht="8.5500000000000007" customHeight="1" x14ac:dyDescent="0.15">
      <c r="B51" s="95" t="s">
        <v>1081</v>
      </c>
      <c r="C51" s="95"/>
      <c r="D51" s="95"/>
      <c r="E51" s="95"/>
      <c r="F51" s="95"/>
      <c r="G51" s="95"/>
      <c r="H51" s="95"/>
      <c r="I51" s="95"/>
      <c r="J51" s="95"/>
      <c r="K51" s="105">
        <v>195061.05</v>
      </c>
      <c r="L51" s="105"/>
      <c r="M51" s="105"/>
      <c r="N51" s="105"/>
      <c r="O51" s="105"/>
      <c r="P51" s="105"/>
      <c r="Q51" s="105"/>
      <c r="R51" s="105"/>
      <c r="S51" s="105"/>
      <c r="T51" s="105"/>
      <c r="U51" s="105"/>
      <c r="V51" s="98">
        <v>5.4082204776288098E-5</v>
      </c>
      <c r="W51" s="98"/>
      <c r="X51" s="98"/>
      <c r="Y51" s="98"/>
      <c r="Z51" s="98"/>
      <c r="AA51" s="98"/>
      <c r="AB51" s="98"/>
      <c r="AC51" s="98"/>
      <c r="AD51" s="98"/>
      <c r="AE51" s="98"/>
      <c r="AF51" s="97">
        <v>6</v>
      </c>
      <c r="AG51" s="97"/>
      <c r="AH51" s="97"/>
      <c r="AI51" s="97"/>
      <c r="AJ51" s="97"/>
      <c r="AK51" s="97"/>
      <c r="AL51" s="97"/>
      <c r="AM51" s="97"/>
      <c r="AN51" s="98">
        <v>1.1982266245956001E-4</v>
      </c>
      <c r="AO51" s="98"/>
    </row>
    <row r="52" spans="2:44" s="1" customFormat="1" ht="8.5500000000000007" customHeight="1" x14ac:dyDescent="0.15">
      <c r="B52" s="95" t="s">
        <v>1082</v>
      </c>
      <c r="C52" s="95"/>
      <c r="D52" s="95"/>
      <c r="E52" s="95"/>
      <c r="F52" s="95"/>
      <c r="G52" s="95"/>
      <c r="H52" s="95"/>
      <c r="I52" s="95"/>
      <c r="J52" s="95"/>
      <c r="K52" s="105">
        <v>250000</v>
      </c>
      <c r="L52" s="105"/>
      <c r="M52" s="105"/>
      <c r="N52" s="105"/>
      <c r="O52" s="105"/>
      <c r="P52" s="105"/>
      <c r="Q52" s="105"/>
      <c r="R52" s="105"/>
      <c r="S52" s="105"/>
      <c r="T52" s="105"/>
      <c r="U52" s="105"/>
      <c r="V52" s="98">
        <v>6.9314459211985299E-5</v>
      </c>
      <c r="W52" s="98"/>
      <c r="X52" s="98"/>
      <c r="Y52" s="98"/>
      <c r="Z52" s="98"/>
      <c r="AA52" s="98"/>
      <c r="AB52" s="98"/>
      <c r="AC52" s="98"/>
      <c r="AD52" s="98"/>
      <c r="AE52" s="98"/>
      <c r="AF52" s="97">
        <v>2</v>
      </c>
      <c r="AG52" s="97"/>
      <c r="AH52" s="97"/>
      <c r="AI52" s="97"/>
      <c r="AJ52" s="97"/>
      <c r="AK52" s="97"/>
      <c r="AL52" s="97"/>
      <c r="AM52" s="97"/>
      <c r="AN52" s="98">
        <v>3.9940887486519997E-5</v>
      </c>
      <c r="AO52" s="98"/>
    </row>
    <row r="53" spans="2:44" s="1" customFormat="1" ht="8.5500000000000007" customHeight="1" x14ac:dyDescent="0.15">
      <c r="B53" s="95" t="s">
        <v>1083</v>
      </c>
      <c r="C53" s="95"/>
      <c r="D53" s="95"/>
      <c r="E53" s="95"/>
      <c r="F53" s="95"/>
      <c r="G53" s="95"/>
      <c r="H53" s="95"/>
      <c r="I53" s="95"/>
      <c r="J53" s="95"/>
      <c r="K53" s="105">
        <v>1164.73</v>
      </c>
      <c r="L53" s="105"/>
      <c r="M53" s="105"/>
      <c r="N53" s="105"/>
      <c r="O53" s="105"/>
      <c r="P53" s="105"/>
      <c r="Q53" s="105"/>
      <c r="R53" s="105"/>
      <c r="S53" s="105"/>
      <c r="T53" s="105"/>
      <c r="U53" s="105"/>
      <c r="V53" s="98">
        <v>3.2293052031190202E-7</v>
      </c>
      <c r="W53" s="98"/>
      <c r="X53" s="98"/>
      <c r="Y53" s="98"/>
      <c r="Z53" s="98"/>
      <c r="AA53" s="98"/>
      <c r="AB53" s="98"/>
      <c r="AC53" s="98"/>
      <c r="AD53" s="98"/>
      <c r="AE53" s="98"/>
      <c r="AF53" s="97">
        <v>1</v>
      </c>
      <c r="AG53" s="97"/>
      <c r="AH53" s="97"/>
      <c r="AI53" s="97"/>
      <c r="AJ53" s="97"/>
      <c r="AK53" s="97"/>
      <c r="AL53" s="97"/>
      <c r="AM53" s="97"/>
      <c r="AN53" s="98">
        <v>1.9970443743259999E-5</v>
      </c>
      <c r="AO53" s="98"/>
    </row>
    <row r="54" spans="2:44" s="1" customFormat="1" ht="8.5500000000000007" customHeight="1" x14ac:dyDescent="0.15">
      <c r="B54" s="95" t="s">
        <v>1084</v>
      </c>
      <c r="C54" s="95"/>
      <c r="D54" s="95"/>
      <c r="E54" s="95"/>
      <c r="F54" s="95"/>
      <c r="G54" s="95"/>
      <c r="H54" s="95"/>
      <c r="I54" s="95"/>
      <c r="J54" s="95"/>
      <c r="K54" s="105">
        <v>27995.94</v>
      </c>
      <c r="L54" s="105"/>
      <c r="M54" s="105"/>
      <c r="N54" s="105"/>
      <c r="O54" s="105"/>
      <c r="P54" s="105"/>
      <c r="Q54" s="105"/>
      <c r="R54" s="105"/>
      <c r="S54" s="105"/>
      <c r="T54" s="105"/>
      <c r="U54" s="105"/>
      <c r="V54" s="98">
        <v>7.7620937649247504E-6</v>
      </c>
      <c r="W54" s="98"/>
      <c r="X54" s="98"/>
      <c r="Y54" s="98"/>
      <c r="Z54" s="98"/>
      <c r="AA54" s="98"/>
      <c r="AB54" s="98"/>
      <c r="AC54" s="98"/>
      <c r="AD54" s="98"/>
      <c r="AE54" s="98"/>
      <c r="AF54" s="97">
        <v>3</v>
      </c>
      <c r="AG54" s="97"/>
      <c r="AH54" s="97"/>
      <c r="AI54" s="97"/>
      <c r="AJ54" s="97"/>
      <c r="AK54" s="97"/>
      <c r="AL54" s="97"/>
      <c r="AM54" s="97"/>
      <c r="AN54" s="98">
        <v>5.9911331229779901E-5</v>
      </c>
      <c r="AO54" s="98"/>
    </row>
    <row r="55" spans="2:44" s="1" customFormat="1" ht="10.199999999999999" customHeight="1" x14ac:dyDescent="0.15">
      <c r="B55" s="101"/>
      <c r="C55" s="101"/>
      <c r="D55" s="101"/>
      <c r="E55" s="101"/>
      <c r="F55" s="101"/>
      <c r="G55" s="101"/>
      <c r="H55" s="101"/>
      <c r="I55" s="101"/>
      <c r="J55" s="101"/>
      <c r="K55" s="106">
        <v>3606751071.02</v>
      </c>
      <c r="L55" s="106"/>
      <c r="M55" s="106"/>
      <c r="N55" s="106"/>
      <c r="O55" s="106"/>
      <c r="P55" s="106"/>
      <c r="Q55" s="106"/>
      <c r="R55" s="106"/>
      <c r="S55" s="106"/>
      <c r="T55" s="106"/>
      <c r="U55" s="106"/>
      <c r="V55" s="100">
        <v>1</v>
      </c>
      <c r="W55" s="100"/>
      <c r="X55" s="100"/>
      <c r="Y55" s="100"/>
      <c r="Z55" s="100"/>
      <c r="AA55" s="100"/>
      <c r="AB55" s="100"/>
      <c r="AC55" s="100"/>
      <c r="AD55" s="100"/>
      <c r="AE55" s="100"/>
      <c r="AF55" s="99">
        <v>50074</v>
      </c>
      <c r="AG55" s="99"/>
      <c r="AH55" s="99"/>
      <c r="AI55" s="99"/>
      <c r="AJ55" s="99"/>
      <c r="AK55" s="99"/>
      <c r="AL55" s="99"/>
      <c r="AM55" s="99"/>
      <c r="AN55" s="100">
        <v>1</v>
      </c>
      <c r="AO55" s="100"/>
    </row>
    <row r="56" spans="2:44" s="1" customFormat="1" ht="6.3" customHeight="1" x14ac:dyDescent="0.15"/>
    <row r="57" spans="2:44" s="1" customFormat="1" ht="15.3" customHeight="1" x14ac:dyDescent="0.15">
      <c r="B57" s="86" t="s">
        <v>1174</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row>
    <row r="58" spans="2:44" s="1" customFormat="1" ht="7.65" customHeight="1" x14ac:dyDescent="0.15"/>
    <row r="59" spans="2:44" s="1" customFormat="1" ht="10.65" customHeight="1" x14ac:dyDescent="0.15">
      <c r="B59" s="84" t="s">
        <v>1060</v>
      </c>
      <c r="C59" s="84"/>
      <c r="D59" s="84"/>
      <c r="E59" s="84"/>
      <c r="F59" s="84"/>
      <c r="G59" s="84"/>
      <c r="H59" s="84"/>
      <c r="I59" s="84"/>
      <c r="J59" s="84"/>
      <c r="K59" s="84"/>
      <c r="L59" s="84" t="s">
        <v>1057</v>
      </c>
      <c r="M59" s="84"/>
      <c r="N59" s="84"/>
      <c r="O59" s="84"/>
      <c r="P59" s="84"/>
      <c r="Q59" s="84"/>
      <c r="R59" s="84"/>
      <c r="S59" s="84"/>
      <c r="T59" s="84"/>
      <c r="U59" s="84"/>
      <c r="V59" s="84" t="s">
        <v>1058</v>
      </c>
      <c r="W59" s="84"/>
      <c r="X59" s="84"/>
      <c r="Y59" s="84"/>
      <c r="Z59" s="84"/>
      <c r="AA59" s="84"/>
      <c r="AB59" s="84"/>
      <c r="AC59" s="84"/>
      <c r="AD59" s="84"/>
      <c r="AE59" s="84"/>
      <c r="AF59" s="84" t="s">
        <v>1059</v>
      </c>
      <c r="AG59" s="84"/>
      <c r="AH59" s="84"/>
      <c r="AI59" s="84"/>
      <c r="AJ59" s="84"/>
      <c r="AK59" s="84" t="s">
        <v>1058</v>
      </c>
      <c r="AL59" s="84"/>
      <c r="AM59" s="84"/>
      <c r="AN59" s="84"/>
      <c r="AO59" s="84"/>
      <c r="AP59" s="84"/>
      <c r="AQ59" s="84"/>
    </row>
    <row r="60" spans="2:44" s="1" customFormat="1" ht="8.5500000000000007" customHeight="1" x14ac:dyDescent="0.15">
      <c r="B60" s="95" t="s">
        <v>1085</v>
      </c>
      <c r="C60" s="95"/>
      <c r="D60" s="95"/>
      <c r="E60" s="95"/>
      <c r="F60" s="95"/>
      <c r="G60" s="95"/>
      <c r="H60" s="95"/>
      <c r="I60" s="95"/>
      <c r="J60" s="95"/>
      <c r="K60" s="95"/>
      <c r="L60" s="105">
        <v>0</v>
      </c>
      <c r="M60" s="105"/>
      <c r="N60" s="105"/>
      <c r="O60" s="105"/>
      <c r="P60" s="105"/>
      <c r="Q60" s="105"/>
      <c r="R60" s="105"/>
      <c r="S60" s="105"/>
      <c r="T60" s="105"/>
      <c r="U60" s="105"/>
      <c r="V60" s="98">
        <v>0</v>
      </c>
      <c r="W60" s="98"/>
      <c r="X60" s="98"/>
      <c r="Y60" s="98"/>
      <c r="Z60" s="98"/>
      <c r="AA60" s="98"/>
      <c r="AB60" s="98"/>
      <c r="AC60" s="98"/>
      <c r="AD60" s="98"/>
      <c r="AE60" s="98"/>
      <c r="AF60" s="97">
        <v>171</v>
      </c>
      <c r="AG60" s="97"/>
      <c r="AH60" s="97"/>
      <c r="AI60" s="97"/>
      <c r="AJ60" s="97"/>
      <c r="AK60" s="98">
        <v>3.4149458800974601E-3</v>
      </c>
      <c r="AL60" s="98"/>
      <c r="AM60" s="98"/>
      <c r="AN60" s="98"/>
      <c r="AO60" s="98"/>
      <c r="AP60" s="98"/>
      <c r="AQ60" s="98"/>
    </row>
    <row r="61" spans="2:44" s="1" customFormat="1" ht="8.5500000000000007" customHeight="1" x14ac:dyDescent="0.15">
      <c r="B61" s="95" t="s">
        <v>1061</v>
      </c>
      <c r="C61" s="95"/>
      <c r="D61" s="95"/>
      <c r="E61" s="95"/>
      <c r="F61" s="95"/>
      <c r="G61" s="95"/>
      <c r="H61" s="95"/>
      <c r="I61" s="95"/>
      <c r="J61" s="95"/>
      <c r="K61" s="95"/>
      <c r="L61" s="105">
        <v>21797631.329999998</v>
      </c>
      <c r="M61" s="105"/>
      <c r="N61" s="105"/>
      <c r="O61" s="105"/>
      <c r="P61" s="105"/>
      <c r="Q61" s="105"/>
      <c r="R61" s="105"/>
      <c r="S61" s="105"/>
      <c r="T61" s="105"/>
      <c r="U61" s="105"/>
      <c r="V61" s="98">
        <v>6.0435641109646996E-3</v>
      </c>
      <c r="W61" s="98"/>
      <c r="X61" s="98"/>
      <c r="Y61" s="98"/>
      <c r="Z61" s="98"/>
      <c r="AA61" s="98"/>
      <c r="AB61" s="98"/>
      <c r="AC61" s="98"/>
      <c r="AD61" s="98"/>
      <c r="AE61" s="98"/>
      <c r="AF61" s="97">
        <v>1117</v>
      </c>
      <c r="AG61" s="97"/>
      <c r="AH61" s="97"/>
      <c r="AI61" s="97"/>
      <c r="AJ61" s="97"/>
      <c r="AK61" s="98">
        <v>2.2306985661221398E-2</v>
      </c>
      <c r="AL61" s="98"/>
      <c r="AM61" s="98"/>
      <c r="AN61" s="98"/>
      <c r="AO61" s="98"/>
      <c r="AP61" s="98"/>
      <c r="AQ61" s="98"/>
    </row>
    <row r="62" spans="2:44" s="1" customFormat="1" ht="8.5500000000000007" customHeight="1" x14ac:dyDescent="0.15">
      <c r="B62" s="95" t="s">
        <v>1062</v>
      </c>
      <c r="C62" s="95"/>
      <c r="D62" s="95"/>
      <c r="E62" s="95"/>
      <c r="F62" s="95"/>
      <c r="G62" s="95"/>
      <c r="H62" s="95"/>
      <c r="I62" s="95"/>
      <c r="J62" s="95"/>
      <c r="K62" s="95"/>
      <c r="L62" s="105">
        <v>48029676.860000104</v>
      </c>
      <c r="M62" s="105"/>
      <c r="N62" s="105"/>
      <c r="O62" s="105"/>
      <c r="P62" s="105"/>
      <c r="Q62" s="105"/>
      <c r="R62" s="105"/>
      <c r="S62" s="105"/>
      <c r="T62" s="105"/>
      <c r="U62" s="105"/>
      <c r="V62" s="98">
        <v>1.3316604310709201E-2</v>
      </c>
      <c r="W62" s="98"/>
      <c r="X62" s="98"/>
      <c r="Y62" s="98"/>
      <c r="Z62" s="98"/>
      <c r="AA62" s="98"/>
      <c r="AB62" s="98"/>
      <c r="AC62" s="98"/>
      <c r="AD62" s="98"/>
      <c r="AE62" s="98"/>
      <c r="AF62" s="97">
        <v>3014</v>
      </c>
      <c r="AG62" s="97"/>
      <c r="AH62" s="97"/>
      <c r="AI62" s="97"/>
      <c r="AJ62" s="97"/>
      <c r="AK62" s="98">
        <v>6.0190917442185597E-2</v>
      </c>
      <c r="AL62" s="98"/>
      <c r="AM62" s="98"/>
      <c r="AN62" s="98"/>
      <c r="AO62" s="98"/>
      <c r="AP62" s="98"/>
      <c r="AQ62" s="98"/>
    </row>
    <row r="63" spans="2:44" s="1" customFormat="1" ht="8.5500000000000007" customHeight="1" x14ac:dyDescent="0.15">
      <c r="B63" s="95" t="s">
        <v>1063</v>
      </c>
      <c r="C63" s="95"/>
      <c r="D63" s="95"/>
      <c r="E63" s="95"/>
      <c r="F63" s="95"/>
      <c r="G63" s="95"/>
      <c r="H63" s="95"/>
      <c r="I63" s="95"/>
      <c r="J63" s="95"/>
      <c r="K63" s="95"/>
      <c r="L63" s="105">
        <v>73757450.879999906</v>
      </c>
      <c r="M63" s="105"/>
      <c r="N63" s="105"/>
      <c r="O63" s="105"/>
      <c r="P63" s="105"/>
      <c r="Q63" s="105"/>
      <c r="R63" s="105"/>
      <c r="S63" s="105"/>
      <c r="T63" s="105"/>
      <c r="U63" s="105"/>
      <c r="V63" s="98">
        <v>2.0449831282406999E-2</v>
      </c>
      <c r="W63" s="98"/>
      <c r="X63" s="98"/>
      <c r="Y63" s="98"/>
      <c r="Z63" s="98"/>
      <c r="AA63" s="98"/>
      <c r="AB63" s="98"/>
      <c r="AC63" s="98"/>
      <c r="AD63" s="98"/>
      <c r="AE63" s="98"/>
      <c r="AF63" s="97">
        <v>3400</v>
      </c>
      <c r="AG63" s="97"/>
      <c r="AH63" s="97"/>
      <c r="AI63" s="97"/>
      <c r="AJ63" s="97"/>
      <c r="AK63" s="98">
        <v>6.7899508727083904E-2</v>
      </c>
      <c r="AL63" s="98"/>
      <c r="AM63" s="98"/>
      <c r="AN63" s="98"/>
      <c r="AO63" s="98"/>
      <c r="AP63" s="98"/>
      <c r="AQ63" s="98"/>
    </row>
    <row r="64" spans="2:44" s="1" customFormat="1" ht="8.5500000000000007" customHeight="1" x14ac:dyDescent="0.15">
      <c r="B64" s="95" t="s">
        <v>1064</v>
      </c>
      <c r="C64" s="95"/>
      <c r="D64" s="95"/>
      <c r="E64" s="95"/>
      <c r="F64" s="95"/>
      <c r="G64" s="95"/>
      <c r="H64" s="95"/>
      <c r="I64" s="95"/>
      <c r="J64" s="95"/>
      <c r="K64" s="95"/>
      <c r="L64" s="105">
        <v>58995468.649999999</v>
      </c>
      <c r="M64" s="105"/>
      <c r="N64" s="105"/>
      <c r="O64" s="105"/>
      <c r="P64" s="105"/>
      <c r="Q64" s="105"/>
      <c r="R64" s="105"/>
      <c r="S64" s="105"/>
      <c r="T64" s="105"/>
      <c r="U64" s="105"/>
      <c r="V64" s="98">
        <v>1.6356956021729499E-2</v>
      </c>
      <c r="W64" s="98"/>
      <c r="X64" s="98"/>
      <c r="Y64" s="98"/>
      <c r="Z64" s="98"/>
      <c r="AA64" s="98"/>
      <c r="AB64" s="98"/>
      <c r="AC64" s="98"/>
      <c r="AD64" s="98"/>
      <c r="AE64" s="98"/>
      <c r="AF64" s="97">
        <v>2055</v>
      </c>
      <c r="AG64" s="97"/>
      <c r="AH64" s="97"/>
      <c r="AI64" s="97"/>
      <c r="AJ64" s="97"/>
      <c r="AK64" s="98">
        <v>4.1039261892399301E-2</v>
      </c>
      <c r="AL64" s="98"/>
      <c r="AM64" s="98"/>
      <c r="AN64" s="98"/>
      <c r="AO64" s="98"/>
      <c r="AP64" s="98"/>
      <c r="AQ64" s="98"/>
    </row>
    <row r="65" spans="2:43" s="1" customFormat="1" ht="8.5500000000000007" customHeight="1" x14ac:dyDescent="0.15">
      <c r="B65" s="95" t="s">
        <v>1065</v>
      </c>
      <c r="C65" s="95"/>
      <c r="D65" s="95"/>
      <c r="E65" s="95"/>
      <c r="F65" s="95"/>
      <c r="G65" s="95"/>
      <c r="H65" s="95"/>
      <c r="I65" s="95"/>
      <c r="J65" s="95"/>
      <c r="K65" s="95"/>
      <c r="L65" s="105">
        <v>76103351.679999903</v>
      </c>
      <c r="M65" s="105"/>
      <c r="N65" s="105"/>
      <c r="O65" s="105"/>
      <c r="P65" s="105"/>
      <c r="Q65" s="105"/>
      <c r="R65" s="105"/>
      <c r="S65" s="105"/>
      <c r="T65" s="105"/>
      <c r="U65" s="105"/>
      <c r="V65" s="98">
        <v>2.1100250663674901E-2</v>
      </c>
      <c r="W65" s="98"/>
      <c r="X65" s="98"/>
      <c r="Y65" s="98"/>
      <c r="Z65" s="98"/>
      <c r="AA65" s="98"/>
      <c r="AB65" s="98"/>
      <c r="AC65" s="98"/>
      <c r="AD65" s="98"/>
      <c r="AE65" s="98"/>
      <c r="AF65" s="97">
        <v>2199</v>
      </c>
      <c r="AG65" s="97"/>
      <c r="AH65" s="97"/>
      <c r="AI65" s="97"/>
      <c r="AJ65" s="97"/>
      <c r="AK65" s="98">
        <v>4.39150057914287E-2</v>
      </c>
      <c r="AL65" s="98"/>
      <c r="AM65" s="98"/>
      <c r="AN65" s="98"/>
      <c r="AO65" s="98"/>
      <c r="AP65" s="98"/>
      <c r="AQ65" s="98"/>
    </row>
    <row r="66" spans="2:43" s="1" customFormat="1" ht="8.5500000000000007" customHeight="1" x14ac:dyDescent="0.15">
      <c r="B66" s="95" t="s">
        <v>1066</v>
      </c>
      <c r="C66" s="95"/>
      <c r="D66" s="95"/>
      <c r="E66" s="95"/>
      <c r="F66" s="95"/>
      <c r="G66" s="95"/>
      <c r="H66" s="95"/>
      <c r="I66" s="95"/>
      <c r="J66" s="95"/>
      <c r="K66" s="95"/>
      <c r="L66" s="105">
        <v>96907639.860000297</v>
      </c>
      <c r="M66" s="105"/>
      <c r="N66" s="105"/>
      <c r="O66" s="105"/>
      <c r="P66" s="105"/>
      <c r="Q66" s="105"/>
      <c r="R66" s="105"/>
      <c r="S66" s="105"/>
      <c r="T66" s="105"/>
      <c r="U66" s="105"/>
      <c r="V66" s="98">
        <v>2.6868402601623001E-2</v>
      </c>
      <c r="W66" s="98"/>
      <c r="X66" s="98"/>
      <c r="Y66" s="98"/>
      <c r="Z66" s="98"/>
      <c r="AA66" s="98"/>
      <c r="AB66" s="98"/>
      <c r="AC66" s="98"/>
      <c r="AD66" s="98"/>
      <c r="AE66" s="98"/>
      <c r="AF66" s="97">
        <v>2464</v>
      </c>
      <c r="AG66" s="97"/>
      <c r="AH66" s="97"/>
      <c r="AI66" s="97"/>
      <c r="AJ66" s="97"/>
      <c r="AK66" s="98">
        <v>4.9207173383392602E-2</v>
      </c>
      <c r="AL66" s="98"/>
      <c r="AM66" s="98"/>
      <c r="AN66" s="98"/>
      <c r="AO66" s="98"/>
      <c r="AP66" s="98"/>
      <c r="AQ66" s="98"/>
    </row>
    <row r="67" spans="2:43" s="1" customFormat="1" ht="8.5500000000000007" customHeight="1" x14ac:dyDescent="0.15">
      <c r="B67" s="95" t="s">
        <v>1067</v>
      </c>
      <c r="C67" s="95"/>
      <c r="D67" s="95"/>
      <c r="E67" s="95"/>
      <c r="F67" s="95"/>
      <c r="G67" s="95"/>
      <c r="H67" s="95"/>
      <c r="I67" s="95"/>
      <c r="J67" s="95"/>
      <c r="K67" s="95"/>
      <c r="L67" s="105">
        <v>96117805.310000196</v>
      </c>
      <c r="M67" s="105"/>
      <c r="N67" s="105"/>
      <c r="O67" s="105"/>
      <c r="P67" s="105"/>
      <c r="Q67" s="105"/>
      <c r="R67" s="105"/>
      <c r="S67" s="105"/>
      <c r="T67" s="105"/>
      <c r="U67" s="105"/>
      <c r="V67" s="98">
        <v>2.6649414782822199E-2</v>
      </c>
      <c r="W67" s="98"/>
      <c r="X67" s="98"/>
      <c r="Y67" s="98"/>
      <c r="Z67" s="98"/>
      <c r="AA67" s="98"/>
      <c r="AB67" s="98"/>
      <c r="AC67" s="98"/>
      <c r="AD67" s="98"/>
      <c r="AE67" s="98"/>
      <c r="AF67" s="97">
        <v>2113</v>
      </c>
      <c r="AG67" s="97"/>
      <c r="AH67" s="97"/>
      <c r="AI67" s="97"/>
      <c r="AJ67" s="97"/>
      <c r="AK67" s="98">
        <v>4.2197547629508302E-2</v>
      </c>
      <c r="AL67" s="98"/>
      <c r="AM67" s="98"/>
      <c r="AN67" s="98"/>
      <c r="AO67" s="98"/>
      <c r="AP67" s="98"/>
      <c r="AQ67" s="98"/>
    </row>
    <row r="68" spans="2:43" s="1" customFormat="1" ht="8.5500000000000007" customHeight="1" x14ac:dyDescent="0.15">
      <c r="B68" s="95" t="s">
        <v>1068</v>
      </c>
      <c r="C68" s="95"/>
      <c r="D68" s="95"/>
      <c r="E68" s="95"/>
      <c r="F68" s="95"/>
      <c r="G68" s="95"/>
      <c r="H68" s="95"/>
      <c r="I68" s="95"/>
      <c r="J68" s="95"/>
      <c r="K68" s="95"/>
      <c r="L68" s="105">
        <v>128855097.64</v>
      </c>
      <c r="M68" s="105"/>
      <c r="N68" s="105"/>
      <c r="O68" s="105"/>
      <c r="P68" s="105"/>
      <c r="Q68" s="105"/>
      <c r="R68" s="105"/>
      <c r="S68" s="105"/>
      <c r="T68" s="105"/>
      <c r="U68" s="105"/>
      <c r="V68" s="98">
        <v>3.5726085638496601E-2</v>
      </c>
      <c r="W68" s="98"/>
      <c r="X68" s="98"/>
      <c r="Y68" s="98"/>
      <c r="Z68" s="98"/>
      <c r="AA68" s="98"/>
      <c r="AB68" s="98"/>
      <c r="AC68" s="98"/>
      <c r="AD68" s="98"/>
      <c r="AE68" s="98"/>
      <c r="AF68" s="97">
        <v>2442</v>
      </c>
      <c r="AG68" s="97"/>
      <c r="AH68" s="97"/>
      <c r="AI68" s="97"/>
      <c r="AJ68" s="97"/>
      <c r="AK68" s="98">
        <v>4.8767823621040901E-2</v>
      </c>
      <c r="AL68" s="98"/>
      <c r="AM68" s="98"/>
      <c r="AN68" s="98"/>
      <c r="AO68" s="98"/>
      <c r="AP68" s="98"/>
      <c r="AQ68" s="98"/>
    </row>
    <row r="69" spans="2:43" s="1" customFormat="1" ht="8.5500000000000007" customHeight="1" x14ac:dyDescent="0.15">
      <c r="B69" s="95" t="s">
        <v>1069</v>
      </c>
      <c r="C69" s="95"/>
      <c r="D69" s="95"/>
      <c r="E69" s="95"/>
      <c r="F69" s="95"/>
      <c r="G69" s="95"/>
      <c r="H69" s="95"/>
      <c r="I69" s="95"/>
      <c r="J69" s="95"/>
      <c r="K69" s="95"/>
      <c r="L69" s="105">
        <v>112195208.31999999</v>
      </c>
      <c r="M69" s="105"/>
      <c r="N69" s="105"/>
      <c r="O69" s="105"/>
      <c r="P69" s="105"/>
      <c r="Q69" s="105"/>
      <c r="R69" s="105"/>
      <c r="S69" s="105"/>
      <c r="T69" s="105"/>
      <c r="U69" s="105"/>
      <c r="V69" s="98">
        <v>3.1107000763507298E-2</v>
      </c>
      <c r="W69" s="98"/>
      <c r="X69" s="98"/>
      <c r="Y69" s="98"/>
      <c r="Z69" s="98"/>
      <c r="AA69" s="98"/>
      <c r="AB69" s="98"/>
      <c r="AC69" s="98"/>
      <c r="AD69" s="98"/>
      <c r="AE69" s="98"/>
      <c r="AF69" s="97">
        <v>1844</v>
      </c>
      <c r="AG69" s="97"/>
      <c r="AH69" s="97"/>
      <c r="AI69" s="97"/>
      <c r="AJ69" s="97"/>
      <c r="AK69" s="98">
        <v>3.68254982625714E-2</v>
      </c>
      <c r="AL69" s="98"/>
      <c r="AM69" s="98"/>
      <c r="AN69" s="98"/>
      <c r="AO69" s="98"/>
      <c r="AP69" s="98"/>
      <c r="AQ69" s="98"/>
    </row>
    <row r="70" spans="2:43" s="1" customFormat="1" ht="8.5500000000000007" customHeight="1" x14ac:dyDescent="0.15">
      <c r="B70" s="95" t="s">
        <v>1070</v>
      </c>
      <c r="C70" s="95"/>
      <c r="D70" s="95"/>
      <c r="E70" s="95"/>
      <c r="F70" s="95"/>
      <c r="G70" s="95"/>
      <c r="H70" s="95"/>
      <c r="I70" s="95"/>
      <c r="J70" s="95"/>
      <c r="K70" s="95"/>
      <c r="L70" s="105">
        <v>107577015.45999999</v>
      </c>
      <c r="M70" s="105"/>
      <c r="N70" s="105"/>
      <c r="O70" s="105"/>
      <c r="P70" s="105"/>
      <c r="Q70" s="105"/>
      <c r="R70" s="105"/>
      <c r="S70" s="105"/>
      <c r="T70" s="105"/>
      <c r="U70" s="105"/>
      <c r="V70" s="98">
        <v>2.9826570600997099E-2</v>
      </c>
      <c r="W70" s="98"/>
      <c r="X70" s="98"/>
      <c r="Y70" s="98"/>
      <c r="Z70" s="98"/>
      <c r="AA70" s="98"/>
      <c r="AB70" s="98"/>
      <c r="AC70" s="98"/>
      <c r="AD70" s="98"/>
      <c r="AE70" s="98"/>
      <c r="AF70" s="97">
        <v>1705</v>
      </c>
      <c r="AG70" s="97"/>
      <c r="AH70" s="97"/>
      <c r="AI70" s="97"/>
      <c r="AJ70" s="97"/>
      <c r="AK70" s="98">
        <v>3.40496065822583E-2</v>
      </c>
      <c r="AL70" s="98"/>
      <c r="AM70" s="98"/>
      <c r="AN70" s="98"/>
      <c r="AO70" s="98"/>
      <c r="AP70" s="98"/>
      <c r="AQ70" s="98"/>
    </row>
    <row r="71" spans="2:43" s="1" customFormat="1" ht="8.5500000000000007" customHeight="1" x14ac:dyDescent="0.15">
      <c r="B71" s="95" t="s">
        <v>1071</v>
      </c>
      <c r="C71" s="95"/>
      <c r="D71" s="95"/>
      <c r="E71" s="95"/>
      <c r="F71" s="95"/>
      <c r="G71" s="95"/>
      <c r="H71" s="95"/>
      <c r="I71" s="95"/>
      <c r="J71" s="95"/>
      <c r="K71" s="95"/>
      <c r="L71" s="105">
        <v>149985157</v>
      </c>
      <c r="M71" s="105"/>
      <c r="N71" s="105"/>
      <c r="O71" s="105"/>
      <c r="P71" s="105"/>
      <c r="Q71" s="105"/>
      <c r="R71" s="105"/>
      <c r="S71" s="105"/>
      <c r="T71" s="105"/>
      <c r="U71" s="105"/>
      <c r="V71" s="98">
        <v>4.1584560189118797E-2</v>
      </c>
      <c r="W71" s="98"/>
      <c r="X71" s="98"/>
      <c r="Y71" s="98"/>
      <c r="Z71" s="98"/>
      <c r="AA71" s="98"/>
      <c r="AB71" s="98"/>
      <c r="AC71" s="98"/>
      <c r="AD71" s="98"/>
      <c r="AE71" s="98"/>
      <c r="AF71" s="97">
        <v>2284</v>
      </c>
      <c r="AG71" s="97"/>
      <c r="AH71" s="97"/>
      <c r="AI71" s="97"/>
      <c r="AJ71" s="97"/>
      <c r="AK71" s="98">
        <v>4.5612493509605799E-2</v>
      </c>
      <c r="AL71" s="98"/>
      <c r="AM71" s="98"/>
      <c r="AN71" s="98"/>
      <c r="AO71" s="98"/>
      <c r="AP71" s="98"/>
      <c r="AQ71" s="98"/>
    </row>
    <row r="72" spans="2:43" s="1" customFormat="1" ht="8.5500000000000007" customHeight="1" x14ac:dyDescent="0.15">
      <c r="B72" s="95" t="s">
        <v>1072</v>
      </c>
      <c r="C72" s="95"/>
      <c r="D72" s="95"/>
      <c r="E72" s="95"/>
      <c r="F72" s="95"/>
      <c r="G72" s="95"/>
      <c r="H72" s="95"/>
      <c r="I72" s="95"/>
      <c r="J72" s="95"/>
      <c r="K72" s="95"/>
      <c r="L72" s="105">
        <v>167854073.72</v>
      </c>
      <c r="M72" s="105"/>
      <c r="N72" s="105"/>
      <c r="O72" s="105"/>
      <c r="P72" s="105"/>
      <c r="Q72" s="105"/>
      <c r="R72" s="105"/>
      <c r="S72" s="105"/>
      <c r="T72" s="105"/>
      <c r="U72" s="105"/>
      <c r="V72" s="98">
        <v>4.6538857385721999E-2</v>
      </c>
      <c r="W72" s="98"/>
      <c r="X72" s="98"/>
      <c r="Y72" s="98"/>
      <c r="Z72" s="98"/>
      <c r="AA72" s="98"/>
      <c r="AB72" s="98"/>
      <c r="AC72" s="98"/>
      <c r="AD72" s="98"/>
      <c r="AE72" s="98"/>
      <c r="AF72" s="97">
        <v>2331</v>
      </c>
      <c r="AG72" s="97"/>
      <c r="AH72" s="97"/>
      <c r="AI72" s="97"/>
      <c r="AJ72" s="97"/>
      <c r="AK72" s="98">
        <v>4.6551104365538998E-2</v>
      </c>
      <c r="AL72" s="98"/>
      <c r="AM72" s="98"/>
      <c r="AN72" s="98"/>
      <c r="AO72" s="98"/>
      <c r="AP72" s="98"/>
      <c r="AQ72" s="98"/>
    </row>
    <row r="73" spans="2:43" s="1" customFormat="1" ht="8.5500000000000007" customHeight="1" x14ac:dyDescent="0.15">
      <c r="B73" s="95" t="s">
        <v>1073</v>
      </c>
      <c r="C73" s="95"/>
      <c r="D73" s="95"/>
      <c r="E73" s="95"/>
      <c r="F73" s="95"/>
      <c r="G73" s="95"/>
      <c r="H73" s="95"/>
      <c r="I73" s="95"/>
      <c r="J73" s="95"/>
      <c r="K73" s="95"/>
      <c r="L73" s="105">
        <v>209604467.63</v>
      </c>
      <c r="M73" s="105"/>
      <c r="N73" s="105"/>
      <c r="O73" s="105"/>
      <c r="P73" s="105"/>
      <c r="Q73" s="105"/>
      <c r="R73" s="105"/>
      <c r="S73" s="105"/>
      <c r="T73" s="105"/>
      <c r="U73" s="105"/>
      <c r="V73" s="98">
        <v>5.81144812887582E-2</v>
      </c>
      <c r="W73" s="98"/>
      <c r="X73" s="98"/>
      <c r="Y73" s="98"/>
      <c r="Z73" s="98"/>
      <c r="AA73" s="98"/>
      <c r="AB73" s="98"/>
      <c r="AC73" s="98"/>
      <c r="AD73" s="98"/>
      <c r="AE73" s="98"/>
      <c r="AF73" s="97">
        <v>2642</v>
      </c>
      <c r="AG73" s="97"/>
      <c r="AH73" s="97"/>
      <c r="AI73" s="97"/>
      <c r="AJ73" s="97"/>
      <c r="AK73" s="98">
        <v>5.2761912369692902E-2</v>
      </c>
      <c r="AL73" s="98"/>
      <c r="AM73" s="98"/>
      <c r="AN73" s="98"/>
      <c r="AO73" s="98"/>
      <c r="AP73" s="98"/>
      <c r="AQ73" s="98"/>
    </row>
    <row r="74" spans="2:43" s="1" customFormat="1" ht="8.5500000000000007" customHeight="1" x14ac:dyDescent="0.15">
      <c r="B74" s="95" t="s">
        <v>1074</v>
      </c>
      <c r="C74" s="95"/>
      <c r="D74" s="95"/>
      <c r="E74" s="95"/>
      <c r="F74" s="95"/>
      <c r="G74" s="95"/>
      <c r="H74" s="95"/>
      <c r="I74" s="95"/>
      <c r="J74" s="95"/>
      <c r="K74" s="95"/>
      <c r="L74" s="105">
        <v>158413109.63</v>
      </c>
      <c r="M74" s="105"/>
      <c r="N74" s="105"/>
      <c r="O74" s="105"/>
      <c r="P74" s="105"/>
      <c r="Q74" s="105"/>
      <c r="R74" s="105"/>
      <c r="S74" s="105"/>
      <c r="T74" s="105"/>
      <c r="U74" s="105"/>
      <c r="V74" s="98">
        <v>4.3921276104369598E-2</v>
      </c>
      <c r="W74" s="98"/>
      <c r="X74" s="98"/>
      <c r="Y74" s="98"/>
      <c r="Z74" s="98"/>
      <c r="AA74" s="98"/>
      <c r="AB74" s="98"/>
      <c r="AC74" s="98"/>
      <c r="AD74" s="98"/>
      <c r="AE74" s="98"/>
      <c r="AF74" s="97">
        <v>1837</v>
      </c>
      <c r="AG74" s="97"/>
      <c r="AH74" s="97"/>
      <c r="AI74" s="97"/>
      <c r="AJ74" s="97"/>
      <c r="AK74" s="98">
        <v>3.6685705156368598E-2</v>
      </c>
      <c r="AL74" s="98"/>
      <c r="AM74" s="98"/>
      <c r="AN74" s="98"/>
      <c r="AO74" s="98"/>
      <c r="AP74" s="98"/>
      <c r="AQ74" s="98"/>
    </row>
    <row r="75" spans="2:43" s="1" customFormat="1" ht="8.5500000000000007" customHeight="1" x14ac:dyDescent="0.15">
      <c r="B75" s="95" t="s">
        <v>1075</v>
      </c>
      <c r="C75" s="95"/>
      <c r="D75" s="95"/>
      <c r="E75" s="95"/>
      <c r="F75" s="95"/>
      <c r="G75" s="95"/>
      <c r="H75" s="95"/>
      <c r="I75" s="95"/>
      <c r="J75" s="95"/>
      <c r="K75" s="95"/>
      <c r="L75" s="105">
        <v>147896975.74000001</v>
      </c>
      <c r="M75" s="105"/>
      <c r="N75" s="105"/>
      <c r="O75" s="105"/>
      <c r="P75" s="105"/>
      <c r="Q75" s="105"/>
      <c r="R75" s="105"/>
      <c r="S75" s="105"/>
      <c r="T75" s="105"/>
      <c r="U75" s="105"/>
      <c r="V75" s="98">
        <v>4.1005595570024797E-2</v>
      </c>
      <c r="W75" s="98"/>
      <c r="X75" s="98"/>
      <c r="Y75" s="98"/>
      <c r="Z75" s="98"/>
      <c r="AA75" s="98"/>
      <c r="AB75" s="98"/>
      <c r="AC75" s="98"/>
      <c r="AD75" s="98"/>
      <c r="AE75" s="98"/>
      <c r="AF75" s="97">
        <v>1615</v>
      </c>
      <c r="AG75" s="97"/>
      <c r="AH75" s="97"/>
      <c r="AI75" s="97"/>
      <c r="AJ75" s="97"/>
      <c r="AK75" s="98">
        <v>3.2252266645364902E-2</v>
      </c>
      <c r="AL75" s="98"/>
      <c r="AM75" s="98"/>
      <c r="AN75" s="98"/>
      <c r="AO75" s="98"/>
      <c r="AP75" s="98"/>
      <c r="AQ75" s="98"/>
    </row>
    <row r="76" spans="2:43" s="1" customFormat="1" ht="8.5500000000000007" customHeight="1" x14ac:dyDescent="0.15">
      <c r="B76" s="95" t="s">
        <v>1076</v>
      </c>
      <c r="C76" s="95"/>
      <c r="D76" s="95"/>
      <c r="E76" s="95"/>
      <c r="F76" s="95"/>
      <c r="G76" s="95"/>
      <c r="H76" s="95"/>
      <c r="I76" s="95"/>
      <c r="J76" s="95"/>
      <c r="K76" s="95"/>
      <c r="L76" s="105">
        <v>180798612.08000001</v>
      </c>
      <c r="M76" s="105"/>
      <c r="N76" s="105"/>
      <c r="O76" s="105"/>
      <c r="P76" s="105"/>
      <c r="Q76" s="105"/>
      <c r="R76" s="105"/>
      <c r="S76" s="105"/>
      <c r="T76" s="105"/>
      <c r="U76" s="105"/>
      <c r="V76" s="98">
        <v>5.0127832090410898E-2</v>
      </c>
      <c r="W76" s="98"/>
      <c r="X76" s="98"/>
      <c r="Y76" s="98"/>
      <c r="Z76" s="98"/>
      <c r="AA76" s="98"/>
      <c r="AB76" s="98"/>
      <c r="AC76" s="98"/>
      <c r="AD76" s="98"/>
      <c r="AE76" s="98"/>
      <c r="AF76" s="97">
        <v>2067</v>
      </c>
      <c r="AG76" s="97"/>
      <c r="AH76" s="97"/>
      <c r="AI76" s="97"/>
      <c r="AJ76" s="97"/>
      <c r="AK76" s="98">
        <v>4.1278907217318403E-2</v>
      </c>
      <c r="AL76" s="98"/>
      <c r="AM76" s="98"/>
      <c r="AN76" s="98"/>
      <c r="AO76" s="98"/>
      <c r="AP76" s="98"/>
      <c r="AQ76" s="98"/>
    </row>
    <row r="77" spans="2:43" s="1" customFormat="1" ht="8.5500000000000007" customHeight="1" x14ac:dyDescent="0.15">
      <c r="B77" s="95" t="s">
        <v>1077</v>
      </c>
      <c r="C77" s="95"/>
      <c r="D77" s="95"/>
      <c r="E77" s="95"/>
      <c r="F77" s="95"/>
      <c r="G77" s="95"/>
      <c r="H77" s="95"/>
      <c r="I77" s="95"/>
      <c r="J77" s="95"/>
      <c r="K77" s="95"/>
      <c r="L77" s="105">
        <v>213947265.28999999</v>
      </c>
      <c r="M77" s="105"/>
      <c r="N77" s="105"/>
      <c r="O77" s="105"/>
      <c r="P77" s="105"/>
      <c r="Q77" s="105"/>
      <c r="R77" s="105"/>
      <c r="S77" s="105"/>
      <c r="T77" s="105"/>
      <c r="U77" s="105"/>
      <c r="V77" s="98">
        <v>5.9318555973837901E-2</v>
      </c>
      <c r="W77" s="98"/>
      <c r="X77" s="98"/>
      <c r="Y77" s="98"/>
      <c r="Z77" s="98"/>
      <c r="AA77" s="98"/>
      <c r="AB77" s="98"/>
      <c r="AC77" s="98"/>
      <c r="AD77" s="98"/>
      <c r="AE77" s="98"/>
      <c r="AF77" s="97">
        <v>2316</v>
      </c>
      <c r="AG77" s="97"/>
      <c r="AH77" s="97"/>
      <c r="AI77" s="97"/>
      <c r="AJ77" s="97"/>
      <c r="AK77" s="98">
        <v>4.6251547709390099E-2</v>
      </c>
      <c r="AL77" s="98"/>
      <c r="AM77" s="98"/>
      <c r="AN77" s="98"/>
      <c r="AO77" s="98"/>
      <c r="AP77" s="98"/>
      <c r="AQ77" s="98"/>
    </row>
    <row r="78" spans="2:43" s="1" customFormat="1" ht="8.5500000000000007" customHeight="1" x14ac:dyDescent="0.15">
      <c r="B78" s="95" t="s">
        <v>1078</v>
      </c>
      <c r="C78" s="95"/>
      <c r="D78" s="95"/>
      <c r="E78" s="95"/>
      <c r="F78" s="95"/>
      <c r="G78" s="95"/>
      <c r="H78" s="95"/>
      <c r="I78" s="95"/>
      <c r="J78" s="95"/>
      <c r="K78" s="95"/>
      <c r="L78" s="105">
        <v>331499041.60000002</v>
      </c>
      <c r="M78" s="105"/>
      <c r="N78" s="105"/>
      <c r="O78" s="105"/>
      <c r="P78" s="105"/>
      <c r="Q78" s="105"/>
      <c r="R78" s="105"/>
      <c r="S78" s="105"/>
      <c r="T78" s="105"/>
      <c r="U78" s="105"/>
      <c r="V78" s="98">
        <v>9.1910707191181704E-2</v>
      </c>
      <c r="W78" s="98"/>
      <c r="X78" s="98"/>
      <c r="Y78" s="98"/>
      <c r="Z78" s="98"/>
      <c r="AA78" s="98"/>
      <c r="AB78" s="98"/>
      <c r="AC78" s="98"/>
      <c r="AD78" s="98"/>
      <c r="AE78" s="98"/>
      <c r="AF78" s="97">
        <v>3173</v>
      </c>
      <c r="AG78" s="97"/>
      <c r="AH78" s="97"/>
      <c r="AI78" s="97"/>
      <c r="AJ78" s="97"/>
      <c r="AK78" s="98">
        <v>6.3366217997363902E-2</v>
      </c>
      <c r="AL78" s="98"/>
      <c r="AM78" s="98"/>
      <c r="AN78" s="98"/>
      <c r="AO78" s="98"/>
      <c r="AP78" s="98"/>
      <c r="AQ78" s="98"/>
    </row>
    <row r="79" spans="2:43" s="1" customFormat="1" ht="8.5500000000000007" customHeight="1" x14ac:dyDescent="0.15">
      <c r="B79" s="95" t="s">
        <v>1079</v>
      </c>
      <c r="C79" s="95"/>
      <c r="D79" s="95"/>
      <c r="E79" s="95"/>
      <c r="F79" s="95"/>
      <c r="G79" s="95"/>
      <c r="H79" s="95"/>
      <c r="I79" s="95"/>
      <c r="J79" s="95"/>
      <c r="K79" s="95"/>
      <c r="L79" s="105">
        <v>210892037.75</v>
      </c>
      <c r="M79" s="105"/>
      <c r="N79" s="105"/>
      <c r="O79" s="105"/>
      <c r="P79" s="105"/>
      <c r="Q79" s="105"/>
      <c r="R79" s="105"/>
      <c r="S79" s="105"/>
      <c r="T79" s="105"/>
      <c r="U79" s="105"/>
      <c r="V79" s="98">
        <v>5.8471470195019297E-2</v>
      </c>
      <c r="W79" s="98"/>
      <c r="X79" s="98"/>
      <c r="Y79" s="98"/>
      <c r="Z79" s="98"/>
      <c r="AA79" s="98"/>
      <c r="AB79" s="98"/>
      <c r="AC79" s="98"/>
      <c r="AD79" s="98"/>
      <c r="AE79" s="98"/>
      <c r="AF79" s="97">
        <v>1930</v>
      </c>
      <c r="AG79" s="97"/>
      <c r="AH79" s="97"/>
      <c r="AI79" s="97"/>
      <c r="AJ79" s="97"/>
      <c r="AK79" s="98">
        <v>3.8542956424491799E-2</v>
      </c>
      <c r="AL79" s="98"/>
      <c r="AM79" s="98"/>
      <c r="AN79" s="98"/>
      <c r="AO79" s="98"/>
      <c r="AP79" s="98"/>
      <c r="AQ79" s="98"/>
    </row>
    <row r="80" spans="2:43" s="1" customFormat="1" ht="8.5500000000000007" customHeight="1" x14ac:dyDescent="0.15">
      <c r="B80" s="95" t="s">
        <v>1080</v>
      </c>
      <c r="C80" s="95"/>
      <c r="D80" s="95"/>
      <c r="E80" s="95"/>
      <c r="F80" s="95"/>
      <c r="G80" s="95"/>
      <c r="H80" s="95"/>
      <c r="I80" s="95"/>
      <c r="J80" s="95"/>
      <c r="K80" s="95"/>
      <c r="L80" s="105">
        <v>112863947.12</v>
      </c>
      <c r="M80" s="105"/>
      <c r="N80" s="105"/>
      <c r="O80" s="105"/>
      <c r="P80" s="105"/>
      <c r="Q80" s="105"/>
      <c r="R80" s="105"/>
      <c r="S80" s="105"/>
      <c r="T80" s="105"/>
      <c r="U80" s="105"/>
      <c r="V80" s="98">
        <v>3.1292413836611598E-2</v>
      </c>
      <c r="W80" s="98"/>
      <c r="X80" s="98"/>
      <c r="Y80" s="98"/>
      <c r="Z80" s="98"/>
      <c r="AA80" s="98"/>
      <c r="AB80" s="98"/>
      <c r="AC80" s="98"/>
      <c r="AD80" s="98"/>
      <c r="AE80" s="98"/>
      <c r="AF80" s="97">
        <v>1002</v>
      </c>
      <c r="AG80" s="97"/>
      <c r="AH80" s="97"/>
      <c r="AI80" s="97"/>
      <c r="AJ80" s="97"/>
      <c r="AK80" s="98">
        <v>2.0010384630746499E-2</v>
      </c>
      <c r="AL80" s="98"/>
      <c r="AM80" s="98"/>
      <c r="AN80" s="98"/>
      <c r="AO80" s="98"/>
      <c r="AP80" s="98"/>
      <c r="AQ80" s="98"/>
    </row>
    <row r="81" spans="2:44" s="1" customFormat="1" ht="8.5500000000000007" customHeight="1" x14ac:dyDescent="0.15">
      <c r="B81" s="95" t="s">
        <v>1081</v>
      </c>
      <c r="C81" s="95"/>
      <c r="D81" s="95"/>
      <c r="E81" s="95"/>
      <c r="F81" s="95"/>
      <c r="G81" s="95"/>
      <c r="H81" s="95"/>
      <c r="I81" s="95"/>
      <c r="J81" s="95"/>
      <c r="K81" s="95"/>
      <c r="L81" s="105">
        <v>154069409.31999999</v>
      </c>
      <c r="M81" s="105"/>
      <c r="N81" s="105"/>
      <c r="O81" s="105"/>
      <c r="P81" s="105"/>
      <c r="Q81" s="105"/>
      <c r="R81" s="105"/>
      <c r="S81" s="105"/>
      <c r="T81" s="105"/>
      <c r="U81" s="105"/>
      <c r="V81" s="98">
        <v>4.2716951152503201E-2</v>
      </c>
      <c r="W81" s="98"/>
      <c r="X81" s="98"/>
      <c r="Y81" s="98"/>
      <c r="Z81" s="98"/>
      <c r="AA81" s="98"/>
      <c r="AB81" s="98"/>
      <c r="AC81" s="98"/>
      <c r="AD81" s="98"/>
      <c r="AE81" s="98"/>
      <c r="AF81" s="97">
        <v>1382</v>
      </c>
      <c r="AG81" s="97"/>
      <c r="AH81" s="97"/>
      <c r="AI81" s="97"/>
      <c r="AJ81" s="97"/>
      <c r="AK81" s="98">
        <v>2.75991532531853E-2</v>
      </c>
      <c r="AL81" s="98"/>
      <c r="AM81" s="98"/>
      <c r="AN81" s="98"/>
      <c r="AO81" s="98"/>
      <c r="AP81" s="98"/>
      <c r="AQ81" s="98"/>
    </row>
    <row r="82" spans="2:44" s="1" customFormat="1" ht="8.5500000000000007" customHeight="1" x14ac:dyDescent="0.15">
      <c r="B82" s="95" t="s">
        <v>1082</v>
      </c>
      <c r="C82" s="95"/>
      <c r="D82" s="95"/>
      <c r="E82" s="95"/>
      <c r="F82" s="95"/>
      <c r="G82" s="95"/>
      <c r="H82" s="95"/>
      <c r="I82" s="95"/>
      <c r="J82" s="95"/>
      <c r="K82" s="95"/>
      <c r="L82" s="105">
        <v>159432355.28</v>
      </c>
      <c r="M82" s="105"/>
      <c r="N82" s="105"/>
      <c r="O82" s="105"/>
      <c r="P82" s="105"/>
      <c r="Q82" s="105"/>
      <c r="R82" s="105"/>
      <c r="S82" s="105"/>
      <c r="T82" s="105"/>
      <c r="U82" s="105"/>
      <c r="V82" s="98">
        <v>4.4203869948505198E-2</v>
      </c>
      <c r="W82" s="98"/>
      <c r="X82" s="98"/>
      <c r="Y82" s="98"/>
      <c r="Z82" s="98"/>
      <c r="AA82" s="98"/>
      <c r="AB82" s="98"/>
      <c r="AC82" s="98"/>
      <c r="AD82" s="98"/>
      <c r="AE82" s="98"/>
      <c r="AF82" s="97">
        <v>1196</v>
      </c>
      <c r="AG82" s="97"/>
      <c r="AH82" s="97"/>
      <c r="AI82" s="97"/>
      <c r="AJ82" s="97"/>
      <c r="AK82" s="98">
        <v>2.3884650716938901E-2</v>
      </c>
      <c r="AL82" s="98"/>
      <c r="AM82" s="98"/>
      <c r="AN82" s="98"/>
      <c r="AO82" s="98"/>
      <c r="AP82" s="98"/>
      <c r="AQ82" s="98"/>
    </row>
    <row r="83" spans="2:44" s="1" customFormat="1" ht="8.5500000000000007" customHeight="1" x14ac:dyDescent="0.15">
      <c r="B83" s="95" t="s">
        <v>1083</v>
      </c>
      <c r="C83" s="95"/>
      <c r="D83" s="95"/>
      <c r="E83" s="95"/>
      <c r="F83" s="95"/>
      <c r="G83" s="95"/>
      <c r="H83" s="95"/>
      <c r="I83" s="95"/>
      <c r="J83" s="95"/>
      <c r="K83" s="95"/>
      <c r="L83" s="105">
        <v>290626415.97000003</v>
      </c>
      <c r="M83" s="105"/>
      <c r="N83" s="105"/>
      <c r="O83" s="105"/>
      <c r="P83" s="105"/>
      <c r="Q83" s="105"/>
      <c r="R83" s="105"/>
      <c r="S83" s="105"/>
      <c r="T83" s="105"/>
      <c r="U83" s="105"/>
      <c r="V83" s="98">
        <v>8.0578451422712E-2</v>
      </c>
      <c r="W83" s="98"/>
      <c r="X83" s="98"/>
      <c r="Y83" s="98"/>
      <c r="Z83" s="98"/>
      <c r="AA83" s="98"/>
      <c r="AB83" s="98"/>
      <c r="AC83" s="98"/>
      <c r="AD83" s="98"/>
      <c r="AE83" s="98"/>
      <c r="AF83" s="97">
        <v>1940</v>
      </c>
      <c r="AG83" s="97"/>
      <c r="AH83" s="97"/>
      <c r="AI83" s="97"/>
      <c r="AJ83" s="97"/>
      <c r="AK83" s="98">
        <v>3.8742660861924398E-2</v>
      </c>
      <c r="AL83" s="98"/>
      <c r="AM83" s="98"/>
      <c r="AN83" s="98"/>
      <c r="AO83" s="98"/>
      <c r="AP83" s="98"/>
      <c r="AQ83" s="98"/>
    </row>
    <row r="84" spans="2:44" s="1" customFormat="1" ht="8.5500000000000007" customHeight="1" x14ac:dyDescent="0.15">
      <c r="B84" s="95" t="s">
        <v>1084</v>
      </c>
      <c r="C84" s="95"/>
      <c r="D84" s="95"/>
      <c r="E84" s="95"/>
      <c r="F84" s="95"/>
      <c r="G84" s="95"/>
      <c r="H84" s="95"/>
      <c r="I84" s="95"/>
      <c r="J84" s="95"/>
      <c r="K84" s="95"/>
      <c r="L84" s="105">
        <v>177968820.53999999</v>
      </c>
      <c r="M84" s="105"/>
      <c r="N84" s="105"/>
      <c r="O84" s="105"/>
      <c r="P84" s="105"/>
      <c r="Q84" s="105"/>
      <c r="R84" s="105"/>
      <c r="S84" s="105"/>
      <c r="T84" s="105"/>
      <c r="U84" s="105"/>
      <c r="V84" s="98">
        <v>4.9343250209299902E-2</v>
      </c>
      <c r="W84" s="98"/>
      <c r="X84" s="98"/>
      <c r="Y84" s="98"/>
      <c r="Z84" s="98"/>
      <c r="AA84" s="98"/>
      <c r="AB84" s="98"/>
      <c r="AC84" s="98"/>
      <c r="AD84" s="98"/>
      <c r="AE84" s="98"/>
      <c r="AF84" s="97">
        <v>1122</v>
      </c>
      <c r="AG84" s="97"/>
      <c r="AH84" s="97"/>
      <c r="AI84" s="97"/>
      <c r="AJ84" s="97"/>
      <c r="AK84" s="98">
        <v>2.2406837879937701E-2</v>
      </c>
      <c r="AL84" s="98"/>
      <c r="AM84" s="98"/>
      <c r="AN84" s="98"/>
      <c r="AO84" s="98"/>
      <c r="AP84" s="98"/>
      <c r="AQ84" s="98"/>
    </row>
    <row r="85" spans="2:44" s="1" customFormat="1" ht="8.5500000000000007" customHeight="1" x14ac:dyDescent="0.15">
      <c r="B85" s="95" t="s">
        <v>1086</v>
      </c>
      <c r="C85" s="95"/>
      <c r="D85" s="95"/>
      <c r="E85" s="95"/>
      <c r="F85" s="95"/>
      <c r="G85" s="95"/>
      <c r="H85" s="95"/>
      <c r="I85" s="95"/>
      <c r="J85" s="95"/>
      <c r="K85" s="95"/>
      <c r="L85" s="105">
        <v>78488761.280000106</v>
      </c>
      <c r="M85" s="105"/>
      <c r="N85" s="105"/>
      <c r="O85" s="105"/>
      <c r="P85" s="105"/>
      <c r="Q85" s="105"/>
      <c r="R85" s="105"/>
      <c r="S85" s="105"/>
      <c r="T85" s="105"/>
      <c r="U85" s="105"/>
      <c r="V85" s="98">
        <v>2.1761624169367302E-2</v>
      </c>
      <c r="W85" s="98"/>
      <c r="X85" s="98"/>
      <c r="Y85" s="98"/>
      <c r="Z85" s="98"/>
      <c r="AA85" s="98"/>
      <c r="AB85" s="98"/>
      <c r="AC85" s="98"/>
      <c r="AD85" s="98"/>
      <c r="AE85" s="98"/>
      <c r="AF85" s="97">
        <v>457</v>
      </c>
      <c r="AG85" s="97"/>
      <c r="AH85" s="97"/>
      <c r="AI85" s="97"/>
      <c r="AJ85" s="97"/>
      <c r="AK85" s="98">
        <v>9.1264927906698108E-3</v>
      </c>
      <c r="AL85" s="98"/>
      <c r="AM85" s="98"/>
      <c r="AN85" s="98"/>
      <c r="AO85" s="98"/>
      <c r="AP85" s="98"/>
      <c r="AQ85" s="98"/>
    </row>
    <row r="86" spans="2:44" s="1" customFormat="1" ht="8.5500000000000007" customHeight="1" x14ac:dyDescent="0.15">
      <c r="B86" s="95" t="s">
        <v>1087</v>
      </c>
      <c r="C86" s="95"/>
      <c r="D86" s="95"/>
      <c r="E86" s="95"/>
      <c r="F86" s="95"/>
      <c r="G86" s="95"/>
      <c r="H86" s="95"/>
      <c r="I86" s="95"/>
      <c r="J86" s="95"/>
      <c r="K86" s="95"/>
      <c r="L86" s="105">
        <v>970245.87</v>
      </c>
      <c r="M86" s="105"/>
      <c r="N86" s="105"/>
      <c r="O86" s="105"/>
      <c r="P86" s="105"/>
      <c r="Q86" s="105"/>
      <c r="R86" s="105"/>
      <c r="S86" s="105"/>
      <c r="T86" s="105"/>
      <c r="U86" s="105"/>
      <c r="V86" s="98">
        <v>2.69008271126849E-4</v>
      </c>
      <c r="W86" s="98"/>
      <c r="X86" s="98"/>
      <c r="Y86" s="98"/>
      <c r="Z86" s="98"/>
      <c r="AA86" s="98"/>
      <c r="AB86" s="98"/>
      <c r="AC86" s="98"/>
      <c r="AD86" s="98"/>
      <c r="AE86" s="98"/>
      <c r="AF86" s="97">
        <v>12</v>
      </c>
      <c r="AG86" s="97"/>
      <c r="AH86" s="97"/>
      <c r="AI86" s="97"/>
      <c r="AJ86" s="97"/>
      <c r="AK86" s="98">
        <v>2.3964532491912001E-4</v>
      </c>
      <c r="AL86" s="98"/>
      <c r="AM86" s="98"/>
      <c r="AN86" s="98"/>
      <c r="AO86" s="98"/>
      <c r="AP86" s="98"/>
      <c r="AQ86" s="98"/>
    </row>
    <row r="87" spans="2:44" s="1" customFormat="1" ht="8.5500000000000007" customHeight="1" x14ac:dyDescent="0.15">
      <c r="B87" s="95" t="s">
        <v>1088</v>
      </c>
      <c r="C87" s="95"/>
      <c r="D87" s="95"/>
      <c r="E87" s="95"/>
      <c r="F87" s="95"/>
      <c r="G87" s="95"/>
      <c r="H87" s="95"/>
      <c r="I87" s="95"/>
      <c r="J87" s="95"/>
      <c r="K87" s="95"/>
      <c r="L87" s="105">
        <v>2665721.75</v>
      </c>
      <c r="M87" s="105"/>
      <c r="N87" s="105"/>
      <c r="O87" s="105"/>
      <c r="P87" s="105"/>
      <c r="Q87" s="105"/>
      <c r="R87" s="105"/>
      <c r="S87" s="105"/>
      <c r="T87" s="105"/>
      <c r="U87" s="105"/>
      <c r="V87" s="98">
        <v>7.3909224604350795E-4</v>
      </c>
      <c r="W87" s="98"/>
      <c r="X87" s="98"/>
      <c r="Y87" s="98"/>
      <c r="Z87" s="98"/>
      <c r="AA87" s="98"/>
      <c r="AB87" s="98"/>
      <c r="AC87" s="98"/>
      <c r="AD87" s="98"/>
      <c r="AE87" s="98"/>
      <c r="AF87" s="97">
        <v>18</v>
      </c>
      <c r="AG87" s="97"/>
      <c r="AH87" s="97"/>
      <c r="AI87" s="97"/>
      <c r="AJ87" s="97"/>
      <c r="AK87" s="98">
        <v>3.5946798737867999E-4</v>
      </c>
      <c r="AL87" s="98"/>
      <c r="AM87" s="98"/>
      <c r="AN87" s="98"/>
      <c r="AO87" s="98"/>
      <c r="AP87" s="98"/>
      <c r="AQ87" s="98"/>
    </row>
    <row r="88" spans="2:44" s="1" customFormat="1" ht="8.5500000000000007" customHeight="1" x14ac:dyDescent="0.15">
      <c r="B88" s="95" t="s">
        <v>1089</v>
      </c>
      <c r="C88" s="95"/>
      <c r="D88" s="95"/>
      <c r="E88" s="95"/>
      <c r="F88" s="95"/>
      <c r="G88" s="95"/>
      <c r="H88" s="95"/>
      <c r="I88" s="95"/>
      <c r="J88" s="95"/>
      <c r="K88" s="95"/>
      <c r="L88" s="105">
        <v>24450723.859999999</v>
      </c>
      <c r="M88" s="105"/>
      <c r="N88" s="105"/>
      <c r="O88" s="105"/>
      <c r="P88" s="105"/>
      <c r="Q88" s="105"/>
      <c r="R88" s="105"/>
      <c r="S88" s="105"/>
      <c r="T88" s="105"/>
      <c r="U88" s="105"/>
      <c r="V88" s="98">
        <v>6.7791548067899403E-3</v>
      </c>
      <c r="W88" s="98"/>
      <c r="X88" s="98"/>
      <c r="Y88" s="98"/>
      <c r="Z88" s="98"/>
      <c r="AA88" s="98"/>
      <c r="AB88" s="98"/>
      <c r="AC88" s="98"/>
      <c r="AD88" s="98"/>
      <c r="AE88" s="98"/>
      <c r="AF88" s="97">
        <v>143</v>
      </c>
      <c r="AG88" s="97"/>
      <c r="AH88" s="97"/>
      <c r="AI88" s="97"/>
      <c r="AJ88" s="97"/>
      <c r="AK88" s="98">
        <v>2.8557734552861801E-3</v>
      </c>
      <c r="AL88" s="98"/>
      <c r="AM88" s="98"/>
      <c r="AN88" s="98"/>
      <c r="AO88" s="98"/>
      <c r="AP88" s="98"/>
      <c r="AQ88" s="98"/>
    </row>
    <row r="89" spans="2:44" s="1" customFormat="1" ht="8.5500000000000007" customHeight="1" x14ac:dyDescent="0.15">
      <c r="B89" s="95" t="s">
        <v>1090</v>
      </c>
      <c r="C89" s="95"/>
      <c r="D89" s="95"/>
      <c r="E89" s="95"/>
      <c r="F89" s="95"/>
      <c r="G89" s="95"/>
      <c r="H89" s="95"/>
      <c r="I89" s="95"/>
      <c r="J89" s="95"/>
      <c r="K89" s="95"/>
      <c r="L89" s="105">
        <v>13401638.27</v>
      </c>
      <c r="M89" s="105"/>
      <c r="N89" s="105"/>
      <c r="O89" s="105"/>
      <c r="P89" s="105"/>
      <c r="Q89" s="105"/>
      <c r="R89" s="105"/>
      <c r="S89" s="105"/>
      <c r="T89" s="105"/>
      <c r="U89" s="105"/>
      <c r="V89" s="98">
        <v>3.7157092369587801E-3</v>
      </c>
      <c r="W89" s="98"/>
      <c r="X89" s="98"/>
      <c r="Y89" s="98"/>
      <c r="Z89" s="98"/>
      <c r="AA89" s="98"/>
      <c r="AB89" s="98"/>
      <c r="AC89" s="98"/>
      <c r="AD89" s="98"/>
      <c r="AE89" s="98"/>
      <c r="AF89" s="97">
        <v>80</v>
      </c>
      <c r="AG89" s="97"/>
      <c r="AH89" s="97"/>
      <c r="AI89" s="97"/>
      <c r="AJ89" s="97"/>
      <c r="AK89" s="98">
        <v>1.5976354994608E-3</v>
      </c>
      <c r="AL89" s="98"/>
      <c r="AM89" s="98"/>
      <c r="AN89" s="98"/>
      <c r="AO89" s="98"/>
      <c r="AP89" s="98"/>
      <c r="AQ89" s="98"/>
    </row>
    <row r="90" spans="2:44" s="1" customFormat="1" ht="8.5500000000000007" customHeight="1" x14ac:dyDescent="0.15">
      <c r="B90" s="95" t="s">
        <v>1091</v>
      </c>
      <c r="C90" s="95"/>
      <c r="D90" s="95"/>
      <c r="E90" s="95"/>
      <c r="F90" s="95"/>
      <c r="G90" s="95"/>
      <c r="H90" s="95"/>
      <c r="I90" s="95"/>
      <c r="J90" s="95"/>
      <c r="K90" s="95"/>
      <c r="L90" s="105">
        <v>585945.32999999996</v>
      </c>
      <c r="M90" s="105"/>
      <c r="N90" s="105"/>
      <c r="O90" s="105"/>
      <c r="P90" s="105"/>
      <c r="Q90" s="105"/>
      <c r="R90" s="105"/>
      <c r="S90" s="105"/>
      <c r="T90" s="105"/>
      <c r="U90" s="105"/>
      <c r="V90" s="98">
        <v>1.62457934706953E-4</v>
      </c>
      <c r="W90" s="98"/>
      <c r="X90" s="98"/>
      <c r="Y90" s="98"/>
      <c r="Z90" s="98"/>
      <c r="AA90" s="98"/>
      <c r="AB90" s="98"/>
      <c r="AC90" s="98"/>
      <c r="AD90" s="98"/>
      <c r="AE90" s="98"/>
      <c r="AF90" s="97">
        <v>3</v>
      </c>
      <c r="AG90" s="97"/>
      <c r="AH90" s="97"/>
      <c r="AI90" s="97"/>
      <c r="AJ90" s="97"/>
      <c r="AK90" s="98">
        <v>5.9911331229779901E-5</v>
      </c>
      <c r="AL90" s="98"/>
      <c r="AM90" s="98"/>
      <c r="AN90" s="98"/>
      <c r="AO90" s="98"/>
      <c r="AP90" s="98"/>
      <c r="AQ90" s="98"/>
    </row>
    <row r="91" spans="2:44" s="1" customFormat="1" ht="10.65" customHeight="1" x14ac:dyDescent="0.15">
      <c r="B91" s="101"/>
      <c r="C91" s="101"/>
      <c r="D91" s="101"/>
      <c r="E91" s="101"/>
      <c r="F91" s="101"/>
      <c r="G91" s="101"/>
      <c r="H91" s="101"/>
      <c r="I91" s="101"/>
      <c r="J91" s="101"/>
      <c r="K91" s="101"/>
      <c r="L91" s="106">
        <v>3606751071.02</v>
      </c>
      <c r="M91" s="106"/>
      <c r="N91" s="106"/>
      <c r="O91" s="106"/>
      <c r="P91" s="106"/>
      <c r="Q91" s="106"/>
      <c r="R91" s="106"/>
      <c r="S91" s="106"/>
      <c r="T91" s="106"/>
      <c r="U91" s="106"/>
      <c r="V91" s="100">
        <v>1</v>
      </c>
      <c r="W91" s="100"/>
      <c r="X91" s="100"/>
      <c r="Y91" s="100"/>
      <c r="Z91" s="100"/>
      <c r="AA91" s="100"/>
      <c r="AB91" s="100"/>
      <c r="AC91" s="100"/>
      <c r="AD91" s="100"/>
      <c r="AE91" s="100"/>
      <c r="AF91" s="99">
        <v>50074</v>
      </c>
      <c r="AG91" s="99"/>
      <c r="AH91" s="99"/>
      <c r="AI91" s="99"/>
      <c r="AJ91" s="99"/>
      <c r="AK91" s="100">
        <v>1</v>
      </c>
      <c r="AL91" s="100"/>
      <c r="AM91" s="100"/>
      <c r="AN91" s="100"/>
      <c r="AO91" s="100"/>
      <c r="AP91" s="100"/>
      <c r="AQ91" s="100"/>
    </row>
    <row r="92" spans="2:44" s="1" customFormat="1" ht="7.2" customHeight="1" x14ac:dyDescent="0.15"/>
    <row r="93" spans="2:44" s="1" customFormat="1" ht="15.3" customHeight="1" x14ac:dyDescent="0.15">
      <c r="B93" s="86" t="s">
        <v>1175</v>
      </c>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row>
    <row r="94" spans="2:44" s="1" customFormat="1" ht="7.2" customHeight="1" x14ac:dyDescent="0.15"/>
    <row r="95" spans="2:44" s="1" customFormat="1" ht="10.199999999999999" customHeight="1" x14ac:dyDescent="0.15">
      <c r="B95" s="84" t="s">
        <v>1060</v>
      </c>
      <c r="C95" s="84"/>
      <c r="D95" s="84"/>
      <c r="E95" s="84"/>
      <c r="F95" s="84"/>
      <c r="G95" s="84"/>
      <c r="H95" s="84"/>
      <c r="I95" s="84"/>
      <c r="J95" s="84"/>
      <c r="K95" s="84" t="s">
        <v>1057</v>
      </c>
      <c r="L95" s="84"/>
      <c r="M95" s="84"/>
      <c r="N95" s="84"/>
      <c r="O95" s="84"/>
      <c r="P95" s="84"/>
      <c r="Q95" s="84"/>
      <c r="R95" s="84"/>
      <c r="S95" s="84"/>
      <c r="T95" s="84"/>
      <c r="U95" s="84"/>
      <c r="V95" s="84" t="s">
        <v>1058</v>
      </c>
      <c r="W95" s="84"/>
      <c r="X95" s="84"/>
      <c r="Y95" s="84"/>
      <c r="Z95" s="84"/>
      <c r="AA95" s="84"/>
      <c r="AB95" s="84"/>
      <c r="AC95" s="84"/>
      <c r="AD95" s="84"/>
      <c r="AE95" s="84"/>
      <c r="AF95" s="84" t="s">
        <v>1059</v>
      </c>
      <c r="AG95" s="84"/>
      <c r="AH95" s="84"/>
      <c r="AI95" s="84"/>
      <c r="AJ95" s="84"/>
      <c r="AK95" s="84" t="s">
        <v>1058</v>
      </c>
      <c r="AL95" s="84"/>
      <c r="AM95" s="84"/>
      <c r="AN95" s="84"/>
      <c r="AO95" s="84"/>
    </row>
    <row r="96" spans="2:44" s="1" customFormat="1" ht="8.5500000000000007" customHeight="1" x14ac:dyDescent="0.15">
      <c r="B96" s="95" t="s">
        <v>1061</v>
      </c>
      <c r="C96" s="95"/>
      <c r="D96" s="95"/>
      <c r="E96" s="95"/>
      <c r="F96" s="95"/>
      <c r="G96" s="95"/>
      <c r="H96" s="95"/>
      <c r="I96" s="95"/>
      <c r="J96" s="95"/>
      <c r="K96" s="105">
        <v>356000</v>
      </c>
      <c r="L96" s="105"/>
      <c r="M96" s="105"/>
      <c r="N96" s="105"/>
      <c r="O96" s="105"/>
      <c r="P96" s="105"/>
      <c r="Q96" s="105"/>
      <c r="R96" s="105"/>
      <c r="S96" s="105"/>
      <c r="T96" s="105"/>
      <c r="U96" s="105"/>
      <c r="V96" s="98">
        <v>9.8703789917867004E-5</v>
      </c>
      <c r="W96" s="98"/>
      <c r="X96" s="98"/>
      <c r="Y96" s="98"/>
      <c r="Z96" s="98"/>
      <c r="AA96" s="98"/>
      <c r="AB96" s="98"/>
      <c r="AC96" s="98"/>
      <c r="AD96" s="98"/>
      <c r="AE96" s="98"/>
      <c r="AF96" s="97">
        <v>9</v>
      </c>
      <c r="AG96" s="97"/>
      <c r="AH96" s="97"/>
      <c r="AI96" s="97"/>
      <c r="AJ96" s="97"/>
      <c r="AK96" s="98">
        <v>1.7973399368933999E-4</v>
      </c>
      <c r="AL96" s="98"/>
      <c r="AM96" s="98"/>
      <c r="AN96" s="98"/>
      <c r="AO96" s="98"/>
    </row>
    <row r="97" spans="2:41" s="1" customFormat="1" ht="8.5500000000000007" customHeight="1" x14ac:dyDescent="0.15">
      <c r="B97" s="95" t="s">
        <v>1062</v>
      </c>
      <c r="C97" s="95"/>
      <c r="D97" s="95"/>
      <c r="E97" s="95"/>
      <c r="F97" s="95"/>
      <c r="G97" s="95"/>
      <c r="H97" s="95"/>
      <c r="I97" s="95"/>
      <c r="J97" s="95"/>
      <c r="K97" s="105">
        <v>4815495.33</v>
      </c>
      <c r="L97" s="105"/>
      <c r="M97" s="105"/>
      <c r="N97" s="105"/>
      <c r="O97" s="105"/>
      <c r="P97" s="105"/>
      <c r="Q97" s="105"/>
      <c r="R97" s="105"/>
      <c r="S97" s="105"/>
      <c r="T97" s="105"/>
      <c r="U97" s="105"/>
      <c r="V97" s="98">
        <v>1.33513381854716E-3</v>
      </c>
      <c r="W97" s="98"/>
      <c r="X97" s="98"/>
      <c r="Y97" s="98"/>
      <c r="Z97" s="98"/>
      <c r="AA97" s="98"/>
      <c r="AB97" s="98"/>
      <c r="AC97" s="98"/>
      <c r="AD97" s="98"/>
      <c r="AE97" s="98"/>
      <c r="AF97" s="97">
        <v>37</v>
      </c>
      <c r="AG97" s="97"/>
      <c r="AH97" s="97"/>
      <c r="AI97" s="97"/>
      <c r="AJ97" s="97"/>
      <c r="AK97" s="98">
        <v>7.3890641850061904E-4</v>
      </c>
      <c r="AL97" s="98"/>
      <c r="AM97" s="98"/>
      <c r="AN97" s="98"/>
      <c r="AO97" s="98"/>
    </row>
    <row r="98" spans="2:41" s="1" customFormat="1" ht="8.5500000000000007" customHeight="1" x14ac:dyDescent="0.15">
      <c r="B98" s="95" t="s">
        <v>1063</v>
      </c>
      <c r="C98" s="95"/>
      <c r="D98" s="95"/>
      <c r="E98" s="95"/>
      <c r="F98" s="95"/>
      <c r="G98" s="95"/>
      <c r="H98" s="95"/>
      <c r="I98" s="95"/>
      <c r="J98" s="95"/>
      <c r="K98" s="105">
        <v>4767900.0599999996</v>
      </c>
      <c r="L98" s="105"/>
      <c r="M98" s="105"/>
      <c r="N98" s="105"/>
      <c r="O98" s="105"/>
      <c r="P98" s="105"/>
      <c r="Q98" s="105"/>
      <c r="R98" s="105"/>
      <c r="S98" s="105"/>
      <c r="T98" s="105"/>
      <c r="U98" s="105"/>
      <c r="V98" s="98">
        <v>1.32193765694277E-3</v>
      </c>
      <c r="W98" s="98"/>
      <c r="X98" s="98"/>
      <c r="Y98" s="98"/>
      <c r="Z98" s="98"/>
      <c r="AA98" s="98"/>
      <c r="AB98" s="98"/>
      <c r="AC98" s="98"/>
      <c r="AD98" s="98"/>
      <c r="AE98" s="98"/>
      <c r="AF98" s="97">
        <v>57</v>
      </c>
      <c r="AG98" s="97"/>
      <c r="AH98" s="97"/>
      <c r="AI98" s="97"/>
      <c r="AJ98" s="97"/>
      <c r="AK98" s="98">
        <v>1.1383152933658199E-3</v>
      </c>
      <c r="AL98" s="98"/>
      <c r="AM98" s="98"/>
      <c r="AN98" s="98"/>
      <c r="AO98" s="98"/>
    </row>
    <row r="99" spans="2:41" s="1" customFormat="1" ht="8.5500000000000007" customHeight="1" x14ac:dyDescent="0.15">
      <c r="B99" s="95" t="s">
        <v>1064</v>
      </c>
      <c r="C99" s="95"/>
      <c r="D99" s="95"/>
      <c r="E99" s="95"/>
      <c r="F99" s="95"/>
      <c r="G99" s="95"/>
      <c r="H99" s="95"/>
      <c r="I99" s="95"/>
      <c r="J99" s="95"/>
      <c r="K99" s="105">
        <v>3621552.1</v>
      </c>
      <c r="L99" s="105"/>
      <c r="M99" s="105"/>
      <c r="N99" s="105"/>
      <c r="O99" s="105"/>
      <c r="P99" s="105"/>
      <c r="Q99" s="105"/>
      <c r="R99" s="105"/>
      <c r="S99" s="105"/>
      <c r="T99" s="105"/>
      <c r="U99" s="105"/>
      <c r="V99" s="98">
        <v>1.0041037012781201E-3</v>
      </c>
      <c r="W99" s="98"/>
      <c r="X99" s="98"/>
      <c r="Y99" s="98"/>
      <c r="Z99" s="98"/>
      <c r="AA99" s="98"/>
      <c r="AB99" s="98"/>
      <c r="AC99" s="98"/>
      <c r="AD99" s="98"/>
      <c r="AE99" s="98"/>
      <c r="AF99" s="97">
        <v>56</v>
      </c>
      <c r="AG99" s="97"/>
      <c r="AH99" s="97"/>
      <c r="AI99" s="97"/>
      <c r="AJ99" s="97"/>
      <c r="AK99" s="98">
        <v>1.1183448496225601E-3</v>
      </c>
      <c r="AL99" s="98"/>
      <c r="AM99" s="98"/>
      <c r="AN99" s="98"/>
      <c r="AO99" s="98"/>
    </row>
    <row r="100" spans="2:41" s="1" customFormat="1" ht="8.5500000000000007" customHeight="1" x14ac:dyDescent="0.15">
      <c r="B100" s="95" t="s">
        <v>1065</v>
      </c>
      <c r="C100" s="95"/>
      <c r="D100" s="95"/>
      <c r="E100" s="95"/>
      <c r="F100" s="95"/>
      <c r="G100" s="95"/>
      <c r="H100" s="95"/>
      <c r="I100" s="95"/>
      <c r="J100" s="95"/>
      <c r="K100" s="105">
        <v>33860652.659999996</v>
      </c>
      <c r="L100" s="105"/>
      <c r="M100" s="105"/>
      <c r="N100" s="105"/>
      <c r="O100" s="105"/>
      <c r="P100" s="105"/>
      <c r="Q100" s="105"/>
      <c r="R100" s="105"/>
      <c r="S100" s="105"/>
      <c r="T100" s="105"/>
      <c r="U100" s="105"/>
      <c r="V100" s="98">
        <v>9.38813131077108E-3</v>
      </c>
      <c r="W100" s="98"/>
      <c r="X100" s="98"/>
      <c r="Y100" s="98"/>
      <c r="Z100" s="98"/>
      <c r="AA100" s="98"/>
      <c r="AB100" s="98"/>
      <c r="AC100" s="98"/>
      <c r="AD100" s="98"/>
      <c r="AE100" s="98"/>
      <c r="AF100" s="97">
        <v>287</v>
      </c>
      <c r="AG100" s="97"/>
      <c r="AH100" s="97"/>
      <c r="AI100" s="97"/>
      <c r="AJ100" s="97"/>
      <c r="AK100" s="98">
        <v>5.73151735431561E-3</v>
      </c>
      <c r="AL100" s="98"/>
      <c r="AM100" s="98"/>
      <c r="AN100" s="98"/>
      <c r="AO100" s="98"/>
    </row>
    <row r="101" spans="2:41" s="1" customFormat="1" ht="8.5500000000000007" customHeight="1" x14ac:dyDescent="0.15">
      <c r="B101" s="95" t="s">
        <v>1066</v>
      </c>
      <c r="C101" s="95"/>
      <c r="D101" s="95"/>
      <c r="E101" s="95"/>
      <c r="F101" s="95"/>
      <c r="G101" s="95"/>
      <c r="H101" s="95"/>
      <c r="I101" s="95"/>
      <c r="J101" s="95"/>
      <c r="K101" s="105">
        <v>3789750.32</v>
      </c>
      <c r="L101" s="105"/>
      <c r="M101" s="105"/>
      <c r="N101" s="105"/>
      <c r="O101" s="105"/>
      <c r="P101" s="105"/>
      <c r="Q101" s="105"/>
      <c r="R101" s="105"/>
      <c r="S101" s="105"/>
      <c r="T101" s="105"/>
      <c r="U101" s="105"/>
      <c r="V101" s="98">
        <v>1.05073797591699E-3</v>
      </c>
      <c r="W101" s="98"/>
      <c r="X101" s="98"/>
      <c r="Y101" s="98"/>
      <c r="Z101" s="98"/>
      <c r="AA101" s="98"/>
      <c r="AB101" s="98"/>
      <c r="AC101" s="98"/>
      <c r="AD101" s="98"/>
      <c r="AE101" s="98"/>
      <c r="AF101" s="97">
        <v>126</v>
      </c>
      <c r="AG101" s="97"/>
      <c r="AH101" s="97"/>
      <c r="AI101" s="97"/>
      <c r="AJ101" s="97"/>
      <c r="AK101" s="98">
        <v>2.5162759116507602E-3</v>
      </c>
      <c r="AL101" s="98"/>
      <c r="AM101" s="98"/>
      <c r="AN101" s="98"/>
      <c r="AO101" s="98"/>
    </row>
    <row r="102" spans="2:41" s="1" customFormat="1" ht="8.5500000000000007" customHeight="1" x14ac:dyDescent="0.15">
      <c r="B102" s="95" t="s">
        <v>1067</v>
      </c>
      <c r="C102" s="95"/>
      <c r="D102" s="95"/>
      <c r="E102" s="95"/>
      <c r="F102" s="95"/>
      <c r="G102" s="95"/>
      <c r="H102" s="95"/>
      <c r="I102" s="95"/>
      <c r="J102" s="95"/>
      <c r="K102" s="105">
        <v>6203490.9900000002</v>
      </c>
      <c r="L102" s="105"/>
      <c r="M102" s="105"/>
      <c r="N102" s="105"/>
      <c r="O102" s="105"/>
      <c r="P102" s="105"/>
      <c r="Q102" s="105"/>
      <c r="R102" s="105"/>
      <c r="S102" s="105"/>
      <c r="T102" s="105"/>
      <c r="U102" s="105"/>
      <c r="V102" s="98">
        <v>1.71996649279309E-3</v>
      </c>
      <c r="W102" s="98"/>
      <c r="X102" s="98"/>
      <c r="Y102" s="98"/>
      <c r="Z102" s="98"/>
      <c r="AA102" s="98"/>
      <c r="AB102" s="98"/>
      <c r="AC102" s="98"/>
      <c r="AD102" s="98"/>
      <c r="AE102" s="98"/>
      <c r="AF102" s="97">
        <v>217</v>
      </c>
      <c r="AG102" s="97"/>
      <c r="AH102" s="97"/>
      <c r="AI102" s="97"/>
      <c r="AJ102" s="97"/>
      <c r="AK102" s="98">
        <v>4.3335862922874099E-3</v>
      </c>
      <c r="AL102" s="98"/>
      <c r="AM102" s="98"/>
      <c r="AN102" s="98"/>
      <c r="AO102" s="98"/>
    </row>
    <row r="103" spans="2:41" s="1" customFormat="1" ht="8.5500000000000007" customHeight="1" x14ac:dyDescent="0.15">
      <c r="B103" s="95" t="s">
        <v>1068</v>
      </c>
      <c r="C103" s="95"/>
      <c r="D103" s="95"/>
      <c r="E103" s="95"/>
      <c r="F103" s="95"/>
      <c r="G103" s="95"/>
      <c r="H103" s="95"/>
      <c r="I103" s="95"/>
      <c r="J103" s="95"/>
      <c r="K103" s="105">
        <v>7328229.72000001</v>
      </c>
      <c r="L103" s="105"/>
      <c r="M103" s="105"/>
      <c r="N103" s="105"/>
      <c r="O103" s="105"/>
      <c r="P103" s="105"/>
      <c r="Q103" s="105"/>
      <c r="R103" s="105"/>
      <c r="S103" s="105"/>
      <c r="T103" s="105"/>
      <c r="U103" s="105"/>
      <c r="V103" s="98">
        <v>2.03180912009199E-3</v>
      </c>
      <c r="W103" s="98"/>
      <c r="X103" s="98"/>
      <c r="Y103" s="98"/>
      <c r="Z103" s="98"/>
      <c r="AA103" s="98"/>
      <c r="AB103" s="98"/>
      <c r="AC103" s="98"/>
      <c r="AD103" s="98"/>
      <c r="AE103" s="98"/>
      <c r="AF103" s="97">
        <v>468</v>
      </c>
      <c r="AG103" s="97"/>
      <c r="AH103" s="97"/>
      <c r="AI103" s="97"/>
      <c r="AJ103" s="97"/>
      <c r="AK103" s="98">
        <v>9.3461676718456701E-3</v>
      </c>
      <c r="AL103" s="98"/>
      <c r="AM103" s="98"/>
      <c r="AN103" s="98"/>
      <c r="AO103" s="98"/>
    </row>
    <row r="104" spans="2:41" s="1" customFormat="1" ht="8.5500000000000007" customHeight="1" x14ac:dyDescent="0.15">
      <c r="B104" s="95" t="s">
        <v>1069</v>
      </c>
      <c r="C104" s="95"/>
      <c r="D104" s="95"/>
      <c r="E104" s="95"/>
      <c r="F104" s="95"/>
      <c r="G104" s="95"/>
      <c r="H104" s="95"/>
      <c r="I104" s="95"/>
      <c r="J104" s="95"/>
      <c r="K104" s="105">
        <v>15372119.82</v>
      </c>
      <c r="L104" s="105"/>
      <c r="M104" s="105"/>
      <c r="N104" s="105"/>
      <c r="O104" s="105"/>
      <c r="P104" s="105"/>
      <c r="Q104" s="105"/>
      <c r="R104" s="105"/>
      <c r="S104" s="105"/>
      <c r="T104" s="105"/>
      <c r="U104" s="105"/>
      <c r="V104" s="98">
        <v>4.2620406890605603E-3</v>
      </c>
      <c r="W104" s="98"/>
      <c r="X104" s="98"/>
      <c r="Y104" s="98"/>
      <c r="Z104" s="98"/>
      <c r="AA104" s="98"/>
      <c r="AB104" s="98"/>
      <c r="AC104" s="98"/>
      <c r="AD104" s="98"/>
      <c r="AE104" s="98"/>
      <c r="AF104" s="97">
        <v>784</v>
      </c>
      <c r="AG104" s="97"/>
      <c r="AH104" s="97"/>
      <c r="AI104" s="97"/>
      <c r="AJ104" s="97"/>
      <c r="AK104" s="98">
        <v>1.56568278947158E-2</v>
      </c>
      <c r="AL104" s="98"/>
      <c r="AM104" s="98"/>
      <c r="AN104" s="98"/>
      <c r="AO104" s="98"/>
    </row>
    <row r="105" spans="2:41" s="1" customFormat="1" ht="8.5500000000000007" customHeight="1" x14ac:dyDescent="0.15">
      <c r="B105" s="95" t="s">
        <v>1070</v>
      </c>
      <c r="C105" s="95"/>
      <c r="D105" s="95"/>
      <c r="E105" s="95"/>
      <c r="F105" s="95"/>
      <c r="G105" s="95"/>
      <c r="H105" s="95"/>
      <c r="I105" s="95"/>
      <c r="J105" s="95"/>
      <c r="K105" s="105">
        <v>250132354.34999901</v>
      </c>
      <c r="L105" s="105"/>
      <c r="M105" s="105"/>
      <c r="N105" s="105"/>
      <c r="O105" s="105"/>
      <c r="P105" s="105"/>
      <c r="Q105" s="105"/>
      <c r="R105" s="105"/>
      <c r="S105" s="105"/>
      <c r="T105" s="105"/>
      <c r="U105" s="105"/>
      <c r="V105" s="98">
        <v>6.9351155492763494E-2</v>
      </c>
      <c r="W105" s="98"/>
      <c r="X105" s="98"/>
      <c r="Y105" s="98"/>
      <c r="Z105" s="98"/>
      <c r="AA105" s="98"/>
      <c r="AB105" s="98"/>
      <c r="AC105" s="98"/>
      <c r="AD105" s="98"/>
      <c r="AE105" s="98"/>
      <c r="AF105" s="97">
        <v>9063</v>
      </c>
      <c r="AG105" s="97"/>
      <c r="AH105" s="97"/>
      <c r="AI105" s="97"/>
      <c r="AJ105" s="97"/>
      <c r="AK105" s="98">
        <v>0.18099213164516501</v>
      </c>
      <c r="AL105" s="98"/>
      <c r="AM105" s="98"/>
      <c r="AN105" s="98"/>
      <c r="AO105" s="98"/>
    </row>
    <row r="106" spans="2:41" s="1" customFormat="1" ht="8.5500000000000007" customHeight="1" x14ac:dyDescent="0.15">
      <c r="B106" s="95" t="s">
        <v>1071</v>
      </c>
      <c r="C106" s="95"/>
      <c r="D106" s="95"/>
      <c r="E106" s="95"/>
      <c r="F106" s="95"/>
      <c r="G106" s="95"/>
      <c r="H106" s="95"/>
      <c r="I106" s="95"/>
      <c r="J106" s="95"/>
      <c r="K106" s="105">
        <v>29722149.890000001</v>
      </c>
      <c r="L106" s="105"/>
      <c r="M106" s="105"/>
      <c r="N106" s="105"/>
      <c r="O106" s="105"/>
      <c r="P106" s="105"/>
      <c r="Q106" s="105"/>
      <c r="R106" s="105"/>
      <c r="S106" s="105"/>
      <c r="T106" s="105"/>
      <c r="U106" s="105"/>
      <c r="V106" s="98">
        <v>8.2406989849716592E-3</v>
      </c>
      <c r="W106" s="98"/>
      <c r="X106" s="98"/>
      <c r="Y106" s="98"/>
      <c r="Z106" s="98"/>
      <c r="AA106" s="98"/>
      <c r="AB106" s="98"/>
      <c r="AC106" s="98"/>
      <c r="AD106" s="98"/>
      <c r="AE106" s="98"/>
      <c r="AF106" s="97">
        <v>1579</v>
      </c>
      <c r="AG106" s="97"/>
      <c r="AH106" s="97"/>
      <c r="AI106" s="97"/>
      <c r="AJ106" s="97"/>
      <c r="AK106" s="98">
        <v>3.1533330670607498E-2</v>
      </c>
      <c r="AL106" s="98"/>
      <c r="AM106" s="98"/>
      <c r="AN106" s="98"/>
      <c r="AO106" s="98"/>
    </row>
    <row r="107" spans="2:41" s="1" customFormat="1" ht="8.5500000000000007" customHeight="1" x14ac:dyDescent="0.15">
      <c r="B107" s="95" t="s">
        <v>1072</v>
      </c>
      <c r="C107" s="95"/>
      <c r="D107" s="95"/>
      <c r="E107" s="95"/>
      <c r="F107" s="95"/>
      <c r="G107" s="95"/>
      <c r="H107" s="95"/>
      <c r="I107" s="95"/>
      <c r="J107" s="95"/>
      <c r="K107" s="105">
        <v>50012059.909999996</v>
      </c>
      <c r="L107" s="105"/>
      <c r="M107" s="105"/>
      <c r="N107" s="105"/>
      <c r="O107" s="105"/>
      <c r="P107" s="105"/>
      <c r="Q107" s="105"/>
      <c r="R107" s="105"/>
      <c r="S107" s="105"/>
      <c r="T107" s="105"/>
      <c r="U107" s="105"/>
      <c r="V107" s="98">
        <v>1.38662355469562E-2</v>
      </c>
      <c r="W107" s="98"/>
      <c r="X107" s="98"/>
      <c r="Y107" s="98"/>
      <c r="Z107" s="98"/>
      <c r="AA107" s="98"/>
      <c r="AB107" s="98"/>
      <c r="AC107" s="98"/>
      <c r="AD107" s="98"/>
      <c r="AE107" s="98"/>
      <c r="AF107" s="97">
        <v>1209</v>
      </c>
      <c r="AG107" s="97"/>
      <c r="AH107" s="97"/>
      <c r="AI107" s="97"/>
      <c r="AJ107" s="97"/>
      <c r="AK107" s="98">
        <v>2.41442664856013E-2</v>
      </c>
      <c r="AL107" s="98"/>
      <c r="AM107" s="98"/>
      <c r="AN107" s="98"/>
      <c r="AO107" s="98"/>
    </row>
    <row r="108" spans="2:41" s="1" customFormat="1" ht="8.5500000000000007" customHeight="1" x14ac:dyDescent="0.15">
      <c r="B108" s="95" t="s">
        <v>1073</v>
      </c>
      <c r="C108" s="95"/>
      <c r="D108" s="95"/>
      <c r="E108" s="95"/>
      <c r="F108" s="95"/>
      <c r="G108" s="95"/>
      <c r="H108" s="95"/>
      <c r="I108" s="95"/>
      <c r="J108" s="95"/>
      <c r="K108" s="105">
        <v>164193134.06</v>
      </c>
      <c r="L108" s="105"/>
      <c r="M108" s="105"/>
      <c r="N108" s="105"/>
      <c r="O108" s="105"/>
      <c r="P108" s="105"/>
      <c r="Q108" s="105"/>
      <c r="R108" s="105"/>
      <c r="S108" s="105"/>
      <c r="T108" s="105"/>
      <c r="U108" s="105"/>
      <c r="V108" s="98">
        <v>4.5523833174759498E-2</v>
      </c>
      <c r="W108" s="98"/>
      <c r="X108" s="98"/>
      <c r="Y108" s="98"/>
      <c r="Z108" s="98"/>
      <c r="AA108" s="98"/>
      <c r="AB108" s="98"/>
      <c r="AC108" s="98"/>
      <c r="AD108" s="98"/>
      <c r="AE108" s="98"/>
      <c r="AF108" s="97">
        <v>3611</v>
      </c>
      <c r="AG108" s="97"/>
      <c r="AH108" s="97"/>
      <c r="AI108" s="97"/>
      <c r="AJ108" s="97"/>
      <c r="AK108" s="98">
        <v>7.2113272356911798E-2</v>
      </c>
      <c r="AL108" s="98"/>
      <c r="AM108" s="98"/>
      <c r="AN108" s="98"/>
      <c r="AO108" s="98"/>
    </row>
    <row r="109" spans="2:41" s="1" customFormat="1" ht="8.5500000000000007" customHeight="1" x14ac:dyDescent="0.15">
      <c r="B109" s="95" t="s">
        <v>1074</v>
      </c>
      <c r="C109" s="95"/>
      <c r="D109" s="95"/>
      <c r="E109" s="95"/>
      <c r="F109" s="95"/>
      <c r="G109" s="95"/>
      <c r="H109" s="95"/>
      <c r="I109" s="95"/>
      <c r="J109" s="95"/>
      <c r="K109" s="105">
        <v>25896102.789999999</v>
      </c>
      <c r="L109" s="105"/>
      <c r="M109" s="105"/>
      <c r="N109" s="105"/>
      <c r="O109" s="105"/>
      <c r="P109" s="105"/>
      <c r="Q109" s="105"/>
      <c r="R109" s="105"/>
      <c r="S109" s="105"/>
      <c r="T109" s="105"/>
      <c r="U109" s="105"/>
      <c r="V109" s="98">
        <v>7.17989744234733E-3</v>
      </c>
      <c r="W109" s="98"/>
      <c r="X109" s="98"/>
      <c r="Y109" s="98"/>
      <c r="Z109" s="98"/>
      <c r="AA109" s="98"/>
      <c r="AB109" s="98"/>
      <c r="AC109" s="98"/>
      <c r="AD109" s="98"/>
      <c r="AE109" s="98"/>
      <c r="AF109" s="97">
        <v>506</v>
      </c>
      <c r="AG109" s="97"/>
      <c r="AH109" s="97"/>
      <c r="AI109" s="97"/>
      <c r="AJ109" s="97"/>
      <c r="AK109" s="98">
        <v>1.0105044534089501E-2</v>
      </c>
      <c r="AL109" s="98"/>
      <c r="AM109" s="98"/>
      <c r="AN109" s="98"/>
      <c r="AO109" s="98"/>
    </row>
    <row r="110" spans="2:41" s="1" customFormat="1" ht="8.5500000000000007" customHeight="1" x14ac:dyDescent="0.15">
      <c r="B110" s="95" t="s">
        <v>1075</v>
      </c>
      <c r="C110" s="95"/>
      <c r="D110" s="95"/>
      <c r="E110" s="95"/>
      <c r="F110" s="95"/>
      <c r="G110" s="95"/>
      <c r="H110" s="95"/>
      <c r="I110" s="95"/>
      <c r="J110" s="95"/>
      <c r="K110" s="105">
        <v>421888557.97000098</v>
      </c>
      <c r="L110" s="105"/>
      <c r="M110" s="105"/>
      <c r="N110" s="105"/>
      <c r="O110" s="105"/>
      <c r="P110" s="105"/>
      <c r="Q110" s="105"/>
      <c r="R110" s="105"/>
      <c r="S110" s="105"/>
      <c r="T110" s="105"/>
      <c r="U110" s="105"/>
      <c r="V110" s="98">
        <v>0.11697190897366</v>
      </c>
      <c r="W110" s="98"/>
      <c r="X110" s="98"/>
      <c r="Y110" s="98"/>
      <c r="Z110" s="98"/>
      <c r="AA110" s="98"/>
      <c r="AB110" s="98"/>
      <c r="AC110" s="98"/>
      <c r="AD110" s="98"/>
      <c r="AE110" s="98"/>
      <c r="AF110" s="97">
        <v>6716</v>
      </c>
      <c r="AG110" s="97"/>
      <c r="AH110" s="97"/>
      <c r="AI110" s="97"/>
      <c r="AJ110" s="97"/>
      <c r="AK110" s="98">
        <v>0.13412150017973401</v>
      </c>
      <c r="AL110" s="98"/>
      <c r="AM110" s="98"/>
      <c r="AN110" s="98"/>
      <c r="AO110" s="98"/>
    </row>
    <row r="111" spans="2:41" s="1" customFormat="1" ht="8.5500000000000007" customHeight="1" x14ac:dyDescent="0.15">
      <c r="B111" s="95" t="s">
        <v>1076</v>
      </c>
      <c r="C111" s="95"/>
      <c r="D111" s="95"/>
      <c r="E111" s="95"/>
      <c r="F111" s="95"/>
      <c r="G111" s="95"/>
      <c r="H111" s="95"/>
      <c r="I111" s="95"/>
      <c r="J111" s="95"/>
      <c r="K111" s="105">
        <v>35382905.350000001</v>
      </c>
      <c r="L111" s="105"/>
      <c r="M111" s="105"/>
      <c r="N111" s="105"/>
      <c r="O111" s="105"/>
      <c r="P111" s="105"/>
      <c r="Q111" s="105"/>
      <c r="R111" s="105"/>
      <c r="S111" s="105"/>
      <c r="T111" s="105"/>
      <c r="U111" s="105"/>
      <c r="V111" s="98">
        <v>9.8101877987364396E-3</v>
      </c>
      <c r="W111" s="98"/>
      <c r="X111" s="98"/>
      <c r="Y111" s="98"/>
      <c r="Z111" s="98"/>
      <c r="AA111" s="98"/>
      <c r="AB111" s="98"/>
      <c r="AC111" s="98"/>
      <c r="AD111" s="98"/>
      <c r="AE111" s="98"/>
      <c r="AF111" s="97">
        <v>514</v>
      </c>
      <c r="AG111" s="97"/>
      <c r="AH111" s="97"/>
      <c r="AI111" s="97"/>
      <c r="AJ111" s="97"/>
      <c r="AK111" s="98">
        <v>1.02648080840356E-2</v>
      </c>
      <c r="AL111" s="98"/>
      <c r="AM111" s="98"/>
      <c r="AN111" s="98"/>
      <c r="AO111" s="98"/>
    </row>
    <row r="112" spans="2:41" s="1" customFormat="1" ht="8.5500000000000007" customHeight="1" x14ac:dyDescent="0.15">
      <c r="B112" s="95" t="s">
        <v>1077</v>
      </c>
      <c r="C112" s="95"/>
      <c r="D112" s="95"/>
      <c r="E112" s="95"/>
      <c r="F112" s="95"/>
      <c r="G112" s="95"/>
      <c r="H112" s="95"/>
      <c r="I112" s="95"/>
      <c r="J112" s="95"/>
      <c r="K112" s="105">
        <v>51513293.559999898</v>
      </c>
      <c r="L112" s="105"/>
      <c r="M112" s="105"/>
      <c r="N112" s="105"/>
      <c r="O112" s="105"/>
      <c r="P112" s="105"/>
      <c r="Q112" s="105"/>
      <c r="R112" s="105"/>
      <c r="S112" s="105"/>
      <c r="T112" s="105"/>
      <c r="U112" s="105"/>
      <c r="V112" s="98">
        <v>1.42824643413585E-2</v>
      </c>
      <c r="W112" s="98"/>
      <c r="X112" s="98"/>
      <c r="Y112" s="98"/>
      <c r="Z112" s="98"/>
      <c r="AA112" s="98"/>
      <c r="AB112" s="98"/>
      <c r="AC112" s="98"/>
      <c r="AD112" s="98"/>
      <c r="AE112" s="98"/>
      <c r="AF112" s="97">
        <v>688</v>
      </c>
      <c r="AG112" s="97"/>
      <c r="AH112" s="97"/>
      <c r="AI112" s="97"/>
      <c r="AJ112" s="97"/>
      <c r="AK112" s="98">
        <v>1.3739665295362901E-2</v>
      </c>
      <c r="AL112" s="98"/>
      <c r="AM112" s="98"/>
      <c r="AN112" s="98"/>
      <c r="AO112" s="98"/>
    </row>
    <row r="113" spans="2:41" s="1" customFormat="1" ht="8.5500000000000007" customHeight="1" x14ac:dyDescent="0.15">
      <c r="B113" s="95" t="s">
        <v>1078</v>
      </c>
      <c r="C113" s="95"/>
      <c r="D113" s="95"/>
      <c r="E113" s="95"/>
      <c r="F113" s="95"/>
      <c r="G113" s="95"/>
      <c r="H113" s="95"/>
      <c r="I113" s="95"/>
      <c r="J113" s="95"/>
      <c r="K113" s="105">
        <v>214099119.389999</v>
      </c>
      <c r="L113" s="105"/>
      <c r="M113" s="105"/>
      <c r="N113" s="105"/>
      <c r="O113" s="105"/>
      <c r="P113" s="105"/>
      <c r="Q113" s="105"/>
      <c r="R113" s="105"/>
      <c r="S113" s="105"/>
      <c r="T113" s="105"/>
      <c r="U113" s="105"/>
      <c r="V113" s="98">
        <v>5.9360658713120303E-2</v>
      </c>
      <c r="W113" s="98"/>
      <c r="X113" s="98"/>
      <c r="Y113" s="98"/>
      <c r="Z113" s="98"/>
      <c r="AA113" s="98"/>
      <c r="AB113" s="98"/>
      <c r="AC113" s="98"/>
      <c r="AD113" s="98"/>
      <c r="AE113" s="98"/>
      <c r="AF113" s="97">
        <v>2760</v>
      </c>
      <c r="AG113" s="97"/>
      <c r="AH113" s="97"/>
      <c r="AI113" s="97"/>
      <c r="AJ113" s="97"/>
      <c r="AK113" s="98">
        <v>5.5118424731397497E-2</v>
      </c>
      <c r="AL113" s="98"/>
      <c r="AM113" s="98"/>
      <c r="AN113" s="98"/>
      <c r="AO113" s="98"/>
    </row>
    <row r="114" spans="2:41" s="1" customFormat="1" ht="8.5500000000000007" customHeight="1" x14ac:dyDescent="0.15">
      <c r="B114" s="95" t="s">
        <v>1079</v>
      </c>
      <c r="C114" s="95"/>
      <c r="D114" s="95"/>
      <c r="E114" s="95"/>
      <c r="F114" s="95"/>
      <c r="G114" s="95"/>
      <c r="H114" s="95"/>
      <c r="I114" s="95"/>
      <c r="J114" s="95"/>
      <c r="K114" s="105">
        <v>32465397.460000001</v>
      </c>
      <c r="L114" s="105"/>
      <c r="M114" s="105"/>
      <c r="N114" s="105"/>
      <c r="O114" s="105"/>
      <c r="P114" s="105"/>
      <c r="Q114" s="105"/>
      <c r="R114" s="105"/>
      <c r="S114" s="105"/>
      <c r="T114" s="105"/>
      <c r="U114" s="105"/>
      <c r="V114" s="98">
        <v>9.0012858721682399E-3</v>
      </c>
      <c r="W114" s="98"/>
      <c r="X114" s="98"/>
      <c r="Y114" s="98"/>
      <c r="Z114" s="98"/>
      <c r="AA114" s="98"/>
      <c r="AB114" s="98"/>
      <c r="AC114" s="98"/>
      <c r="AD114" s="98"/>
      <c r="AE114" s="98"/>
      <c r="AF114" s="97">
        <v>443</v>
      </c>
      <c r="AG114" s="97"/>
      <c r="AH114" s="97"/>
      <c r="AI114" s="97"/>
      <c r="AJ114" s="97"/>
      <c r="AK114" s="98">
        <v>8.8469065782641708E-3</v>
      </c>
      <c r="AL114" s="98"/>
      <c r="AM114" s="98"/>
      <c r="AN114" s="98"/>
      <c r="AO114" s="98"/>
    </row>
    <row r="115" spans="2:41" s="1" customFormat="1" ht="8.5500000000000007" customHeight="1" x14ac:dyDescent="0.15">
      <c r="B115" s="95" t="s">
        <v>1080</v>
      </c>
      <c r="C115" s="95"/>
      <c r="D115" s="95"/>
      <c r="E115" s="95"/>
      <c r="F115" s="95"/>
      <c r="G115" s="95"/>
      <c r="H115" s="95"/>
      <c r="I115" s="95"/>
      <c r="J115" s="95"/>
      <c r="K115" s="105">
        <v>927464153.40000105</v>
      </c>
      <c r="L115" s="105"/>
      <c r="M115" s="105"/>
      <c r="N115" s="105"/>
      <c r="O115" s="105"/>
      <c r="P115" s="105"/>
      <c r="Q115" s="105"/>
      <c r="R115" s="105"/>
      <c r="S115" s="105"/>
      <c r="T115" s="105"/>
      <c r="U115" s="105"/>
      <c r="V115" s="98">
        <v>0.25714670492569103</v>
      </c>
      <c r="W115" s="98"/>
      <c r="X115" s="98"/>
      <c r="Y115" s="98"/>
      <c r="Z115" s="98"/>
      <c r="AA115" s="98"/>
      <c r="AB115" s="98"/>
      <c r="AC115" s="98"/>
      <c r="AD115" s="98"/>
      <c r="AE115" s="98"/>
      <c r="AF115" s="97">
        <v>9930</v>
      </c>
      <c r="AG115" s="97"/>
      <c r="AH115" s="97"/>
      <c r="AI115" s="97"/>
      <c r="AJ115" s="97"/>
      <c r="AK115" s="98">
        <v>0.19830650637057201</v>
      </c>
      <c r="AL115" s="98"/>
      <c r="AM115" s="98"/>
      <c r="AN115" s="98"/>
      <c r="AO115" s="98"/>
    </row>
    <row r="116" spans="2:41" s="1" customFormat="1" ht="8.5500000000000007" customHeight="1" x14ac:dyDescent="0.15">
      <c r="B116" s="95" t="s">
        <v>1081</v>
      </c>
      <c r="C116" s="95"/>
      <c r="D116" s="95"/>
      <c r="E116" s="95"/>
      <c r="F116" s="95"/>
      <c r="G116" s="95"/>
      <c r="H116" s="95"/>
      <c r="I116" s="95"/>
      <c r="J116" s="95"/>
      <c r="K116" s="105">
        <v>49698157.900000103</v>
      </c>
      <c r="L116" s="105"/>
      <c r="M116" s="105"/>
      <c r="N116" s="105"/>
      <c r="O116" s="105"/>
      <c r="P116" s="105"/>
      <c r="Q116" s="105"/>
      <c r="R116" s="105"/>
      <c r="S116" s="105"/>
      <c r="T116" s="105"/>
      <c r="U116" s="105"/>
      <c r="V116" s="98">
        <v>1.3779203754681399E-2</v>
      </c>
      <c r="W116" s="98"/>
      <c r="X116" s="98"/>
      <c r="Y116" s="98"/>
      <c r="Z116" s="98"/>
      <c r="AA116" s="98"/>
      <c r="AB116" s="98"/>
      <c r="AC116" s="98"/>
      <c r="AD116" s="98"/>
      <c r="AE116" s="98"/>
      <c r="AF116" s="97">
        <v>584</v>
      </c>
      <c r="AG116" s="97"/>
      <c r="AH116" s="97"/>
      <c r="AI116" s="97"/>
      <c r="AJ116" s="97"/>
      <c r="AK116" s="98">
        <v>1.16627391460638E-2</v>
      </c>
      <c r="AL116" s="98"/>
      <c r="AM116" s="98"/>
      <c r="AN116" s="98"/>
      <c r="AO116" s="98"/>
    </row>
    <row r="117" spans="2:41" s="1" customFormat="1" ht="8.5500000000000007" customHeight="1" x14ac:dyDescent="0.15">
      <c r="B117" s="95" t="s">
        <v>1082</v>
      </c>
      <c r="C117" s="95"/>
      <c r="D117" s="95"/>
      <c r="E117" s="95"/>
      <c r="F117" s="95"/>
      <c r="G117" s="95"/>
      <c r="H117" s="95"/>
      <c r="I117" s="95"/>
      <c r="J117" s="95"/>
      <c r="K117" s="105">
        <v>27096236.32</v>
      </c>
      <c r="L117" s="105"/>
      <c r="M117" s="105"/>
      <c r="N117" s="105"/>
      <c r="O117" s="105"/>
      <c r="P117" s="105"/>
      <c r="Q117" s="105"/>
      <c r="R117" s="105"/>
      <c r="S117" s="105"/>
      <c r="T117" s="105"/>
      <c r="U117" s="105"/>
      <c r="V117" s="98">
        <v>7.5126438688038104E-3</v>
      </c>
      <c r="W117" s="98"/>
      <c r="X117" s="98"/>
      <c r="Y117" s="98"/>
      <c r="Z117" s="98"/>
      <c r="AA117" s="98"/>
      <c r="AB117" s="98"/>
      <c r="AC117" s="98"/>
      <c r="AD117" s="98"/>
      <c r="AE117" s="98"/>
      <c r="AF117" s="97">
        <v>302</v>
      </c>
      <c r="AG117" s="97"/>
      <c r="AH117" s="97"/>
      <c r="AI117" s="97"/>
      <c r="AJ117" s="97"/>
      <c r="AK117" s="98">
        <v>6.0310740104645103E-3</v>
      </c>
      <c r="AL117" s="98"/>
      <c r="AM117" s="98"/>
      <c r="AN117" s="98"/>
      <c r="AO117" s="98"/>
    </row>
    <row r="118" spans="2:41" s="1" customFormat="1" ht="8.5500000000000007" customHeight="1" x14ac:dyDescent="0.15">
      <c r="B118" s="95" t="s">
        <v>1083</v>
      </c>
      <c r="C118" s="95"/>
      <c r="D118" s="95"/>
      <c r="E118" s="95"/>
      <c r="F118" s="95"/>
      <c r="G118" s="95"/>
      <c r="H118" s="95"/>
      <c r="I118" s="95"/>
      <c r="J118" s="95"/>
      <c r="K118" s="105">
        <v>38560225.740000002</v>
      </c>
      <c r="L118" s="105"/>
      <c r="M118" s="105"/>
      <c r="N118" s="105"/>
      <c r="O118" s="105"/>
      <c r="P118" s="105"/>
      <c r="Q118" s="105"/>
      <c r="R118" s="105"/>
      <c r="S118" s="105"/>
      <c r="T118" s="105"/>
      <c r="U118" s="105"/>
      <c r="V118" s="98">
        <v>1.0691124777040701E-2</v>
      </c>
      <c r="W118" s="98"/>
      <c r="X118" s="98"/>
      <c r="Y118" s="98"/>
      <c r="Z118" s="98"/>
      <c r="AA118" s="98"/>
      <c r="AB118" s="98"/>
      <c r="AC118" s="98"/>
      <c r="AD118" s="98"/>
      <c r="AE118" s="98"/>
      <c r="AF118" s="97">
        <v>406</v>
      </c>
      <c r="AG118" s="97"/>
      <c r="AH118" s="97"/>
      <c r="AI118" s="97"/>
      <c r="AJ118" s="97"/>
      <c r="AK118" s="98">
        <v>8.1080001597635502E-3</v>
      </c>
      <c r="AL118" s="98"/>
      <c r="AM118" s="98"/>
      <c r="AN118" s="98"/>
      <c r="AO118" s="98"/>
    </row>
    <row r="119" spans="2:41" s="1" customFormat="1" ht="8.5500000000000007" customHeight="1" x14ac:dyDescent="0.15">
      <c r="B119" s="95" t="s">
        <v>1084</v>
      </c>
      <c r="C119" s="95"/>
      <c r="D119" s="95"/>
      <c r="E119" s="95"/>
      <c r="F119" s="95"/>
      <c r="G119" s="95"/>
      <c r="H119" s="95"/>
      <c r="I119" s="95"/>
      <c r="J119" s="95"/>
      <c r="K119" s="105">
        <v>18485101.800000001</v>
      </c>
      <c r="L119" s="105"/>
      <c r="M119" s="105"/>
      <c r="N119" s="105"/>
      <c r="O119" s="105"/>
      <c r="P119" s="105"/>
      <c r="Q119" s="105"/>
      <c r="R119" s="105"/>
      <c r="S119" s="105"/>
      <c r="T119" s="105"/>
      <c r="U119" s="105"/>
      <c r="V119" s="98">
        <v>5.1251393389819804E-3</v>
      </c>
      <c r="W119" s="98"/>
      <c r="X119" s="98"/>
      <c r="Y119" s="98"/>
      <c r="Z119" s="98"/>
      <c r="AA119" s="98"/>
      <c r="AB119" s="98"/>
      <c r="AC119" s="98"/>
      <c r="AD119" s="98"/>
      <c r="AE119" s="98"/>
      <c r="AF119" s="97">
        <v>221</v>
      </c>
      <c r="AG119" s="97"/>
      <c r="AH119" s="97"/>
      <c r="AI119" s="97"/>
      <c r="AJ119" s="97"/>
      <c r="AK119" s="98">
        <v>4.4134680672604501E-3</v>
      </c>
      <c r="AL119" s="98"/>
      <c r="AM119" s="98"/>
      <c r="AN119" s="98"/>
      <c r="AO119" s="98"/>
    </row>
    <row r="120" spans="2:41" s="1" customFormat="1" ht="8.5500000000000007" customHeight="1" x14ac:dyDescent="0.15">
      <c r="B120" s="95" t="s">
        <v>1086</v>
      </c>
      <c r="C120" s="95"/>
      <c r="D120" s="95"/>
      <c r="E120" s="95"/>
      <c r="F120" s="95"/>
      <c r="G120" s="95"/>
      <c r="H120" s="95"/>
      <c r="I120" s="95"/>
      <c r="J120" s="95"/>
      <c r="K120" s="105">
        <v>1068784274.79</v>
      </c>
      <c r="L120" s="105"/>
      <c r="M120" s="105"/>
      <c r="N120" s="105"/>
      <c r="O120" s="105"/>
      <c r="P120" s="105"/>
      <c r="Q120" s="105"/>
      <c r="R120" s="105"/>
      <c r="S120" s="105"/>
      <c r="T120" s="105"/>
      <c r="U120" s="105"/>
      <c r="V120" s="98">
        <v>0.29632881608537098</v>
      </c>
      <c r="W120" s="98"/>
      <c r="X120" s="98"/>
      <c r="Y120" s="98"/>
      <c r="Z120" s="98"/>
      <c r="AA120" s="98"/>
      <c r="AB120" s="98"/>
      <c r="AC120" s="98"/>
      <c r="AD120" s="98"/>
      <c r="AE120" s="98"/>
      <c r="AF120" s="97">
        <v>8443</v>
      </c>
      <c r="AG120" s="97"/>
      <c r="AH120" s="97"/>
      <c r="AI120" s="97"/>
      <c r="AJ120" s="97"/>
      <c r="AK120" s="98">
        <v>0.168610456524344</v>
      </c>
      <c r="AL120" s="98"/>
      <c r="AM120" s="98"/>
      <c r="AN120" s="98"/>
      <c r="AO120" s="98"/>
    </row>
    <row r="121" spans="2:41" s="1" customFormat="1" ht="8.5500000000000007" customHeight="1" x14ac:dyDescent="0.15">
      <c r="B121" s="95" t="s">
        <v>1087</v>
      </c>
      <c r="C121" s="95"/>
      <c r="D121" s="95"/>
      <c r="E121" s="95"/>
      <c r="F121" s="95"/>
      <c r="G121" s="95"/>
      <c r="H121" s="95"/>
      <c r="I121" s="95"/>
      <c r="J121" s="95"/>
      <c r="K121" s="105">
        <v>62200942.109999999</v>
      </c>
      <c r="L121" s="105"/>
      <c r="M121" s="105"/>
      <c r="N121" s="105"/>
      <c r="O121" s="105"/>
      <c r="P121" s="105"/>
      <c r="Q121" s="105"/>
      <c r="R121" s="105"/>
      <c r="S121" s="105"/>
      <c r="T121" s="105"/>
      <c r="U121" s="105"/>
      <c r="V121" s="98">
        <v>1.72456986593226E-2</v>
      </c>
      <c r="W121" s="98"/>
      <c r="X121" s="98"/>
      <c r="Y121" s="98"/>
      <c r="Z121" s="98"/>
      <c r="AA121" s="98"/>
      <c r="AB121" s="98"/>
      <c r="AC121" s="98"/>
      <c r="AD121" s="98"/>
      <c r="AE121" s="98"/>
      <c r="AF121" s="97">
        <v>585</v>
      </c>
      <c r="AG121" s="97"/>
      <c r="AH121" s="97"/>
      <c r="AI121" s="97"/>
      <c r="AJ121" s="97"/>
      <c r="AK121" s="98">
        <v>1.16827095898071E-2</v>
      </c>
      <c r="AL121" s="98"/>
      <c r="AM121" s="98"/>
      <c r="AN121" s="98"/>
      <c r="AO121" s="98"/>
    </row>
    <row r="122" spans="2:41" s="1" customFormat="1" ht="8.5500000000000007" customHeight="1" x14ac:dyDescent="0.15">
      <c r="B122" s="95" t="s">
        <v>1088</v>
      </c>
      <c r="C122" s="95"/>
      <c r="D122" s="95"/>
      <c r="E122" s="95"/>
      <c r="F122" s="95"/>
      <c r="G122" s="95"/>
      <c r="H122" s="95"/>
      <c r="I122" s="95"/>
      <c r="J122" s="95"/>
      <c r="K122" s="105">
        <v>3406457.15</v>
      </c>
      <c r="L122" s="105"/>
      <c r="M122" s="105"/>
      <c r="N122" s="105"/>
      <c r="O122" s="105"/>
      <c r="P122" s="105"/>
      <c r="Q122" s="105"/>
      <c r="R122" s="105"/>
      <c r="S122" s="105"/>
      <c r="T122" s="105"/>
      <c r="U122" s="105"/>
      <c r="V122" s="98">
        <v>9.4446694072420202E-4</v>
      </c>
      <c r="W122" s="98"/>
      <c r="X122" s="98"/>
      <c r="Y122" s="98"/>
      <c r="Z122" s="98"/>
      <c r="AA122" s="98"/>
      <c r="AB122" s="98"/>
      <c r="AC122" s="98"/>
      <c r="AD122" s="98"/>
      <c r="AE122" s="98"/>
      <c r="AF122" s="97">
        <v>26</v>
      </c>
      <c r="AG122" s="97"/>
      <c r="AH122" s="97"/>
      <c r="AI122" s="97"/>
      <c r="AJ122" s="97"/>
      <c r="AK122" s="98">
        <v>5.19231537324759E-4</v>
      </c>
      <c r="AL122" s="98"/>
      <c r="AM122" s="98"/>
      <c r="AN122" s="98"/>
      <c r="AO122" s="98"/>
    </row>
    <row r="123" spans="2:41" s="1" customFormat="1" ht="8.5500000000000007" customHeight="1" x14ac:dyDescent="0.15">
      <c r="B123" s="95" t="s">
        <v>1089</v>
      </c>
      <c r="C123" s="95"/>
      <c r="D123" s="95"/>
      <c r="E123" s="95"/>
      <c r="F123" s="95"/>
      <c r="G123" s="95"/>
      <c r="H123" s="95"/>
      <c r="I123" s="95"/>
      <c r="J123" s="95"/>
      <c r="K123" s="105">
        <v>1134367.48</v>
      </c>
      <c r="L123" s="105"/>
      <c r="M123" s="105"/>
      <c r="N123" s="105"/>
      <c r="O123" s="105"/>
      <c r="P123" s="105"/>
      <c r="Q123" s="105"/>
      <c r="R123" s="105"/>
      <c r="S123" s="105"/>
      <c r="T123" s="105"/>
      <c r="U123" s="105"/>
      <c r="V123" s="98">
        <v>3.1451227369545001E-4</v>
      </c>
      <c r="W123" s="98"/>
      <c r="X123" s="98"/>
      <c r="Y123" s="98"/>
      <c r="Z123" s="98"/>
      <c r="AA123" s="98"/>
      <c r="AB123" s="98"/>
      <c r="AC123" s="98"/>
      <c r="AD123" s="98"/>
      <c r="AE123" s="98"/>
      <c r="AF123" s="97">
        <v>8</v>
      </c>
      <c r="AG123" s="97"/>
      <c r="AH123" s="97"/>
      <c r="AI123" s="97"/>
      <c r="AJ123" s="97"/>
      <c r="AK123" s="98">
        <v>1.5976354994607999E-4</v>
      </c>
      <c r="AL123" s="98"/>
      <c r="AM123" s="98"/>
      <c r="AN123" s="98"/>
      <c r="AO123" s="98"/>
    </row>
    <row r="124" spans="2:41" s="1" customFormat="1" ht="8.5500000000000007" customHeight="1" x14ac:dyDescent="0.15">
      <c r="B124" s="95" t="s">
        <v>1090</v>
      </c>
      <c r="C124" s="95"/>
      <c r="D124" s="95"/>
      <c r="E124" s="95"/>
      <c r="F124" s="95"/>
      <c r="G124" s="95"/>
      <c r="H124" s="95"/>
      <c r="I124" s="95"/>
      <c r="J124" s="95"/>
      <c r="K124" s="105">
        <v>11924684.09</v>
      </c>
      <c r="L124" s="105"/>
      <c r="M124" s="105"/>
      <c r="N124" s="105"/>
      <c r="O124" s="105"/>
      <c r="P124" s="105"/>
      <c r="Q124" s="105"/>
      <c r="R124" s="105"/>
      <c r="S124" s="105"/>
      <c r="T124" s="105"/>
      <c r="U124" s="105"/>
      <c r="V124" s="98">
        <v>3.3062121158884601E-3</v>
      </c>
      <c r="W124" s="98"/>
      <c r="X124" s="98"/>
      <c r="Y124" s="98"/>
      <c r="Z124" s="98"/>
      <c r="AA124" s="98"/>
      <c r="AB124" s="98"/>
      <c r="AC124" s="98"/>
      <c r="AD124" s="98"/>
      <c r="AE124" s="98"/>
      <c r="AF124" s="97">
        <v>80</v>
      </c>
      <c r="AG124" s="97"/>
      <c r="AH124" s="97"/>
      <c r="AI124" s="97"/>
      <c r="AJ124" s="97"/>
      <c r="AK124" s="98">
        <v>1.5976354994608E-3</v>
      </c>
      <c r="AL124" s="98"/>
      <c r="AM124" s="98"/>
      <c r="AN124" s="98"/>
      <c r="AO124" s="98"/>
    </row>
    <row r="125" spans="2:41" s="1" customFormat="1" ht="8.5500000000000007" customHeight="1" x14ac:dyDescent="0.15">
      <c r="B125" s="95" t="s">
        <v>1091</v>
      </c>
      <c r="C125" s="95"/>
      <c r="D125" s="95"/>
      <c r="E125" s="95"/>
      <c r="F125" s="95"/>
      <c r="G125" s="95"/>
      <c r="H125" s="95"/>
      <c r="I125" s="95"/>
      <c r="J125" s="95"/>
      <c r="K125" s="105">
        <v>40884606.020000003</v>
      </c>
      <c r="L125" s="105"/>
      <c r="M125" s="105"/>
      <c r="N125" s="105"/>
      <c r="O125" s="105"/>
      <c r="P125" s="105"/>
      <c r="Q125" s="105"/>
      <c r="R125" s="105"/>
      <c r="S125" s="105"/>
      <c r="T125" s="105"/>
      <c r="U125" s="105"/>
      <c r="V125" s="98">
        <v>1.13355774254855E-2</v>
      </c>
      <c r="W125" s="98"/>
      <c r="X125" s="98"/>
      <c r="Y125" s="98"/>
      <c r="Z125" s="98"/>
      <c r="AA125" s="98"/>
      <c r="AB125" s="98"/>
      <c r="AC125" s="98"/>
      <c r="AD125" s="98"/>
      <c r="AE125" s="98"/>
      <c r="AF125" s="97">
        <v>337</v>
      </c>
      <c r="AG125" s="97"/>
      <c r="AH125" s="97"/>
      <c r="AI125" s="97"/>
      <c r="AJ125" s="97"/>
      <c r="AK125" s="98">
        <v>6.7300395414786104E-3</v>
      </c>
      <c r="AL125" s="98"/>
      <c r="AM125" s="98"/>
      <c r="AN125" s="98"/>
      <c r="AO125" s="98"/>
    </row>
    <row r="126" spans="2:41" s="1" customFormat="1" ht="8.5500000000000007" customHeight="1" x14ac:dyDescent="0.15">
      <c r="B126" s="95" t="s">
        <v>1092</v>
      </c>
      <c r="C126" s="95"/>
      <c r="D126" s="95"/>
      <c r="E126" s="95"/>
      <c r="F126" s="95"/>
      <c r="G126" s="95"/>
      <c r="H126" s="95"/>
      <c r="I126" s="95"/>
      <c r="J126" s="95"/>
      <c r="K126" s="105">
        <v>1366647.54</v>
      </c>
      <c r="L126" s="105"/>
      <c r="M126" s="105"/>
      <c r="N126" s="105"/>
      <c r="O126" s="105"/>
      <c r="P126" s="105"/>
      <c r="Q126" s="105"/>
      <c r="R126" s="105"/>
      <c r="S126" s="105"/>
      <c r="T126" s="105"/>
      <c r="U126" s="105"/>
      <c r="V126" s="98">
        <v>3.7891374067396003E-4</v>
      </c>
      <c r="W126" s="98"/>
      <c r="X126" s="98"/>
      <c r="Y126" s="98"/>
      <c r="Z126" s="98"/>
      <c r="AA126" s="98"/>
      <c r="AB126" s="98"/>
      <c r="AC126" s="98"/>
      <c r="AD126" s="98"/>
      <c r="AE126" s="98"/>
      <c r="AF126" s="97">
        <v>15</v>
      </c>
      <c r="AG126" s="97"/>
      <c r="AH126" s="97"/>
      <c r="AI126" s="97"/>
      <c r="AJ126" s="97"/>
      <c r="AK126" s="98">
        <v>2.995566561489E-4</v>
      </c>
      <c r="AL126" s="98"/>
      <c r="AM126" s="98"/>
      <c r="AN126" s="98"/>
      <c r="AO126" s="98"/>
    </row>
    <row r="127" spans="2:41" s="1" customFormat="1" ht="8.5500000000000007" customHeight="1" x14ac:dyDescent="0.15">
      <c r="B127" s="95" t="s">
        <v>1093</v>
      </c>
      <c r="C127" s="95"/>
      <c r="D127" s="95"/>
      <c r="E127" s="95"/>
      <c r="F127" s="95"/>
      <c r="G127" s="95"/>
      <c r="H127" s="95"/>
      <c r="I127" s="95"/>
      <c r="J127" s="95"/>
      <c r="K127" s="105">
        <v>215539.09</v>
      </c>
      <c r="L127" s="105"/>
      <c r="M127" s="105"/>
      <c r="N127" s="105"/>
      <c r="O127" s="105"/>
      <c r="P127" s="105"/>
      <c r="Q127" s="105"/>
      <c r="R127" s="105"/>
      <c r="S127" s="105"/>
      <c r="T127" s="105"/>
      <c r="U127" s="105"/>
      <c r="V127" s="98">
        <v>5.97599018495737E-5</v>
      </c>
      <c r="W127" s="98"/>
      <c r="X127" s="98"/>
      <c r="Y127" s="98"/>
      <c r="Z127" s="98"/>
      <c r="AA127" s="98"/>
      <c r="AB127" s="98"/>
      <c r="AC127" s="98"/>
      <c r="AD127" s="98"/>
      <c r="AE127" s="98"/>
      <c r="AF127" s="97">
        <v>4</v>
      </c>
      <c r="AG127" s="97"/>
      <c r="AH127" s="97"/>
      <c r="AI127" s="97"/>
      <c r="AJ127" s="97"/>
      <c r="AK127" s="98">
        <v>7.98817749730399E-5</v>
      </c>
      <c r="AL127" s="98"/>
      <c r="AM127" s="98"/>
      <c r="AN127" s="98"/>
      <c r="AO127" s="98"/>
    </row>
    <row r="128" spans="2:41" s="1" customFormat="1" ht="8.5500000000000007" customHeight="1" x14ac:dyDescent="0.15">
      <c r="B128" s="95" t="s">
        <v>1094</v>
      </c>
      <c r="C128" s="95"/>
      <c r="D128" s="95"/>
      <c r="E128" s="95"/>
      <c r="F128" s="95"/>
      <c r="G128" s="95"/>
      <c r="H128" s="95"/>
      <c r="I128" s="95"/>
      <c r="J128" s="95"/>
      <c r="K128" s="105">
        <v>109411.86</v>
      </c>
      <c r="L128" s="105"/>
      <c r="M128" s="105"/>
      <c r="N128" s="105"/>
      <c r="O128" s="105"/>
      <c r="P128" s="105"/>
      <c r="Q128" s="105"/>
      <c r="R128" s="105"/>
      <c r="S128" s="105"/>
      <c r="T128" s="105"/>
      <c r="U128" s="105"/>
      <c r="V128" s="98">
        <v>3.0335295629109798E-5</v>
      </c>
      <c r="W128" s="98"/>
      <c r="X128" s="98"/>
      <c r="Y128" s="98"/>
      <c r="Z128" s="98"/>
      <c r="AA128" s="98"/>
      <c r="AB128" s="98"/>
      <c r="AC128" s="98"/>
      <c r="AD128" s="98"/>
      <c r="AE128" s="98"/>
      <c r="AF128" s="97">
        <v>3</v>
      </c>
      <c r="AG128" s="97"/>
      <c r="AH128" s="97"/>
      <c r="AI128" s="97"/>
      <c r="AJ128" s="97"/>
      <c r="AK128" s="98">
        <v>5.9911331229779901E-5</v>
      </c>
      <c r="AL128" s="98"/>
      <c r="AM128" s="98"/>
      <c r="AN128" s="98"/>
      <c r="AO128" s="98"/>
    </row>
    <row r="129" spans="2:44" s="1" customFormat="1" ht="10.199999999999999" customHeight="1" x14ac:dyDescent="0.15">
      <c r="B129" s="101"/>
      <c r="C129" s="101"/>
      <c r="D129" s="101"/>
      <c r="E129" s="101"/>
      <c r="F129" s="101"/>
      <c r="G129" s="101"/>
      <c r="H129" s="101"/>
      <c r="I129" s="101"/>
      <c r="J129" s="101"/>
      <c r="K129" s="106">
        <v>3606751071.02</v>
      </c>
      <c r="L129" s="106"/>
      <c r="M129" s="106"/>
      <c r="N129" s="106"/>
      <c r="O129" s="106"/>
      <c r="P129" s="106"/>
      <c r="Q129" s="106"/>
      <c r="R129" s="106"/>
      <c r="S129" s="106"/>
      <c r="T129" s="106"/>
      <c r="U129" s="106"/>
      <c r="V129" s="100">
        <v>1</v>
      </c>
      <c r="W129" s="100"/>
      <c r="X129" s="100"/>
      <c r="Y129" s="100"/>
      <c r="Z129" s="100"/>
      <c r="AA129" s="100"/>
      <c r="AB129" s="100"/>
      <c r="AC129" s="100"/>
      <c r="AD129" s="100"/>
      <c r="AE129" s="100"/>
      <c r="AF129" s="99">
        <v>50074</v>
      </c>
      <c r="AG129" s="99"/>
      <c r="AH129" s="99"/>
      <c r="AI129" s="99"/>
      <c r="AJ129" s="99"/>
      <c r="AK129" s="100">
        <v>1</v>
      </c>
      <c r="AL129" s="100"/>
      <c r="AM129" s="100"/>
      <c r="AN129" s="100"/>
      <c r="AO129" s="100"/>
    </row>
    <row r="130" spans="2:44" s="1" customFormat="1" ht="7.2" customHeight="1" x14ac:dyDescent="0.15"/>
    <row r="131" spans="2:44" s="1" customFormat="1" ht="15.3" customHeight="1" x14ac:dyDescent="0.15">
      <c r="B131" s="86" t="s">
        <v>1176</v>
      </c>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row>
    <row r="132" spans="2:44" s="1" customFormat="1" ht="6.3" customHeight="1" x14ac:dyDescent="0.15"/>
    <row r="133" spans="2:44" s="1" customFormat="1" ht="10.199999999999999" customHeight="1" x14ac:dyDescent="0.15">
      <c r="B133" s="84" t="s">
        <v>1095</v>
      </c>
      <c r="C133" s="84"/>
      <c r="D133" s="84"/>
      <c r="E133" s="84"/>
      <c r="F133" s="84"/>
      <c r="G133" s="84"/>
      <c r="H133" s="84"/>
      <c r="I133" s="84"/>
      <c r="J133" s="84"/>
      <c r="K133" s="84" t="s">
        <v>1057</v>
      </c>
      <c r="L133" s="84"/>
      <c r="M133" s="84"/>
      <c r="N133" s="84"/>
      <c r="O133" s="84"/>
      <c r="P133" s="84"/>
      <c r="Q133" s="84"/>
      <c r="R133" s="84"/>
      <c r="S133" s="84"/>
      <c r="T133" s="84" t="s">
        <v>1058</v>
      </c>
      <c r="U133" s="84"/>
      <c r="V133" s="84"/>
      <c r="W133" s="84"/>
      <c r="X133" s="84"/>
      <c r="Y133" s="84"/>
      <c r="Z133" s="84"/>
      <c r="AA133" s="84"/>
      <c r="AB133" s="84"/>
      <c r="AC133" s="84"/>
      <c r="AD133" s="84"/>
      <c r="AE133" s="84" t="s">
        <v>1059</v>
      </c>
      <c r="AF133" s="84"/>
      <c r="AG133" s="84"/>
      <c r="AH133" s="84"/>
      <c r="AI133" s="84" t="s">
        <v>1058</v>
      </c>
      <c r="AJ133" s="84"/>
      <c r="AK133" s="84"/>
      <c r="AL133" s="84"/>
      <c r="AM133" s="84"/>
      <c r="AN133" s="84"/>
      <c r="AO133" s="84"/>
      <c r="AP133" s="84"/>
    </row>
    <row r="134" spans="2:44" s="1" customFormat="1" ht="9.75" customHeight="1" x14ac:dyDescent="0.15">
      <c r="B134" s="103">
        <v>2000</v>
      </c>
      <c r="C134" s="103"/>
      <c r="D134" s="103"/>
      <c r="E134" s="103"/>
      <c r="F134" s="103"/>
      <c r="G134" s="103"/>
      <c r="H134" s="103"/>
      <c r="I134" s="103"/>
      <c r="J134" s="103"/>
      <c r="K134" s="105">
        <v>27995.94</v>
      </c>
      <c r="L134" s="105"/>
      <c r="M134" s="105"/>
      <c r="N134" s="105"/>
      <c r="O134" s="105"/>
      <c r="P134" s="105"/>
      <c r="Q134" s="105"/>
      <c r="R134" s="105"/>
      <c r="S134" s="105"/>
      <c r="T134" s="98">
        <v>7.7620937649247504E-6</v>
      </c>
      <c r="U134" s="98"/>
      <c r="V134" s="98"/>
      <c r="W134" s="98"/>
      <c r="X134" s="98"/>
      <c r="Y134" s="98"/>
      <c r="Z134" s="98"/>
      <c r="AA134" s="98"/>
      <c r="AB134" s="98"/>
      <c r="AC134" s="98"/>
      <c r="AD134" s="98"/>
      <c r="AE134" s="97">
        <v>3</v>
      </c>
      <c r="AF134" s="97"/>
      <c r="AG134" s="97"/>
      <c r="AH134" s="97"/>
      <c r="AI134" s="98">
        <v>5.9911331229779901E-5</v>
      </c>
      <c r="AJ134" s="98"/>
      <c r="AK134" s="98"/>
      <c r="AL134" s="98"/>
      <c r="AM134" s="98"/>
      <c r="AN134" s="98"/>
      <c r="AO134" s="98"/>
      <c r="AP134" s="98"/>
    </row>
    <row r="135" spans="2:44" s="1" customFormat="1" ht="9.75" customHeight="1" x14ac:dyDescent="0.15">
      <c r="B135" s="103">
        <v>2001</v>
      </c>
      <c r="C135" s="103"/>
      <c r="D135" s="103"/>
      <c r="E135" s="103"/>
      <c r="F135" s="103"/>
      <c r="G135" s="103"/>
      <c r="H135" s="103"/>
      <c r="I135" s="103"/>
      <c r="J135" s="103"/>
      <c r="K135" s="105">
        <v>1164.73</v>
      </c>
      <c r="L135" s="105"/>
      <c r="M135" s="105"/>
      <c r="N135" s="105"/>
      <c r="O135" s="105"/>
      <c r="P135" s="105"/>
      <c r="Q135" s="105"/>
      <c r="R135" s="105"/>
      <c r="S135" s="105"/>
      <c r="T135" s="98">
        <v>3.2293052031190202E-7</v>
      </c>
      <c r="U135" s="98"/>
      <c r="V135" s="98"/>
      <c r="W135" s="98"/>
      <c r="X135" s="98"/>
      <c r="Y135" s="98"/>
      <c r="Z135" s="98"/>
      <c r="AA135" s="98"/>
      <c r="AB135" s="98"/>
      <c r="AC135" s="98"/>
      <c r="AD135" s="98"/>
      <c r="AE135" s="97">
        <v>1</v>
      </c>
      <c r="AF135" s="97"/>
      <c r="AG135" s="97"/>
      <c r="AH135" s="97"/>
      <c r="AI135" s="98">
        <v>1.9970443743259999E-5</v>
      </c>
      <c r="AJ135" s="98"/>
      <c r="AK135" s="98"/>
      <c r="AL135" s="98"/>
      <c r="AM135" s="98"/>
      <c r="AN135" s="98"/>
      <c r="AO135" s="98"/>
      <c r="AP135" s="98"/>
    </row>
    <row r="136" spans="2:44" s="1" customFormat="1" ht="9.75" customHeight="1" x14ac:dyDescent="0.15">
      <c r="B136" s="103">
        <v>2002</v>
      </c>
      <c r="C136" s="103"/>
      <c r="D136" s="103"/>
      <c r="E136" s="103"/>
      <c r="F136" s="103"/>
      <c r="G136" s="103"/>
      <c r="H136" s="103"/>
      <c r="I136" s="103"/>
      <c r="J136" s="103"/>
      <c r="K136" s="105">
        <v>250000</v>
      </c>
      <c r="L136" s="105"/>
      <c r="M136" s="105"/>
      <c r="N136" s="105"/>
      <c r="O136" s="105"/>
      <c r="P136" s="105"/>
      <c r="Q136" s="105"/>
      <c r="R136" s="105"/>
      <c r="S136" s="105"/>
      <c r="T136" s="98">
        <v>6.9314459211985299E-5</v>
      </c>
      <c r="U136" s="98"/>
      <c r="V136" s="98"/>
      <c r="W136" s="98"/>
      <c r="X136" s="98"/>
      <c r="Y136" s="98"/>
      <c r="Z136" s="98"/>
      <c r="AA136" s="98"/>
      <c r="AB136" s="98"/>
      <c r="AC136" s="98"/>
      <c r="AD136" s="98"/>
      <c r="AE136" s="97">
        <v>2</v>
      </c>
      <c r="AF136" s="97"/>
      <c r="AG136" s="97"/>
      <c r="AH136" s="97"/>
      <c r="AI136" s="98">
        <v>3.9940887486519997E-5</v>
      </c>
      <c r="AJ136" s="98"/>
      <c r="AK136" s="98"/>
      <c r="AL136" s="98"/>
      <c r="AM136" s="98"/>
      <c r="AN136" s="98"/>
      <c r="AO136" s="98"/>
      <c r="AP136" s="98"/>
    </row>
    <row r="137" spans="2:44" s="1" customFormat="1" ht="9.75" customHeight="1" x14ac:dyDescent="0.15">
      <c r="B137" s="103">
        <v>2003</v>
      </c>
      <c r="C137" s="103"/>
      <c r="D137" s="103"/>
      <c r="E137" s="103"/>
      <c r="F137" s="103"/>
      <c r="G137" s="103"/>
      <c r="H137" s="103"/>
      <c r="I137" s="103"/>
      <c r="J137" s="103"/>
      <c r="K137" s="105">
        <v>195061.05</v>
      </c>
      <c r="L137" s="105"/>
      <c r="M137" s="105"/>
      <c r="N137" s="105"/>
      <c r="O137" s="105"/>
      <c r="P137" s="105"/>
      <c r="Q137" s="105"/>
      <c r="R137" s="105"/>
      <c r="S137" s="105"/>
      <c r="T137" s="98">
        <v>5.4082204776288098E-5</v>
      </c>
      <c r="U137" s="98"/>
      <c r="V137" s="98"/>
      <c r="W137" s="98"/>
      <c r="X137" s="98"/>
      <c r="Y137" s="98"/>
      <c r="Z137" s="98"/>
      <c r="AA137" s="98"/>
      <c r="AB137" s="98"/>
      <c r="AC137" s="98"/>
      <c r="AD137" s="98"/>
      <c r="AE137" s="97">
        <v>6</v>
      </c>
      <c r="AF137" s="97"/>
      <c r="AG137" s="97"/>
      <c r="AH137" s="97"/>
      <c r="AI137" s="98">
        <v>1.1982266245956001E-4</v>
      </c>
      <c r="AJ137" s="98"/>
      <c r="AK137" s="98"/>
      <c r="AL137" s="98"/>
      <c r="AM137" s="98"/>
      <c r="AN137" s="98"/>
      <c r="AO137" s="98"/>
      <c r="AP137" s="98"/>
    </row>
    <row r="138" spans="2:44" s="1" customFormat="1" ht="9.75" customHeight="1" x14ac:dyDescent="0.15">
      <c r="B138" s="103">
        <v>2004</v>
      </c>
      <c r="C138" s="103"/>
      <c r="D138" s="103"/>
      <c r="E138" s="103"/>
      <c r="F138" s="103"/>
      <c r="G138" s="103"/>
      <c r="H138" s="103"/>
      <c r="I138" s="103"/>
      <c r="J138" s="103"/>
      <c r="K138" s="105">
        <v>530227.77</v>
      </c>
      <c r="L138" s="105"/>
      <c r="M138" s="105"/>
      <c r="N138" s="105"/>
      <c r="O138" s="105"/>
      <c r="P138" s="105"/>
      <c r="Q138" s="105"/>
      <c r="R138" s="105"/>
      <c r="S138" s="105"/>
      <c r="T138" s="98">
        <v>1.4700980454690799E-4</v>
      </c>
      <c r="U138" s="98"/>
      <c r="V138" s="98"/>
      <c r="W138" s="98"/>
      <c r="X138" s="98"/>
      <c r="Y138" s="98"/>
      <c r="Z138" s="98"/>
      <c r="AA138" s="98"/>
      <c r="AB138" s="98"/>
      <c r="AC138" s="98"/>
      <c r="AD138" s="98"/>
      <c r="AE138" s="97">
        <v>36</v>
      </c>
      <c r="AF138" s="97"/>
      <c r="AG138" s="97"/>
      <c r="AH138" s="97"/>
      <c r="AI138" s="98">
        <v>7.18935974757359E-4</v>
      </c>
      <c r="AJ138" s="98"/>
      <c r="AK138" s="98"/>
      <c r="AL138" s="98"/>
      <c r="AM138" s="98"/>
      <c r="AN138" s="98"/>
      <c r="AO138" s="98"/>
      <c r="AP138" s="98"/>
    </row>
    <row r="139" spans="2:44" s="1" customFormat="1" ht="9.75" customHeight="1" x14ac:dyDescent="0.15">
      <c r="B139" s="103">
        <v>2005</v>
      </c>
      <c r="C139" s="103"/>
      <c r="D139" s="103"/>
      <c r="E139" s="103"/>
      <c r="F139" s="103"/>
      <c r="G139" s="103"/>
      <c r="H139" s="103"/>
      <c r="I139" s="103"/>
      <c r="J139" s="103"/>
      <c r="K139" s="105">
        <v>1820758.19</v>
      </c>
      <c r="L139" s="105"/>
      <c r="M139" s="105"/>
      <c r="N139" s="105"/>
      <c r="O139" s="105"/>
      <c r="P139" s="105"/>
      <c r="Q139" s="105"/>
      <c r="R139" s="105"/>
      <c r="S139" s="105"/>
      <c r="T139" s="98">
        <v>5.0481947718257296E-4</v>
      </c>
      <c r="U139" s="98"/>
      <c r="V139" s="98"/>
      <c r="W139" s="98"/>
      <c r="X139" s="98"/>
      <c r="Y139" s="98"/>
      <c r="Z139" s="98"/>
      <c r="AA139" s="98"/>
      <c r="AB139" s="98"/>
      <c r="AC139" s="98"/>
      <c r="AD139" s="98"/>
      <c r="AE139" s="97">
        <v>94</v>
      </c>
      <c r="AF139" s="97"/>
      <c r="AG139" s="97"/>
      <c r="AH139" s="97"/>
      <c r="AI139" s="98">
        <v>1.87722171186644E-3</v>
      </c>
      <c r="AJ139" s="98"/>
      <c r="AK139" s="98"/>
      <c r="AL139" s="98"/>
      <c r="AM139" s="98"/>
      <c r="AN139" s="98"/>
      <c r="AO139" s="98"/>
      <c r="AP139" s="98"/>
    </row>
    <row r="140" spans="2:44" s="1" customFormat="1" ht="9.75" customHeight="1" x14ac:dyDescent="0.15">
      <c r="B140" s="103">
        <v>2006</v>
      </c>
      <c r="C140" s="103"/>
      <c r="D140" s="103"/>
      <c r="E140" s="103"/>
      <c r="F140" s="103"/>
      <c r="G140" s="103"/>
      <c r="H140" s="103"/>
      <c r="I140" s="103"/>
      <c r="J140" s="103"/>
      <c r="K140" s="105">
        <v>901526.99</v>
      </c>
      <c r="L140" s="105"/>
      <c r="M140" s="105"/>
      <c r="N140" s="105"/>
      <c r="O140" s="105"/>
      <c r="P140" s="105"/>
      <c r="Q140" s="105"/>
      <c r="R140" s="105"/>
      <c r="S140" s="105"/>
      <c r="T140" s="98">
        <v>2.4995542310743499E-4</v>
      </c>
      <c r="U140" s="98"/>
      <c r="V140" s="98"/>
      <c r="W140" s="98"/>
      <c r="X140" s="98"/>
      <c r="Y140" s="98"/>
      <c r="Z140" s="98"/>
      <c r="AA140" s="98"/>
      <c r="AB140" s="98"/>
      <c r="AC140" s="98"/>
      <c r="AD140" s="98"/>
      <c r="AE140" s="97">
        <v>31</v>
      </c>
      <c r="AF140" s="97"/>
      <c r="AG140" s="97"/>
      <c r="AH140" s="97"/>
      <c r="AI140" s="98">
        <v>6.1908375604105895E-4</v>
      </c>
      <c r="AJ140" s="98"/>
      <c r="AK140" s="98"/>
      <c r="AL140" s="98"/>
      <c r="AM140" s="98"/>
      <c r="AN140" s="98"/>
      <c r="AO140" s="98"/>
      <c r="AP140" s="98"/>
    </row>
    <row r="141" spans="2:44" s="1" customFormat="1" ht="9.75" customHeight="1" x14ac:dyDescent="0.15">
      <c r="B141" s="103">
        <v>2007</v>
      </c>
      <c r="C141" s="103"/>
      <c r="D141" s="103"/>
      <c r="E141" s="103"/>
      <c r="F141" s="103"/>
      <c r="G141" s="103"/>
      <c r="H141" s="103"/>
      <c r="I141" s="103"/>
      <c r="J141" s="103"/>
      <c r="K141" s="105">
        <v>245873.28</v>
      </c>
      <c r="L141" s="105"/>
      <c r="M141" s="105"/>
      <c r="N141" s="105"/>
      <c r="O141" s="105"/>
      <c r="P141" s="105"/>
      <c r="Q141" s="105"/>
      <c r="R141" s="105"/>
      <c r="S141" s="105"/>
      <c r="T141" s="98">
        <v>6.8170293751508205E-5</v>
      </c>
      <c r="U141" s="98"/>
      <c r="V141" s="98"/>
      <c r="W141" s="98"/>
      <c r="X141" s="98"/>
      <c r="Y141" s="98"/>
      <c r="Z141" s="98"/>
      <c r="AA141" s="98"/>
      <c r="AB141" s="98"/>
      <c r="AC141" s="98"/>
      <c r="AD141" s="98"/>
      <c r="AE141" s="97">
        <v>10</v>
      </c>
      <c r="AF141" s="97"/>
      <c r="AG141" s="97"/>
      <c r="AH141" s="97"/>
      <c r="AI141" s="98">
        <v>1.997044374326E-4</v>
      </c>
      <c r="AJ141" s="98"/>
      <c r="AK141" s="98"/>
      <c r="AL141" s="98"/>
      <c r="AM141" s="98"/>
      <c r="AN141" s="98"/>
      <c r="AO141" s="98"/>
      <c r="AP141" s="98"/>
    </row>
    <row r="142" spans="2:44" s="1" customFormat="1" ht="9.75" customHeight="1" x14ac:dyDescent="0.15">
      <c r="B142" s="103">
        <v>2008</v>
      </c>
      <c r="C142" s="103"/>
      <c r="D142" s="103"/>
      <c r="E142" s="103"/>
      <c r="F142" s="103"/>
      <c r="G142" s="103"/>
      <c r="H142" s="103"/>
      <c r="I142" s="103"/>
      <c r="J142" s="103"/>
      <c r="K142" s="105">
        <v>1249721.24</v>
      </c>
      <c r="L142" s="105"/>
      <c r="M142" s="105"/>
      <c r="N142" s="105"/>
      <c r="O142" s="105"/>
      <c r="P142" s="105"/>
      <c r="Q142" s="105"/>
      <c r="R142" s="105"/>
      <c r="S142" s="105"/>
      <c r="T142" s="98">
        <v>3.4649500766532697E-4</v>
      </c>
      <c r="U142" s="98"/>
      <c r="V142" s="98"/>
      <c r="W142" s="98"/>
      <c r="X142" s="98"/>
      <c r="Y142" s="98"/>
      <c r="Z142" s="98"/>
      <c r="AA142" s="98"/>
      <c r="AB142" s="98"/>
      <c r="AC142" s="98"/>
      <c r="AD142" s="98"/>
      <c r="AE142" s="97">
        <v>27</v>
      </c>
      <c r="AF142" s="97"/>
      <c r="AG142" s="97"/>
      <c r="AH142" s="97"/>
      <c r="AI142" s="98">
        <v>5.3920198106801904E-4</v>
      </c>
      <c r="AJ142" s="98"/>
      <c r="AK142" s="98"/>
      <c r="AL142" s="98"/>
      <c r="AM142" s="98"/>
      <c r="AN142" s="98"/>
      <c r="AO142" s="98"/>
      <c r="AP142" s="98"/>
    </row>
    <row r="143" spans="2:44" s="1" customFormat="1" ht="9.75" customHeight="1" x14ac:dyDescent="0.15">
      <c r="B143" s="103">
        <v>2009</v>
      </c>
      <c r="C143" s="103"/>
      <c r="D143" s="103"/>
      <c r="E143" s="103"/>
      <c r="F143" s="103"/>
      <c r="G143" s="103"/>
      <c r="H143" s="103"/>
      <c r="I143" s="103"/>
      <c r="J143" s="103"/>
      <c r="K143" s="105">
        <v>5673826.6900000004</v>
      </c>
      <c r="L143" s="105"/>
      <c r="M143" s="105"/>
      <c r="N143" s="105"/>
      <c r="O143" s="105"/>
      <c r="P143" s="105"/>
      <c r="Q143" s="105"/>
      <c r="R143" s="105"/>
      <c r="S143" s="105"/>
      <c r="T143" s="98">
        <v>1.57311291471951E-3</v>
      </c>
      <c r="U143" s="98"/>
      <c r="V143" s="98"/>
      <c r="W143" s="98"/>
      <c r="X143" s="98"/>
      <c r="Y143" s="98"/>
      <c r="Z143" s="98"/>
      <c r="AA143" s="98"/>
      <c r="AB143" s="98"/>
      <c r="AC143" s="98"/>
      <c r="AD143" s="98"/>
      <c r="AE143" s="97">
        <v>160</v>
      </c>
      <c r="AF143" s="97"/>
      <c r="AG143" s="97"/>
      <c r="AH143" s="97"/>
      <c r="AI143" s="98">
        <v>3.1952709989216E-3</v>
      </c>
      <c r="AJ143" s="98"/>
      <c r="AK143" s="98"/>
      <c r="AL143" s="98"/>
      <c r="AM143" s="98"/>
      <c r="AN143" s="98"/>
      <c r="AO143" s="98"/>
      <c r="AP143" s="98"/>
    </row>
    <row r="144" spans="2:44" s="1" customFormat="1" ht="9.75" customHeight="1" x14ac:dyDescent="0.15">
      <c r="B144" s="103">
        <v>2010</v>
      </c>
      <c r="C144" s="103"/>
      <c r="D144" s="103"/>
      <c r="E144" s="103"/>
      <c r="F144" s="103"/>
      <c r="G144" s="103"/>
      <c r="H144" s="103"/>
      <c r="I144" s="103"/>
      <c r="J144" s="103"/>
      <c r="K144" s="105">
        <v>8154077.5099999998</v>
      </c>
      <c r="L144" s="105"/>
      <c r="M144" s="105"/>
      <c r="N144" s="105"/>
      <c r="O144" s="105"/>
      <c r="P144" s="105"/>
      <c r="Q144" s="105"/>
      <c r="R144" s="105"/>
      <c r="S144" s="105"/>
      <c r="T144" s="98">
        <v>2.2607818919130498E-3</v>
      </c>
      <c r="U144" s="98"/>
      <c r="V144" s="98"/>
      <c r="W144" s="98"/>
      <c r="X144" s="98"/>
      <c r="Y144" s="98"/>
      <c r="Z144" s="98"/>
      <c r="AA144" s="98"/>
      <c r="AB144" s="98"/>
      <c r="AC144" s="98"/>
      <c r="AD144" s="98"/>
      <c r="AE144" s="97">
        <v>265</v>
      </c>
      <c r="AF144" s="97"/>
      <c r="AG144" s="97"/>
      <c r="AH144" s="97"/>
      <c r="AI144" s="98">
        <v>5.2921675919638898E-3</v>
      </c>
      <c r="AJ144" s="98"/>
      <c r="AK144" s="98"/>
      <c r="AL144" s="98"/>
      <c r="AM144" s="98"/>
      <c r="AN144" s="98"/>
      <c r="AO144" s="98"/>
      <c r="AP144" s="98"/>
    </row>
    <row r="145" spans="2:44" s="1" customFormat="1" ht="9.75" customHeight="1" x14ac:dyDescent="0.15">
      <c r="B145" s="103">
        <v>2011</v>
      </c>
      <c r="C145" s="103"/>
      <c r="D145" s="103"/>
      <c r="E145" s="103"/>
      <c r="F145" s="103"/>
      <c r="G145" s="103"/>
      <c r="H145" s="103"/>
      <c r="I145" s="103"/>
      <c r="J145" s="103"/>
      <c r="K145" s="105">
        <v>3395404.39</v>
      </c>
      <c r="L145" s="105"/>
      <c r="M145" s="105"/>
      <c r="N145" s="105"/>
      <c r="O145" s="105"/>
      <c r="P145" s="105"/>
      <c r="Q145" s="105"/>
      <c r="R145" s="105"/>
      <c r="S145" s="105"/>
      <c r="T145" s="98">
        <v>9.4140247639540396E-4</v>
      </c>
      <c r="U145" s="98"/>
      <c r="V145" s="98"/>
      <c r="W145" s="98"/>
      <c r="X145" s="98"/>
      <c r="Y145" s="98"/>
      <c r="Z145" s="98"/>
      <c r="AA145" s="98"/>
      <c r="AB145" s="98"/>
      <c r="AC145" s="98"/>
      <c r="AD145" s="98"/>
      <c r="AE145" s="97">
        <v>171</v>
      </c>
      <c r="AF145" s="97"/>
      <c r="AG145" s="97"/>
      <c r="AH145" s="97"/>
      <c r="AI145" s="98">
        <v>3.4149458800974601E-3</v>
      </c>
      <c r="AJ145" s="98"/>
      <c r="AK145" s="98"/>
      <c r="AL145" s="98"/>
      <c r="AM145" s="98"/>
      <c r="AN145" s="98"/>
      <c r="AO145" s="98"/>
      <c r="AP145" s="98"/>
    </row>
    <row r="146" spans="2:44" s="1" customFormat="1" ht="9.75" customHeight="1" x14ac:dyDescent="0.15">
      <c r="B146" s="103">
        <v>2012</v>
      </c>
      <c r="C146" s="103"/>
      <c r="D146" s="103"/>
      <c r="E146" s="103"/>
      <c r="F146" s="103"/>
      <c r="G146" s="103"/>
      <c r="H146" s="103"/>
      <c r="I146" s="103"/>
      <c r="J146" s="103"/>
      <c r="K146" s="105">
        <v>2032247.58</v>
      </c>
      <c r="L146" s="105"/>
      <c r="M146" s="105"/>
      <c r="N146" s="105"/>
      <c r="O146" s="105"/>
      <c r="P146" s="105"/>
      <c r="Q146" s="105"/>
      <c r="R146" s="105"/>
      <c r="S146" s="105"/>
      <c r="T146" s="98">
        <v>5.6345656797026299E-4</v>
      </c>
      <c r="U146" s="98"/>
      <c r="V146" s="98"/>
      <c r="W146" s="98"/>
      <c r="X146" s="98"/>
      <c r="Y146" s="98"/>
      <c r="Z146" s="98"/>
      <c r="AA146" s="98"/>
      <c r="AB146" s="98"/>
      <c r="AC146" s="98"/>
      <c r="AD146" s="98"/>
      <c r="AE146" s="97">
        <v>65</v>
      </c>
      <c r="AF146" s="97"/>
      <c r="AG146" s="97"/>
      <c r="AH146" s="97"/>
      <c r="AI146" s="98">
        <v>1.2980788433118999E-3</v>
      </c>
      <c r="AJ146" s="98"/>
      <c r="AK146" s="98"/>
      <c r="AL146" s="98"/>
      <c r="AM146" s="98"/>
      <c r="AN146" s="98"/>
      <c r="AO146" s="98"/>
      <c r="AP146" s="98"/>
    </row>
    <row r="147" spans="2:44" s="1" customFormat="1" ht="9.75" customHeight="1" x14ac:dyDescent="0.15">
      <c r="B147" s="103">
        <v>2013</v>
      </c>
      <c r="C147" s="103"/>
      <c r="D147" s="103"/>
      <c r="E147" s="103"/>
      <c r="F147" s="103"/>
      <c r="G147" s="103"/>
      <c r="H147" s="103"/>
      <c r="I147" s="103"/>
      <c r="J147" s="103"/>
      <c r="K147" s="105">
        <v>3887802.55</v>
      </c>
      <c r="L147" s="105"/>
      <c r="M147" s="105"/>
      <c r="N147" s="105"/>
      <c r="O147" s="105"/>
      <c r="P147" s="105"/>
      <c r="Q147" s="105"/>
      <c r="R147" s="105"/>
      <c r="S147" s="105"/>
      <c r="T147" s="98">
        <v>1.0779237251049101E-3</v>
      </c>
      <c r="U147" s="98"/>
      <c r="V147" s="98"/>
      <c r="W147" s="98"/>
      <c r="X147" s="98"/>
      <c r="Y147" s="98"/>
      <c r="Z147" s="98"/>
      <c r="AA147" s="98"/>
      <c r="AB147" s="98"/>
      <c r="AC147" s="98"/>
      <c r="AD147" s="98"/>
      <c r="AE147" s="97">
        <v>123</v>
      </c>
      <c r="AF147" s="97"/>
      <c r="AG147" s="97"/>
      <c r="AH147" s="97"/>
      <c r="AI147" s="98">
        <v>2.4563645804209799E-3</v>
      </c>
      <c r="AJ147" s="98"/>
      <c r="AK147" s="98"/>
      <c r="AL147" s="98"/>
      <c r="AM147" s="98"/>
      <c r="AN147" s="98"/>
      <c r="AO147" s="98"/>
      <c r="AP147" s="98"/>
    </row>
    <row r="148" spans="2:44" s="1" customFormat="1" ht="9.75" customHeight="1" x14ac:dyDescent="0.15">
      <c r="B148" s="103">
        <v>2014</v>
      </c>
      <c r="C148" s="103"/>
      <c r="D148" s="103"/>
      <c r="E148" s="103"/>
      <c r="F148" s="103"/>
      <c r="G148" s="103"/>
      <c r="H148" s="103"/>
      <c r="I148" s="103"/>
      <c r="J148" s="103"/>
      <c r="K148" s="105">
        <v>27780576.57</v>
      </c>
      <c r="L148" s="105"/>
      <c r="M148" s="105"/>
      <c r="N148" s="105"/>
      <c r="O148" s="105"/>
      <c r="P148" s="105"/>
      <c r="Q148" s="105"/>
      <c r="R148" s="105"/>
      <c r="S148" s="105"/>
      <c r="T148" s="98">
        <v>7.70238256618679E-3</v>
      </c>
      <c r="U148" s="98"/>
      <c r="V148" s="98"/>
      <c r="W148" s="98"/>
      <c r="X148" s="98"/>
      <c r="Y148" s="98"/>
      <c r="Z148" s="98"/>
      <c r="AA148" s="98"/>
      <c r="AB148" s="98"/>
      <c r="AC148" s="98"/>
      <c r="AD148" s="98"/>
      <c r="AE148" s="97">
        <v>924</v>
      </c>
      <c r="AF148" s="97"/>
      <c r="AG148" s="97"/>
      <c r="AH148" s="97"/>
      <c r="AI148" s="98">
        <v>1.84526900187722E-2</v>
      </c>
      <c r="AJ148" s="98"/>
      <c r="AK148" s="98"/>
      <c r="AL148" s="98"/>
      <c r="AM148" s="98"/>
      <c r="AN148" s="98"/>
      <c r="AO148" s="98"/>
      <c r="AP148" s="98"/>
    </row>
    <row r="149" spans="2:44" s="1" customFormat="1" ht="9.75" customHeight="1" x14ac:dyDescent="0.15">
      <c r="B149" s="103">
        <v>2015</v>
      </c>
      <c r="C149" s="103"/>
      <c r="D149" s="103"/>
      <c r="E149" s="103"/>
      <c r="F149" s="103"/>
      <c r="G149" s="103"/>
      <c r="H149" s="103"/>
      <c r="I149" s="103"/>
      <c r="J149" s="103"/>
      <c r="K149" s="105">
        <v>283848823.77999997</v>
      </c>
      <c r="L149" s="105"/>
      <c r="M149" s="105"/>
      <c r="N149" s="105"/>
      <c r="O149" s="105"/>
      <c r="P149" s="105"/>
      <c r="Q149" s="105"/>
      <c r="R149" s="105"/>
      <c r="S149" s="105"/>
      <c r="T149" s="98">
        <v>7.8699310873075204E-2</v>
      </c>
      <c r="U149" s="98"/>
      <c r="V149" s="98"/>
      <c r="W149" s="98"/>
      <c r="X149" s="98"/>
      <c r="Y149" s="98"/>
      <c r="Z149" s="98"/>
      <c r="AA149" s="98"/>
      <c r="AB149" s="98"/>
      <c r="AC149" s="98"/>
      <c r="AD149" s="98"/>
      <c r="AE149" s="97">
        <v>6753</v>
      </c>
      <c r="AF149" s="97"/>
      <c r="AG149" s="97"/>
      <c r="AH149" s="97"/>
      <c r="AI149" s="98">
        <v>0.13486040659823501</v>
      </c>
      <c r="AJ149" s="98"/>
      <c r="AK149" s="98"/>
      <c r="AL149" s="98"/>
      <c r="AM149" s="98"/>
      <c r="AN149" s="98"/>
      <c r="AO149" s="98"/>
      <c r="AP149" s="98"/>
    </row>
    <row r="150" spans="2:44" s="1" customFormat="1" ht="9.75" customHeight="1" x14ac:dyDescent="0.15">
      <c r="B150" s="103">
        <v>2016</v>
      </c>
      <c r="C150" s="103"/>
      <c r="D150" s="103"/>
      <c r="E150" s="103"/>
      <c r="F150" s="103"/>
      <c r="G150" s="103"/>
      <c r="H150" s="103"/>
      <c r="I150" s="103"/>
      <c r="J150" s="103"/>
      <c r="K150" s="105">
        <v>477425460.95999998</v>
      </c>
      <c r="L150" s="105"/>
      <c r="M150" s="105"/>
      <c r="N150" s="105"/>
      <c r="O150" s="105"/>
      <c r="P150" s="105"/>
      <c r="Q150" s="105"/>
      <c r="R150" s="105"/>
      <c r="S150" s="105"/>
      <c r="T150" s="98">
        <v>0.13236995056190101</v>
      </c>
      <c r="U150" s="98"/>
      <c r="V150" s="98"/>
      <c r="W150" s="98"/>
      <c r="X150" s="98"/>
      <c r="Y150" s="98"/>
      <c r="Z150" s="98"/>
      <c r="AA150" s="98"/>
      <c r="AB150" s="98"/>
      <c r="AC150" s="98"/>
      <c r="AD150" s="98"/>
      <c r="AE150" s="97">
        <v>10171</v>
      </c>
      <c r="AF150" s="97"/>
      <c r="AG150" s="97"/>
      <c r="AH150" s="97"/>
      <c r="AI150" s="98">
        <v>0.20311938331269699</v>
      </c>
      <c r="AJ150" s="98"/>
      <c r="AK150" s="98"/>
      <c r="AL150" s="98"/>
      <c r="AM150" s="98"/>
      <c r="AN150" s="98"/>
      <c r="AO150" s="98"/>
      <c r="AP150" s="98"/>
    </row>
    <row r="151" spans="2:44" s="1" customFormat="1" ht="9.75" customHeight="1" x14ac:dyDescent="0.15">
      <c r="B151" s="103">
        <v>2017</v>
      </c>
      <c r="C151" s="103"/>
      <c r="D151" s="103"/>
      <c r="E151" s="103"/>
      <c r="F151" s="103"/>
      <c r="G151" s="103"/>
      <c r="H151" s="103"/>
      <c r="I151" s="103"/>
      <c r="J151" s="103"/>
      <c r="K151" s="105">
        <v>284705389.18000001</v>
      </c>
      <c r="L151" s="105"/>
      <c r="M151" s="105"/>
      <c r="N151" s="105"/>
      <c r="O151" s="105"/>
      <c r="P151" s="105"/>
      <c r="Q151" s="105"/>
      <c r="R151" s="105"/>
      <c r="S151" s="105"/>
      <c r="T151" s="98">
        <v>7.8936800342998104E-2</v>
      </c>
      <c r="U151" s="98"/>
      <c r="V151" s="98"/>
      <c r="W151" s="98"/>
      <c r="X151" s="98"/>
      <c r="Y151" s="98"/>
      <c r="Z151" s="98"/>
      <c r="AA151" s="98"/>
      <c r="AB151" s="98"/>
      <c r="AC151" s="98"/>
      <c r="AD151" s="98"/>
      <c r="AE151" s="97">
        <v>4815</v>
      </c>
      <c r="AF151" s="97"/>
      <c r="AG151" s="97"/>
      <c r="AH151" s="97"/>
      <c r="AI151" s="98">
        <v>9.6157686623796798E-2</v>
      </c>
      <c r="AJ151" s="98"/>
      <c r="AK151" s="98"/>
      <c r="AL151" s="98"/>
      <c r="AM151" s="98"/>
      <c r="AN151" s="98"/>
      <c r="AO151" s="98"/>
      <c r="AP151" s="98"/>
    </row>
    <row r="152" spans="2:44" s="1" customFormat="1" ht="9.75" customHeight="1" x14ac:dyDescent="0.15">
      <c r="B152" s="103">
        <v>2018</v>
      </c>
      <c r="C152" s="103"/>
      <c r="D152" s="103"/>
      <c r="E152" s="103"/>
      <c r="F152" s="103"/>
      <c r="G152" s="103"/>
      <c r="H152" s="103"/>
      <c r="I152" s="103"/>
      <c r="J152" s="103"/>
      <c r="K152" s="105">
        <v>256538514.61000001</v>
      </c>
      <c r="L152" s="105"/>
      <c r="M152" s="105"/>
      <c r="N152" s="105"/>
      <c r="O152" s="105"/>
      <c r="P152" s="105"/>
      <c r="Q152" s="105"/>
      <c r="R152" s="105"/>
      <c r="S152" s="105"/>
      <c r="T152" s="98">
        <v>7.1127313628952499E-2</v>
      </c>
      <c r="U152" s="98"/>
      <c r="V152" s="98"/>
      <c r="W152" s="98"/>
      <c r="X152" s="98"/>
      <c r="Y152" s="98"/>
      <c r="Z152" s="98"/>
      <c r="AA152" s="98"/>
      <c r="AB152" s="98"/>
      <c r="AC152" s="98"/>
      <c r="AD152" s="98"/>
      <c r="AE152" s="97">
        <v>3627</v>
      </c>
      <c r="AF152" s="97"/>
      <c r="AG152" s="97"/>
      <c r="AH152" s="97"/>
      <c r="AI152" s="98">
        <v>7.2432799456803906E-2</v>
      </c>
      <c r="AJ152" s="98"/>
      <c r="AK152" s="98"/>
      <c r="AL152" s="98"/>
      <c r="AM152" s="98"/>
      <c r="AN152" s="98"/>
      <c r="AO152" s="98"/>
      <c r="AP152" s="98"/>
    </row>
    <row r="153" spans="2:44" s="1" customFormat="1" ht="9.75" customHeight="1" x14ac:dyDescent="0.15">
      <c r="B153" s="103">
        <v>2019</v>
      </c>
      <c r="C153" s="103"/>
      <c r="D153" s="103"/>
      <c r="E153" s="103"/>
      <c r="F153" s="103"/>
      <c r="G153" s="103"/>
      <c r="H153" s="103"/>
      <c r="I153" s="103"/>
      <c r="J153" s="103"/>
      <c r="K153" s="105">
        <v>453270922.68999898</v>
      </c>
      <c r="L153" s="105"/>
      <c r="M153" s="105"/>
      <c r="N153" s="105"/>
      <c r="O153" s="105"/>
      <c r="P153" s="105"/>
      <c r="Q153" s="105"/>
      <c r="R153" s="105"/>
      <c r="S153" s="105"/>
      <c r="T153" s="98">
        <v>0.12567291553109999</v>
      </c>
      <c r="U153" s="98"/>
      <c r="V153" s="98"/>
      <c r="W153" s="98"/>
      <c r="X153" s="98"/>
      <c r="Y153" s="98"/>
      <c r="Z153" s="98"/>
      <c r="AA153" s="98"/>
      <c r="AB153" s="98"/>
      <c r="AC153" s="98"/>
      <c r="AD153" s="98"/>
      <c r="AE153" s="97">
        <v>5980</v>
      </c>
      <c r="AF153" s="97"/>
      <c r="AG153" s="97"/>
      <c r="AH153" s="97"/>
      <c r="AI153" s="98">
        <v>0.11942325358469499</v>
      </c>
      <c r="AJ153" s="98"/>
      <c r="AK153" s="98"/>
      <c r="AL153" s="98"/>
      <c r="AM153" s="98"/>
      <c r="AN153" s="98"/>
      <c r="AO153" s="98"/>
      <c r="AP153" s="98"/>
    </row>
    <row r="154" spans="2:44" s="1" customFormat="1" ht="9.75" customHeight="1" x14ac:dyDescent="0.15">
      <c r="B154" s="103">
        <v>2020</v>
      </c>
      <c r="C154" s="103"/>
      <c r="D154" s="103"/>
      <c r="E154" s="103"/>
      <c r="F154" s="103"/>
      <c r="G154" s="103"/>
      <c r="H154" s="103"/>
      <c r="I154" s="103"/>
      <c r="J154" s="103"/>
      <c r="K154" s="105">
        <v>378219449.83999997</v>
      </c>
      <c r="L154" s="105"/>
      <c r="M154" s="105"/>
      <c r="N154" s="105"/>
      <c r="O154" s="105"/>
      <c r="P154" s="105"/>
      <c r="Q154" s="105"/>
      <c r="R154" s="105"/>
      <c r="S154" s="105"/>
      <c r="T154" s="98">
        <v>0.10486430651645701</v>
      </c>
      <c r="U154" s="98"/>
      <c r="V154" s="98"/>
      <c r="W154" s="98"/>
      <c r="X154" s="98"/>
      <c r="Y154" s="98"/>
      <c r="Z154" s="98"/>
      <c r="AA154" s="98"/>
      <c r="AB154" s="98"/>
      <c r="AC154" s="98"/>
      <c r="AD154" s="98"/>
      <c r="AE154" s="97">
        <v>4074</v>
      </c>
      <c r="AF154" s="97"/>
      <c r="AG154" s="97"/>
      <c r="AH154" s="97"/>
      <c r="AI154" s="98">
        <v>8.1359587810041101E-2</v>
      </c>
      <c r="AJ154" s="98"/>
      <c r="AK154" s="98"/>
      <c r="AL154" s="98"/>
      <c r="AM154" s="98"/>
      <c r="AN154" s="98"/>
      <c r="AO154" s="98"/>
      <c r="AP154" s="98"/>
    </row>
    <row r="155" spans="2:44" s="1" customFormat="1" ht="9.75" customHeight="1" x14ac:dyDescent="0.15">
      <c r="B155" s="103">
        <v>2021</v>
      </c>
      <c r="C155" s="103"/>
      <c r="D155" s="103"/>
      <c r="E155" s="103"/>
      <c r="F155" s="103"/>
      <c r="G155" s="103"/>
      <c r="H155" s="103"/>
      <c r="I155" s="103"/>
      <c r="J155" s="103"/>
      <c r="K155" s="105">
        <v>778234952.21000004</v>
      </c>
      <c r="L155" s="105"/>
      <c r="M155" s="105"/>
      <c r="N155" s="105"/>
      <c r="O155" s="105"/>
      <c r="P155" s="105"/>
      <c r="Q155" s="105"/>
      <c r="R155" s="105"/>
      <c r="S155" s="105"/>
      <c r="T155" s="98">
        <v>0.21577173940920499</v>
      </c>
      <c r="U155" s="98"/>
      <c r="V155" s="98"/>
      <c r="W155" s="98"/>
      <c r="X155" s="98"/>
      <c r="Y155" s="98"/>
      <c r="Z155" s="98"/>
      <c r="AA155" s="98"/>
      <c r="AB155" s="98"/>
      <c r="AC155" s="98"/>
      <c r="AD155" s="98"/>
      <c r="AE155" s="97">
        <v>7459</v>
      </c>
      <c r="AF155" s="97"/>
      <c r="AG155" s="97"/>
      <c r="AH155" s="97"/>
      <c r="AI155" s="98">
        <v>0.14895953988097599</v>
      </c>
      <c r="AJ155" s="98"/>
      <c r="AK155" s="98"/>
      <c r="AL155" s="98"/>
      <c r="AM155" s="98"/>
      <c r="AN155" s="98"/>
      <c r="AO155" s="98"/>
      <c r="AP155" s="98"/>
    </row>
    <row r="156" spans="2:44" s="1" customFormat="1" ht="9.75" customHeight="1" x14ac:dyDescent="0.15">
      <c r="B156" s="103">
        <v>2022</v>
      </c>
      <c r="C156" s="103"/>
      <c r="D156" s="103"/>
      <c r="E156" s="103"/>
      <c r="F156" s="103"/>
      <c r="G156" s="103"/>
      <c r="H156" s="103"/>
      <c r="I156" s="103"/>
      <c r="J156" s="103"/>
      <c r="K156" s="105">
        <v>483212851.12000102</v>
      </c>
      <c r="L156" s="105"/>
      <c r="M156" s="105"/>
      <c r="N156" s="105"/>
      <c r="O156" s="105"/>
      <c r="P156" s="105"/>
      <c r="Q156" s="105"/>
      <c r="R156" s="105"/>
      <c r="S156" s="105"/>
      <c r="T156" s="98">
        <v>0.133974549838658</v>
      </c>
      <c r="U156" s="98"/>
      <c r="V156" s="98"/>
      <c r="W156" s="98"/>
      <c r="X156" s="98"/>
      <c r="Y156" s="98"/>
      <c r="Z156" s="98"/>
      <c r="AA156" s="98"/>
      <c r="AB156" s="98"/>
      <c r="AC156" s="98"/>
      <c r="AD156" s="98"/>
      <c r="AE156" s="97">
        <v>4127</v>
      </c>
      <c r="AF156" s="97"/>
      <c r="AG156" s="97"/>
      <c r="AH156" s="97"/>
      <c r="AI156" s="98">
        <v>8.2418021328433899E-2</v>
      </c>
      <c r="AJ156" s="98"/>
      <c r="AK156" s="98"/>
      <c r="AL156" s="98"/>
      <c r="AM156" s="98"/>
      <c r="AN156" s="98"/>
      <c r="AO156" s="98"/>
      <c r="AP156" s="98"/>
    </row>
    <row r="157" spans="2:44" s="1" customFormat="1" ht="9.75" customHeight="1" x14ac:dyDescent="0.15">
      <c r="B157" s="103">
        <v>2023</v>
      </c>
      <c r="C157" s="103"/>
      <c r="D157" s="103"/>
      <c r="E157" s="103"/>
      <c r="F157" s="103"/>
      <c r="G157" s="103"/>
      <c r="H157" s="103"/>
      <c r="I157" s="103"/>
      <c r="J157" s="103"/>
      <c r="K157" s="105">
        <v>155148442.15000001</v>
      </c>
      <c r="L157" s="105"/>
      <c r="M157" s="105"/>
      <c r="N157" s="105"/>
      <c r="O157" s="105"/>
      <c r="P157" s="105"/>
      <c r="Q157" s="105"/>
      <c r="R157" s="105"/>
      <c r="S157" s="105"/>
      <c r="T157" s="98">
        <v>4.3016121460836901E-2</v>
      </c>
      <c r="U157" s="98"/>
      <c r="V157" s="98"/>
      <c r="W157" s="98"/>
      <c r="X157" s="98"/>
      <c r="Y157" s="98"/>
      <c r="Z157" s="98"/>
      <c r="AA157" s="98"/>
      <c r="AB157" s="98"/>
      <c r="AC157" s="98"/>
      <c r="AD157" s="98"/>
      <c r="AE157" s="97">
        <v>1150</v>
      </c>
      <c r="AF157" s="97"/>
      <c r="AG157" s="97"/>
      <c r="AH157" s="97"/>
      <c r="AI157" s="98">
        <v>2.2966010304748999E-2</v>
      </c>
      <c r="AJ157" s="98"/>
      <c r="AK157" s="98"/>
      <c r="AL157" s="98"/>
      <c r="AM157" s="98"/>
      <c r="AN157" s="98"/>
      <c r="AO157" s="98"/>
      <c r="AP157" s="98"/>
    </row>
    <row r="158" spans="2:44" s="1" customFormat="1" ht="9.75" customHeight="1" x14ac:dyDescent="0.15">
      <c r="B158" s="101"/>
      <c r="C158" s="101"/>
      <c r="D158" s="101"/>
      <c r="E158" s="101"/>
      <c r="F158" s="101"/>
      <c r="G158" s="101"/>
      <c r="H158" s="101"/>
      <c r="I158" s="101"/>
      <c r="J158" s="101"/>
      <c r="K158" s="106">
        <v>3606751071.02</v>
      </c>
      <c r="L158" s="106"/>
      <c r="M158" s="106"/>
      <c r="N158" s="106"/>
      <c r="O158" s="106"/>
      <c r="P158" s="106"/>
      <c r="Q158" s="106"/>
      <c r="R158" s="106"/>
      <c r="S158" s="106"/>
      <c r="T158" s="100">
        <v>1</v>
      </c>
      <c r="U158" s="100"/>
      <c r="V158" s="100"/>
      <c r="W158" s="100"/>
      <c r="X158" s="100"/>
      <c r="Y158" s="100"/>
      <c r="Z158" s="100"/>
      <c r="AA158" s="100"/>
      <c r="AB158" s="100"/>
      <c r="AC158" s="100"/>
      <c r="AD158" s="100"/>
      <c r="AE158" s="99">
        <v>50074</v>
      </c>
      <c r="AF158" s="99"/>
      <c r="AG158" s="99"/>
      <c r="AH158" s="99"/>
      <c r="AI158" s="100">
        <v>1</v>
      </c>
      <c r="AJ158" s="100"/>
      <c r="AK158" s="100"/>
      <c r="AL158" s="100"/>
      <c r="AM158" s="100"/>
      <c r="AN158" s="100"/>
      <c r="AO158" s="100"/>
      <c r="AP158" s="100"/>
    </row>
    <row r="159" spans="2:44" s="1" customFormat="1" ht="7.2" customHeight="1" x14ac:dyDescent="0.15"/>
    <row r="160" spans="2:44" s="1" customFormat="1" ht="15.3" customHeight="1" x14ac:dyDescent="0.15">
      <c r="B160" s="86" t="s">
        <v>1177</v>
      </c>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row>
    <row r="161" spans="2:44" s="1" customFormat="1" ht="6.3" customHeight="1" x14ac:dyDescent="0.15"/>
    <row r="162" spans="2:44" s="1" customFormat="1" ht="8.85" customHeight="1" x14ac:dyDescent="0.15">
      <c r="B162" s="84" t="s">
        <v>1096</v>
      </c>
      <c r="C162" s="84"/>
      <c r="D162" s="84"/>
      <c r="E162" s="84"/>
      <c r="F162" s="84"/>
      <c r="G162" s="84"/>
      <c r="H162" s="84"/>
      <c r="I162" s="84"/>
      <c r="J162" s="84" t="s">
        <v>1057</v>
      </c>
      <c r="K162" s="84"/>
      <c r="L162" s="84"/>
      <c r="M162" s="84"/>
      <c r="N162" s="84"/>
      <c r="O162" s="84"/>
      <c r="P162" s="84"/>
      <c r="Q162" s="84"/>
      <c r="R162" s="84"/>
      <c r="S162" s="84"/>
      <c r="T162" s="84"/>
      <c r="U162" s="84" t="s">
        <v>1058</v>
      </c>
      <c r="V162" s="84"/>
      <c r="W162" s="84"/>
      <c r="X162" s="84"/>
      <c r="Y162" s="84"/>
      <c r="Z162" s="84"/>
      <c r="AA162" s="84"/>
      <c r="AB162" s="84"/>
      <c r="AC162" s="84"/>
      <c r="AD162" s="84"/>
      <c r="AE162" s="84" t="s">
        <v>1097</v>
      </c>
      <c r="AF162" s="84"/>
      <c r="AG162" s="84"/>
      <c r="AH162" s="84"/>
      <c r="AI162" s="84"/>
      <c r="AJ162" s="84" t="s">
        <v>1058</v>
      </c>
      <c r="AK162" s="84"/>
      <c r="AL162" s="84"/>
      <c r="AM162" s="84"/>
      <c r="AN162" s="84"/>
      <c r="AO162" s="84"/>
      <c r="AP162" s="84"/>
    </row>
    <row r="163" spans="2:44" s="1" customFormat="1" ht="8.5500000000000007" customHeight="1" x14ac:dyDescent="0.15">
      <c r="B163" s="95" t="s">
        <v>1098</v>
      </c>
      <c r="C163" s="95"/>
      <c r="D163" s="95"/>
      <c r="E163" s="95"/>
      <c r="F163" s="95"/>
      <c r="G163" s="95"/>
      <c r="H163" s="95"/>
      <c r="I163" s="95"/>
      <c r="J163" s="105">
        <v>553066224.75</v>
      </c>
      <c r="K163" s="105"/>
      <c r="L163" s="105"/>
      <c r="M163" s="105"/>
      <c r="N163" s="105"/>
      <c r="O163" s="105"/>
      <c r="P163" s="105"/>
      <c r="Q163" s="105"/>
      <c r="R163" s="105"/>
      <c r="S163" s="105"/>
      <c r="T163" s="105"/>
      <c r="U163" s="98">
        <v>0.15334194510784199</v>
      </c>
      <c r="V163" s="98"/>
      <c r="W163" s="98"/>
      <c r="X163" s="98"/>
      <c r="Y163" s="98"/>
      <c r="Z163" s="98"/>
      <c r="AA163" s="98"/>
      <c r="AB163" s="98"/>
      <c r="AC163" s="98"/>
      <c r="AD163" s="98"/>
      <c r="AE163" s="97">
        <v>13059</v>
      </c>
      <c r="AF163" s="97"/>
      <c r="AG163" s="97"/>
      <c r="AH163" s="97"/>
      <c r="AI163" s="97"/>
      <c r="AJ163" s="98">
        <v>0.490018761726079</v>
      </c>
      <c r="AK163" s="98"/>
      <c r="AL163" s="98"/>
      <c r="AM163" s="98"/>
      <c r="AN163" s="98"/>
      <c r="AO163" s="98"/>
      <c r="AP163" s="98"/>
    </row>
    <row r="164" spans="2:44" s="1" customFormat="1" ht="8.5500000000000007" customHeight="1" x14ac:dyDescent="0.15">
      <c r="B164" s="95" t="s">
        <v>1099</v>
      </c>
      <c r="C164" s="95"/>
      <c r="D164" s="95"/>
      <c r="E164" s="95"/>
      <c r="F164" s="95"/>
      <c r="G164" s="95"/>
      <c r="H164" s="95"/>
      <c r="I164" s="95"/>
      <c r="J164" s="105">
        <v>1091935956.6800001</v>
      </c>
      <c r="K164" s="105"/>
      <c r="L164" s="105"/>
      <c r="M164" s="105"/>
      <c r="N164" s="105"/>
      <c r="O164" s="105"/>
      <c r="P164" s="105"/>
      <c r="Q164" s="105"/>
      <c r="R164" s="105"/>
      <c r="S164" s="105"/>
      <c r="T164" s="105"/>
      <c r="U164" s="98">
        <v>0.30274780132558399</v>
      </c>
      <c r="V164" s="98"/>
      <c r="W164" s="98"/>
      <c r="X164" s="98"/>
      <c r="Y164" s="98"/>
      <c r="Z164" s="98"/>
      <c r="AA164" s="98"/>
      <c r="AB164" s="98"/>
      <c r="AC164" s="98"/>
      <c r="AD164" s="98"/>
      <c r="AE164" s="97">
        <v>7487</v>
      </c>
      <c r="AF164" s="97"/>
      <c r="AG164" s="97"/>
      <c r="AH164" s="97"/>
      <c r="AI164" s="97"/>
      <c r="AJ164" s="98">
        <v>0.28093808630394002</v>
      </c>
      <c r="AK164" s="98"/>
      <c r="AL164" s="98"/>
      <c r="AM164" s="98"/>
      <c r="AN164" s="98"/>
      <c r="AO164" s="98"/>
      <c r="AP164" s="98"/>
    </row>
    <row r="165" spans="2:44" s="1" customFormat="1" ht="8.5500000000000007" customHeight="1" x14ac:dyDescent="0.15">
      <c r="B165" s="95" t="s">
        <v>1100</v>
      </c>
      <c r="C165" s="95"/>
      <c r="D165" s="95"/>
      <c r="E165" s="95"/>
      <c r="F165" s="95"/>
      <c r="G165" s="95"/>
      <c r="H165" s="95"/>
      <c r="I165" s="95"/>
      <c r="J165" s="105">
        <v>916010868.98000002</v>
      </c>
      <c r="K165" s="105"/>
      <c r="L165" s="105"/>
      <c r="M165" s="105"/>
      <c r="N165" s="105"/>
      <c r="O165" s="105"/>
      <c r="P165" s="105"/>
      <c r="Q165" s="105"/>
      <c r="R165" s="105"/>
      <c r="S165" s="105"/>
      <c r="T165" s="105"/>
      <c r="U165" s="98">
        <v>0.25397119206259799</v>
      </c>
      <c r="V165" s="98"/>
      <c r="W165" s="98"/>
      <c r="X165" s="98"/>
      <c r="Y165" s="98"/>
      <c r="Z165" s="98"/>
      <c r="AA165" s="98"/>
      <c r="AB165" s="98"/>
      <c r="AC165" s="98"/>
      <c r="AD165" s="98"/>
      <c r="AE165" s="97">
        <v>3767</v>
      </c>
      <c r="AF165" s="97"/>
      <c r="AG165" s="97"/>
      <c r="AH165" s="97"/>
      <c r="AI165" s="97"/>
      <c r="AJ165" s="98">
        <v>0.141350844277674</v>
      </c>
      <c r="AK165" s="98"/>
      <c r="AL165" s="98"/>
      <c r="AM165" s="98"/>
      <c r="AN165" s="98"/>
      <c r="AO165" s="98"/>
      <c r="AP165" s="98"/>
    </row>
    <row r="166" spans="2:44" s="1" customFormat="1" ht="8.5500000000000007" customHeight="1" x14ac:dyDescent="0.15">
      <c r="B166" s="95" t="s">
        <v>1101</v>
      </c>
      <c r="C166" s="95"/>
      <c r="D166" s="95"/>
      <c r="E166" s="95"/>
      <c r="F166" s="95"/>
      <c r="G166" s="95"/>
      <c r="H166" s="95"/>
      <c r="I166" s="95"/>
      <c r="J166" s="105">
        <v>478112147.31999999</v>
      </c>
      <c r="K166" s="105"/>
      <c r="L166" s="105"/>
      <c r="M166" s="105"/>
      <c r="N166" s="105"/>
      <c r="O166" s="105"/>
      <c r="P166" s="105"/>
      <c r="Q166" s="105"/>
      <c r="R166" s="105"/>
      <c r="S166" s="105"/>
      <c r="T166" s="105"/>
      <c r="U166" s="98">
        <v>0.132560339736667</v>
      </c>
      <c r="V166" s="98"/>
      <c r="W166" s="98"/>
      <c r="X166" s="98"/>
      <c r="Y166" s="98"/>
      <c r="Z166" s="98"/>
      <c r="AA166" s="98"/>
      <c r="AB166" s="98"/>
      <c r="AC166" s="98"/>
      <c r="AD166" s="98"/>
      <c r="AE166" s="97">
        <v>1402</v>
      </c>
      <c r="AF166" s="97"/>
      <c r="AG166" s="97"/>
      <c r="AH166" s="97"/>
      <c r="AI166" s="97"/>
      <c r="AJ166" s="98">
        <v>5.2607879924953103E-2</v>
      </c>
      <c r="AK166" s="98"/>
      <c r="AL166" s="98"/>
      <c r="AM166" s="98"/>
      <c r="AN166" s="98"/>
      <c r="AO166" s="98"/>
      <c r="AP166" s="98"/>
    </row>
    <row r="167" spans="2:44" s="1" customFormat="1" ht="8.5500000000000007" customHeight="1" x14ac:dyDescent="0.15">
      <c r="B167" s="95" t="s">
        <v>1102</v>
      </c>
      <c r="C167" s="95"/>
      <c r="D167" s="95"/>
      <c r="E167" s="95"/>
      <c r="F167" s="95"/>
      <c r="G167" s="95"/>
      <c r="H167" s="95"/>
      <c r="I167" s="95"/>
      <c r="J167" s="105">
        <v>567625873.28999996</v>
      </c>
      <c r="K167" s="105"/>
      <c r="L167" s="105"/>
      <c r="M167" s="105"/>
      <c r="N167" s="105"/>
      <c r="O167" s="105"/>
      <c r="P167" s="105"/>
      <c r="Q167" s="105"/>
      <c r="R167" s="105"/>
      <c r="S167" s="105"/>
      <c r="T167" s="105"/>
      <c r="U167" s="98">
        <v>0.15737872176730899</v>
      </c>
      <c r="V167" s="98"/>
      <c r="W167" s="98"/>
      <c r="X167" s="98"/>
      <c r="Y167" s="98"/>
      <c r="Z167" s="98"/>
      <c r="AA167" s="98"/>
      <c r="AB167" s="98"/>
      <c r="AC167" s="98"/>
      <c r="AD167" s="98"/>
      <c r="AE167" s="97">
        <v>935</v>
      </c>
      <c r="AF167" s="97"/>
      <c r="AG167" s="97"/>
      <c r="AH167" s="97"/>
      <c r="AI167" s="97"/>
      <c r="AJ167" s="98">
        <v>3.5084427767354598E-2</v>
      </c>
      <c r="AK167" s="98"/>
      <c r="AL167" s="98"/>
      <c r="AM167" s="98"/>
      <c r="AN167" s="98"/>
      <c r="AO167" s="98"/>
      <c r="AP167" s="98"/>
    </row>
    <row r="168" spans="2:44" s="1" customFormat="1" ht="9.75" customHeight="1" x14ac:dyDescent="0.15">
      <c r="B168" s="101"/>
      <c r="C168" s="101"/>
      <c r="D168" s="101"/>
      <c r="E168" s="101"/>
      <c r="F168" s="101"/>
      <c r="G168" s="101"/>
      <c r="H168" s="101"/>
      <c r="I168" s="101"/>
      <c r="J168" s="106">
        <v>3606751071.02</v>
      </c>
      <c r="K168" s="106"/>
      <c r="L168" s="106"/>
      <c r="M168" s="106"/>
      <c r="N168" s="106"/>
      <c r="O168" s="106"/>
      <c r="P168" s="106"/>
      <c r="Q168" s="106"/>
      <c r="R168" s="106"/>
      <c r="S168" s="106"/>
      <c r="T168" s="106"/>
      <c r="U168" s="100">
        <v>1</v>
      </c>
      <c r="V168" s="100"/>
      <c r="W168" s="100"/>
      <c r="X168" s="100"/>
      <c r="Y168" s="100"/>
      <c r="Z168" s="100"/>
      <c r="AA168" s="100"/>
      <c r="AB168" s="100"/>
      <c r="AC168" s="100"/>
      <c r="AD168" s="100"/>
      <c r="AE168" s="99">
        <v>26650</v>
      </c>
      <c r="AF168" s="99"/>
      <c r="AG168" s="99"/>
      <c r="AH168" s="99"/>
      <c r="AI168" s="99"/>
      <c r="AJ168" s="100">
        <v>1</v>
      </c>
      <c r="AK168" s="100"/>
      <c r="AL168" s="100"/>
      <c r="AM168" s="100"/>
      <c r="AN168" s="100"/>
      <c r="AO168" s="100"/>
      <c r="AP168" s="100"/>
    </row>
    <row r="169" spans="2:44" s="1" customFormat="1" ht="7.2" customHeight="1" x14ac:dyDescent="0.15"/>
    <row r="170" spans="2:44" s="1" customFormat="1" ht="15.3" customHeight="1" x14ac:dyDescent="0.15">
      <c r="B170" s="86" t="s">
        <v>1178</v>
      </c>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row>
    <row r="171" spans="2:44" s="1" customFormat="1" ht="6.3" customHeight="1" x14ac:dyDescent="0.15"/>
    <row r="172" spans="2:44" s="1" customFormat="1" ht="8.85" customHeight="1" x14ac:dyDescent="0.15">
      <c r="B172" s="101"/>
      <c r="C172" s="101"/>
      <c r="D172" s="101"/>
      <c r="E172" s="101"/>
      <c r="F172" s="101"/>
      <c r="G172" s="101"/>
      <c r="H172" s="101"/>
      <c r="I172" s="84" t="s">
        <v>1057</v>
      </c>
      <c r="J172" s="84"/>
      <c r="K172" s="84"/>
      <c r="L172" s="84"/>
      <c r="M172" s="84"/>
      <c r="N172" s="84"/>
      <c r="O172" s="84"/>
      <c r="P172" s="84"/>
      <c r="Q172" s="84"/>
      <c r="R172" s="84"/>
      <c r="S172" s="84"/>
      <c r="T172" s="84" t="s">
        <v>1058</v>
      </c>
      <c r="U172" s="84"/>
      <c r="V172" s="84"/>
      <c r="W172" s="84"/>
      <c r="X172" s="84"/>
      <c r="Y172" s="84"/>
      <c r="Z172" s="84"/>
      <c r="AA172" s="84"/>
      <c r="AB172" s="84"/>
      <c r="AC172" s="84"/>
      <c r="AD172" s="84" t="s">
        <v>1059</v>
      </c>
      <c r="AE172" s="84"/>
      <c r="AF172" s="84"/>
      <c r="AG172" s="84"/>
      <c r="AH172" s="84"/>
      <c r="AI172" s="84"/>
      <c r="AJ172" s="84"/>
      <c r="AK172" s="84"/>
      <c r="AL172" s="84"/>
      <c r="AM172" s="84" t="s">
        <v>1058</v>
      </c>
      <c r="AN172" s="84"/>
      <c r="AO172" s="84"/>
      <c r="AP172" s="84"/>
    </row>
    <row r="173" spans="2:44" s="1" customFormat="1" ht="8.85" customHeight="1" x14ac:dyDescent="0.15">
      <c r="B173" s="95" t="s">
        <v>1103</v>
      </c>
      <c r="C173" s="95"/>
      <c r="D173" s="95"/>
      <c r="E173" s="95"/>
      <c r="F173" s="95"/>
      <c r="G173" s="95"/>
      <c r="H173" s="95"/>
      <c r="I173" s="105">
        <v>1634480.84</v>
      </c>
      <c r="J173" s="105"/>
      <c r="K173" s="105"/>
      <c r="L173" s="105"/>
      <c r="M173" s="105"/>
      <c r="N173" s="105"/>
      <c r="O173" s="105"/>
      <c r="P173" s="105"/>
      <c r="Q173" s="105"/>
      <c r="R173" s="105"/>
      <c r="S173" s="105"/>
      <c r="T173" s="98">
        <v>4.5317262206780699E-4</v>
      </c>
      <c r="U173" s="98"/>
      <c r="V173" s="98"/>
      <c r="W173" s="98"/>
      <c r="X173" s="98"/>
      <c r="Y173" s="98"/>
      <c r="Z173" s="98"/>
      <c r="AA173" s="98"/>
      <c r="AB173" s="98"/>
      <c r="AC173" s="98"/>
      <c r="AD173" s="97">
        <v>30</v>
      </c>
      <c r="AE173" s="97"/>
      <c r="AF173" s="97"/>
      <c r="AG173" s="97"/>
      <c r="AH173" s="97"/>
      <c r="AI173" s="97"/>
      <c r="AJ173" s="97"/>
      <c r="AK173" s="97"/>
      <c r="AL173" s="97"/>
      <c r="AM173" s="98">
        <v>5.9911331229779903E-4</v>
      </c>
      <c r="AN173" s="98"/>
      <c r="AO173" s="98"/>
      <c r="AP173" s="98"/>
    </row>
    <row r="174" spans="2:44" s="1" customFormat="1" ht="8.85" customHeight="1" x14ac:dyDescent="0.15">
      <c r="B174" s="95" t="s">
        <v>1104</v>
      </c>
      <c r="C174" s="95"/>
      <c r="D174" s="95"/>
      <c r="E174" s="95"/>
      <c r="F174" s="95"/>
      <c r="G174" s="95"/>
      <c r="H174" s="95"/>
      <c r="I174" s="105">
        <v>177308090.75</v>
      </c>
      <c r="J174" s="105"/>
      <c r="K174" s="105"/>
      <c r="L174" s="105"/>
      <c r="M174" s="105"/>
      <c r="N174" s="105"/>
      <c r="O174" s="105"/>
      <c r="P174" s="105"/>
      <c r="Q174" s="105"/>
      <c r="R174" s="105"/>
      <c r="S174" s="105"/>
      <c r="T174" s="98">
        <v>4.9160057696983603E-2</v>
      </c>
      <c r="U174" s="98"/>
      <c r="V174" s="98"/>
      <c r="W174" s="98"/>
      <c r="X174" s="98"/>
      <c r="Y174" s="98"/>
      <c r="Z174" s="98"/>
      <c r="AA174" s="98"/>
      <c r="AB174" s="98"/>
      <c r="AC174" s="98"/>
      <c r="AD174" s="97">
        <v>1757</v>
      </c>
      <c r="AE174" s="97"/>
      <c r="AF174" s="97"/>
      <c r="AG174" s="97"/>
      <c r="AH174" s="97"/>
      <c r="AI174" s="97"/>
      <c r="AJ174" s="97"/>
      <c r="AK174" s="97"/>
      <c r="AL174" s="97"/>
      <c r="AM174" s="98">
        <v>3.5088069656907798E-2</v>
      </c>
      <c r="AN174" s="98"/>
      <c r="AO174" s="98"/>
      <c r="AP174" s="98"/>
    </row>
    <row r="175" spans="2:44" s="1" customFormat="1" ht="8.85" customHeight="1" x14ac:dyDescent="0.15">
      <c r="B175" s="95" t="s">
        <v>1105</v>
      </c>
      <c r="C175" s="95"/>
      <c r="D175" s="95"/>
      <c r="E175" s="95"/>
      <c r="F175" s="95"/>
      <c r="G175" s="95"/>
      <c r="H175" s="95"/>
      <c r="I175" s="105">
        <v>1147748884.5799899</v>
      </c>
      <c r="J175" s="105"/>
      <c r="K175" s="105"/>
      <c r="L175" s="105"/>
      <c r="M175" s="105"/>
      <c r="N175" s="105"/>
      <c r="O175" s="105"/>
      <c r="P175" s="105"/>
      <c r="Q175" s="105"/>
      <c r="R175" s="105"/>
      <c r="S175" s="105"/>
      <c r="T175" s="98">
        <v>0.31822237298328698</v>
      </c>
      <c r="U175" s="98"/>
      <c r="V175" s="98"/>
      <c r="W175" s="98"/>
      <c r="X175" s="98"/>
      <c r="Y175" s="98"/>
      <c r="Z175" s="98"/>
      <c r="AA175" s="98"/>
      <c r="AB175" s="98"/>
      <c r="AC175" s="98"/>
      <c r="AD175" s="97">
        <v>13677</v>
      </c>
      <c r="AE175" s="97"/>
      <c r="AF175" s="97"/>
      <c r="AG175" s="97"/>
      <c r="AH175" s="97"/>
      <c r="AI175" s="97"/>
      <c r="AJ175" s="97"/>
      <c r="AK175" s="97"/>
      <c r="AL175" s="97"/>
      <c r="AM175" s="98">
        <v>0.27313575907656701</v>
      </c>
      <c r="AN175" s="98"/>
      <c r="AO175" s="98"/>
      <c r="AP175" s="98"/>
    </row>
    <row r="176" spans="2:44" s="1" customFormat="1" ht="8.85" customHeight="1" x14ac:dyDescent="0.15">
      <c r="B176" s="95" t="s">
        <v>1106</v>
      </c>
      <c r="C176" s="95"/>
      <c r="D176" s="95"/>
      <c r="E176" s="95"/>
      <c r="F176" s="95"/>
      <c r="G176" s="95"/>
      <c r="H176" s="95"/>
      <c r="I176" s="105">
        <v>1601892622.0799899</v>
      </c>
      <c r="J176" s="105"/>
      <c r="K176" s="105"/>
      <c r="L176" s="105"/>
      <c r="M176" s="105"/>
      <c r="N176" s="105"/>
      <c r="O176" s="105"/>
      <c r="P176" s="105"/>
      <c r="Q176" s="105"/>
      <c r="R176" s="105"/>
      <c r="S176" s="105"/>
      <c r="T176" s="98">
        <v>0.444137283260577</v>
      </c>
      <c r="U176" s="98"/>
      <c r="V176" s="98"/>
      <c r="W176" s="98"/>
      <c r="X176" s="98"/>
      <c r="Y176" s="98"/>
      <c r="Z176" s="98"/>
      <c r="AA176" s="98"/>
      <c r="AB176" s="98"/>
      <c r="AC176" s="98"/>
      <c r="AD176" s="97">
        <v>25916</v>
      </c>
      <c r="AE176" s="97"/>
      <c r="AF176" s="97"/>
      <c r="AG176" s="97"/>
      <c r="AH176" s="97"/>
      <c r="AI176" s="97"/>
      <c r="AJ176" s="97"/>
      <c r="AK176" s="97"/>
      <c r="AL176" s="97"/>
      <c r="AM176" s="98">
        <v>0.51755402005032503</v>
      </c>
      <c r="AN176" s="98"/>
      <c r="AO176" s="98"/>
      <c r="AP176" s="98"/>
    </row>
    <row r="177" spans="2:44" s="1" customFormat="1" ht="8.85" customHeight="1" x14ac:dyDescent="0.15">
      <c r="B177" s="95" t="s">
        <v>1107</v>
      </c>
      <c r="C177" s="95"/>
      <c r="D177" s="95"/>
      <c r="E177" s="95"/>
      <c r="F177" s="95"/>
      <c r="G177" s="95"/>
      <c r="H177" s="95"/>
      <c r="I177" s="105">
        <v>287033255.64999998</v>
      </c>
      <c r="J177" s="105"/>
      <c r="K177" s="105"/>
      <c r="L177" s="105"/>
      <c r="M177" s="105"/>
      <c r="N177" s="105"/>
      <c r="O177" s="105"/>
      <c r="P177" s="105"/>
      <c r="Q177" s="105"/>
      <c r="R177" s="105"/>
      <c r="S177" s="105"/>
      <c r="T177" s="98">
        <v>7.9582219564941395E-2</v>
      </c>
      <c r="U177" s="98"/>
      <c r="V177" s="98"/>
      <c r="W177" s="98"/>
      <c r="X177" s="98"/>
      <c r="Y177" s="98"/>
      <c r="Z177" s="98"/>
      <c r="AA177" s="98"/>
      <c r="AB177" s="98"/>
      <c r="AC177" s="98"/>
      <c r="AD177" s="97">
        <v>3976</v>
      </c>
      <c r="AE177" s="97"/>
      <c r="AF177" s="97"/>
      <c r="AG177" s="97"/>
      <c r="AH177" s="97"/>
      <c r="AI177" s="97"/>
      <c r="AJ177" s="97"/>
      <c r="AK177" s="97"/>
      <c r="AL177" s="97"/>
      <c r="AM177" s="98">
        <v>7.9402484323201697E-2</v>
      </c>
      <c r="AN177" s="98"/>
      <c r="AO177" s="98"/>
      <c r="AP177" s="98"/>
    </row>
    <row r="178" spans="2:44" s="1" customFormat="1" ht="8.85" customHeight="1" x14ac:dyDescent="0.15">
      <c r="B178" s="95" t="s">
        <v>1108</v>
      </c>
      <c r="C178" s="95"/>
      <c r="D178" s="95"/>
      <c r="E178" s="95"/>
      <c r="F178" s="95"/>
      <c r="G178" s="95"/>
      <c r="H178" s="95"/>
      <c r="I178" s="105">
        <v>163490900.62</v>
      </c>
      <c r="J178" s="105"/>
      <c r="K178" s="105"/>
      <c r="L178" s="105"/>
      <c r="M178" s="105"/>
      <c r="N178" s="105"/>
      <c r="O178" s="105"/>
      <c r="P178" s="105"/>
      <c r="Q178" s="105"/>
      <c r="R178" s="105"/>
      <c r="S178" s="105"/>
      <c r="T178" s="98">
        <v>4.5329133450223102E-2</v>
      </c>
      <c r="U178" s="98"/>
      <c r="V178" s="98"/>
      <c r="W178" s="98"/>
      <c r="X178" s="98"/>
      <c r="Y178" s="98"/>
      <c r="Z178" s="98"/>
      <c r="AA178" s="98"/>
      <c r="AB178" s="98"/>
      <c r="AC178" s="98"/>
      <c r="AD178" s="97">
        <v>2091</v>
      </c>
      <c r="AE178" s="97"/>
      <c r="AF178" s="97"/>
      <c r="AG178" s="97"/>
      <c r="AH178" s="97"/>
      <c r="AI178" s="97"/>
      <c r="AJ178" s="97"/>
      <c r="AK178" s="97"/>
      <c r="AL178" s="97"/>
      <c r="AM178" s="98">
        <v>4.17581978671566E-2</v>
      </c>
      <c r="AN178" s="98"/>
      <c r="AO178" s="98"/>
      <c r="AP178" s="98"/>
    </row>
    <row r="179" spans="2:44" s="1" customFormat="1" ht="8.85" customHeight="1" x14ac:dyDescent="0.15">
      <c r="B179" s="95" t="s">
        <v>1109</v>
      </c>
      <c r="C179" s="95"/>
      <c r="D179" s="95"/>
      <c r="E179" s="95"/>
      <c r="F179" s="95"/>
      <c r="G179" s="95"/>
      <c r="H179" s="95"/>
      <c r="I179" s="105">
        <v>128463532.25</v>
      </c>
      <c r="J179" s="105"/>
      <c r="K179" s="105"/>
      <c r="L179" s="105"/>
      <c r="M179" s="105"/>
      <c r="N179" s="105"/>
      <c r="O179" s="105"/>
      <c r="P179" s="105"/>
      <c r="Q179" s="105"/>
      <c r="R179" s="105"/>
      <c r="S179" s="105"/>
      <c r="T179" s="98">
        <v>3.5617521065480801E-2</v>
      </c>
      <c r="U179" s="98"/>
      <c r="V179" s="98"/>
      <c r="W179" s="98"/>
      <c r="X179" s="98"/>
      <c r="Y179" s="98"/>
      <c r="Z179" s="98"/>
      <c r="AA179" s="98"/>
      <c r="AB179" s="98"/>
      <c r="AC179" s="98"/>
      <c r="AD179" s="97">
        <v>1143</v>
      </c>
      <c r="AE179" s="97"/>
      <c r="AF179" s="97"/>
      <c r="AG179" s="97"/>
      <c r="AH179" s="97"/>
      <c r="AI179" s="97"/>
      <c r="AJ179" s="97"/>
      <c r="AK179" s="97"/>
      <c r="AL179" s="97"/>
      <c r="AM179" s="98">
        <v>2.28262171985462E-2</v>
      </c>
      <c r="AN179" s="98"/>
      <c r="AO179" s="98"/>
      <c r="AP179" s="98"/>
    </row>
    <row r="180" spans="2:44" s="1" customFormat="1" ht="8.85" customHeight="1" x14ac:dyDescent="0.15">
      <c r="B180" s="95" t="s">
        <v>1110</v>
      </c>
      <c r="C180" s="95"/>
      <c r="D180" s="95"/>
      <c r="E180" s="95"/>
      <c r="F180" s="95"/>
      <c r="G180" s="95"/>
      <c r="H180" s="95"/>
      <c r="I180" s="105">
        <v>62718456.840000004</v>
      </c>
      <c r="J180" s="105"/>
      <c r="K180" s="105"/>
      <c r="L180" s="105"/>
      <c r="M180" s="105"/>
      <c r="N180" s="105"/>
      <c r="O180" s="105"/>
      <c r="P180" s="105"/>
      <c r="Q180" s="105"/>
      <c r="R180" s="105"/>
      <c r="S180" s="105"/>
      <c r="T180" s="98">
        <v>1.7389183673899401E-2</v>
      </c>
      <c r="U180" s="98"/>
      <c r="V180" s="98"/>
      <c r="W180" s="98"/>
      <c r="X180" s="98"/>
      <c r="Y180" s="98"/>
      <c r="Z180" s="98"/>
      <c r="AA180" s="98"/>
      <c r="AB180" s="98"/>
      <c r="AC180" s="98"/>
      <c r="AD180" s="97">
        <v>667</v>
      </c>
      <c r="AE180" s="97"/>
      <c r="AF180" s="97"/>
      <c r="AG180" s="97"/>
      <c r="AH180" s="97"/>
      <c r="AI180" s="97"/>
      <c r="AJ180" s="97"/>
      <c r="AK180" s="97"/>
      <c r="AL180" s="97"/>
      <c r="AM180" s="98">
        <v>1.3320285976754401E-2</v>
      </c>
      <c r="AN180" s="98"/>
      <c r="AO180" s="98"/>
      <c r="AP180" s="98"/>
    </row>
    <row r="181" spans="2:44" s="1" customFormat="1" ht="8.85" customHeight="1" x14ac:dyDescent="0.15">
      <c r="B181" s="95" t="s">
        <v>1111</v>
      </c>
      <c r="C181" s="95"/>
      <c r="D181" s="95"/>
      <c r="E181" s="95"/>
      <c r="F181" s="95"/>
      <c r="G181" s="95"/>
      <c r="H181" s="95"/>
      <c r="I181" s="105">
        <v>17957860.920000002</v>
      </c>
      <c r="J181" s="105"/>
      <c r="K181" s="105"/>
      <c r="L181" s="105"/>
      <c r="M181" s="105"/>
      <c r="N181" s="105"/>
      <c r="O181" s="105"/>
      <c r="P181" s="105"/>
      <c r="Q181" s="105"/>
      <c r="R181" s="105"/>
      <c r="S181" s="105"/>
      <c r="T181" s="98">
        <v>4.9789576730953997E-3</v>
      </c>
      <c r="U181" s="98"/>
      <c r="V181" s="98"/>
      <c r="W181" s="98"/>
      <c r="X181" s="98"/>
      <c r="Y181" s="98"/>
      <c r="Z181" s="98"/>
      <c r="AA181" s="98"/>
      <c r="AB181" s="98"/>
      <c r="AC181" s="98"/>
      <c r="AD181" s="97">
        <v>276</v>
      </c>
      <c r="AE181" s="97"/>
      <c r="AF181" s="97"/>
      <c r="AG181" s="97"/>
      <c r="AH181" s="97"/>
      <c r="AI181" s="97"/>
      <c r="AJ181" s="97"/>
      <c r="AK181" s="97"/>
      <c r="AL181" s="97"/>
      <c r="AM181" s="98">
        <v>5.5118424731397499E-3</v>
      </c>
      <c r="AN181" s="98"/>
      <c r="AO181" s="98"/>
      <c r="AP181" s="98"/>
    </row>
    <row r="182" spans="2:44" s="1" customFormat="1" ht="8.85" customHeight="1" x14ac:dyDescent="0.15">
      <c r="B182" s="95" t="s">
        <v>1112</v>
      </c>
      <c r="C182" s="95"/>
      <c r="D182" s="95"/>
      <c r="E182" s="95"/>
      <c r="F182" s="95"/>
      <c r="G182" s="95"/>
      <c r="H182" s="95"/>
      <c r="I182" s="105">
        <v>7120651.9500000002</v>
      </c>
      <c r="J182" s="105"/>
      <c r="K182" s="105"/>
      <c r="L182" s="105"/>
      <c r="M182" s="105"/>
      <c r="N182" s="105"/>
      <c r="O182" s="105"/>
      <c r="P182" s="105"/>
      <c r="Q182" s="105"/>
      <c r="R182" s="105"/>
      <c r="S182" s="105"/>
      <c r="T182" s="98">
        <v>1.9742565566040799E-3</v>
      </c>
      <c r="U182" s="98"/>
      <c r="V182" s="98"/>
      <c r="W182" s="98"/>
      <c r="X182" s="98"/>
      <c r="Y182" s="98"/>
      <c r="Z182" s="98"/>
      <c r="AA182" s="98"/>
      <c r="AB182" s="98"/>
      <c r="AC182" s="98"/>
      <c r="AD182" s="97">
        <v>175</v>
      </c>
      <c r="AE182" s="97"/>
      <c r="AF182" s="97"/>
      <c r="AG182" s="97"/>
      <c r="AH182" s="97"/>
      <c r="AI182" s="97"/>
      <c r="AJ182" s="97"/>
      <c r="AK182" s="97"/>
      <c r="AL182" s="97"/>
      <c r="AM182" s="98">
        <v>3.4948276550704998E-3</v>
      </c>
      <c r="AN182" s="98"/>
      <c r="AO182" s="98"/>
      <c r="AP182" s="98"/>
    </row>
    <row r="183" spans="2:44" s="1" customFormat="1" ht="8.85" customHeight="1" x14ac:dyDescent="0.15">
      <c r="B183" s="95" t="s">
        <v>1113</v>
      </c>
      <c r="C183" s="95"/>
      <c r="D183" s="95"/>
      <c r="E183" s="95"/>
      <c r="F183" s="95"/>
      <c r="G183" s="95"/>
      <c r="H183" s="95"/>
      <c r="I183" s="105">
        <v>5322302.8</v>
      </c>
      <c r="J183" s="105"/>
      <c r="K183" s="105"/>
      <c r="L183" s="105"/>
      <c r="M183" s="105"/>
      <c r="N183" s="105"/>
      <c r="O183" s="105"/>
      <c r="P183" s="105"/>
      <c r="Q183" s="105"/>
      <c r="R183" s="105"/>
      <c r="S183" s="105"/>
      <c r="T183" s="98">
        <v>1.47565016137774E-3</v>
      </c>
      <c r="U183" s="98"/>
      <c r="V183" s="98"/>
      <c r="W183" s="98"/>
      <c r="X183" s="98"/>
      <c r="Y183" s="98"/>
      <c r="Z183" s="98"/>
      <c r="AA183" s="98"/>
      <c r="AB183" s="98"/>
      <c r="AC183" s="98"/>
      <c r="AD183" s="97">
        <v>153</v>
      </c>
      <c r="AE183" s="97"/>
      <c r="AF183" s="97"/>
      <c r="AG183" s="97"/>
      <c r="AH183" s="97"/>
      <c r="AI183" s="97"/>
      <c r="AJ183" s="97"/>
      <c r="AK183" s="97"/>
      <c r="AL183" s="97"/>
      <c r="AM183" s="98">
        <v>3.05547789271878E-3</v>
      </c>
      <c r="AN183" s="98"/>
      <c r="AO183" s="98"/>
      <c r="AP183" s="98"/>
    </row>
    <row r="184" spans="2:44" s="1" customFormat="1" ht="8.85" customHeight="1" x14ac:dyDescent="0.15">
      <c r="B184" s="95" t="s">
        <v>1114</v>
      </c>
      <c r="C184" s="95"/>
      <c r="D184" s="95"/>
      <c r="E184" s="95"/>
      <c r="F184" s="95"/>
      <c r="G184" s="95"/>
      <c r="H184" s="95"/>
      <c r="I184" s="105">
        <v>3703021.13</v>
      </c>
      <c r="J184" s="105"/>
      <c r="K184" s="105"/>
      <c r="L184" s="105"/>
      <c r="M184" s="105"/>
      <c r="N184" s="105"/>
      <c r="O184" s="105"/>
      <c r="P184" s="105"/>
      <c r="Q184" s="105"/>
      <c r="R184" s="105"/>
      <c r="S184" s="105"/>
      <c r="T184" s="98">
        <v>1.02669162830602E-3</v>
      </c>
      <c r="U184" s="98"/>
      <c r="V184" s="98"/>
      <c r="W184" s="98"/>
      <c r="X184" s="98"/>
      <c r="Y184" s="98"/>
      <c r="Z184" s="98"/>
      <c r="AA184" s="98"/>
      <c r="AB184" s="98"/>
      <c r="AC184" s="98"/>
      <c r="AD184" s="97">
        <v>120</v>
      </c>
      <c r="AE184" s="97"/>
      <c r="AF184" s="97"/>
      <c r="AG184" s="97"/>
      <c r="AH184" s="97"/>
      <c r="AI184" s="97"/>
      <c r="AJ184" s="97"/>
      <c r="AK184" s="97"/>
      <c r="AL184" s="97"/>
      <c r="AM184" s="98">
        <v>2.3964532491912E-3</v>
      </c>
      <c r="AN184" s="98"/>
      <c r="AO184" s="98"/>
      <c r="AP184" s="98"/>
    </row>
    <row r="185" spans="2:44" s="1" customFormat="1" ht="8.85" customHeight="1" x14ac:dyDescent="0.15">
      <c r="B185" s="95" t="s">
        <v>1115</v>
      </c>
      <c r="C185" s="95"/>
      <c r="D185" s="95"/>
      <c r="E185" s="95"/>
      <c r="F185" s="95"/>
      <c r="G185" s="95"/>
      <c r="H185" s="95"/>
      <c r="I185" s="105">
        <v>1715094.74</v>
      </c>
      <c r="J185" s="105"/>
      <c r="K185" s="105"/>
      <c r="L185" s="105"/>
      <c r="M185" s="105"/>
      <c r="N185" s="105"/>
      <c r="O185" s="105"/>
      <c r="P185" s="105"/>
      <c r="Q185" s="105"/>
      <c r="R185" s="105"/>
      <c r="S185" s="105"/>
      <c r="T185" s="98">
        <v>4.7552345760168402E-4</v>
      </c>
      <c r="U185" s="98"/>
      <c r="V185" s="98"/>
      <c r="W185" s="98"/>
      <c r="X185" s="98"/>
      <c r="Y185" s="98"/>
      <c r="Z185" s="98"/>
      <c r="AA185" s="98"/>
      <c r="AB185" s="98"/>
      <c r="AC185" s="98"/>
      <c r="AD185" s="97">
        <v>65</v>
      </c>
      <c r="AE185" s="97"/>
      <c r="AF185" s="97"/>
      <c r="AG185" s="97"/>
      <c r="AH185" s="97"/>
      <c r="AI185" s="97"/>
      <c r="AJ185" s="97"/>
      <c r="AK185" s="97"/>
      <c r="AL185" s="97"/>
      <c r="AM185" s="98">
        <v>1.2980788433118999E-3</v>
      </c>
      <c r="AN185" s="98"/>
      <c r="AO185" s="98"/>
      <c r="AP185" s="98"/>
    </row>
    <row r="186" spans="2:44" s="1" customFormat="1" ht="8.85" customHeight="1" x14ac:dyDescent="0.15">
      <c r="B186" s="95" t="s">
        <v>1116</v>
      </c>
      <c r="C186" s="95"/>
      <c r="D186" s="95"/>
      <c r="E186" s="95"/>
      <c r="F186" s="95"/>
      <c r="G186" s="95"/>
      <c r="H186" s="95"/>
      <c r="I186" s="105">
        <v>516201.75</v>
      </c>
      <c r="J186" s="105"/>
      <c r="K186" s="105"/>
      <c r="L186" s="105"/>
      <c r="M186" s="105"/>
      <c r="N186" s="105"/>
      <c r="O186" s="105"/>
      <c r="P186" s="105"/>
      <c r="Q186" s="105"/>
      <c r="R186" s="105"/>
      <c r="S186" s="105"/>
      <c r="T186" s="98">
        <v>1.4312098058212201E-4</v>
      </c>
      <c r="U186" s="98"/>
      <c r="V186" s="98"/>
      <c r="W186" s="98"/>
      <c r="X186" s="98"/>
      <c r="Y186" s="98"/>
      <c r="Z186" s="98"/>
      <c r="AA186" s="98"/>
      <c r="AB186" s="98"/>
      <c r="AC186" s="98"/>
      <c r="AD186" s="97">
        <v>23</v>
      </c>
      <c r="AE186" s="97"/>
      <c r="AF186" s="97"/>
      <c r="AG186" s="97"/>
      <c r="AH186" s="97"/>
      <c r="AI186" s="97"/>
      <c r="AJ186" s="97"/>
      <c r="AK186" s="97"/>
      <c r="AL186" s="97"/>
      <c r="AM186" s="98">
        <v>4.5932020609497901E-4</v>
      </c>
      <c r="AN186" s="98"/>
      <c r="AO186" s="98"/>
      <c r="AP186" s="98"/>
    </row>
    <row r="187" spans="2:44" s="1" customFormat="1" ht="8.85" customHeight="1" x14ac:dyDescent="0.15">
      <c r="B187" s="95" t="s">
        <v>1117</v>
      </c>
      <c r="C187" s="95"/>
      <c r="D187" s="95"/>
      <c r="E187" s="95"/>
      <c r="F187" s="95"/>
      <c r="G187" s="95"/>
      <c r="H187" s="95"/>
      <c r="I187" s="105">
        <v>125714.12</v>
      </c>
      <c r="J187" s="105"/>
      <c r="K187" s="105"/>
      <c r="L187" s="105"/>
      <c r="M187" s="105"/>
      <c r="N187" s="105"/>
      <c r="O187" s="105"/>
      <c r="P187" s="105"/>
      <c r="Q187" s="105"/>
      <c r="R187" s="105"/>
      <c r="S187" s="105"/>
      <c r="T187" s="98">
        <v>3.4855224972442603E-5</v>
      </c>
      <c r="U187" s="98"/>
      <c r="V187" s="98"/>
      <c r="W187" s="98"/>
      <c r="X187" s="98"/>
      <c r="Y187" s="98"/>
      <c r="Z187" s="98"/>
      <c r="AA187" s="98"/>
      <c r="AB187" s="98"/>
      <c r="AC187" s="98"/>
      <c r="AD187" s="97">
        <v>5</v>
      </c>
      <c r="AE187" s="97"/>
      <c r="AF187" s="97"/>
      <c r="AG187" s="97"/>
      <c r="AH187" s="97"/>
      <c r="AI187" s="97"/>
      <c r="AJ187" s="97"/>
      <c r="AK187" s="97"/>
      <c r="AL187" s="97"/>
      <c r="AM187" s="98">
        <v>9.9852218716299905E-5</v>
      </c>
      <c r="AN187" s="98"/>
      <c r="AO187" s="98"/>
      <c r="AP187" s="98"/>
    </row>
    <row r="188" spans="2:44" s="1" customFormat="1" ht="8.85" customHeight="1" x14ac:dyDescent="0.15">
      <c r="B188" s="101"/>
      <c r="C188" s="101"/>
      <c r="D188" s="101"/>
      <c r="E188" s="101"/>
      <c r="F188" s="101"/>
      <c r="G188" s="101"/>
      <c r="H188" s="101"/>
      <c r="I188" s="106">
        <v>3606751071.01999</v>
      </c>
      <c r="J188" s="106"/>
      <c r="K188" s="106"/>
      <c r="L188" s="106"/>
      <c r="M188" s="106"/>
      <c r="N188" s="106"/>
      <c r="O188" s="106"/>
      <c r="P188" s="106"/>
      <c r="Q188" s="106"/>
      <c r="R188" s="106"/>
      <c r="S188" s="106"/>
      <c r="T188" s="100">
        <v>1</v>
      </c>
      <c r="U188" s="100"/>
      <c r="V188" s="100"/>
      <c r="W188" s="100"/>
      <c r="X188" s="100"/>
      <c r="Y188" s="100"/>
      <c r="Z188" s="100"/>
      <c r="AA188" s="100"/>
      <c r="AB188" s="100"/>
      <c r="AC188" s="100"/>
      <c r="AD188" s="99">
        <v>50074</v>
      </c>
      <c r="AE188" s="99"/>
      <c r="AF188" s="99"/>
      <c r="AG188" s="99"/>
      <c r="AH188" s="99"/>
      <c r="AI188" s="99"/>
      <c r="AJ188" s="99"/>
      <c r="AK188" s="99"/>
      <c r="AL188" s="99"/>
      <c r="AM188" s="100">
        <v>1</v>
      </c>
      <c r="AN188" s="100"/>
      <c r="AO188" s="100"/>
      <c r="AP188" s="100"/>
    </row>
    <row r="189" spans="2:44" s="1" customFormat="1" ht="7.2" customHeight="1" x14ac:dyDescent="0.15"/>
    <row r="190" spans="2:44" s="1" customFormat="1" ht="15.3" customHeight="1" x14ac:dyDescent="0.15">
      <c r="B190" s="86" t="s">
        <v>1179</v>
      </c>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row>
    <row r="191" spans="2:44" s="1" customFormat="1" ht="6.3" customHeight="1" x14ac:dyDescent="0.15"/>
    <row r="192" spans="2:44" s="1" customFormat="1" ht="10.199999999999999" customHeight="1" x14ac:dyDescent="0.15">
      <c r="B192" s="101"/>
      <c r="C192" s="101"/>
      <c r="D192" s="101"/>
      <c r="E192" s="101"/>
      <c r="F192" s="101"/>
      <c r="G192" s="101"/>
      <c r="H192" s="84" t="s">
        <v>1057</v>
      </c>
      <c r="I192" s="84"/>
      <c r="J192" s="84"/>
      <c r="K192" s="84"/>
      <c r="L192" s="84"/>
      <c r="M192" s="84"/>
      <c r="N192" s="84"/>
      <c r="O192" s="84"/>
      <c r="P192" s="84"/>
      <c r="Q192" s="84"/>
      <c r="R192" s="84"/>
      <c r="S192" s="84" t="s">
        <v>1058</v>
      </c>
      <c r="T192" s="84"/>
      <c r="U192" s="84"/>
      <c r="V192" s="84"/>
      <c r="W192" s="84"/>
      <c r="X192" s="84"/>
      <c r="Y192" s="84"/>
      <c r="Z192" s="84"/>
      <c r="AA192" s="84"/>
      <c r="AB192" s="84"/>
      <c r="AC192" s="84" t="s">
        <v>1059</v>
      </c>
      <c r="AD192" s="84"/>
      <c r="AE192" s="84"/>
      <c r="AF192" s="84"/>
      <c r="AG192" s="84"/>
      <c r="AH192" s="84"/>
      <c r="AI192" s="84"/>
      <c r="AJ192" s="84"/>
      <c r="AK192" s="84" t="s">
        <v>1058</v>
      </c>
      <c r="AL192" s="84"/>
      <c r="AM192" s="84"/>
      <c r="AN192" s="84"/>
      <c r="AO192" s="84"/>
      <c r="AP192" s="84"/>
    </row>
    <row r="193" spans="2:44" s="1" customFormat="1" ht="8.85" customHeight="1" x14ac:dyDescent="0.15">
      <c r="B193" s="95" t="s">
        <v>904</v>
      </c>
      <c r="C193" s="95"/>
      <c r="D193" s="95"/>
      <c r="E193" s="95"/>
      <c r="F193" s="95"/>
      <c r="G193" s="95"/>
      <c r="H193" s="105">
        <v>3319297334.4600101</v>
      </c>
      <c r="I193" s="105"/>
      <c r="J193" s="105"/>
      <c r="K193" s="105"/>
      <c r="L193" s="105"/>
      <c r="M193" s="105"/>
      <c r="N193" s="105"/>
      <c r="O193" s="105"/>
      <c r="P193" s="105"/>
      <c r="Q193" s="105"/>
      <c r="R193" s="105"/>
      <c r="S193" s="98">
        <v>0.92030119880751704</v>
      </c>
      <c r="T193" s="98"/>
      <c r="U193" s="98"/>
      <c r="V193" s="98"/>
      <c r="W193" s="98"/>
      <c r="X193" s="98"/>
      <c r="Y193" s="98"/>
      <c r="Z193" s="98"/>
      <c r="AA193" s="98"/>
      <c r="AB193" s="98"/>
      <c r="AC193" s="97">
        <v>47107</v>
      </c>
      <c r="AD193" s="97"/>
      <c r="AE193" s="97"/>
      <c r="AF193" s="97"/>
      <c r="AG193" s="97"/>
      <c r="AH193" s="97"/>
      <c r="AI193" s="97"/>
      <c r="AJ193" s="97"/>
      <c r="AK193" s="98">
        <v>0.94074769341374798</v>
      </c>
      <c r="AL193" s="98"/>
      <c r="AM193" s="98"/>
      <c r="AN193" s="98"/>
      <c r="AO193" s="98"/>
      <c r="AP193" s="98"/>
    </row>
    <row r="194" spans="2:44" s="1" customFormat="1" ht="8.85" customHeight="1" x14ac:dyDescent="0.15">
      <c r="B194" s="95" t="s">
        <v>1118</v>
      </c>
      <c r="C194" s="95"/>
      <c r="D194" s="95"/>
      <c r="E194" s="95"/>
      <c r="F194" s="95"/>
      <c r="G194" s="95"/>
      <c r="H194" s="105">
        <v>1829582.8</v>
      </c>
      <c r="I194" s="105"/>
      <c r="J194" s="105"/>
      <c r="K194" s="105"/>
      <c r="L194" s="105"/>
      <c r="M194" s="105"/>
      <c r="N194" s="105"/>
      <c r="O194" s="105"/>
      <c r="P194" s="105"/>
      <c r="Q194" s="105"/>
      <c r="R194" s="105"/>
      <c r="S194" s="98">
        <v>5.0726616946219702E-4</v>
      </c>
      <c r="T194" s="98"/>
      <c r="U194" s="98"/>
      <c r="V194" s="98"/>
      <c r="W194" s="98"/>
      <c r="X194" s="98"/>
      <c r="Y194" s="98"/>
      <c r="Z194" s="98"/>
      <c r="AA194" s="98"/>
      <c r="AB194" s="98"/>
      <c r="AC194" s="97">
        <v>77</v>
      </c>
      <c r="AD194" s="97"/>
      <c r="AE194" s="97"/>
      <c r="AF194" s="97"/>
      <c r="AG194" s="97"/>
      <c r="AH194" s="97"/>
      <c r="AI194" s="97"/>
      <c r="AJ194" s="97"/>
      <c r="AK194" s="98">
        <v>1.5377241682310199E-3</v>
      </c>
      <c r="AL194" s="98"/>
      <c r="AM194" s="98"/>
      <c r="AN194" s="98"/>
      <c r="AO194" s="98"/>
      <c r="AP194" s="98"/>
    </row>
    <row r="195" spans="2:44" s="1" customFormat="1" ht="8.85" customHeight="1" x14ac:dyDescent="0.15">
      <c r="B195" s="95" t="s">
        <v>1119</v>
      </c>
      <c r="C195" s="95"/>
      <c r="D195" s="95"/>
      <c r="E195" s="95"/>
      <c r="F195" s="95"/>
      <c r="G195" s="95"/>
      <c r="H195" s="105">
        <v>285624153.760001</v>
      </c>
      <c r="I195" s="105"/>
      <c r="J195" s="105"/>
      <c r="K195" s="105"/>
      <c r="L195" s="105"/>
      <c r="M195" s="105"/>
      <c r="N195" s="105"/>
      <c r="O195" s="105"/>
      <c r="P195" s="105"/>
      <c r="Q195" s="105"/>
      <c r="R195" s="105"/>
      <c r="S195" s="98">
        <v>7.9191535023021203E-2</v>
      </c>
      <c r="T195" s="98"/>
      <c r="U195" s="98"/>
      <c r="V195" s="98"/>
      <c r="W195" s="98"/>
      <c r="X195" s="98"/>
      <c r="Y195" s="98"/>
      <c r="Z195" s="98"/>
      <c r="AA195" s="98"/>
      <c r="AB195" s="98"/>
      <c r="AC195" s="97">
        <v>2890</v>
      </c>
      <c r="AD195" s="97"/>
      <c r="AE195" s="97"/>
      <c r="AF195" s="97"/>
      <c r="AG195" s="97"/>
      <c r="AH195" s="97"/>
      <c r="AI195" s="97"/>
      <c r="AJ195" s="97"/>
      <c r="AK195" s="98">
        <v>5.7714582418021299E-2</v>
      </c>
      <c r="AL195" s="98"/>
      <c r="AM195" s="98"/>
      <c r="AN195" s="98"/>
      <c r="AO195" s="98"/>
      <c r="AP195" s="98"/>
    </row>
    <row r="196" spans="2:44" s="1" customFormat="1" ht="10.199999999999999" customHeight="1" x14ac:dyDescent="0.15">
      <c r="B196" s="101"/>
      <c r="C196" s="101"/>
      <c r="D196" s="101"/>
      <c r="E196" s="101"/>
      <c r="F196" s="101"/>
      <c r="G196" s="101"/>
      <c r="H196" s="106">
        <v>3606751071.02001</v>
      </c>
      <c r="I196" s="106"/>
      <c r="J196" s="106"/>
      <c r="K196" s="106"/>
      <c r="L196" s="106"/>
      <c r="M196" s="106"/>
      <c r="N196" s="106"/>
      <c r="O196" s="106"/>
      <c r="P196" s="106"/>
      <c r="Q196" s="106"/>
      <c r="R196" s="106"/>
      <c r="S196" s="100">
        <v>1</v>
      </c>
      <c r="T196" s="100"/>
      <c r="U196" s="100"/>
      <c r="V196" s="100"/>
      <c r="W196" s="100"/>
      <c r="X196" s="100"/>
      <c r="Y196" s="100"/>
      <c r="Z196" s="100"/>
      <c r="AA196" s="100"/>
      <c r="AB196" s="100"/>
      <c r="AC196" s="99">
        <v>50074</v>
      </c>
      <c r="AD196" s="99"/>
      <c r="AE196" s="99"/>
      <c r="AF196" s="99"/>
      <c r="AG196" s="99"/>
      <c r="AH196" s="99"/>
      <c r="AI196" s="99"/>
      <c r="AJ196" s="99"/>
      <c r="AK196" s="100">
        <v>1</v>
      </c>
      <c r="AL196" s="100"/>
      <c r="AM196" s="100"/>
      <c r="AN196" s="100"/>
      <c r="AO196" s="100"/>
      <c r="AP196" s="100"/>
    </row>
    <row r="197" spans="2:44" s="1" customFormat="1" ht="7.2" customHeight="1" x14ac:dyDescent="0.15"/>
    <row r="198" spans="2:44" s="1" customFormat="1" ht="15.3" customHeight="1" x14ac:dyDescent="0.15">
      <c r="B198" s="86" t="s">
        <v>1180</v>
      </c>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row>
    <row r="199" spans="2:44" s="1" customFormat="1" ht="6.3" customHeight="1" x14ac:dyDescent="0.15"/>
    <row r="200" spans="2:44" s="1" customFormat="1" ht="10.199999999999999" customHeight="1" x14ac:dyDescent="0.15">
      <c r="B200" s="101"/>
      <c r="C200" s="101"/>
      <c r="D200" s="101"/>
      <c r="E200" s="101"/>
      <c r="F200" s="101"/>
      <c r="G200" s="84" t="s">
        <v>1057</v>
      </c>
      <c r="H200" s="84"/>
      <c r="I200" s="84"/>
      <c r="J200" s="84"/>
      <c r="K200" s="84"/>
      <c r="L200" s="84"/>
      <c r="M200" s="84"/>
      <c r="N200" s="84"/>
      <c r="O200" s="84"/>
      <c r="P200" s="84"/>
      <c r="Q200" s="84"/>
      <c r="R200" s="84" t="s">
        <v>1058</v>
      </c>
      <c r="S200" s="84"/>
      <c r="T200" s="84"/>
      <c r="U200" s="84"/>
      <c r="V200" s="84"/>
      <c r="W200" s="84"/>
      <c r="X200" s="84"/>
      <c r="Y200" s="84"/>
      <c r="Z200" s="84"/>
      <c r="AA200" s="84"/>
      <c r="AB200" s="84" t="s">
        <v>1059</v>
      </c>
      <c r="AC200" s="84"/>
      <c r="AD200" s="84"/>
      <c r="AE200" s="84"/>
      <c r="AF200" s="84"/>
      <c r="AG200" s="84"/>
      <c r="AH200" s="84"/>
      <c r="AI200" s="84"/>
      <c r="AJ200" s="84"/>
      <c r="AK200" s="84" t="s">
        <v>1058</v>
      </c>
      <c r="AL200" s="84"/>
      <c r="AM200" s="84"/>
      <c r="AN200" s="84"/>
      <c r="AO200" s="84"/>
      <c r="AP200" s="84"/>
    </row>
    <row r="201" spans="2:44" s="1" customFormat="1" ht="9.75" customHeight="1" x14ac:dyDescent="0.15">
      <c r="B201" s="95" t="s">
        <v>1120</v>
      </c>
      <c r="C201" s="95"/>
      <c r="D201" s="95"/>
      <c r="E201" s="95"/>
      <c r="F201" s="95"/>
      <c r="G201" s="105">
        <v>104832365.77</v>
      </c>
      <c r="H201" s="105"/>
      <c r="I201" s="105"/>
      <c r="J201" s="105"/>
      <c r="K201" s="105"/>
      <c r="L201" s="105"/>
      <c r="M201" s="105"/>
      <c r="N201" s="105"/>
      <c r="O201" s="105"/>
      <c r="P201" s="105"/>
      <c r="Q201" s="105"/>
      <c r="R201" s="98">
        <v>2.9065594965042199E-2</v>
      </c>
      <c r="S201" s="98"/>
      <c r="T201" s="98"/>
      <c r="U201" s="98"/>
      <c r="V201" s="98"/>
      <c r="W201" s="98"/>
      <c r="X201" s="98"/>
      <c r="Y201" s="98"/>
      <c r="Z201" s="98"/>
      <c r="AA201" s="98"/>
      <c r="AB201" s="97">
        <v>1265</v>
      </c>
      <c r="AC201" s="97"/>
      <c r="AD201" s="97"/>
      <c r="AE201" s="97"/>
      <c r="AF201" s="97"/>
      <c r="AG201" s="97"/>
      <c r="AH201" s="97"/>
      <c r="AI201" s="97"/>
      <c r="AJ201" s="97"/>
      <c r="AK201" s="98">
        <v>2.5262611335223902E-2</v>
      </c>
      <c r="AL201" s="98"/>
      <c r="AM201" s="98"/>
      <c r="AN201" s="98"/>
      <c r="AO201" s="98"/>
      <c r="AP201" s="98"/>
    </row>
    <row r="202" spans="2:44" s="1" customFormat="1" ht="9.75" customHeight="1" x14ac:dyDescent="0.15">
      <c r="B202" s="95" t="s">
        <v>1121</v>
      </c>
      <c r="C202" s="95"/>
      <c r="D202" s="95"/>
      <c r="E202" s="95"/>
      <c r="F202" s="95"/>
      <c r="G202" s="105">
        <v>9628182.3200000003</v>
      </c>
      <c r="H202" s="105"/>
      <c r="I202" s="105"/>
      <c r="J202" s="105"/>
      <c r="K202" s="105"/>
      <c r="L202" s="105"/>
      <c r="M202" s="105"/>
      <c r="N202" s="105"/>
      <c r="O202" s="105"/>
      <c r="P202" s="105"/>
      <c r="Q202" s="105"/>
      <c r="R202" s="98">
        <v>2.6694890028207798E-3</v>
      </c>
      <c r="S202" s="98"/>
      <c r="T202" s="98"/>
      <c r="U202" s="98"/>
      <c r="V202" s="98"/>
      <c r="W202" s="98"/>
      <c r="X202" s="98"/>
      <c r="Y202" s="98"/>
      <c r="Z202" s="98"/>
      <c r="AA202" s="98"/>
      <c r="AB202" s="97">
        <v>121</v>
      </c>
      <c r="AC202" s="97"/>
      <c r="AD202" s="97"/>
      <c r="AE202" s="97"/>
      <c r="AF202" s="97"/>
      <c r="AG202" s="97"/>
      <c r="AH202" s="97"/>
      <c r="AI202" s="97"/>
      <c r="AJ202" s="97"/>
      <c r="AK202" s="98">
        <v>2.4164236929344598E-3</v>
      </c>
      <c r="AL202" s="98"/>
      <c r="AM202" s="98"/>
      <c r="AN202" s="98"/>
      <c r="AO202" s="98"/>
      <c r="AP202" s="98"/>
    </row>
    <row r="203" spans="2:44" s="1" customFormat="1" ht="9.75" customHeight="1" x14ac:dyDescent="0.15">
      <c r="B203" s="95" t="s">
        <v>1122</v>
      </c>
      <c r="C203" s="95"/>
      <c r="D203" s="95"/>
      <c r="E203" s="95"/>
      <c r="F203" s="95"/>
      <c r="G203" s="105">
        <v>16186394.43</v>
      </c>
      <c r="H203" s="105"/>
      <c r="I203" s="105"/>
      <c r="J203" s="105"/>
      <c r="K203" s="105"/>
      <c r="L203" s="105"/>
      <c r="M203" s="105"/>
      <c r="N203" s="105"/>
      <c r="O203" s="105"/>
      <c r="P203" s="105"/>
      <c r="Q203" s="105"/>
      <c r="R203" s="98">
        <v>4.4878047060293502E-3</v>
      </c>
      <c r="S203" s="98"/>
      <c r="T203" s="98"/>
      <c r="U203" s="98"/>
      <c r="V203" s="98"/>
      <c r="W203" s="98"/>
      <c r="X203" s="98"/>
      <c r="Y203" s="98"/>
      <c r="Z203" s="98"/>
      <c r="AA203" s="98"/>
      <c r="AB203" s="97">
        <v>173</v>
      </c>
      <c r="AC203" s="97"/>
      <c r="AD203" s="97"/>
      <c r="AE203" s="97"/>
      <c r="AF203" s="97"/>
      <c r="AG203" s="97"/>
      <c r="AH203" s="97"/>
      <c r="AI203" s="97"/>
      <c r="AJ203" s="97"/>
      <c r="AK203" s="98">
        <v>3.4548867675839802E-3</v>
      </c>
      <c r="AL203" s="98"/>
      <c r="AM203" s="98"/>
      <c r="AN203" s="98"/>
      <c r="AO203" s="98"/>
      <c r="AP203" s="98"/>
    </row>
    <row r="204" spans="2:44" s="1" customFormat="1" ht="9.75" customHeight="1" x14ac:dyDescent="0.15">
      <c r="B204" s="95" t="s">
        <v>1123</v>
      </c>
      <c r="C204" s="95"/>
      <c r="D204" s="95"/>
      <c r="E204" s="95"/>
      <c r="F204" s="95"/>
      <c r="G204" s="105">
        <v>12788864.9</v>
      </c>
      <c r="H204" s="105"/>
      <c r="I204" s="105"/>
      <c r="J204" s="105"/>
      <c r="K204" s="105"/>
      <c r="L204" s="105"/>
      <c r="M204" s="105"/>
      <c r="N204" s="105"/>
      <c r="O204" s="105"/>
      <c r="P204" s="105"/>
      <c r="Q204" s="105"/>
      <c r="R204" s="98">
        <v>3.5458130179145501E-3</v>
      </c>
      <c r="S204" s="98"/>
      <c r="T204" s="98"/>
      <c r="U204" s="98"/>
      <c r="V204" s="98"/>
      <c r="W204" s="98"/>
      <c r="X204" s="98"/>
      <c r="Y204" s="98"/>
      <c r="Z204" s="98"/>
      <c r="AA204" s="98"/>
      <c r="AB204" s="97">
        <v>130</v>
      </c>
      <c r="AC204" s="97"/>
      <c r="AD204" s="97"/>
      <c r="AE204" s="97"/>
      <c r="AF204" s="97"/>
      <c r="AG204" s="97"/>
      <c r="AH204" s="97"/>
      <c r="AI204" s="97"/>
      <c r="AJ204" s="97"/>
      <c r="AK204" s="98">
        <v>2.5961576866237999E-3</v>
      </c>
      <c r="AL204" s="98"/>
      <c r="AM204" s="98"/>
      <c r="AN204" s="98"/>
      <c r="AO204" s="98"/>
      <c r="AP204" s="98"/>
    </row>
    <row r="205" spans="2:44" s="1" customFormat="1" ht="9.75" customHeight="1" x14ac:dyDescent="0.15">
      <c r="B205" s="95" t="s">
        <v>1124</v>
      </c>
      <c r="C205" s="95"/>
      <c r="D205" s="95"/>
      <c r="E205" s="95"/>
      <c r="F205" s="95"/>
      <c r="G205" s="105">
        <v>23969216.420000002</v>
      </c>
      <c r="H205" s="105"/>
      <c r="I205" s="105"/>
      <c r="J205" s="105"/>
      <c r="K205" s="105"/>
      <c r="L205" s="105"/>
      <c r="M205" s="105"/>
      <c r="N205" s="105"/>
      <c r="O205" s="105"/>
      <c r="P205" s="105"/>
      <c r="Q205" s="105"/>
      <c r="R205" s="98">
        <v>6.6456530955493198E-3</v>
      </c>
      <c r="S205" s="98"/>
      <c r="T205" s="98"/>
      <c r="U205" s="98"/>
      <c r="V205" s="98"/>
      <c r="W205" s="98"/>
      <c r="X205" s="98"/>
      <c r="Y205" s="98"/>
      <c r="Z205" s="98"/>
      <c r="AA205" s="98"/>
      <c r="AB205" s="97">
        <v>243</v>
      </c>
      <c r="AC205" s="97"/>
      <c r="AD205" s="97"/>
      <c r="AE205" s="97"/>
      <c r="AF205" s="97"/>
      <c r="AG205" s="97"/>
      <c r="AH205" s="97"/>
      <c r="AI205" s="97"/>
      <c r="AJ205" s="97"/>
      <c r="AK205" s="98">
        <v>4.8528178296121703E-3</v>
      </c>
      <c r="AL205" s="98"/>
      <c r="AM205" s="98"/>
      <c r="AN205" s="98"/>
      <c r="AO205" s="98"/>
      <c r="AP205" s="98"/>
    </row>
    <row r="206" spans="2:44" s="1" customFormat="1" ht="9.75" customHeight="1" x14ac:dyDescent="0.15">
      <c r="B206" s="95" t="s">
        <v>1125</v>
      </c>
      <c r="C206" s="95"/>
      <c r="D206" s="95"/>
      <c r="E206" s="95"/>
      <c r="F206" s="95"/>
      <c r="G206" s="105">
        <v>7367001.6200000001</v>
      </c>
      <c r="H206" s="105"/>
      <c r="I206" s="105"/>
      <c r="J206" s="105"/>
      <c r="K206" s="105"/>
      <c r="L206" s="105"/>
      <c r="M206" s="105"/>
      <c r="N206" s="105"/>
      <c r="O206" s="105"/>
      <c r="P206" s="105"/>
      <c r="Q206" s="105"/>
      <c r="R206" s="98">
        <v>2.0425589332164701E-3</v>
      </c>
      <c r="S206" s="98"/>
      <c r="T206" s="98"/>
      <c r="U206" s="98"/>
      <c r="V206" s="98"/>
      <c r="W206" s="98"/>
      <c r="X206" s="98"/>
      <c r="Y206" s="98"/>
      <c r="Z206" s="98"/>
      <c r="AA206" s="98"/>
      <c r="AB206" s="97">
        <v>73</v>
      </c>
      <c r="AC206" s="97"/>
      <c r="AD206" s="97"/>
      <c r="AE206" s="97"/>
      <c r="AF206" s="97"/>
      <c r="AG206" s="97"/>
      <c r="AH206" s="97"/>
      <c r="AI206" s="97"/>
      <c r="AJ206" s="97"/>
      <c r="AK206" s="98">
        <v>1.45784239325798E-3</v>
      </c>
      <c r="AL206" s="98"/>
      <c r="AM206" s="98"/>
      <c r="AN206" s="98"/>
      <c r="AO206" s="98"/>
      <c r="AP206" s="98"/>
    </row>
    <row r="207" spans="2:44" s="1" customFormat="1" ht="9.75" customHeight="1" x14ac:dyDescent="0.15">
      <c r="B207" s="95" t="s">
        <v>1126</v>
      </c>
      <c r="C207" s="95"/>
      <c r="D207" s="95"/>
      <c r="E207" s="95"/>
      <c r="F207" s="95"/>
      <c r="G207" s="105">
        <v>148370.14000000001</v>
      </c>
      <c r="H207" s="105"/>
      <c r="I207" s="105"/>
      <c r="J207" s="105"/>
      <c r="K207" s="105"/>
      <c r="L207" s="105"/>
      <c r="M207" s="105"/>
      <c r="N207" s="105"/>
      <c r="O207" s="105"/>
      <c r="P207" s="105"/>
      <c r="Q207" s="105"/>
      <c r="R207" s="98">
        <v>4.1136784069226002E-5</v>
      </c>
      <c r="S207" s="98"/>
      <c r="T207" s="98"/>
      <c r="U207" s="98"/>
      <c r="V207" s="98"/>
      <c r="W207" s="98"/>
      <c r="X207" s="98"/>
      <c r="Y207" s="98"/>
      <c r="Z207" s="98"/>
      <c r="AA207" s="98"/>
      <c r="AB207" s="97">
        <v>5</v>
      </c>
      <c r="AC207" s="97"/>
      <c r="AD207" s="97"/>
      <c r="AE207" s="97"/>
      <c r="AF207" s="97"/>
      <c r="AG207" s="97"/>
      <c r="AH207" s="97"/>
      <c r="AI207" s="97"/>
      <c r="AJ207" s="97"/>
      <c r="AK207" s="98">
        <v>9.9852218716299905E-5</v>
      </c>
      <c r="AL207" s="98"/>
      <c r="AM207" s="98"/>
      <c r="AN207" s="98"/>
      <c r="AO207" s="98"/>
      <c r="AP207" s="98"/>
    </row>
    <row r="208" spans="2:44" s="1" customFormat="1" ht="9.75" customHeight="1" x14ac:dyDescent="0.15">
      <c r="B208" s="95" t="s">
        <v>1127</v>
      </c>
      <c r="C208" s="95"/>
      <c r="D208" s="95"/>
      <c r="E208" s="95"/>
      <c r="F208" s="95"/>
      <c r="G208" s="105">
        <v>38067431.609999999</v>
      </c>
      <c r="H208" s="105"/>
      <c r="I208" s="105"/>
      <c r="J208" s="105"/>
      <c r="K208" s="105"/>
      <c r="L208" s="105"/>
      <c r="M208" s="105"/>
      <c r="N208" s="105"/>
      <c r="O208" s="105"/>
      <c r="P208" s="105"/>
      <c r="Q208" s="105"/>
      <c r="R208" s="98">
        <v>1.0554493742545501E-2</v>
      </c>
      <c r="S208" s="98"/>
      <c r="T208" s="98"/>
      <c r="U208" s="98"/>
      <c r="V208" s="98"/>
      <c r="W208" s="98"/>
      <c r="X208" s="98"/>
      <c r="Y208" s="98"/>
      <c r="Z208" s="98"/>
      <c r="AA208" s="98"/>
      <c r="AB208" s="97">
        <v>236</v>
      </c>
      <c r="AC208" s="97"/>
      <c r="AD208" s="97"/>
      <c r="AE208" s="97"/>
      <c r="AF208" s="97"/>
      <c r="AG208" s="97"/>
      <c r="AH208" s="97"/>
      <c r="AI208" s="97"/>
      <c r="AJ208" s="97"/>
      <c r="AK208" s="98">
        <v>4.7130247234093503E-3</v>
      </c>
      <c r="AL208" s="98"/>
      <c r="AM208" s="98"/>
      <c r="AN208" s="98"/>
      <c r="AO208" s="98"/>
      <c r="AP208" s="98"/>
    </row>
    <row r="209" spans="2:44" s="1" customFormat="1" ht="9.75" customHeight="1" x14ac:dyDescent="0.15">
      <c r="B209" s="95" t="s">
        <v>1128</v>
      </c>
      <c r="C209" s="95"/>
      <c r="D209" s="95"/>
      <c r="E209" s="95"/>
      <c r="F209" s="95"/>
      <c r="G209" s="105">
        <v>23570264.850000001</v>
      </c>
      <c r="H209" s="105"/>
      <c r="I209" s="105"/>
      <c r="J209" s="105"/>
      <c r="K209" s="105"/>
      <c r="L209" s="105"/>
      <c r="M209" s="105"/>
      <c r="N209" s="105"/>
      <c r="O209" s="105"/>
      <c r="P209" s="105"/>
      <c r="Q209" s="105"/>
      <c r="R209" s="98">
        <v>6.5350406462440398E-3</v>
      </c>
      <c r="S209" s="98"/>
      <c r="T209" s="98"/>
      <c r="U209" s="98"/>
      <c r="V209" s="98"/>
      <c r="W209" s="98"/>
      <c r="X209" s="98"/>
      <c r="Y209" s="98"/>
      <c r="Z209" s="98"/>
      <c r="AA209" s="98"/>
      <c r="AB209" s="97">
        <v>136</v>
      </c>
      <c r="AC209" s="97"/>
      <c r="AD209" s="97"/>
      <c r="AE209" s="97"/>
      <c r="AF209" s="97"/>
      <c r="AG209" s="97"/>
      <c r="AH209" s="97"/>
      <c r="AI209" s="97"/>
      <c r="AJ209" s="97"/>
      <c r="AK209" s="98">
        <v>2.7159803490833601E-3</v>
      </c>
      <c r="AL209" s="98"/>
      <c r="AM209" s="98"/>
      <c r="AN209" s="98"/>
      <c r="AO209" s="98"/>
      <c r="AP209" s="98"/>
    </row>
    <row r="210" spans="2:44" s="1" customFormat="1" ht="9.75" customHeight="1" x14ac:dyDescent="0.15">
      <c r="B210" s="95" t="s">
        <v>1129</v>
      </c>
      <c r="C210" s="95"/>
      <c r="D210" s="95"/>
      <c r="E210" s="95"/>
      <c r="F210" s="95"/>
      <c r="G210" s="105">
        <v>3651508.84</v>
      </c>
      <c r="H210" s="105"/>
      <c r="I210" s="105"/>
      <c r="J210" s="105"/>
      <c r="K210" s="105"/>
      <c r="L210" s="105"/>
      <c r="M210" s="105"/>
      <c r="N210" s="105"/>
      <c r="O210" s="105"/>
      <c r="P210" s="105"/>
      <c r="Q210" s="105"/>
      <c r="R210" s="98">
        <v>1.01240944220953E-3</v>
      </c>
      <c r="S210" s="98"/>
      <c r="T210" s="98"/>
      <c r="U210" s="98"/>
      <c r="V210" s="98"/>
      <c r="W210" s="98"/>
      <c r="X210" s="98"/>
      <c r="Y210" s="98"/>
      <c r="Z210" s="98"/>
      <c r="AA210" s="98"/>
      <c r="AB210" s="97">
        <v>44</v>
      </c>
      <c r="AC210" s="97"/>
      <c r="AD210" s="97"/>
      <c r="AE210" s="97"/>
      <c r="AF210" s="97"/>
      <c r="AG210" s="97"/>
      <c r="AH210" s="97"/>
      <c r="AI210" s="97"/>
      <c r="AJ210" s="97"/>
      <c r="AK210" s="98">
        <v>8.7869952470343905E-4</v>
      </c>
      <c r="AL210" s="98"/>
      <c r="AM210" s="98"/>
      <c r="AN210" s="98"/>
      <c r="AO210" s="98"/>
      <c r="AP210" s="98"/>
    </row>
    <row r="211" spans="2:44" s="1" customFormat="1" ht="9.75" customHeight="1" x14ac:dyDescent="0.15">
      <c r="B211" s="95" t="s">
        <v>1130</v>
      </c>
      <c r="C211" s="95"/>
      <c r="D211" s="95"/>
      <c r="E211" s="95"/>
      <c r="F211" s="95"/>
      <c r="G211" s="105">
        <v>23605925.050000001</v>
      </c>
      <c r="H211" s="105"/>
      <c r="I211" s="105"/>
      <c r="J211" s="105"/>
      <c r="K211" s="105"/>
      <c r="L211" s="105"/>
      <c r="M211" s="105"/>
      <c r="N211" s="105"/>
      <c r="O211" s="105"/>
      <c r="P211" s="105"/>
      <c r="Q211" s="105"/>
      <c r="R211" s="98">
        <v>6.5449277161576001E-3</v>
      </c>
      <c r="S211" s="98"/>
      <c r="T211" s="98"/>
      <c r="U211" s="98"/>
      <c r="V211" s="98"/>
      <c r="W211" s="98"/>
      <c r="X211" s="98"/>
      <c r="Y211" s="98"/>
      <c r="Z211" s="98"/>
      <c r="AA211" s="98"/>
      <c r="AB211" s="97">
        <v>259</v>
      </c>
      <c r="AC211" s="97"/>
      <c r="AD211" s="97"/>
      <c r="AE211" s="97"/>
      <c r="AF211" s="97"/>
      <c r="AG211" s="97"/>
      <c r="AH211" s="97"/>
      <c r="AI211" s="97"/>
      <c r="AJ211" s="97"/>
      <c r="AK211" s="98">
        <v>5.17234492950433E-3</v>
      </c>
      <c r="AL211" s="98"/>
      <c r="AM211" s="98"/>
      <c r="AN211" s="98"/>
      <c r="AO211" s="98"/>
      <c r="AP211" s="98"/>
    </row>
    <row r="212" spans="2:44" s="1" customFormat="1" ht="9.75" customHeight="1" x14ac:dyDescent="0.15">
      <c r="B212" s="95" t="s">
        <v>1131</v>
      </c>
      <c r="C212" s="95"/>
      <c r="D212" s="95"/>
      <c r="E212" s="95"/>
      <c r="F212" s="95"/>
      <c r="G212" s="105">
        <v>5552439.5</v>
      </c>
      <c r="H212" s="105"/>
      <c r="I212" s="105"/>
      <c r="J212" s="105"/>
      <c r="K212" s="105"/>
      <c r="L212" s="105"/>
      <c r="M212" s="105"/>
      <c r="N212" s="105"/>
      <c r="O212" s="105"/>
      <c r="P212" s="105"/>
      <c r="Q212" s="105"/>
      <c r="R212" s="98">
        <v>1.53945736499906E-3</v>
      </c>
      <c r="S212" s="98"/>
      <c r="T212" s="98"/>
      <c r="U212" s="98"/>
      <c r="V212" s="98"/>
      <c r="W212" s="98"/>
      <c r="X212" s="98"/>
      <c r="Y212" s="98"/>
      <c r="Z212" s="98"/>
      <c r="AA212" s="98"/>
      <c r="AB212" s="97">
        <v>40</v>
      </c>
      <c r="AC212" s="97"/>
      <c r="AD212" s="97"/>
      <c r="AE212" s="97"/>
      <c r="AF212" s="97"/>
      <c r="AG212" s="97"/>
      <c r="AH212" s="97"/>
      <c r="AI212" s="97"/>
      <c r="AJ212" s="97"/>
      <c r="AK212" s="98">
        <v>7.9881774973039903E-4</v>
      </c>
      <c r="AL212" s="98"/>
      <c r="AM212" s="98"/>
      <c r="AN212" s="98"/>
      <c r="AO212" s="98"/>
      <c r="AP212" s="98"/>
    </row>
    <row r="213" spans="2:44" s="1" customFormat="1" ht="9.75" customHeight="1" x14ac:dyDescent="0.15">
      <c r="B213" s="95" t="s">
        <v>1132</v>
      </c>
      <c r="C213" s="95"/>
      <c r="D213" s="95"/>
      <c r="E213" s="95"/>
      <c r="F213" s="95"/>
      <c r="G213" s="105">
        <v>7103219.5599999996</v>
      </c>
      <c r="H213" s="105"/>
      <c r="I213" s="105"/>
      <c r="J213" s="105"/>
      <c r="K213" s="105"/>
      <c r="L213" s="105"/>
      <c r="M213" s="105"/>
      <c r="N213" s="105"/>
      <c r="O213" s="105"/>
      <c r="P213" s="105"/>
      <c r="Q213" s="105"/>
      <c r="R213" s="98">
        <v>1.9694232898615801E-3</v>
      </c>
      <c r="S213" s="98"/>
      <c r="T213" s="98"/>
      <c r="U213" s="98"/>
      <c r="V213" s="98"/>
      <c r="W213" s="98"/>
      <c r="X213" s="98"/>
      <c r="Y213" s="98"/>
      <c r="Z213" s="98"/>
      <c r="AA213" s="98"/>
      <c r="AB213" s="97">
        <v>53</v>
      </c>
      <c r="AC213" s="97"/>
      <c r="AD213" s="97"/>
      <c r="AE213" s="97"/>
      <c r="AF213" s="97"/>
      <c r="AG213" s="97"/>
      <c r="AH213" s="97"/>
      <c r="AI213" s="97"/>
      <c r="AJ213" s="97"/>
      <c r="AK213" s="98">
        <v>1.05843351839278E-3</v>
      </c>
      <c r="AL213" s="98"/>
      <c r="AM213" s="98"/>
      <c r="AN213" s="98"/>
      <c r="AO213" s="98"/>
      <c r="AP213" s="98"/>
    </row>
    <row r="214" spans="2:44" s="1" customFormat="1" ht="9.75" customHeight="1" x14ac:dyDescent="0.15">
      <c r="B214" s="95" t="s">
        <v>1133</v>
      </c>
      <c r="C214" s="95"/>
      <c r="D214" s="95"/>
      <c r="E214" s="95"/>
      <c r="F214" s="95"/>
      <c r="G214" s="105">
        <v>1181262.6000000001</v>
      </c>
      <c r="H214" s="105"/>
      <c r="I214" s="105"/>
      <c r="J214" s="105"/>
      <c r="K214" s="105"/>
      <c r="L214" s="105"/>
      <c r="M214" s="105"/>
      <c r="N214" s="105"/>
      <c r="O214" s="105"/>
      <c r="P214" s="105"/>
      <c r="Q214" s="105"/>
      <c r="R214" s="98">
        <v>3.2751431322537402E-4</v>
      </c>
      <c r="S214" s="98"/>
      <c r="T214" s="98"/>
      <c r="U214" s="98"/>
      <c r="V214" s="98"/>
      <c r="W214" s="98"/>
      <c r="X214" s="98"/>
      <c r="Y214" s="98"/>
      <c r="Z214" s="98"/>
      <c r="AA214" s="98"/>
      <c r="AB214" s="97">
        <v>12</v>
      </c>
      <c r="AC214" s="97"/>
      <c r="AD214" s="97"/>
      <c r="AE214" s="97"/>
      <c r="AF214" s="97"/>
      <c r="AG214" s="97"/>
      <c r="AH214" s="97"/>
      <c r="AI214" s="97"/>
      <c r="AJ214" s="97"/>
      <c r="AK214" s="98">
        <v>2.3964532491912001E-4</v>
      </c>
      <c r="AL214" s="98"/>
      <c r="AM214" s="98"/>
      <c r="AN214" s="98"/>
      <c r="AO214" s="98"/>
      <c r="AP214" s="98"/>
    </row>
    <row r="215" spans="2:44" s="1" customFormat="1" ht="9.75" customHeight="1" x14ac:dyDescent="0.15">
      <c r="B215" s="95" t="s">
        <v>1134</v>
      </c>
      <c r="C215" s="95"/>
      <c r="D215" s="95"/>
      <c r="E215" s="95"/>
      <c r="F215" s="95"/>
      <c r="G215" s="105">
        <v>68552.5</v>
      </c>
      <c r="H215" s="105"/>
      <c r="I215" s="105"/>
      <c r="J215" s="105"/>
      <c r="K215" s="105"/>
      <c r="L215" s="105"/>
      <c r="M215" s="105"/>
      <c r="N215" s="105"/>
      <c r="O215" s="105"/>
      <c r="P215" s="105"/>
      <c r="Q215" s="105"/>
      <c r="R215" s="98">
        <v>1.9006717860518402E-5</v>
      </c>
      <c r="S215" s="98"/>
      <c r="T215" s="98"/>
      <c r="U215" s="98"/>
      <c r="V215" s="98"/>
      <c r="W215" s="98"/>
      <c r="X215" s="98"/>
      <c r="Y215" s="98"/>
      <c r="Z215" s="98"/>
      <c r="AA215" s="98"/>
      <c r="AB215" s="97">
        <v>1</v>
      </c>
      <c r="AC215" s="97"/>
      <c r="AD215" s="97"/>
      <c r="AE215" s="97"/>
      <c r="AF215" s="97"/>
      <c r="AG215" s="97"/>
      <c r="AH215" s="97"/>
      <c r="AI215" s="97"/>
      <c r="AJ215" s="97"/>
      <c r="AK215" s="98">
        <v>1.9970443743259999E-5</v>
      </c>
      <c r="AL215" s="98"/>
      <c r="AM215" s="98"/>
      <c r="AN215" s="98"/>
      <c r="AO215" s="98"/>
      <c r="AP215" s="98"/>
    </row>
    <row r="216" spans="2:44" s="1" customFormat="1" ht="9.75" customHeight="1" x14ac:dyDescent="0.15">
      <c r="B216" s="95" t="s">
        <v>1135</v>
      </c>
      <c r="C216" s="95"/>
      <c r="D216" s="95"/>
      <c r="E216" s="95"/>
      <c r="F216" s="95"/>
      <c r="G216" s="105">
        <v>3329030070.9100099</v>
      </c>
      <c r="H216" s="105"/>
      <c r="I216" s="105"/>
      <c r="J216" s="105"/>
      <c r="K216" s="105"/>
      <c r="L216" s="105"/>
      <c r="M216" s="105"/>
      <c r="N216" s="105"/>
      <c r="O216" s="105"/>
      <c r="P216" s="105"/>
      <c r="Q216" s="105"/>
      <c r="R216" s="98">
        <v>0.92299967626225499</v>
      </c>
      <c r="S216" s="98"/>
      <c r="T216" s="98"/>
      <c r="U216" s="98"/>
      <c r="V216" s="98"/>
      <c r="W216" s="98"/>
      <c r="X216" s="98"/>
      <c r="Y216" s="98"/>
      <c r="Z216" s="98"/>
      <c r="AA216" s="98"/>
      <c r="AB216" s="97">
        <v>47283</v>
      </c>
      <c r="AC216" s="97"/>
      <c r="AD216" s="97"/>
      <c r="AE216" s="97"/>
      <c r="AF216" s="97"/>
      <c r="AG216" s="97"/>
      <c r="AH216" s="97"/>
      <c r="AI216" s="97"/>
      <c r="AJ216" s="97"/>
      <c r="AK216" s="98">
        <v>0.94426249151256103</v>
      </c>
      <c r="AL216" s="98"/>
      <c r="AM216" s="98"/>
      <c r="AN216" s="98"/>
      <c r="AO216" s="98"/>
      <c r="AP216" s="98"/>
    </row>
    <row r="217" spans="2:44" s="1" customFormat="1" ht="10.199999999999999" customHeight="1" x14ac:dyDescent="0.15">
      <c r="B217" s="101"/>
      <c r="C217" s="101"/>
      <c r="D217" s="101"/>
      <c r="E217" s="101"/>
      <c r="F217" s="101"/>
      <c r="G217" s="106">
        <v>3606751071.02001</v>
      </c>
      <c r="H217" s="106"/>
      <c r="I217" s="106"/>
      <c r="J217" s="106"/>
      <c r="K217" s="106"/>
      <c r="L217" s="106"/>
      <c r="M217" s="106"/>
      <c r="N217" s="106"/>
      <c r="O217" s="106"/>
      <c r="P217" s="106"/>
      <c r="Q217" s="106"/>
      <c r="R217" s="100">
        <v>1</v>
      </c>
      <c r="S217" s="100"/>
      <c r="T217" s="100"/>
      <c r="U217" s="100"/>
      <c r="V217" s="100"/>
      <c r="W217" s="100"/>
      <c r="X217" s="100"/>
      <c r="Y217" s="100"/>
      <c r="Z217" s="100"/>
      <c r="AA217" s="100"/>
      <c r="AB217" s="99">
        <v>50074</v>
      </c>
      <c r="AC217" s="99"/>
      <c r="AD217" s="99"/>
      <c r="AE217" s="99"/>
      <c r="AF217" s="99"/>
      <c r="AG217" s="99"/>
      <c r="AH217" s="99"/>
      <c r="AI217" s="99"/>
      <c r="AJ217" s="99"/>
      <c r="AK217" s="100">
        <v>1</v>
      </c>
      <c r="AL217" s="100"/>
      <c r="AM217" s="100"/>
      <c r="AN217" s="100"/>
      <c r="AO217" s="100"/>
      <c r="AP217" s="100"/>
    </row>
    <row r="218" spans="2:44" s="1" customFormat="1" ht="7.2" customHeight="1" x14ac:dyDescent="0.15"/>
    <row r="219" spans="2:44" s="1" customFormat="1" ht="15.3" customHeight="1" x14ac:dyDescent="0.15">
      <c r="B219" s="86" t="s">
        <v>1181</v>
      </c>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row>
    <row r="220" spans="2:44" s="1" customFormat="1" ht="6.3" customHeight="1" x14ac:dyDescent="0.15"/>
    <row r="221" spans="2:44" s="1" customFormat="1" ht="9.75" customHeight="1" x14ac:dyDescent="0.15">
      <c r="B221" s="101"/>
      <c r="C221" s="101"/>
      <c r="D221" s="101"/>
      <c r="E221" s="101"/>
      <c r="F221" s="84" t="s">
        <v>1057</v>
      </c>
      <c r="G221" s="84"/>
      <c r="H221" s="84"/>
      <c r="I221" s="84"/>
      <c r="J221" s="84"/>
      <c r="K221" s="84"/>
      <c r="L221" s="84"/>
      <c r="M221" s="84"/>
      <c r="N221" s="84"/>
      <c r="O221" s="84"/>
      <c r="P221" s="84"/>
      <c r="Q221" s="84" t="s">
        <v>1058</v>
      </c>
      <c r="R221" s="84"/>
      <c r="S221" s="84"/>
      <c r="T221" s="84"/>
      <c r="U221" s="84"/>
      <c r="V221" s="84"/>
      <c r="W221" s="84"/>
      <c r="X221" s="84"/>
      <c r="Y221" s="84"/>
      <c r="Z221" s="84"/>
      <c r="AA221" s="84" t="s">
        <v>1059</v>
      </c>
      <c r="AB221" s="84"/>
      <c r="AC221" s="84"/>
      <c r="AD221" s="84"/>
      <c r="AE221" s="84"/>
      <c r="AF221" s="84"/>
      <c r="AG221" s="84"/>
      <c r="AH221" s="84"/>
      <c r="AI221" s="84"/>
      <c r="AJ221" s="84" t="s">
        <v>1058</v>
      </c>
      <c r="AK221" s="84"/>
      <c r="AL221" s="84"/>
      <c r="AM221" s="84"/>
      <c r="AN221" s="84"/>
      <c r="AO221" s="84"/>
      <c r="AP221" s="84"/>
    </row>
    <row r="222" spans="2:44" s="1" customFormat="1" ht="9.75" customHeight="1" x14ac:dyDescent="0.15">
      <c r="B222" s="95" t="s">
        <v>1136</v>
      </c>
      <c r="C222" s="95"/>
      <c r="D222" s="95"/>
      <c r="E222" s="95"/>
      <c r="F222" s="105">
        <v>3606751071.02001</v>
      </c>
      <c r="G222" s="105"/>
      <c r="H222" s="105"/>
      <c r="I222" s="105"/>
      <c r="J222" s="105"/>
      <c r="K222" s="105"/>
      <c r="L222" s="105"/>
      <c r="M222" s="105"/>
      <c r="N222" s="105"/>
      <c r="O222" s="105"/>
      <c r="P222" s="105"/>
      <c r="Q222" s="98">
        <v>1</v>
      </c>
      <c r="R222" s="98"/>
      <c r="S222" s="98"/>
      <c r="T222" s="98"/>
      <c r="U222" s="98"/>
      <c r="V222" s="98"/>
      <c r="W222" s="98"/>
      <c r="X222" s="98"/>
      <c r="Y222" s="98"/>
      <c r="Z222" s="98"/>
      <c r="AA222" s="97">
        <v>50074</v>
      </c>
      <c r="AB222" s="97"/>
      <c r="AC222" s="97"/>
      <c r="AD222" s="97"/>
      <c r="AE222" s="97"/>
      <c r="AF222" s="97"/>
      <c r="AG222" s="97"/>
      <c r="AH222" s="97"/>
      <c r="AI222" s="97"/>
      <c r="AJ222" s="98">
        <v>1</v>
      </c>
      <c r="AK222" s="98"/>
      <c r="AL222" s="98"/>
      <c r="AM222" s="98"/>
      <c r="AN222" s="98"/>
      <c r="AO222" s="98"/>
      <c r="AP222" s="98"/>
    </row>
    <row r="223" spans="2:44" s="1" customFormat="1" ht="9.75" customHeight="1" x14ac:dyDescent="0.15">
      <c r="B223" s="101"/>
      <c r="C223" s="101"/>
      <c r="D223" s="101"/>
      <c r="E223" s="101"/>
      <c r="F223" s="106">
        <v>3606751071.02001</v>
      </c>
      <c r="G223" s="106"/>
      <c r="H223" s="106"/>
      <c r="I223" s="106"/>
      <c r="J223" s="106"/>
      <c r="K223" s="106"/>
      <c r="L223" s="106"/>
      <c r="M223" s="106"/>
      <c r="N223" s="106"/>
      <c r="O223" s="106"/>
      <c r="P223" s="106"/>
      <c r="Q223" s="100">
        <v>1</v>
      </c>
      <c r="R223" s="100"/>
      <c r="S223" s="100"/>
      <c r="T223" s="100"/>
      <c r="U223" s="100"/>
      <c r="V223" s="100"/>
      <c r="W223" s="100"/>
      <c r="X223" s="100"/>
      <c r="Y223" s="100"/>
      <c r="Z223" s="100"/>
      <c r="AA223" s="99">
        <v>50074</v>
      </c>
      <c r="AB223" s="99"/>
      <c r="AC223" s="99"/>
      <c r="AD223" s="99"/>
      <c r="AE223" s="99"/>
      <c r="AF223" s="99"/>
      <c r="AG223" s="99"/>
      <c r="AH223" s="99"/>
      <c r="AI223" s="99"/>
      <c r="AJ223" s="100">
        <v>1</v>
      </c>
      <c r="AK223" s="100"/>
      <c r="AL223" s="100"/>
      <c r="AM223" s="100"/>
      <c r="AN223" s="100"/>
      <c r="AO223" s="100"/>
      <c r="AP223" s="100"/>
    </row>
    <row r="224" spans="2:44" s="1" customFormat="1" ht="14.1" customHeight="1" x14ac:dyDescent="0.15"/>
    <row r="225" spans="2:44" s="1" customFormat="1" ht="15.3" customHeight="1" x14ac:dyDescent="0.15">
      <c r="B225" s="86" t="s">
        <v>1182</v>
      </c>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row>
    <row r="226" spans="2:44" s="1" customFormat="1" ht="5.55" customHeight="1" x14ac:dyDescent="0.15"/>
    <row r="227" spans="2:44" s="1" customFormat="1" ht="10.65" customHeight="1" x14ac:dyDescent="0.15">
      <c r="B227" s="101"/>
      <c r="C227" s="101"/>
      <c r="D227" s="84" t="s">
        <v>1057</v>
      </c>
      <c r="E227" s="84"/>
      <c r="F227" s="84"/>
      <c r="G227" s="84"/>
      <c r="H227" s="84"/>
      <c r="I227" s="84"/>
      <c r="J227" s="84"/>
      <c r="K227" s="84"/>
      <c r="L227" s="84"/>
      <c r="M227" s="84"/>
      <c r="N227" s="84"/>
      <c r="O227" s="84" t="s">
        <v>1058</v>
      </c>
      <c r="P227" s="84"/>
      <c r="Q227" s="84"/>
      <c r="R227" s="84"/>
      <c r="S227" s="84"/>
      <c r="T227" s="84"/>
      <c r="U227" s="84"/>
      <c r="V227" s="84"/>
      <c r="W227" s="84"/>
      <c r="X227" s="84"/>
      <c r="Y227" s="84" t="s">
        <v>1059</v>
      </c>
      <c r="Z227" s="84"/>
      <c r="AA227" s="84"/>
      <c r="AB227" s="84"/>
      <c r="AC227" s="84"/>
      <c r="AD227" s="84"/>
      <c r="AE227" s="84"/>
      <c r="AF227" s="84"/>
      <c r="AG227" s="84"/>
      <c r="AH227" s="84" t="s">
        <v>1058</v>
      </c>
      <c r="AI227" s="84"/>
      <c r="AJ227" s="84"/>
      <c r="AK227" s="84"/>
      <c r="AL227" s="84"/>
      <c r="AM227" s="84"/>
      <c r="AN227" s="84"/>
      <c r="AO227" s="84"/>
    </row>
    <row r="228" spans="2:44" s="1" customFormat="1" ht="9.75" customHeight="1" x14ac:dyDescent="0.15">
      <c r="B228" s="95" t="s">
        <v>1137</v>
      </c>
      <c r="C228" s="95"/>
      <c r="D228" s="105">
        <v>3470371866.1999998</v>
      </c>
      <c r="E228" s="105"/>
      <c r="F228" s="105"/>
      <c r="G228" s="105"/>
      <c r="H228" s="105"/>
      <c r="I228" s="105"/>
      <c r="J228" s="105"/>
      <c r="K228" s="105"/>
      <c r="L228" s="105"/>
      <c r="M228" s="105"/>
      <c r="N228" s="105"/>
      <c r="O228" s="98">
        <v>0.96218779668056498</v>
      </c>
      <c r="P228" s="98"/>
      <c r="Q228" s="98"/>
      <c r="R228" s="98"/>
      <c r="S228" s="98"/>
      <c r="T228" s="98"/>
      <c r="U228" s="98"/>
      <c r="V228" s="98"/>
      <c r="W228" s="98"/>
      <c r="X228" s="98"/>
      <c r="Y228" s="97">
        <v>48494</v>
      </c>
      <c r="Z228" s="97"/>
      <c r="AA228" s="97"/>
      <c r="AB228" s="97"/>
      <c r="AC228" s="97"/>
      <c r="AD228" s="97"/>
      <c r="AE228" s="97"/>
      <c r="AF228" s="97"/>
      <c r="AG228" s="97"/>
      <c r="AH228" s="98">
        <v>0.96844669888564905</v>
      </c>
      <c r="AI228" s="98"/>
      <c r="AJ228" s="98"/>
      <c r="AK228" s="98"/>
      <c r="AL228" s="98"/>
      <c r="AM228" s="98"/>
      <c r="AN228" s="98"/>
      <c r="AO228" s="98"/>
    </row>
    <row r="229" spans="2:44" s="1" customFormat="1" ht="9.75" customHeight="1" x14ac:dyDescent="0.15">
      <c r="B229" s="95" t="s">
        <v>1138</v>
      </c>
      <c r="C229" s="95"/>
      <c r="D229" s="105">
        <v>100232502.2</v>
      </c>
      <c r="E229" s="105"/>
      <c r="F229" s="105"/>
      <c r="G229" s="105"/>
      <c r="H229" s="105"/>
      <c r="I229" s="105"/>
      <c r="J229" s="105"/>
      <c r="K229" s="105"/>
      <c r="L229" s="105"/>
      <c r="M229" s="105"/>
      <c r="N229" s="105"/>
      <c r="O229" s="98">
        <v>2.7790246741828499E-2</v>
      </c>
      <c r="P229" s="98"/>
      <c r="Q229" s="98"/>
      <c r="R229" s="98"/>
      <c r="S229" s="98"/>
      <c r="T229" s="98"/>
      <c r="U229" s="98"/>
      <c r="V229" s="98"/>
      <c r="W229" s="98"/>
      <c r="X229" s="98"/>
      <c r="Y229" s="97">
        <v>697</v>
      </c>
      <c r="Z229" s="97"/>
      <c r="AA229" s="97"/>
      <c r="AB229" s="97"/>
      <c r="AC229" s="97"/>
      <c r="AD229" s="97"/>
      <c r="AE229" s="97"/>
      <c r="AF229" s="97"/>
      <c r="AG229" s="97"/>
      <c r="AH229" s="98">
        <v>1.39193992890522E-2</v>
      </c>
      <c r="AI229" s="98"/>
      <c r="AJ229" s="98"/>
      <c r="AK229" s="98"/>
      <c r="AL229" s="98"/>
      <c r="AM229" s="98"/>
      <c r="AN229" s="98"/>
      <c r="AO229" s="98"/>
    </row>
    <row r="230" spans="2:44" s="1" customFormat="1" ht="9.75" customHeight="1" x14ac:dyDescent="0.15">
      <c r="B230" s="95" t="s">
        <v>1139</v>
      </c>
      <c r="C230" s="95"/>
      <c r="D230" s="105">
        <v>36146702.619999997</v>
      </c>
      <c r="E230" s="105"/>
      <c r="F230" s="105"/>
      <c r="G230" s="105"/>
      <c r="H230" s="105"/>
      <c r="I230" s="105"/>
      <c r="J230" s="105"/>
      <c r="K230" s="105"/>
      <c r="L230" s="105"/>
      <c r="M230" s="105"/>
      <c r="N230" s="105"/>
      <c r="O230" s="98">
        <v>1.0021956577607001E-2</v>
      </c>
      <c r="P230" s="98"/>
      <c r="Q230" s="98"/>
      <c r="R230" s="98"/>
      <c r="S230" s="98"/>
      <c r="T230" s="98"/>
      <c r="U230" s="98"/>
      <c r="V230" s="98"/>
      <c r="W230" s="98"/>
      <c r="X230" s="98"/>
      <c r="Y230" s="97">
        <v>883</v>
      </c>
      <c r="Z230" s="97"/>
      <c r="AA230" s="97"/>
      <c r="AB230" s="97"/>
      <c r="AC230" s="97"/>
      <c r="AD230" s="97"/>
      <c r="AE230" s="97"/>
      <c r="AF230" s="97"/>
      <c r="AG230" s="97"/>
      <c r="AH230" s="98">
        <v>1.7633901825298601E-2</v>
      </c>
      <c r="AI230" s="98"/>
      <c r="AJ230" s="98"/>
      <c r="AK230" s="98"/>
      <c r="AL230" s="98"/>
      <c r="AM230" s="98"/>
      <c r="AN230" s="98"/>
      <c r="AO230" s="98"/>
    </row>
    <row r="231" spans="2:44" s="1" customFormat="1" ht="9.75" customHeight="1" x14ac:dyDescent="0.15">
      <c r="B231" s="101"/>
      <c r="C231" s="101"/>
      <c r="D231" s="106">
        <v>3606751071.02</v>
      </c>
      <c r="E231" s="106"/>
      <c r="F231" s="106"/>
      <c r="G231" s="106"/>
      <c r="H231" s="106"/>
      <c r="I231" s="106"/>
      <c r="J231" s="106"/>
      <c r="K231" s="106"/>
      <c r="L231" s="106"/>
      <c r="M231" s="106"/>
      <c r="N231" s="106"/>
      <c r="O231" s="100">
        <v>1</v>
      </c>
      <c r="P231" s="100"/>
      <c r="Q231" s="100"/>
      <c r="R231" s="100"/>
      <c r="S231" s="100"/>
      <c r="T231" s="100"/>
      <c r="U231" s="100"/>
      <c r="V231" s="100"/>
      <c r="W231" s="100"/>
      <c r="X231" s="100"/>
      <c r="Y231" s="99">
        <v>50074</v>
      </c>
      <c r="Z231" s="99"/>
      <c r="AA231" s="99"/>
      <c r="AB231" s="99"/>
      <c r="AC231" s="99"/>
      <c r="AD231" s="99"/>
      <c r="AE231" s="99"/>
      <c r="AF231" s="99"/>
      <c r="AG231" s="99"/>
      <c r="AH231" s="100">
        <v>1</v>
      </c>
      <c r="AI231" s="100"/>
      <c r="AJ231" s="100"/>
      <c r="AK231" s="100"/>
      <c r="AL231" s="100"/>
      <c r="AM231" s="100"/>
      <c r="AN231" s="100"/>
      <c r="AO231" s="100"/>
    </row>
    <row r="232" spans="2:44" s="1" customFormat="1" ht="7.2" customHeight="1" x14ac:dyDescent="0.15"/>
    <row r="233" spans="2:44" s="1" customFormat="1" ht="15.3" customHeight="1" x14ac:dyDescent="0.15">
      <c r="B233" s="86" t="s">
        <v>1183</v>
      </c>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row>
    <row r="234" spans="2:44" s="1" customFormat="1" ht="6.3" customHeight="1" x14ac:dyDescent="0.15"/>
    <row r="235" spans="2:44" s="1" customFormat="1" ht="10.199999999999999" customHeight="1" x14ac:dyDescent="0.15">
      <c r="B235" s="51"/>
      <c r="C235" s="84" t="s">
        <v>1057</v>
      </c>
      <c r="D235" s="84"/>
      <c r="E235" s="84"/>
      <c r="F235" s="84"/>
      <c r="G235" s="84"/>
      <c r="H235" s="84"/>
      <c r="I235" s="84"/>
      <c r="J235" s="84"/>
      <c r="K235" s="84"/>
      <c r="L235" s="84"/>
      <c r="M235" s="84"/>
      <c r="N235" s="84" t="s">
        <v>1058</v>
      </c>
      <c r="O235" s="84"/>
      <c r="P235" s="84"/>
      <c r="Q235" s="84"/>
      <c r="R235" s="84"/>
      <c r="S235" s="84"/>
      <c r="T235" s="84"/>
      <c r="U235" s="84"/>
      <c r="V235" s="84"/>
      <c r="W235" s="84"/>
      <c r="X235" s="84" t="s">
        <v>1059</v>
      </c>
      <c r="Y235" s="84"/>
      <c r="Z235" s="84"/>
      <c r="AA235" s="84"/>
      <c r="AB235" s="84"/>
      <c r="AC235" s="84"/>
      <c r="AD235" s="84"/>
      <c r="AE235" s="84"/>
      <c r="AF235" s="84"/>
      <c r="AG235" s="84" t="s">
        <v>1058</v>
      </c>
      <c r="AH235" s="84"/>
      <c r="AI235" s="84"/>
      <c r="AJ235" s="84"/>
      <c r="AK235" s="84"/>
      <c r="AL235" s="84"/>
      <c r="AM235" s="84"/>
      <c r="AN235" s="84"/>
      <c r="AO235" s="84"/>
    </row>
    <row r="236" spans="2:44" s="1" customFormat="1" ht="8.85" customHeight="1" x14ac:dyDescent="0.15">
      <c r="B236" s="12" t="s">
        <v>1140</v>
      </c>
      <c r="C236" s="105">
        <v>140978029.75000101</v>
      </c>
      <c r="D236" s="105"/>
      <c r="E236" s="105"/>
      <c r="F236" s="105"/>
      <c r="G236" s="105"/>
      <c r="H236" s="105"/>
      <c r="I236" s="105"/>
      <c r="J236" s="105"/>
      <c r="K236" s="105"/>
      <c r="L236" s="105"/>
      <c r="M236" s="105"/>
      <c r="N236" s="98">
        <v>3.9087263571569802E-2</v>
      </c>
      <c r="O236" s="98"/>
      <c r="P236" s="98"/>
      <c r="Q236" s="98"/>
      <c r="R236" s="98"/>
      <c r="S236" s="98"/>
      <c r="T236" s="98"/>
      <c r="U236" s="98"/>
      <c r="V236" s="98"/>
      <c r="W236" s="98"/>
      <c r="X236" s="97">
        <v>8199</v>
      </c>
      <c r="Y236" s="97"/>
      <c r="Z236" s="97"/>
      <c r="AA236" s="97"/>
      <c r="AB236" s="97"/>
      <c r="AC236" s="97"/>
      <c r="AD236" s="97"/>
      <c r="AE236" s="97"/>
      <c r="AF236" s="97"/>
      <c r="AG236" s="98">
        <v>0.16373766825098901</v>
      </c>
      <c r="AH236" s="98"/>
      <c r="AI236" s="98"/>
      <c r="AJ236" s="98"/>
      <c r="AK236" s="98"/>
      <c r="AL236" s="98"/>
      <c r="AM236" s="98"/>
      <c r="AN236" s="98"/>
      <c r="AO236" s="98"/>
    </row>
    <row r="237" spans="2:44" s="1" customFormat="1" ht="8.85" customHeight="1" x14ac:dyDescent="0.15">
      <c r="B237" s="12" t="s">
        <v>1141</v>
      </c>
      <c r="C237" s="105">
        <v>252137279.56</v>
      </c>
      <c r="D237" s="105"/>
      <c r="E237" s="105"/>
      <c r="F237" s="105"/>
      <c r="G237" s="105"/>
      <c r="H237" s="105"/>
      <c r="I237" s="105"/>
      <c r="J237" s="105"/>
      <c r="K237" s="105"/>
      <c r="L237" s="105"/>
      <c r="M237" s="105"/>
      <c r="N237" s="98">
        <v>6.9907036719529997E-2</v>
      </c>
      <c r="O237" s="98"/>
      <c r="P237" s="98"/>
      <c r="Q237" s="98"/>
      <c r="R237" s="98"/>
      <c r="S237" s="98"/>
      <c r="T237" s="98"/>
      <c r="U237" s="98"/>
      <c r="V237" s="98"/>
      <c r="W237" s="98"/>
      <c r="X237" s="97">
        <v>6345</v>
      </c>
      <c r="Y237" s="97"/>
      <c r="Z237" s="97"/>
      <c r="AA237" s="97"/>
      <c r="AB237" s="97"/>
      <c r="AC237" s="97"/>
      <c r="AD237" s="97"/>
      <c r="AE237" s="97"/>
      <c r="AF237" s="97"/>
      <c r="AG237" s="98">
        <v>0.126712465550985</v>
      </c>
      <c r="AH237" s="98"/>
      <c r="AI237" s="98"/>
      <c r="AJ237" s="98"/>
      <c r="AK237" s="98"/>
      <c r="AL237" s="98"/>
      <c r="AM237" s="98"/>
      <c r="AN237" s="98"/>
      <c r="AO237" s="98"/>
    </row>
    <row r="238" spans="2:44" s="1" customFormat="1" ht="8.85" customHeight="1" x14ac:dyDescent="0.15">
      <c r="B238" s="12" t="s">
        <v>1142</v>
      </c>
      <c r="C238" s="105">
        <v>346529389.05000001</v>
      </c>
      <c r="D238" s="105"/>
      <c r="E238" s="105"/>
      <c r="F238" s="105"/>
      <c r="G238" s="105"/>
      <c r="H238" s="105"/>
      <c r="I238" s="105"/>
      <c r="J238" s="105"/>
      <c r="K238" s="105"/>
      <c r="L238" s="105"/>
      <c r="M238" s="105"/>
      <c r="N238" s="98">
        <v>9.6077988812241499E-2</v>
      </c>
      <c r="O238" s="98"/>
      <c r="P238" s="98"/>
      <c r="Q238" s="98"/>
      <c r="R238" s="98"/>
      <c r="S238" s="98"/>
      <c r="T238" s="98"/>
      <c r="U238" s="98"/>
      <c r="V238" s="98"/>
      <c r="W238" s="98"/>
      <c r="X238" s="97">
        <v>6083</v>
      </c>
      <c r="Y238" s="97"/>
      <c r="Z238" s="97"/>
      <c r="AA238" s="97"/>
      <c r="AB238" s="97"/>
      <c r="AC238" s="97"/>
      <c r="AD238" s="97"/>
      <c r="AE238" s="97"/>
      <c r="AF238" s="97"/>
      <c r="AG238" s="98">
        <v>0.12148020929025</v>
      </c>
      <c r="AH238" s="98"/>
      <c r="AI238" s="98"/>
      <c r="AJ238" s="98"/>
      <c r="AK238" s="98"/>
      <c r="AL238" s="98"/>
      <c r="AM238" s="98"/>
      <c r="AN238" s="98"/>
      <c r="AO238" s="98"/>
    </row>
    <row r="239" spans="2:44" s="1" customFormat="1" ht="8.85" customHeight="1" x14ac:dyDescent="0.15">
      <c r="B239" s="12" t="s">
        <v>1143</v>
      </c>
      <c r="C239" s="105">
        <v>435017926.86000198</v>
      </c>
      <c r="D239" s="105"/>
      <c r="E239" s="105"/>
      <c r="F239" s="105"/>
      <c r="G239" s="105"/>
      <c r="H239" s="105"/>
      <c r="I239" s="105"/>
      <c r="J239" s="105"/>
      <c r="K239" s="105"/>
      <c r="L239" s="105"/>
      <c r="M239" s="105"/>
      <c r="N239" s="98">
        <v>0.12061212939128001</v>
      </c>
      <c r="O239" s="98"/>
      <c r="P239" s="98"/>
      <c r="Q239" s="98"/>
      <c r="R239" s="98"/>
      <c r="S239" s="98"/>
      <c r="T239" s="98"/>
      <c r="U239" s="98"/>
      <c r="V239" s="98"/>
      <c r="W239" s="98"/>
      <c r="X239" s="97">
        <v>6161</v>
      </c>
      <c r="Y239" s="97"/>
      <c r="Z239" s="97"/>
      <c r="AA239" s="97"/>
      <c r="AB239" s="97"/>
      <c r="AC239" s="97"/>
      <c r="AD239" s="97"/>
      <c r="AE239" s="97"/>
      <c r="AF239" s="97"/>
      <c r="AG239" s="98">
        <v>0.12303790390222499</v>
      </c>
      <c r="AH239" s="98"/>
      <c r="AI239" s="98"/>
      <c r="AJ239" s="98"/>
      <c r="AK239" s="98"/>
      <c r="AL239" s="98"/>
      <c r="AM239" s="98"/>
      <c r="AN239" s="98"/>
      <c r="AO239" s="98"/>
    </row>
    <row r="240" spans="2:44" s="1" customFormat="1" ht="8.85" customHeight="1" x14ac:dyDescent="0.15">
      <c r="B240" s="12" t="s">
        <v>1144</v>
      </c>
      <c r="C240" s="105">
        <v>508747843.90000099</v>
      </c>
      <c r="D240" s="105"/>
      <c r="E240" s="105"/>
      <c r="F240" s="105"/>
      <c r="G240" s="105"/>
      <c r="H240" s="105"/>
      <c r="I240" s="105"/>
      <c r="J240" s="105"/>
      <c r="K240" s="105"/>
      <c r="L240" s="105"/>
      <c r="M240" s="105"/>
      <c r="N240" s="98">
        <v>0.14105432670076801</v>
      </c>
      <c r="O240" s="98"/>
      <c r="P240" s="98"/>
      <c r="Q240" s="98"/>
      <c r="R240" s="98"/>
      <c r="S240" s="98"/>
      <c r="T240" s="98"/>
      <c r="U240" s="98"/>
      <c r="V240" s="98"/>
      <c r="W240" s="98"/>
      <c r="X240" s="97">
        <v>6161</v>
      </c>
      <c r="Y240" s="97"/>
      <c r="Z240" s="97"/>
      <c r="AA240" s="97"/>
      <c r="AB240" s="97"/>
      <c r="AC240" s="97"/>
      <c r="AD240" s="97"/>
      <c r="AE240" s="97"/>
      <c r="AF240" s="97"/>
      <c r="AG240" s="98">
        <v>0.12303790390222499</v>
      </c>
      <c r="AH240" s="98"/>
      <c r="AI240" s="98"/>
      <c r="AJ240" s="98"/>
      <c r="AK240" s="98"/>
      <c r="AL240" s="98"/>
      <c r="AM240" s="98"/>
      <c r="AN240" s="98"/>
      <c r="AO240" s="98"/>
    </row>
    <row r="241" spans="2:44" s="1" customFormat="1" ht="8.85" customHeight="1" x14ac:dyDescent="0.15">
      <c r="B241" s="12" t="s">
        <v>1145</v>
      </c>
      <c r="C241" s="105">
        <v>532353982.62</v>
      </c>
      <c r="D241" s="105"/>
      <c r="E241" s="105"/>
      <c r="F241" s="105"/>
      <c r="G241" s="105"/>
      <c r="H241" s="105"/>
      <c r="I241" s="105"/>
      <c r="J241" s="105"/>
      <c r="K241" s="105"/>
      <c r="L241" s="105"/>
      <c r="M241" s="105"/>
      <c r="N241" s="98">
        <v>0.14759931365860701</v>
      </c>
      <c r="O241" s="98"/>
      <c r="P241" s="98"/>
      <c r="Q241" s="98"/>
      <c r="R241" s="98"/>
      <c r="S241" s="98"/>
      <c r="T241" s="98"/>
      <c r="U241" s="98"/>
      <c r="V241" s="98"/>
      <c r="W241" s="98"/>
      <c r="X241" s="97">
        <v>5642</v>
      </c>
      <c r="Y241" s="97"/>
      <c r="Z241" s="97"/>
      <c r="AA241" s="97"/>
      <c r="AB241" s="97"/>
      <c r="AC241" s="97"/>
      <c r="AD241" s="97"/>
      <c r="AE241" s="97"/>
      <c r="AF241" s="97"/>
      <c r="AG241" s="98">
        <v>0.11267324359947301</v>
      </c>
      <c r="AH241" s="98"/>
      <c r="AI241" s="98"/>
      <c r="AJ241" s="98"/>
      <c r="AK241" s="98"/>
      <c r="AL241" s="98"/>
      <c r="AM241" s="98"/>
      <c r="AN241" s="98"/>
      <c r="AO241" s="98"/>
    </row>
    <row r="242" spans="2:44" s="1" customFormat="1" ht="8.85" customHeight="1" x14ac:dyDescent="0.15">
      <c r="B242" s="12" t="s">
        <v>1146</v>
      </c>
      <c r="C242" s="105">
        <v>476752338.87</v>
      </c>
      <c r="D242" s="105"/>
      <c r="E242" s="105"/>
      <c r="F242" s="105"/>
      <c r="G242" s="105"/>
      <c r="H242" s="105"/>
      <c r="I242" s="105"/>
      <c r="J242" s="105"/>
      <c r="K242" s="105"/>
      <c r="L242" s="105"/>
      <c r="M242" s="105"/>
      <c r="N242" s="98">
        <v>0.13218332218729301</v>
      </c>
      <c r="O242" s="98"/>
      <c r="P242" s="98"/>
      <c r="Q242" s="98"/>
      <c r="R242" s="98"/>
      <c r="S242" s="98"/>
      <c r="T242" s="98"/>
      <c r="U242" s="98"/>
      <c r="V242" s="98"/>
      <c r="W242" s="98"/>
      <c r="X242" s="97">
        <v>4502</v>
      </c>
      <c r="Y242" s="97"/>
      <c r="Z242" s="97"/>
      <c r="AA242" s="97"/>
      <c r="AB242" s="97"/>
      <c r="AC242" s="97"/>
      <c r="AD242" s="97"/>
      <c r="AE242" s="97"/>
      <c r="AF242" s="97"/>
      <c r="AG242" s="98">
        <v>8.9906937732156397E-2</v>
      </c>
      <c r="AH242" s="98"/>
      <c r="AI242" s="98"/>
      <c r="AJ242" s="98"/>
      <c r="AK242" s="98"/>
      <c r="AL242" s="98"/>
      <c r="AM242" s="98"/>
      <c r="AN242" s="98"/>
      <c r="AO242" s="98"/>
    </row>
    <row r="243" spans="2:44" s="1" customFormat="1" ht="8.85" customHeight="1" x14ac:dyDescent="0.15">
      <c r="B243" s="12" t="s">
        <v>1147</v>
      </c>
      <c r="C243" s="105">
        <v>460124827.60000002</v>
      </c>
      <c r="D243" s="105"/>
      <c r="E243" s="105"/>
      <c r="F243" s="105"/>
      <c r="G243" s="105"/>
      <c r="H243" s="105"/>
      <c r="I243" s="105"/>
      <c r="J243" s="105"/>
      <c r="K243" s="105"/>
      <c r="L243" s="105"/>
      <c r="M243" s="105"/>
      <c r="N243" s="98">
        <v>0.127573214380408</v>
      </c>
      <c r="O243" s="98"/>
      <c r="P243" s="98"/>
      <c r="Q243" s="98"/>
      <c r="R243" s="98"/>
      <c r="S243" s="98"/>
      <c r="T243" s="98"/>
      <c r="U243" s="98"/>
      <c r="V243" s="98"/>
      <c r="W243" s="98"/>
      <c r="X243" s="97">
        <v>3891</v>
      </c>
      <c r="Y243" s="97"/>
      <c r="Z243" s="97"/>
      <c r="AA243" s="97"/>
      <c r="AB243" s="97"/>
      <c r="AC243" s="97"/>
      <c r="AD243" s="97"/>
      <c r="AE243" s="97"/>
      <c r="AF243" s="97"/>
      <c r="AG243" s="98">
        <v>7.7704996605024598E-2</v>
      </c>
      <c r="AH243" s="98"/>
      <c r="AI243" s="98"/>
      <c r="AJ243" s="98"/>
      <c r="AK243" s="98"/>
      <c r="AL243" s="98"/>
      <c r="AM243" s="98"/>
      <c r="AN243" s="98"/>
      <c r="AO243" s="98"/>
    </row>
    <row r="244" spans="2:44" s="1" customFormat="1" ht="8.85" customHeight="1" x14ac:dyDescent="0.15">
      <c r="B244" s="12" t="s">
        <v>1148</v>
      </c>
      <c r="C244" s="105">
        <v>320496069.50999999</v>
      </c>
      <c r="D244" s="105"/>
      <c r="E244" s="105"/>
      <c r="F244" s="105"/>
      <c r="G244" s="105"/>
      <c r="H244" s="105"/>
      <c r="I244" s="105"/>
      <c r="J244" s="105"/>
      <c r="K244" s="105"/>
      <c r="L244" s="105"/>
      <c r="M244" s="105"/>
      <c r="N244" s="98">
        <v>8.8860046950609894E-2</v>
      </c>
      <c r="O244" s="98"/>
      <c r="P244" s="98"/>
      <c r="Q244" s="98"/>
      <c r="R244" s="98"/>
      <c r="S244" s="98"/>
      <c r="T244" s="98"/>
      <c r="U244" s="98"/>
      <c r="V244" s="98"/>
      <c r="W244" s="98"/>
      <c r="X244" s="97">
        <v>2194</v>
      </c>
      <c r="Y244" s="97"/>
      <c r="Z244" s="97"/>
      <c r="AA244" s="97"/>
      <c r="AB244" s="97"/>
      <c r="AC244" s="97"/>
      <c r="AD244" s="97"/>
      <c r="AE244" s="97"/>
      <c r="AF244" s="97"/>
      <c r="AG244" s="98">
        <v>4.3815153572712401E-2</v>
      </c>
      <c r="AH244" s="98"/>
      <c r="AI244" s="98"/>
      <c r="AJ244" s="98"/>
      <c r="AK244" s="98"/>
      <c r="AL244" s="98"/>
      <c r="AM244" s="98"/>
      <c r="AN244" s="98"/>
      <c r="AO244" s="98"/>
    </row>
    <row r="245" spans="2:44" s="1" customFormat="1" ht="8.85" customHeight="1" x14ac:dyDescent="0.15">
      <c r="B245" s="12" t="s">
        <v>1149</v>
      </c>
      <c r="C245" s="105">
        <v>110206140.54000001</v>
      </c>
      <c r="D245" s="105"/>
      <c r="E245" s="105"/>
      <c r="F245" s="105"/>
      <c r="G245" s="105"/>
      <c r="H245" s="105"/>
      <c r="I245" s="105"/>
      <c r="J245" s="105"/>
      <c r="K245" s="105"/>
      <c r="L245" s="105"/>
      <c r="M245" s="105"/>
      <c r="N245" s="98">
        <v>3.0555516133480599E-2</v>
      </c>
      <c r="O245" s="98"/>
      <c r="P245" s="98"/>
      <c r="Q245" s="98"/>
      <c r="R245" s="98"/>
      <c r="S245" s="98"/>
      <c r="T245" s="98"/>
      <c r="U245" s="98"/>
      <c r="V245" s="98"/>
      <c r="W245" s="98"/>
      <c r="X245" s="97">
        <v>675</v>
      </c>
      <c r="Y245" s="97"/>
      <c r="Z245" s="97"/>
      <c r="AA245" s="97"/>
      <c r="AB245" s="97"/>
      <c r="AC245" s="97"/>
      <c r="AD245" s="97"/>
      <c r="AE245" s="97"/>
      <c r="AF245" s="97"/>
      <c r="AG245" s="98">
        <v>1.34800495267005E-2</v>
      </c>
      <c r="AH245" s="98"/>
      <c r="AI245" s="98"/>
      <c r="AJ245" s="98"/>
      <c r="AK245" s="98"/>
      <c r="AL245" s="98"/>
      <c r="AM245" s="98"/>
      <c r="AN245" s="98"/>
      <c r="AO245" s="98"/>
    </row>
    <row r="246" spans="2:44" s="1" customFormat="1" ht="8.85" customHeight="1" x14ac:dyDescent="0.15">
      <c r="B246" s="12" t="s">
        <v>1150</v>
      </c>
      <c r="C246" s="105">
        <v>5068022.67</v>
      </c>
      <c r="D246" s="105"/>
      <c r="E246" s="105"/>
      <c r="F246" s="105"/>
      <c r="G246" s="105"/>
      <c r="H246" s="105"/>
      <c r="I246" s="105"/>
      <c r="J246" s="105"/>
      <c r="K246" s="105"/>
      <c r="L246" s="105"/>
      <c r="M246" s="105"/>
      <c r="N246" s="98">
        <v>1.40514900258053E-3</v>
      </c>
      <c r="O246" s="98"/>
      <c r="P246" s="98"/>
      <c r="Q246" s="98"/>
      <c r="R246" s="98"/>
      <c r="S246" s="98"/>
      <c r="T246" s="98"/>
      <c r="U246" s="98"/>
      <c r="V246" s="98"/>
      <c r="W246" s="98"/>
      <c r="X246" s="97">
        <v>53</v>
      </c>
      <c r="Y246" s="97"/>
      <c r="Z246" s="97"/>
      <c r="AA246" s="97"/>
      <c r="AB246" s="97"/>
      <c r="AC246" s="97"/>
      <c r="AD246" s="97"/>
      <c r="AE246" s="97"/>
      <c r="AF246" s="97"/>
      <c r="AG246" s="98">
        <v>1.05843351839278E-3</v>
      </c>
      <c r="AH246" s="98"/>
      <c r="AI246" s="98"/>
      <c r="AJ246" s="98"/>
      <c r="AK246" s="98"/>
      <c r="AL246" s="98"/>
      <c r="AM246" s="98"/>
      <c r="AN246" s="98"/>
      <c r="AO246" s="98"/>
    </row>
    <row r="247" spans="2:44" s="1" customFormat="1" ht="8.85" customHeight="1" x14ac:dyDescent="0.15">
      <c r="B247" s="12" t="s">
        <v>1151</v>
      </c>
      <c r="C247" s="105">
        <v>2355879.7799999998</v>
      </c>
      <c r="D247" s="105"/>
      <c r="E247" s="105"/>
      <c r="F247" s="105"/>
      <c r="G247" s="105"/>
      <c r="H247" s="105"/>
      <c r="I247" s="105"/>
      <c r="J247" s="105"/>
      <c r="K247" s="105"/>
      <c r="L247" s="105"/>
      <c r="M247" s="105"/>
      <c r="N247" s="98">
        <v>6.5318613167660304E-4</v>
      </c>
      <c r="O247" s="98"/>
      <c r="P247" s="98"/>
      <c r="Q247" s="98"/>
      <c r="R247" s="98"/>
      <c r="S247" s="98"/>
      <c r="T247" s="98"/>
      <c r="U247" s="98"/>
      <c r="V247" s="98"/>
      <c r="W247" s="98"/>
      <c r="X247" s="97">
        <v>14</v>
      </c>
      <c r="Y247" s="97"/>
      <c r="Z247" s="97"/>
      <c r="AA247" s="97"/>
      <c r="AB247" s="97"/>
      <c r="AC247" s="97"/>
      <c r="AD247" s="97"/>
      <c r="AE247" s="97"/>
      <c r="AF247" s="97"/>
      <c r="AG247" s="98">
        <v>2.7958621240564002E-4</v>
      </c>
      <c r="AH247" s="98"/>
      <c r="AI247" s="98"/>
      <c r="AJ247" s="98"/>
      <c r="AK247" s="98"/>
      <c r="AL247" s="98"/>
      <c r="AM247" s="98"/>
      <c r="AN247" s="98"/>
      <c r="AO247" s="98"/>
    </row>
    <row r="248" spans="2:44" s="1" customFormat="1" ht="8.85" customHeight="1" x14ac:dyDescent="0.15">
      <c r="B248" s="12" t="s">
        <v>1152</v>
      </c>
      <c r="C248" s="105">
        <v>15983340.310000001</v>
      </c>
      <c r="D248" s="105"/>
      <c r="E248" s="105"/>
      <c r="F248" s="105"/>
      <c r="G248" s="105"/>
      <c r="H248" s="105"/>
      <c r="I248" s="105"/>
      <c r="J248" s="105"/>
      <c r="K248" s="105"/>
      <c r="L248" s="105"/>
      <c r="M248" s="105"/>
      <c r="N248" s="98">
        <v>4.4315063599550996E-3</v>
      </c>
      <c r="O248" s="98"/>
      <c r="P248" s="98"/>
      <c r="Q248" s="98"/>
      <c r="R248" s="98"/>
      <c r="S248" s="98"/>
      <c r="T248" s="98"/>
      <c r="U248" s="98"/>
      <c r="V248" s="98"/>
      <c r="W248" s="98"/>
      <c r="X248" s="97">
        <v>154</v>
      </c>
      <c r="Y248" s="97"/>
      <c r="Z248" s="97"/>
      <c r="AA248" s="97"/>
      <c r="AB248" s="97"/>
      <c r="AC248" s="97"/>
      <c r="AD248" s="97"/>
      <c r="AE248" s="97"/>
      <c r="AF248" s="97"/>
      <c r="AG248" s="98">
        <v>3.0754483364620398E-3</v>
      </c>
      <c r="AH248" s="98"/>
      <c r="AI248" s="98"/>
      <c r="AJ248" s="98"/>
      <c r="AK248" s="98"/>
      <c r="AL248" s="98"/>
      <c r="AM248" s="98"/>
      <c r="AN248" s="98"/>
      <c r="AO248" s="98"/>
    </row>
    <row r="249" spans="2:44" s="1" customFormat="1" ht="10.199999999999999" customHeight="1" x14ac:dyDescent="0.15">
      <c r="B249" s="52"/>
      <c r="C249" s="106">
        <v>3606751071.02</v>
      </c>
      <c r="D249" s="106"/>
      <c r="E249" s="106"/>
      <c r="F249" s="106"/>
      <c r="G249" s="106"/>
      <c r="H249" s="106"/>
      <c r="I249" s="106"/>
      <c r="J249" s="106"/>
      <c r="K249" s="106"/>
      <c r="L249" s="106"/>
      <c r="M249" s="106"/>
      <c r="N249" s="100">
        <v>1</v>
      </c>
      <c r="O249" s="100"/>
      <c r="P249" s="100"/>
      <c r="Q249" s="100"/>
      <c r="R249" s="100"/>
      <c r="S249" s="100"/>
      <c r="T249" s="100"/>
      <c r="U249" s="100"/>
      <c r="V249" s="100"/>
      <c r="W249" s="100"/>
      <c r="X249" s="99">
        <v>50074</v>
      </c>
      <c r="Y249" s="99"/>
      <c r="Z249" s="99"/>
      <c r="AA249" s="99"/>
      <c r="AB249" s="99"/>
      <c r="AC249" s="99"/>
      <c r="AD249" s="99"/>
      <c r="AE249" s="99"/>
      <c r="AF249" s="99"/>
      <c r="AG249" s="100">
        <v>1</v>
      </c>
      <c r="AH249" s="100"/>
      <c r="AI249" s="100"/>
      <c r="AJ249" s="100"/>
      <c r="AK249" s="100"/>
      <c r="AL249" s="100"/>
      <c r="AM249" s="100"/>
      <c r="AN249" s="100"/>
      <c r="AO249" s="100"/>
    </row>
    <row r="250" spans="2:44" s="1" customFormat="1" ht="7.2" customHeight="1" x14ac:dyDescent="0.15"/>
    <row r="251" spans="2:44" s="1" customFormat="1" ht="15.3" customHeight="1" x14ac:dyDescent="0.15">
      <c r="B251" s="86" t="s">
        <v>1184</v>
      </c>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row>
    <row r="252" spans="2:44" s="1" customFormat="1" ht="6.3" customHeight="1" x14ac:dyDescent="0.15"/>
    <row r="253" spans="2:44" s="1" customFormat="1" ht="10.199999999999999" customHeight="1" x14ac:dyDescent="0.15">
      <c r="B253" s="51"/>
      <c r="C253" s="84" t="s">
        <v>1057</v>
      </c>
      <c r="D253" s="84"/>
      <c r="E253" s="84"/>
      <c r="F253" s="84"/>
      <c r="G253" s="84"/>
      <c r="H253" s="84"/>
      <c r="I253" s="84"/>
      <c r="J253" s="84"/>
      <c r="K253" s="84"/>
      <c r="L253" s="84"/>
      <c r="M253" s="84"/>
      <c r="N253" s="84" t="s">
        <v>1058</v>
      </c>
      <c r="O253" s="84"/>
      <c r="P253" s="84"/>
      <c r="Q253" s="84"/>
      <c r="R253" s="84"/>
      <c r="S253" s="84"/>
      <c r="T253" s="84"/>
      <c r="U253" s="84"/>
      <c r="V253" s="84"/>
      <c r="W253" s="84"/>
      <c r="X253" s="84" t="s">
        <v>1059</v>
      </c>
      <c r="Y253" s="84"/>
      <c r="Z253" s="84"/>
      <c r="AA253" s="84"/>
      <c r="AB253" s="84"/>
      <c r="AC253" s="84"/>
      <c r="AD253" s="84"/>
      <c r="AE253" s="84"/>
      <c r="AF253" s="84"/>
      <c r="AG253" s="84" t="s">
        <v>1058</v>
      </c>
      <c r="AH253" s="84"/>
      <c r="AI253" s="84"/>
      <c r="AJ253" s="84"/>
      <c r="AK253" s="84"/>
      <c r="AL253" s="84"/>
      <c r="AM253" s="84"/>
      <c r="AN253" s="84"/>
      <c r="AO253" s="84"/>
    </row>
    <row r="254" spans="2:44" s="1" customFormat="1" ht="8.85" customHeight="1" x14ac:dyDescent="0.15">
      <c r="B254" s="12" t="s">
        <v>1140</v>
      </c>
      <c r="C254" s="105">
        <v>71483022.189999893</v>
      </c>
      <c r="D254" s="105"/>
      <c r="E254" s="105"/>
      <c r="F254" s="105"/>
      <c r="G254" s="105"/>
      <c r="H254" s="105"/>
      <c r="I254" s="105"/>
      <c r="J254" s="105"/>
      <c r="K254" s="105"/>
      <c r="L254" s="105"/>
      <c r="M254" s="105"/>
      <c r="N254" s="98">
        <v>1.9819228103752799E-2</v>
      </c>
      <c r="O254" s="98"/>
      <c r="P254" s="98"/>
      <c r="Q254" s="98"/>
      <c r="R254" s="98"/>
      <c r="S254" s="98"/>
      <c r="T254" s="98"/>
      <c r="U254" s="98"/>
      <c r="V254" s="98"/>
      <c r="W254" s="98"/>
      <c r="X254" s="97">
        <v>5306</v>
      </c>
      <c r="Y254" s="97"/>
      <c r="Z254" s="97"/>
      <c r="AA254" s="97"/>
      <c r="AB254" s="97"/>
      <c r="AC254" s="97"/>
      <c r="AD254" s="97"/>
      <c r="AE254" s="97"/>
      <c r="AF254" s="97"/>
      <c r="AG254" s="98">
        <v>0.10596317450173701</v>
      </c>
      <c r="AH254" s="98"/>
      <c r="AI254" s="98"/>
      <c r="AJ254" s="98"/>
      <c r="AK254" s="98"/>
      <c r="AL254" s="98"/>
      <c r="AM254" s="98"/>
      <c r="AN254" s="98"/>
      <c r="AO254" s="98"/>
    </row>
    <row r="255" spans="2:44" s="1" customFormat="1" ht="8.85" customHeight="1" x14ac:dyDescent="0.15">
      <c r="B255" s="12" t="s">
        <v>1141</v>
      </c>
      <c r="C255" s="105">
        <v>169357932.24999899</v>
      </c>
      <c r="D255" s="105"/>
      <c r="E255" s="105"/>
      <c r="F255" s="105"/>
      <c r="G255" s="105"/>
      <c r="H255" s="105"/>
      <c r="I255" s="105"/>
      <c r="J255" s="105"/>
      <c r="K255" s="105"/>
      <c r="L255" s="105"/>
      <c r="M255" s="105"/>
      <c r="N255" s="98">
        <v>4.6955813948674999E-2</v>
      </c>
      <c r="O255" s="98"/>
      <c r="P255" s="98"/>
      <c r="Q255" s="98"/>
      <c r="R255" s="98"/>
      <c r="S255" s="98"/>
      <c r="T255" s="98"/>
      <c r="U255" s="98"/>
      <c r="V255" s="98"/>
      <c r="W255" s="98"/>
      <c r="X255" s="97">
        <v>5362</v>
      </c>
      <c r="Y255" s="97"/>
      <c r="Z255" s="97"/>
      <c r="AA255" s="97"/>
      <c r="AB255" s="97"/>
      <c r="AC255" s="97"/>
      <c r="AD255" s="97"/>
      <c r="AE255" s="97"/>
      <c r="AF255" s="97"/>
      <c r="AG255" s="98">
        <v>0.10708151935136</v>
      </c>
      <c r="AH255" s="98"/>
      <c r="AI255" s="98"/>
      <c r="AJ255" s="98"/>
      <c r="AK255" s="98"/>
      <c r="AL255" s="98"/>
      <c r="AM255" s="98"/>
      <c r="AN255" s="98"/>
      <c r="AO255" s="98"/>
    </row>
    <row r="256" spans="2:44" s="1" customFormat="1" ht="8.85" customHeight="1" x14ac:dyDescent="0.15">
      <c r="B256" s="12" t="s">
        <v>1142</v>
      </c>
      <c r="C256" s="105">
        <v>252976508.16</v>
      </c>
      <c r="D256" s="105"/>
      <c r="E256" s="105"/>
      <c r="F256" s="105"/>
      <c r="G256" s="105"/>
      <c r="H256" s="105"/>
      <c r="I256" s="105"/>
      <c r="J256" s="105"/>
      <c r="K256" s="105"/>
      <c r="L256" s="105"/>
      <c r="M256" s="105"/>
      <c r="N256" s="98">
        <v>7.0139719425787006E-2</v>
      </c>
      <c r="O256" s="98"/>
      <c r="P256" s="98"/>
      <c r="Q256" s="98"/>
      <c r="R256" s="98"/>
      <c r="S256" s="98"/>
      <c r="T256" s="98"/>
      <c r="U256" s="98"/>
      <c r="V256" s="98"/>
      <c r="W256" s="98"/>
      <c r="X256" s="97">
        <v>5388</v>
      </c>
      <c r="Y256" s="97"/>
      <c r="Z256" s="97"/>
      <c r="AA256" s="97"/>
      <c r="AB256" s="97"/>
      <c r="AC256" s="97"/>
      <c r="AD256" s="97"/>
      <c r="AE256" s="97"/>
      <c r="AF256" s="97"/>
      <c r="AG256" s="98">
        <v>0.107600750888685</v>
      </c>
      <c r="AH256" s="98"/>
      <c r="AI256" s="98"/>
      <c r="AJ256" s="98"/>
      <c r="AK256" s="98"/>
      <c r="AL256" s="98"/>
      <c r="AM256" s="98"/>
      <c r="AN256" s="98"/>
      <c r="AO256" s="98"/>
    </row>
    <row r="257" spans="2:44" s="1" customFormat="1" ht="8.85" customHeight="1" x14ac:dyDescent="0.15">
      <c r="B257" s="12" t="s">
        <v>1143</v>
      </c>
      <c r="C257" s="105">
        <v>355147652.63999999</v>
      </c>
      <c r="D257" s="105"/>
      <c r="E257" s="105"/>
      <c r="F257" s="105"/>
      <c r="G257" s="105"/>
      <c r="H257" s="105"/>
      <c r="I257" s="105"/>
      <c r="J257" s="105"/>
      <c r="K257" s="105"/>
      <c r="L257" s="105"/>
      <c r="M257" s="105"/>
      <c r="N257" s="98">
        <v>9.8467469932590507E-2</v>
      </c>
      <c r="O257" s="98"/>
      <c r="P257" s="98"/>
      <c r="Q257" s="98"/>
      <c r="R257" s="98"/>
      <c r="S257" s="98"/>
      <c r="T257" s="98"/>
      <c r="U257" s="98"/>
      <c r="V257" s="98"/>
      <c r="W257" s="98"/>
      <c r="X257" s="97">
        <v>5705</v>
      </c>
      <c r="Y257" s="97"/>
      <c r="Z257" s="97"/>
      <c r="AA257" s="97"/>
      <c r="AB257" s="97"/>
      <c r="AC257" s="97"/>
      <c r="AD257" s="97"/>
      <c r="AE257" s="97"/>
      <c r="AF257" s="97"/>
      <c r="AG257" s="98">
        <v>0.113931381555298</v>
      </c>
      <c r="AH257" s="98"/>
      <c r="AI257" s="98"/>
      <c r="AJ257" s="98"/>
      <c r="AK257" s="98"/>
      <c r="AL257" s="98"/>
      <c r="AM257" s="98"/>
      <c r="AN257" s="98"/>
      <c r="AO257" s="98"/>
    </row>
    <row r="258" spans="2:44" s="1" customFormat="1" ht="8.85" customHeight="1" x14ac:dyDescent="0.15">
      <c r="B258" s="12" t="s">
        <v>1144</v>
      </c>
      <c r="C258" s="105">
        <v>443772493.43999898</v>
      </c>
      <c r="D258" s="105"/>
      <c r="E258" s="105"/>
      <c r="F258" s="105"/>
      <c r="G258" s="105"/>
      <c r="H258" s="105"/>
      <c r="I258" s="105"/>
      <c r="J258" s="105"/>
      <c r="K258" s="105"/>
      <c r="L258" s="105"/>
      <c r="M258" s="105"/>
      <c r="N258" s="98">
        <v>0.12303940158379099</v>
      </c>
      <c r="O258" s="98"/>
      <c r="P258" s="98"/>
      <c r="Q258" s="98"/>
      <c r="R258" s="98"/>
      <c r="S258" s="98"/>
      <c r="T258" s="98"/>
      <c r="U258" s="98"/>
      <c r="V258" s="98"/>
      <c r="W258" s="98"/>
      <c r="X258" s="97">
        <v>6021</v>
      </c>
      <c r="Y258" s="97"/>
      <c r="Z258" s="97"/>
      <c r="AA258" s="97"/>
      <c r="AB258" s="97"/>
      <c r="AC258" s="97"/>
      <c r="AD258" s="97"/>
      <c r="AE258" s="97"/>
      <c r="AF258" s="97"/>
      <c r="AG258" s="98">
        <v>0.120242041778168</v>
      </c>
      <c r="AH258" s="98"/>
      <c r="AI258" s="98"/>
      <c r="AJ258" s="98"/>
      <c r="AK258" s="98"/>
      <c r="AL258" s="98"/>
      <c r="AM258" s="98"/>
      <c r="AN258" s="98"/>
      <c r="AO258" s="98"/>
    </row>
    <row r="259" spans="2:44" s="1" customFormat="1" ht="8.85" customHeight="1" x14ac:dyDescent="0.15">
      <c r="B259" s="12" t="s">
        <v>1145</v>
      </c>
      <c r="C259" s="105">
        <v>491673211.14000201</v>
      </c>
      <c r="D259" s="105"/>
      <c r="E259" s="105"/>
      <c r="F259" s="105"/>
      <c r="G259" s="105"/>
      <c r="H259" s="105"/>
      <c r="I259" s="105"/>
      <c r="J259" s="105"/>
      <c r="K259" s="105"/>
      <c r="L259" s="105"/>
      <c r="M259" s="105"/>
      <c r="N259" s="98">
        <v>0.13632025095675801</v>
      </c>
      <c r="O259" s="98"/>
      <c r="P259" s="98"/>
      <c r="Q259" s="98"/>
      <c r="R259" s="98"/>
      <c r="S259" s="98"/>
      <c r="T259" s="98"/>
      <c r="U259" s="98"/>
      <c r="V259" s="98"/>
      <c r="W259" s="98"/>
      <c r="X259" s="97">
        <v>5892</v>
      </c>
      <c r="Y259" s="97"/>
      <c r="Z259" s="97"/>
      <c r="AA259" s="97"/>
      <c r="AB259" s="97"/>
      <c r="AC259" s="97"/>
      <c r="AD259" s="97"/>
      <c r="AE259" s="97"/>
      <c r="AF259" s="97"/>
      <c r="AG259" s="98">
        <v>0.11766585453528799</v>
      </c>
      <c r="AH259" s="98"/>
      <c r="AI259" s="98"/>
      <c r="AJ259" s="98"/>
      <c r="AK259" s="98"/>
      <c r="AL259" s="98"/>
      <c r="AM259" s="98"/>
      <c r="AN259" s="98"/>
      <c r="AO259" s="98"/>
    </row>
    <row r="260" spans="2:44" s="1" customFormat="1" ht="8.85" customHeight="1" x14ac:dyDescent="0.15">
      <c r="B260" s="12" t="s">
        <v>1146</v>
      </c>
      <c r="C260" s="105">
        <v>546440278.64999902</v>
      </c>
      <c r="D260" s="105"/>
      <c r="E260" s="105"/>
      <c r="F260" s="105"/>
      <c r="G260" s="105"/>
      <c r="H260" s="105"/>
      <c r="I260" s="105"/>
      <c r="J260" s="105"/>
      <c r="K260" s="105"/>
      <c r="L260" s="105"/>
      <c r="M260" s="105"/>
      <c r="N260" s="98">
        <v>0.15150484962508501</v>
      </c>
      <c r="O260" s="98"/>
      <c r="P260" s="98"/>
      <c r="Q260" s="98"/>
      <c r="R260" s="98"/>
      <c r="S260" s="98"/>
      <c r="T260" s="98"/>
      <c r="U260" s="98"/>
      <c r="V260" s="98"/>
      <c r="W260" s="98"/>
      <c r="X260" s="97">
        <v>5772</v>
      </c>
      <c r="Y260" s="97"/>
      <c r="Z260" s="97"/>
      <c r="AA260" s="97"/>
      <c r="AB260" s="97"/>
      <c r="AC260" s="97"/>
      <c r="AD260" s="97"/>
      <c r="AE260" s="97"/>
      <c r="AF260" s="97"/>
      <c r="AG260" s="98">
        <v>0.115269401286097</v>
      </c>
      <c r="AH260" s="98"/>
      <c r="AI260" s="98"/>
      <c r="AJ260" s="98"/>
      <c r="AK260" s="98"/>
      <c r="AL260" s="98"/>
      <c r="AM260" s="98"/>
      <c r="AN260" s="98"/>
      <c r="AO260" s="98"/>
    </row>
    <row r="261" spans="2:44" s="1" customFormat="1" ht="8.85" customHeight="1" x14ac:dyDescent="0.15">
      <c r="B261" s="12" t="s">
        <v>1147</v>
      </c>
      <c r="C261" s="105">
        <v>627254150.59000003</v>
      </c>
      <c r="D261" s="105"/>
      <c r="E261" s="105"/>
      <c r="F261" s="105"/>
      <c r="G261" s="105"/>
      <c r="H261" s="105"/>
      <c r="I261" s="105"/>
      <c r="J261" s="105"/>
      <c r="K261" s="105"/>
      <c r="L261" s="105"/>
      <c r="M261" s="105"/>
      <c r="N261" s="98">
        <v>0.17391112894647601</v>
      </c>
      <c r="O261" s="98"/>
      <c r="P261" s="98"/>
      <c r="Q261" s="98"/>
      <c r="R261" s="98"/>
      <c r="S261" s="98"/>
      <c r="T261" s="98"/>
      <c r="U261" s="98"/>
      <c r="V261" s="98"/>
      <c r="W261" s="98"/>
      <c r="X261" s="97">
        <v>5724</v>
      </c>
      <c r="Y261" s="97"/>
      <c r="Z261" s="97"/>
      <c r="AA261" s="97"/>
      <c r="AB261" s="97"/>
      <c r="AC261" s="97"/>
      <c r="AD261" s="97"/>
      <c r="AE261" s="97"/>
      <c r="AF261" s="97"/>
      <c r="AG261" s="98">
        <v>0.11431081998642</v>
      </c>
      <c r="AH261" s="98"/>
      <c r="AI261" s="98"/>
      <c r="AJ261" s="98"/>
      <c r="AK261" s="98"/>
      <c r="AL261" s="98"/>
      <c r="AM261" s="98"/>
      <c r="AN261" s="98"/>
      <c r="AO261" s="98"/>
    </row>
    <row r="262" spans="2:44" s="1" customFormat="1" ht="8.85" customHeight="1" x14ac:dyDescent="0.15">
      <c r="B262" s="12" t="s">
        <v>1148</v>
      </c>
      <c r="C262" s="105">
        <v>472714169.73000002</v>
      </c>
      <c r="D262" s="105"/>
      <c r="E262" s="105"/>
      <c r="F262" s="105"/>
      <c r="G262" s="105"/>
      <c r="H262" s="105"/>
      <c r="I262" s="105"/>
      <c r="J262" s="105"/>
      <c r="K262" s="105"/>
      <c r="L262" s="105"/>
      <c r="M262" s="105"/>
      <c r="N262" s="98">
        <v>0.13106370814671001</v>
      </c>
      <c r="O262" s="98"/>
      <c r="P262" s="98"/>
      <c r="Q262" s="98"/>
      <c r="R262" s="98"/>
      <c r="S262" s="98"/>
      <c r="T262" s="98"/>
      <c r="U262" s="98"/>
      <c r="V262" s="98"/>
      <c r="W262" s="98"/>
      <c r="X262" s="97">
        <v>3574</v>
      </c>
      <c r="Y262" s="97"/>
      <c r="Z262" s="97"/>
      <c r="AA262" s="97"/>
      <c r="AB262" s="97"/>
      <c r="AC262" s="97"/>
      <c r="AD262" s="97"/>
      <c r="AE262" s="97"/>
      <c r="AF262" s="97"/>
      <c r="AG262" s="98">
        <v>7.1374365938411205E-2</v>
      </c>
      <c r="AH262" s="98"/>
      <c r="AI262" s="98"/>
      <c r="AJ262" s="98"/>
      <c r="AK262" s="98"/>
      <c r="AL262" s="98"/>
      <c r="AM262" s="98"/>
      <c r="AN262" s="98"/>
      <c r="AO262" s="98"/>
    </row>
    <row r="263" spans="2:44" s="1" customFormat="1" ht="8.85" customHeight="1" x14ac:dyDescent="0.15">
      <c r="B263" s="12" t="s">
        <v>1149</v>
      </c>
      <c r="C263" s="105">
        <v>133044954.94</v>
      </c>
      <c r="D263" s="105"/>
      <c r="E263" s="105"/>
      <c r="F263" s="105"/>
      <c r="G263" s="105"/>
      <c r="H263" s="105"/>
      <c r="I263" s="105"/>
      <c r="J263" s="105"/>
      <c r="K263" s="105"/>
      <c r="L263" s="105"/>
      <c r="M263" s="105"/>
      <c r="N263" s="98">
        <v>3.6887756410196197E-2</v>
      </c>
      <c r="O263" s="98"/>
      <c r="P263" s="98"/>
      <c r="Q263" s="98"/>
      <c r="R263" s="98"/>
      <c r="S263" s="98"/>
      <c r="T263" s="98"/>
      <c r="U263" s="98"/>
      <c r="V263" s="98"/>
      <c r="W263" s="98"/>
      <c r="X263" s="97">
        <v>931</v>
      </c>
      <c r="Y263" s="97"/>
      <c r="Z263" s="97"/>
      <c r="AA263" s="97"/>
      <c r="AB263" s="97"/>
      <c r="AC263" s="97"/>
      <c r="AD263" s="97"/>
      <c r="AE263" s="97"/>
      <c r="AF263" s="97"/>
      <c r="AG263" s="98">
        <v>1.8592483124974999E-2</v>
      </c>
      <c r="AH263" s="98"/>
      <c r="AI263" s="98"/>
      <c r="AJ263" s="98"/>
      <c r="AK263" s="98"/>
      <c r="AL263" s="98"/>
      <c r="AM263" s="98"/>
      <c r="AN263" s="98"/>
      <c r="AO263" s="98"/>
    </row>
    <row r="264" spans="2:44" s="1" customFormat="1" ht="8.85" customHeight="1" x14ac:dyDescent="0.15">
      <c r="B264" s="12" t="s">
        <v>1150</v>
      </c>
      <c r="C264" s="105">
        <v>16592072.57</v>
      </c>
      <c r="D264" s="105"/>
      <c r="E264" s="105"/>
      <c r="F264" s="105"/>
      <c r="G264" s="105"/>
      <c r="H264" s="105"/>
      <c r="I264" s="105"/>
      <c r="J264" s="105"/>
      <c r="K264" s="105"/>
      <c r="L264" s="105"/>
      <c r="M264" s="105"/>
      <c r="N264" s="98">
        <v>4.6002821495822596E-3</v>
      </c>
      <c r="O264" s="98"/>
      <c r="P264" s="98"/>
      <c r="Q264" s="98"/>
      <c r="R264" s="98"/>
      <c r="S264" s="98"/>
      <c r="T264" s="98"/>
      <c r="U264" s="98"/>
      <c r="V264" s="98"/>
      <c r="W264" s="98"/>
      <c r="X264" s="97">
        <v>164</v>
      </c>
      <c r="Y264" s="97"/>
      <c r="Z264" s="97"/>
      <c r="AA264" s="97"/>
      <c r="AB264" s="97"/>
      <c r="AC264" s="97"/>
      <c r="AD264" s="97"/>
      <c r="AE264" s="97"/>
      <c r="AF264" s="97"/>
      <c r="AG264" s="98">
        <v>3.2751527738946401E-3</v>
      </c>
      <c r="AH264" s="98"/>
      <c r="AI264" s="98"/>
      <c r="AJ264" s="98"/>
      <c r="AK264" s="98"/>
      <c r="AL264" s="98"/>
      <c r="AM264" s="98"/>
      <c r="AN264" s="98"/>
      <c r="AO264" s="98"/>
    </row>
    <row r="265" spans="2:44" s="1" customFormat="1" ht="8.85" customHeight="1" x14ac:dyDescent="0.15">
      <c r="B265" s="12" t="s">
        <v>1151</v>
      </c>
      <c r="C265" s="105">
        <v>2902187.45</v>
      </c>
      <c r="D265" s="105"/>
      <c r="E265" s="105"/>
      <c r="F265" s="105"/>
      <c r="G265" s="105"/>
      <c r="H265" s="105"/>
      <c r="I265" s="105"/>
      <c r="J265" s="105"/>
      <c r="K265" s="105"/>
      <c r="L265" s="105"/>
      <c r="M265" s="105"/>
      <c r="N265" s="98">
        <v>8.0465421451424298E-4</v>
      </c>
      <c r="O265" s="98"/>
      <c r="P265" s="98"/>
      <c r="Q265" s="98"/>
      <c r="R265" s="98"/>
      <c r="S265" s="98"/>
      <c r="T265" s="98"/>
      <c r="U265" s="98"/>
      <c r="V265" s="98"/>
      <c r="W265" s="98"/>
      <c r="X265" s="97">
        <v>31</v>
      </c>
      <c r="Y265" s="97"/>
      <c r="Z265" s="97"/>
      <c r="AA265" s="97"/>
      <c r="AB265" s="97"/>
      <c r="AC265" s="97"/>
      <c r="AD265" s="97"/>
      <c r="AE265" s="97"/>
      <c r="AF265" s="97"/>
      <c r="AG265" s="98">
        <v>6.1908375604105895E-4</v>
      </c>
      <c r="AH265" s="98"/>
      <c r="AI265" s="98"/>
      <c r="AJ265" s="98"/>
      <c r="AK265" s="98"/>
      <c r="AL265" s="98"/>
      <c r="AM265" s="98"/>
      <c r="AN265" s="98"/>
      <c r="AO265" s="98"/>
    </row>
    <row r="266" spans="2:44" s="1" customFormat="1" ht="8.85" customHeight="1" x14ac:dyDescent="0.15">
      <c r="B266" s="12" t="s">
        <v>1152</v>
      </c>
      <c r="C266" s="105">
        <v>23392437.27</v>
      </c>
      <c r="D266" s="105"/>
      <c r="E266" s="105"/>
      <c r="F266" s="105"/>
      <c r="G266" s="105"/>
      <c r="H266" s="105"/>
      <c r="I266" s="105"/>
      <c r="J266" s="105"/>
      <c r="K266" s="105"/>
      <c r="L266" s="105"/>
      <c r="M266" s="105"/>
      <c r="N266" s="98">
        <v>6.4857365560813604E-3</v>
      </c>
      <c r="O266" s="98"/>
      <c r="P266" s="98"/>
      <c r="Q266" s="98"/>
      <c r="R266" s="98"/>
      <c r="S266" s="98"/>
      <c r="T266" s="98"/>
      <c r="U266" s="98"/>
      <c r="V266" s="98"/>
      <c r="W266" s="98"/>
      <c r="X266" s="97">
        <v>204</v>
      </c>
      <c r="Y266" s="97"/>
      <c r="Z266" s="97"/>
      <c r="AA266" s="97"/>
      <c r="AB266" s="97"/>
      <c r="AC266" s="97"/>
      <c r="AD266" s="97"/>
      <c r="AE266" s="97"/>
      <c r="AF266" s="97"/>
      <c r="AG266" s="98">
        <v>4.0739705236250397E-3</v>
      </c>
      <c r="AH266" s="98"/>
      <c r="AI266" s="98"/>
      <c r="AJ266" s="98"/>
      <c r="AK266" s="98"/>
      <c r="AL266" s="98"/>
      <c r="AM266" s="98"/>
      <c r="AN266" s="98"/>
      <c r="AO266" s="98"/>
    </row>
    <row r="267" spans="2:44" s="1" customFormat="1" ht="10.199999999999999" customHeight="1" x14ac:dyDescent="0.15">
      <c r="B267" s="52"/>
      <c r="C267" s="106">
        <v>3606751071.02</v>
      </c>
      <c r="D267" s="106"/>
      <c r="E267" s="106"/>
      <c r="F267" s="106"/>
      <c r="G267" s="106"/>
      <c r="H267" s="106"/>
      <c r="I267" s="106"/>
      <c r="J267" s="106"/>
      <c r="K267" s="106"/>
      <c r="L267" s="106"/>
      <c r="M267" s="106"/>
      <c r="N267" s="100">
        <v>1</v>
      </c>
      <c r="O267" s="100"/>
      <c r="P267" s="100"/>
      <c r="Q267" s="100"/>
      <c r="R267" s="100"/>
      <c r="S267" s="100"/>
      <c r="T267" s="100"/>
      <c r="U267" s="100"/>
      <c r="V267" s="100"/>
      <c r="W267" s="100"/>
      <c r="X267" s="99">
        <v>50074</v>
      </c>
      <c r="Y267" s="99"/>
      <c r="Z267" s="99"/>
      <c r="AA267" s="99"/>
      <c r="AB267" s="99"/>
      <c r="AC267" s="99"/>
      <c r="AD267" s="99"/>
      <c r="AE267" s="99"/>
      <c r="AF267" s="99"/>
      <c r="AG267" s="100">
        <v>1</v>
      </c>
      <c r="AH267" s="100"/>
      <c r="AI267" s="100"/>
      <c r="AJ267" s="100"/>
      <c r="AK267" s="100"/>
      <c r="AL267" s="100"/>
      <c r="AM267" s="100"/>
      <c r="AN267" s="100"/>
      <c r="AO267" s="100"/>
    </row>
    <row r="268" spans="2:44" s="1" customFormat="1" ht="7.2" customHeight="1" x14ac:dyDescent="0.15"/>
    <row r="269" spans="2:44" s="1" customFormat="1" ht="15.3" customHeight="1" x14ac:dyDescent="0.15">
      <c r="B269" s="86" t="s">
        <v>1185</v>
      </c>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row>
    <row r="270" spans="2:44" s="1" customFormat="1" ht="6.3" customHeight="1" x14ac:dyDescent="0.15"/>
    <row r="271" spans="2:44" s="1" customFormat="1" ht="10.65" customHeight="1" x14ac:dyDescent="0.15">
      <c r="B271" s="101"/>
      <c r="C271" s="101"/>
      <c r="D271" s="84" t="s">
        <v>1057</v>
      </c>
      <c r="E271" s="84"/>
      <c r="F271" s="84"/>
      <c r="G271" s="84"/>
      <c r="H271" s="84"/>
      <c r="I271" s="84"/>
      <c r="J271" s="84"/>
      <c r="K271" s="84"/>
      <c r="L271" s="84"/>
      <c r="M271" s="84"/>
      <c r="N271" s="84"/>
      <c r="O271" s="84" t="s">
        <v>1058</v>
      </c>
      <c r="P271" s="84"/>
      <c r="Q271" s="84"/>
      <c r="R271" s="84"/>
      <c r="S271" s="84"/>
      <c r="T271" s="84"/>
      <c r="U271" s="84"/>
      <c r="V271" s="84"/>
      <c r="W271" s="84"/>
      <c r="X271" s="84"/>
      <c r="Y271" s="84" t="s">
        <v>1059</v>
      </c>
      <c r="Z271" s="84"/>
      <c r="AA271" s="84"/>
      <c r="AB271" s="84"/>
      <c r="AC271" s="84"/>
      <c r="AD271" s="84"/>
      <c r="AE271" s="84"/>
      <c r="AF271" s="84"/>
      <c r="AG271" s="84"/>
      <c r="AH271" s="84" t="s">
        <v>1058</v>
      </c>
      <c r="AI271" s="84"/>
      <c r="AJ271" s="84"/>
      <c r="AK271" s="84"/>
      <c r="AL271" s="84"/>
      <c r="AM271" s="84"/>
      <c r="AN271" s="84"/>
      <c r="AO271" s="84"/>
      <c r="AP271" s="53"/>
    </row>
    <row r="272" spans="2:44" s="1" customFormat="1" ht="8.85" customHeight="1" x14ac:dyDescent="0.15">
      <c r="B272" s="95" t="s">
        <v>1153</v>
      </c>
      <c r="C272" s="95"/>
      <c r="D272" s="105">
        <v>34444732.079999998</v>
      </c>
      <c r="E272" s="105"/>
      <c r="F272" s="105"/>
      <c r="G272" s="105"/>
      <c r="H272" s="105"/>
      <c r="I272" s="105"/>
      <c r="J272" s="105"/>
      <c r="K272" s="105"/>
      <c r="L272" s="105"/>
      <c r="M272" s="105"/>
      <c r="N272" s="105"/>
      <c r="O272" s="98">
        <v>9.5500719073076893E-3</v>
      </c>
      <c r="P272" s="98"/>
      <c r="Q272" s="98"/>
      <c r="R272" s="98"/>
      <c r="S272" s="98"/>
      <c r="T272" s="98"/>
      <c r="U272" s="98"/>
      <c r="V272" s="98"/>
      <c r="W272" s="98"/>
      <c r="X272" s="98"/>
      <c r="Y272" s="97">
        <v>3471</v>
      </c>
      <c r="Z272" s="97"/>
      <c r="AA272" s="97"/>
      <c r="AB272" s="97"/>
      <c r="AC272" s="97"/>
      <c r="AD272" s="97"/>
      <c r="AE272" s="97"/>
      <c r="AF272" s="97"/>
      <c r="AG272" s="97"/>
      <c r="AH272" s="98">
        <v>6.9317410232855398E-2</v>
      </c>
      <c r="AI272" s="98"/>
      <c r="AJ272" s="98"/>
      <c r="AK272" s="98"/>
      <c r="AL272" s="98"/>
      <c r="AM272" s="98"/>
      <c r="AN272" s="98"/>
      <c r="AO272" s="98"/>
      <c r="AP272" s="54">
        <v>1</v>
      </c>
    </row>
    <row r="273" spans="2:44" s="1" customFormat="1" ht="8.85" customHeight="1" x14ac:dyDescent="0.15">
      <c r="B273" s="95" t="s">
        <v>1154</v>
      </c>
      <c r="C273" s="95"/>
      <c r="D273" s="105">
        <v>101733513.65000001</v>
      </c>
      <c r="E273" s="105"/>
      <c r="F273" s="105"/>
      <c r="G273" s="105"/>
      <c r="H273" s="105"/>
      <c r="I273" s="105"/>
      <c r="J273" s="105"/>
      <c r="K273" s="105"/>
      <c r="L273" s="105"/>
      <c r="M273" s="105"/>
      <c r="N273" s="105"/>
      <c r="O273" s="98">
        <v>2.8206413929539501E-2</v>
      </c>
      <c r="P273" s="98"/>
      <c r="Q273" s="98"/>
      <c r="R273" s="98"/>
      <c r="S273" s="98"/>
      <c r="T273" s="98"/>
      <c r="U273" s="98"/>
      <c r="V273" s="98"/>
      <c r="W273" s="98"/>
      <c r="X273" s="98"/>
      <c r="Y273" s="97">
        <v>4507</v>
      </c>
      <c r="Z273" s="97"/>
      <c r="AA273" s="97"/>
      <c r="AB273" s="97"/>
      <c r="AC273" s="97"/>
      <c r="AD273" s="97"/>
      <c r="AE273" s="97"/>
      <c r="AF273" s="97"/>
      <c r="AG273" s="97"/>
      <c r="AH273" s="98">
        <v>9.0006789950872704E-2</v>
      </c>
      <c r="AI273" s="98"/>
      <c r="AJ273" s="98"/>
      <c r="AK273" s="98"/>
      <c r="AL273" s="98"/>
      <c r="AM273" s="98"/>
      <c r="AN273" s="98"/>
      <c r="AO273" s="98"/>
      <c r="AP273" s="54">
        <v>2</v>
      </c>
    </row>
    <row r="274" spans="2:44" s="1" customFormat="1" ht="8.85" customHeight="1" x14ac:dyDescent="0.15">
      <c r="B274" s="95" t="s">
        <v>1155</v>
      </c>
      <c r="C274" s="95"/>
      <c r="D274" s="105">
        <v>212723773.199999</v>
      </c>
      <c r="E274" s="105"/>
      <c r="F274" s="105"/>
      <c r="G274" s="105"/>
      <c r="H274" s="105"/>
      <c r="I274" s="105"/>
      <c r="J274" s="105"/>
      <c r="K274" s="105"/>
      <c r="L274" s="105"/>
      <c r="M274" s="105"/>
      <c r="N274" s="105"/>
      <c r="O274" s="98">
        <v>5.89793332035638E-2</v>
      </c>
      <c r="P274" s="98"/>
      <c r="Q274" s="98"/>
      <c r="R274" s="98"/>
      <c r="S274" s="98"/>
      <c r="T274" s="98"/>
      <c r="U274" s="98"/>
      <c r="V274" s="98"/>
      <c r="W274" s="98"/>
      <c r="X274" s="98"/>
      <c r="Y274" s="97">
        <v>5072</v>
      </c>
      <c r="Z274" s="97"/>
      <c r="AA274" s="97"/>
      <c r="AB274" s="97"/>
      <c r="AC274" s="97"/>
      <c r="AD274" s="97"/>
      <c r="AE274" s="97"/>
      <c r="AF274" s="97"/>
      <c r="AG274" s="97"/>
      <c r="AH274" s="98">
        <v>0.101290090665815</v>
      </c>
      <c r="AI274" s="98"/>
      <c r="AJ274" s="98"/>
      <c r="AK274" s="98"/>
      <c r="AL274" s="98"/>
      <c r="AM274" s="98"/>
      <c r="AN274" s="98"/>
      <c r="AO274" s="98"/>
      <c r="AP274" s="54">
        <v>3</v>
      </c>
    </row>
    <row r="275" spans="2:44" s="1" customFormat="1" ht="8.85" customHeight="1" x14ac:dyDescent="0.15">
      <c r="B275" s="95" t="s">
        <v>1156</v>
      </c>
      <c r="C275" s="95"/>
      <c r="D275" s="105">
        <v>418479559.54000002</v>
      </c>
      <c r="E275" s="105"/>
      <c r="F275" s="105"/>
      <c r="G275" s="105"/>
      <c r="H275" s="105"/>
      <c r="I275" s="105"/>
      <c r="J275" s="105"/>
      <c r="K275" s="105"/>
      <c r="L275" s="105"/>
      <c r="M275" s="105"/>
      <c r="N275" s="105"/>
      <c r="O275" s="98">
        <v>0.11602673744314</v>
      </c>
      <c r="P275" s="98"/>
      <c r="Q275" s="98"/>
      <c r="R275" s="98"/>
      <c r="S275" s="98"/>
      <c r="T275" s="98"/>
      <c r="U275" s="98"/>
      <c r="V275" s="98"/>
      <c r="W275" s="98"/>
      <c r="X275" s="98"/>
      <c r="Y275" s="97">
        <v>6022</v>
      </c>
      <c r="Z275" s="97"/>
      <c r="AA275" s="97"/>
      <c r="AB275" s="97"/>
      <c r="AC275" s="97"/>
      <c r="AD275" s="97"/>
      <c r="AE275" s="97"/>
      <c r="AF275" s="97"/>
      <c r="AG275" s="97"/>
      <c r="AH275" s="98">
        <v>0.120262012221912</v>
      </c>
      <c r="AI275" s="98"/>
      <c r="AJ275" s="98"/>
      <c r="AK275" s="98"/>
      <c r="AL275" s="98"/>
      <c r="AM275" s="98"/>
      <c r="AN275" s="98"/>
      <c r="AO275" s="98"/>
      <c r="AP275" s="54">
        <v>4</v>
      </c>
    </row>
    <row r="276" spans="2:44" s="1" customFormat="1" ht="8.85" customHeight="1" x14ac:dyDescent="0.15">
      <c r="B276" s="95" t="s">
        <v>1157</v>
      </c>
      <c r="C276" s="95"/>
      <c r="D276" s="105">
        <v>550419267.23000097</v>
      </c>
      <c r="E276" s="105"/>
      <c r="F276" s="105"/>
      <c r="G276" s="105"/>
      <c r="H276" s="105"/>
      <c r="I276" s="105"/>
      <c r="J276" s="105"/>
      <c r="K276" s="105"/>
      <c r="L276" s="105"/>
      <c r="M276" s="105"/>
      <c r="N276" s="105"/>
      <c r="O276" s="98">
        <v>0.15260805539161901</v>
      </c>
      <c r="P276" s="98"/>
      <c r="Q276" s="98"/>
      <c r="R276" s="98"/>
      <c r="S276" s="98"/>
      <c r="T276" s="98"/>
      <c r="U276" s="98"/>
      <c r="V276" s="98"/>
      <c r="W276" s="98"/>
      <c r="X276" s="98"/>
      <c r="Y276" s="97">
        <v>6040</v>
      </c>
      <c r="Z276" s="97"/>
      <c r="AA276" s="97"/>
      <c r="AB276" s="97"/>
      <c r="AC276" s="97"/>
      <c r="AD276" s="97"/>
      <c r="AE276" s="97"/>
      <c r="AF276" s="97"/>
      <c r="AG276" s="97"/>
      <c r="AH276" s="98">
        <v>0.12062148020929001</v>
      </c>
      <c r="AI276" s="98"/>
      <c r="AJ276" s="98"/>
      <c r="AK276" s="98"/>
      <c r="AL276" s="98"/>
      <c r="AM276" s="98"/>
      <c r="AN276" s="98"/>
      <c r="AO276" s="98"/>
      <c r="AP276" s="54">
        <v>5</v>
      </c>
    </row>
    <row r="277" spans="2:44" s="1" customFormat="1" ht="8.85" customHeight="1" x14ac:dyDescent="0.15">
      <c r="B277" s="95" t="s">
        <v>1158</v>
      </c>
      <c r="C277" s="95"/>
      <c r="D277" s="105">
        <v>135529735.13</v>
      </c>
      <c r="E277" s="105"/>
      <c r="F277" s="105"/>
      <c r="G277" s="105"/>
      <c r="H277" s="105"/>
      <c r="I277" s="105"/>
      <c r="J277" s="105"/>
      <c r="K277" s="105"/>
      <c r="L277" s="105"/>
      <c r="M277" s="105"/>
      <c r="N277" s="105"/>
      <c r="O277" s="98">
        <v>3.7576681190718199E-2</v>
      </c>
      <c r="P277" s="98"/>
      <c r="Q277" s="98"/>
      <c r="R277" s="98"/>
      <c r="S277" s="98"/>
      <c r="T277" s="98"/>
      <c r="U277" s="98"/>
      <c r="V277" s="98"/>
      <c r="W277" s="98"/>
      <c r="X277" s="98"/>
      <c r="Y277" s="97">
        <v>2383</v>
      </c>
      <c r="Z277" s="97"/>
      <c r="AA277" s="97"/>
      <c r="AB277" s="97"/>
      <c r="AC277" s="97"/>
      <c r="AD277" s="97"/>
      <c r="AE277" s="97"/>
      <c r="AF277" s="97"/>
      <c r="AG277" s="97"/>
      <c r="AH277" s="98">
        <v>4.7589567440188503E-2</v>
      </c>
      <c r="AI277" s="98"/>
      <c r="AJ277" s="98"/>
      <c r="AK277" s="98"/>
      <c r="AL277" s="98"/>
      <c r="AM277" s="98"/>
      <c r="AN277" s="98"/>
      <c r="AO277" s="98"/>
      <c r="AP277" s="54">
        <v>6</v>
      </c>
    </row>
    <row r="278" spans="2:44" s="1" customFormat="1" ht="8.85" customHeight="1" x14ac:dyDescent="0.15">
      <c r="B278" s="95" t="s">
        <v>1159</v>
      </c>
      <c r="C278" s="95"/>
      <c r="D278" s="105">
        <v>157912814.05000001</v>
      </c>
      <c r="E278" s="105"/>
      <c r="F278" s="105"/>
      <c r="G278" s="105"/>
      <c r="H278" s="105"/>
      <c r="I278" s="105"/>
      <c r="J278" s="105"/>
      <c r="K278" s="105"/>
      <c r="L278" s="105"/>
      <c r="M278" s="105"/>
      <c r="N278" s="105"/>
      <c r="O278" s="98">
        <v>4.3782565234074103E-2</v>
      </c>
      <c r="P278" s="98"/>
      <c r="Q278" s="98"/>
      <c r="R278" s="98"/>
      <c r="S278" s="98"/>
      <c r="T278" s="98"/>
      <c r="U278" s="98"/>
      <c r="V278" s="98"/>
      <c r="W278" s="98"/>
      <c r="X278" s="98"/>
      <c r="Y278" s="97">
        <v>2587</v>
      </c>
      <c r="Z278" s="97"/>
      <c r="AA278" s="97"/>
      <c r="AB278" s="97"/>
      <c r="AC278" s="97"/>
      <c r="AD278" s="97"/>
      <c r="AE278" s="97"/>
      <c r="AF278" s="97"/>
      <c r="AG278" s="97"/>
      <c r="AH278" s="98">
        <v>5.1663537963813601E-2</v>
      </c>
      <c r="AI278" s="98"/>
      <c r="AJ278" s="98"/>
      <c r="AK278" s="98"/>
      <c r="AL278" s="98"/>
      <c r="AM278" s="98"/>
      <c r="AN278" s="98"/>
      <c r="AO278" s="98"/>
      <c r="AP278" s="54">
        <v>7</v>
      </c>
    </row>
    <row r="279" spans="2:44" s="1" customFormat="1" ht="8.85" customHeight="1" x14ac:dyDescent="0.15">
      <c r="B279" s="95" t="s">
        <v>1160</v>
      </c>
      <c r="C279" s="95"/>
      <c r="D279" s="105">
        <v>184485378.28999999</v>
      </c>
      <c r="E279" s="105"/>
      <c r="F279" s="105"/>
      <c r="G279" s="105"/>
      <c r="H279" s="105"/>
      <c r="I279" s="105"/>
      <c r="J279" s="105"/>
      <c r="K279" s="105"/>
      <c r="L279" s="105"/>
      <c r="M279" s="105"/>
      <c r="N279" s="105"/>
      <c r="O279" s="98">
        <v>5.1150016914759497E-2</v>
      </c>
      <c r="P279" s="98"/>
      <c r="Q279" s="98"/>
      <c r="R279" s="98"/>
      <c r="S279" s="98"/>
      <c r="T279" s="98"/>
      <c r="U279" s="98"/>
      <c r="V279" s="98"/>
      <c r="W279" s="98"/>
      <c r="X279" s="98"/>
      <c r="Y279" s="97">
        <v>2591</v>
      </c>
      <c r="Z279" s="97"/>
      <c r="AA279" s="97"/>
      <c r="AB279" s="97"/>
      <c r="AC279" s="97"/>
      <c r="AD279" s="97"/>
      <c r="AE279" s="97"/>
      <c r="AF279" s="97"/>
      <c r="AG279" s="97"/>
      <c r="AH279" s="98">
        <v>5.17434197387866E-2</v>
      </c>
      <c r="AI279" s="98"/>
      <c r="AJ279" s="98"/>
      <c r="AK279" s="98"/>
      <c r="AL279" s="98"/>
      <c r="AM279" s="98"/>
      <c r="AN279" s="98"/>
      <c r="AO279" s="98"/>
      <c r="AP279" s="54">
        <v>8</v>
      </c>
    </row>
    <row r="280" spans="2:44" s="1" customFormat="1" ht="8.85" customHeight="1" x14ac:dyDescent="0.15">
      <c r="B280" s="95" t="s">
        <v>1161</v>
      </c>
      <c r="C280" s="95"/>
      <c r="D280" s="105">
        <v>217447629.69</v>
      </c>
      <c r="E280" s="105"/>
      <c r="F280" s="105"/>
      <c r="G280" s="105"/>
      <c r="H280" s="105"/>
      <c r="I280" s="105"/>
      <c r="J280" s="105"/>
      <c r="K280" s="105"/>
      <c r="L280" s="105"/>
      <c r="M280" s="105"/>
      <c r="N280" s="105"/>
      <c r="O280" s="98">
        <v>6.0289059435561503E-2</v>
      </c>
      <c r="P280" s="98"/>
      <c r="Q280" s="98"/>
      <c r="R280" s="98"/>
      <c r="S280" s="98"/>
      <c r="T280" s="98"/>
      <c r="U280" s="98"/>
      <c r="V280" s="98"/>
      <c r="W280" s="98"/>
      <c r="X280" s="98"/>
      <c r="Y280" s="97">
        <v>2635</v>
      </c>
      <c r="Z280" s="97"/>
      <c r="AA280" s="97"/>
      <c r="AB280" s="97"/>
      <c r="AC280" s="97"/>
      <c r="AD280" s="97"/>
      <c r="AE280" s="97"/>
      <c r="AF280" s="97"/>
      <c r="AG280" s="97"/>
      <c r="AH280" s="98">
        <v>5.2622119263490003E-2</v>
      </c>
      <c r="AI280" s="98"/>
      <c r="AJ280" s="98"/>
      <c r="AK280" s="98"/>
      <c r="AL280" s="98"/>
      <c r="AM280" s="98"/>
      <c r="AN280" s="98"/>
      <c r="AO280" s="98"/>
      <c r="AP280" s="54">
        <v>9</v>
      </c>
    </row>
    <row r="281" spans="2:44" s="1" customFormat="1" ht="8.85" customHeight="1" x14ac:dyDescent="0.15">
      <c r="B281" s="95" t="s">
        <v>1162</v>
      </c>
      <c r="C281" s="95"/>
      <c r="D281" s="105">
        <v>358482393.29000002</v>
      </c>
      <c r="E281" s="105"/>
      <c r="F281" s="105"/>
      <c r="G281" s="105"/>
      <c r="H281" s="105"/>
      <c r="I281" s="105"/>
      <c r="J281" s="105"/>
      <c r="K281" s="105"/>
      <c r="L281" s="105"/>
      <c r="M281" s="105"/>
      <c r="N281" s="105"/>
      <c r="O281" s="98">
        <v>9.9392052911658202E-2</v>
      </c>
      <c r="P281" s="98"/>
      <c r="Q281" s="98"/>
      <c r="R281" s="98"/>
      <c r="S281" s="98"/>
      <c r="T281" s="98"/>
      <c r="U281" s="98"/>
      <c r="V281" s="98"/>
      <c r="W281" s="98"/>
      <c r="X281" s="98"/>
      <c r="Y281" s="97">
        <v>3287</v>
      </c>
      <c r="Z281" s="97"/>
      <c r="AA281" s="97"/>
      <c r="AB281" s="97"/>
      <c r="AC281" s="97"/>
      <c r="AD281" s="97"/>
      <c r="AE281" s="97"/>
      <c r="AF281" s="97"/>
      <c r="AG281" s="97"/>
      <c r="AH281" s="98">
        <v>6.5642848584095498E-2</v>
      </c>
      <c r="AI281" s="98"/>
      <c r="AJ281" s="98"/>
      <c r="AK281" s="98"/>
      <c r="AL281" s="98"/>
      <c r="AM281" s="98"/>
      <c r="AN281" s="98"/>
      <c r="AO281" s="98"/>
      <c r="AP281" s="54">
        <v>10</v>
      </c>
    </row>
    <row r="282" spans="2:44" s="1" customFormat="1" ht="8.85" customHeight="1" x14ac:dyDescent="0.15">
      <c r="B282" s="95" t="s">
        <v>1163</v>
      </c>
      <c r="C282" s="95"/>
      <c r="D282" s="105">
        <v>563067183.12000096</v>
      </c>
      <c r="E282" s="105"/>
      <c r="F282" s="105"/>
      <c r="G282" s="105"/>
      <c r="H282" s="105"/>
      <c r="I282" s="105"/>
      <c r="J282" s="105"/>
      <c r="K282" s="105"/>
      <c r="L282" s="105"/>
      <c r="M282" s="105"/>
      <c r="N282" s="105"/>
      <c r="O282" s="98">
        <v>0.15611478919191499</v>
      </c>
      <c r="P282" s="98"/>
      <c r="Q282" s="98"/>
      <c r="R282" s="98"/>
      <c r="S282" s="98"/>
      <c r="T282" s="98"/>
      <c r="U282" s="98"/>
      <c r="V282" s="98"/>
      <c r="W282" s="98"/>
      <c r="X282" s="98"/>
      <c r="Y282" s="97">
        <v>6120</v>
      </c>
      <c r="Z282" s="97"/>
      <c r="AA282" s="97"/>
      <c r="AB282" s="97"/>
      <c r="AC282" s="97"/>
      <c r="AD282" s="97"/>
      <c r="AE282" s="97"/>
      <c r="AF282" s="97"/>
      <c r="AG282" s="97"/>
      <c r="AH282" s="98">
        <v>0.12221911570875101</v>
      </c>
      <c r="AI282" s="98"/>
      <c r="AJ282" s="98"/>
      <c r="AK282" s="98"/>
      <c r="AL282" s="98"/>
      <c r="AM282" s="98"/>
      <c r="AN282" s="98"/>
      <c r="AO282" s="98"/>
      <c r="AP282" s="54">
        <v>11</v>
      </c>
    </row>
    <row r="283" spans="2:44" s="1" customFormat="1" ht="8.85" customHeight="1" x14ac:dyDescent="0.15">
      <c r="B283" s="95" t="s">
        <v>1164</v>
      </c>
      <c r="C283" s="95"/>
      <c r="D283" s="105">
        <v>263546430.88999999</v>
      </c>
      <c r="E283" s="105"/>
      <c r="F283" s="105"/>
      <c r="G283" s="105"/>
      <c r="H283" s="105"/>
      <c r="I283" s="105"/>
      <c r="J283" s="105"/>
      <c r="K283" s="105"/>
      <c r="L283" s="105"/>
      <c r="M283" s="105"/>
      <c r="N283" s="105"/>
      <c r="O283" s="98">
        <v>7.30703133375568E-2</v>
      </c>
      <c r="P283" s="98"/>
      <c r="Q283" s="98"/>
      <c r="R283" s="98"/>
      <c r="S283" s="98"/>
      <c r="T283" s="98"/>
      <c r="U283" s="98"/>
      <c r="V283" s="98"/>
      <c r="W283" s="98"/>
      <c r="X283" s="98"/>
      <c r="Y283" s="97">
        <v>2337</v>
      </c>
      <c r="Z283" s="97"/>
      <c r="AA283" s="97"/>
      <c r="AB283" s="97"/>
      <c r="AC283" s="97"/>
      <c r="AD283" s="97"/>
      <c r="AE283" s="97"/>
      <c r="AF283" s="97"/>
      <c r="AG283" s="97"/>
      <c r="AH283" s="98">
        <v>4.6670927027998597E-2</v>
      </c>
      <c r="AI283" s="98"/>
      <c r="AJ283" s="98"/>
      <c r="AK283" s="98"/>
      <c r="AL283" s="98"/>
      <c r="AM283" s="98"/>
      <c r="AN283" s="98"/>
      <c r="AO283" s="98"/>
      <c r="AP283" s="54">
        <v>12</v>
      </c>
    </row>
    <row r="284" spans="2:44" s="1" customFormat="1" ht="8.85" customHeight="1" x14ac:dyDescent="0.15">
      <c r="B284" s="95" t="s">
        <v>1165</v>
      </c>
      <c r="C284" s="95"/>
      <c r="D284" s="105">
        <v>123131342.58</v>
      </c>
      <c r="E284" s="105"/>
      <c r="F284" s="105"/>
      <c r="G284" s="105"/>
      <c r="H284" s="105"/>
      <c r="I284" s="105"/>
      <c r="J284" s="105"/>
      <c r="K284" s="105"/>
      <c r="L284" s="105"/>
      <c r="M284" s="105"/>
      <c r="N284" s="105"/>
      <c r="O284" s="98">
        <v>3.41391296919136E-2</v>
      </c>
      <c r="P284" s="98"/>
      <c r="Q284" s="98"/>
      <c r="R284" s="98"/>
      <c r="S284" s="98"/>
      <c r="T284" s="98"/>
      <c r="U284" s="98"/>
      <c r="V284" s="98"/>
      <c r="W284" s="98"/>
      <c r="X284" s="98"/>
      <c r="Y284" s="97">
        <v>1083</v>
      </c>
      <c r="Z284" s="97"/>
      <c r="AA284" s="97"/>
      <c r="AB284" s="97"/>
      <c r="AC284" s="97"/>
      <c r="AD284" s="97"/>
      <c r="AE284" s="97"/>
      <c r="AF284" s="97"/>
      <c r="AG284" s="97"/>
      <c r="AH284" s="98">
        <v>2.1627990573950599E-2</v>
      </c>
      <c r="AI284" s="98"/>
      <c r="AJ284" s="98"/>
      <c r="AK284" s="98"/>
      <c r="AL284" s="98"/>
      <c r="AM284" s="98"/>
      <c r="AN284" s="98"/>
      <c r="AO284" s="98"/>
      <c r="AP284" s="54">
        <v>13</v>
      </c>
    </row>
    <row r="285" spans="2:44" s="1" customFormat="1" ht="8.85" customHeight="1" x14ac:dyDescent="0.15">
      <c r="B285" s="95" t="s">
        <v>1166</v>
      </c>
      <c r="C285" s="95"/>
      <c r="D285" s="105">
        <v>285347318.27999997</v>
      </c>
      <c r="E285" s="105"/>
      <c r="F285" s="105"/>
      <c r="G285" s="105"/>
      <c r="H285" s="105"/>
      <c r="I285" s="105"/>
      <c r="J285" s="105"/>
      <c r="K285" s="105"/>
      <c r="L285" s="105"/>
      <c r="M285" s="105"/>
      <c r="N285" s="105"/>
      <c r="O285" s="98">
        <v>7.91147802166738E-2</v>
      </c>
      <c r="P285" s="98"/>
      <c r="Q285" s="98"/>
      <c r="R285" s="98"/>
      <c r="S285" s="98"/>
      <c r="T285" s="98"/>
      <c r="U285" s="98"/>
      <c r="V285" s="98"/>
      <c r="W285" s="98"/>
      <c r="X285" s="98"/>
      <c r="Y285" s="97">
        <v>1939</v>
      </c>
      <c r="Z285" s="97"/>
      <c r="AA285" s="97"/>
      <c r="AB285" s="97"/>
      <c r="AC285" s="97"/>
      <c r="AD285" s="97"/>
      <c r="AE285" s="97"/>
      <c r="AF285" s="97"/>
      <c r="AG285" s="97"/>
      <c r="AH285" s="98">
        <v>3.8722690418181098E-2</v>
      </c>
      <c r="AI285" s="98"/>
      <c r="AJ285" s="98"/>
      <c r="AK285" s="98"/>
      <c r="AL285" s="98"/>
      <c r="AM285" s="98"/>
      <c r="AN285" s="98"/>
      <c r="AO285" s="98"/>
      <c r="AP285" s="54">
        <v>14</v>
      </c>
    </row>
    <row r="286" spans="2:44" s="1" customFormat="1" ht="8.85" customHeight="1" x14ac:dyDescent="0.15">
      <c r="B286" s="101"/>
      <c r="C286" s="101"/>
      <c r="D286" s="106">
        <v>3606751071.02</v>
      </c>
      <c r="E286" s="106"/>
      <c r="F286" s="106"/>
      <c r="G286" s="106"/>
      <c r="H286" s="106"/>
      <c r="I286" s="106"/>
      <c r="J286" s="106"/>
      <c r="K286" s="106"/>
      <c r="L286" s="106"/>
      <c r="M286" s="106"/>
      <c r="N286" s="106"/>
      <c r="O286" s="100">
        <v>1</v>
      </c>
      <c r="P286" s="100"/>
      <c r="Q286" s="100"/>
      <c r="R286" s="100"/>
      <c r="S286" s="100"/>
      <c r="T286" s="100"/>
      <c r="U286" s="100"/>
      <c r="V286" s="100"/>
      <c r="W286" s="100"/>
      <c r="X286" s="100"/>
      <c r="Y286" s="99">
        <v>50074</v>
      </c>
      <c r="Z286" s="99"/>
      <c r="AA286" s="99"/>
      <c r="AB286" s="99"/>
      <c r="AC286" s="99"/>
      <c r="AD286" s="99"/>
      <c r="AE286" s="99"/>
      <c r="AF286" s="99"/>
      <c r="AG286" s="99"/>
      <c r="AH286" s="100">
        <v>1</v>
      </c>
      <c r="AI286" s="100"/>
      <c r="AJ286" s="100"/>
      <c r="AK286" s="100"/>
      <c r="AL286" s="100"/>
      <c r="AM286" s="100"/>
      <c r="AN286" s="100"/>
      <c r="AO286" s="100"/>
      <c r="AP286" s="55"/>
    </row>
    <row r="287" spans="2:44" s="1" customFormat="1" ht="7.2" customHeight="1" x14ac:dyDescent="0.15"/>
    <row r="288" spans="2:44" s="1" customFormat="1" ht="15.3" customHeight="1" x14ac:dyDescent="0.15">
      <c r="B288" s="86" t="s">
        <v>1186</v>
      </c>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row>
    <row r="289" spans="2:41" s="1" customFormat="1" ht="6.3" customHeight="1" x14ac:dyDescent="0.15"/>
    <row r="290" spans="2:41" s="1" customFormat="1" ht="8.5500000000000007" customHeight="1" x14ac:dyDescent="0.15">
      <c r="B290" s="84" t="s">
        <v>1060</v>
      </c>
      <c r="C290" s="84"/>
      <c r="D290" s="84" t="s">
        <v>1057</v>
      </c>
      <c r="E290" s="84"/>
      <c r="F290" s="84"/>
      <c r="G290" s="84"/>
      <c r="H290" s="84"/>
      <c r="I290" s="84"/>
      <c r="J290" s="84"/>
      <c r="K290" s="84"/>
      <c r="L290" s="84"/>
      <c r="M290" s="84"/>
      <c r="N290" s="84"/>
      <c r="O290" s="84" t="s">
        <v>1058</v>
      </c>
      <c r="P290" s="84"/>
      <c r="Q290" s="84"/>
      <c r="R290" s="84"/>
      <c r="S290" s="84"/>
      <c r="T290" s="84"/>
      <c r="U290" s="84"/>
      <c r="V290" s="84"/>
      <c r="W290" s="84"/>
      <c r="X290" s="84"/>
      <c r="Y290" s="84" t="s">
        <v>1059</v>
      </c>
      <c r="Z290" s="84"/>
      <c r="AA290" s="84"/>
      <c r="AB290" s="84"/>
      <c r="AC290" s="84"/>
      <c r="AD290" s="84"/>
      <c r="AE290" s="84"/>
      <c r="AF290" s="84"/>
      <c r="AG290" s="84"/>
      <c r="AH290" s="84" t="s">
        <v>1058</v>
      </c>
      <c r="AI290" s="84"/>
      <c r="AJ290" s="84"/>
      <c r="AK290" s="84"/>
      <c r="AL290" s="84"/>
      <c r="AM290" s="84"/>
      <c r="AN290" s="84"/>
      <c r="AO290" s="84"/>
    </row>
    <row r="291" spans="2:41" s="1" customFormat="1" ht="8.5500000000000007" customHeight="1" x14ac:dyDescent="0.15">
      <c r="B291" s="95" t="s">
        <v>1167</v>
      </c>
      <c r="C291" s="95"/>
      <c r="D291" s="105">
        <v>71415028.290000096</v>
      </c>
      <c r="E291" s="105"/>
      <c r="F291" s="105"/>
      <c r="G291" s="105"/>
      <c r="H291" s="105"/>
      <c r="I291" s="105"/>
      <c r="J291" s="105"/>
      <c r="K291" s="105"/>
      <c r="L291" s="105"/>
      <c r="M291" s="105"/>
      <c r="N291" s="105"/>
      <c r="O291" s="98">
        <v>1.9800376262120001E-2</v>
      </c>
      <c r="P291" s="98"/>
      <c r="Q291" s="98"/>
      <c r="R291" s="98"/>
      <c r="S291" s="98"/>
      <c r="T291" s="98"/>
      <c r="U291" s="98"/>
      <c r="V291" s="98"/>
      <c r="W291" s="98"/>
      <c r="X291" s="98"/>
      <c r="Y291" s="97">
        <v>4333</v>
      </c>
      <c r="Z291" s="97"/>
      <c r="AA291" s="97"/>
      <c r="AB291" s="97"/>
      <c r="AC291" s="97"/>
      <c r="AD291" s="97"/>
      <c r="AE291" s="97"/>
      <c r="AF291" s="97"/>
      <c r="AG291" s="97"/>
      <c r="AH291" s="98">
        <v>8.65319327395455E-2</v>
      </c>
      <c r="AI291" s="98"/>
      <c r="AJ291" s="98"/>
      <c r="AK291" s="98"/>
      <c r="AL291" s="98"/>
      <c r="AM291" s="98"/>
      <c r="AN291" s="98"/>
      <c r="AO291" s="98"/>
    </row>
    <row r="292" spans="2:41" s="1" customFormat="1" ht="8.5500000000000007" customHeight="1" x14ac:dyDescent="0.15">
      <c r="B292" s="95" t="s">
        <v>1062</v>
      </c>
      <c r="C292" s="95"/>
      <c r="D292" s="105">
        <v>127633288.62</v>
      </c>
      <c r="E292" s="105"/>
      <c r="F292" s="105"/>
      <c r="G292" s="105"/>
      <c r="H292" s="105"/>
      <c r="I292" s="105"/>
      <c r="J292" s="105"/>
      <c r="K292" s="105"/>
      <c r="L292" s="105"/>
      <c r="M292" s="105"/>
      <c r="N292" s="105"/>
      <c r="O292" s="98">
        <v>3.5387329512570197E-2</v>
      </c>
      <c r="P292" s="98"/>
      <c r="Q292" s="98"/>
      <c r="R292" s="98"/>
      <c r="S292" s="98"/>
      <c r="T292" s="98"/>
      <c r="U292" s="98"/>
      <c r="V292" s="98"/>
      <c r="W292" s="98"/>
      <c r="X292" s="98"/>
      <c r="Y292" s="97">
        <v>5288</v>
      </c>
      <c r="Z292" s="97"/>
      <c r="AA292" s="97"/>
      <c r="AB292" s="97"/>
      <c r="AC292" s="97"/>
      <c r="AD292" s="97"/>
      <c r="AE292" s="97"/>
      <c r="AF292" s="97"/>
      <c r="AG292" s="97"/>
      <c r="AH292" s="98">
        <v>0.10560370651435901</v>
      </c>
      <c r="AI292" s="98"/>
      <c r="AJ292" s="98"/>
      <c r="AK292" s="98"/>
      <c r="AL292" s="98"/>
      <c r="AM292" s="98"/>
      <c r="AN292" s="98"/>
      <c r="AO292" s="98"/>
    </row>
    <row r="293" spans="2:41" s="1" customFormat="1" ht="8.5500000000000007" customHeight="1" x14ac:dyDescent="0.15">
      <c r="B293" s="95" t="s">
        <v>1063</v>
      </c>
      <c r="C293" s="95"/>
      <c r="D293" s="105">
        <v>168156462.28999999</v>
      </c>
      <c r="E293" s="105"/>
      <c r="F293" s="105"/>
      <c r="G293" s="105"/>
      <c r="H293" s="105"/>
      <c r="I293" s="105"/>
      <c r="J293" s="105"/>
      <c r="K293" s="105"/>
      <c r="L293" s="105"/>
      <c r="M293" s="105"/>
      <c r="N293" s="105"/>
      <c r="O293" s="98">
        <v>4.6622696986527698E-2</v>
      </c>
      <c r="P293" s="98"/>
      <c r="Q293" s="98"/>
      <c r="R293" s="98"/>
      <c r="S293" s="98"/>
      <c r="T293" s="98"/>
      <c r="U293" s="98"/>
      <c r="V293" s="98"/>
      <c r="W293" s="98"/>
      <c r="X293" s="98"/>
      <c r="Y293" s="97">
        <v>4599</v>
      </c>
      <c r="Z293" s="97"/>
      <c r="AA293" s="97"/>
      <c r="AB293" s="97"/>
      <c r="AC293" s="97"/>
      <c r="AD293" s="97"/>
      <c r="AE293" s="97"/>
      <c r="AF293" s="97"/>
      <c r="AG293" s="97"/>
      <c r="AH293" s="98">
        <v>9.1844070775252598E-2</v>
      </c>
      <c r="AI293" s="98"/>
      <c r="AJ293" s="98"/>
      <c r="AK293" s="98"/>
      <c r="AL293" s="98"/>
      <c r="AM293" s="98"/>
      <c r="AN293" s="98"/>
      <c r="AO293" s="98"/>
    </row>
    <row r="294" spans="2:41" s="1" customFormat="1" ht="8.5500000000000007" customHeight="1" x14ac:dyDescent="0.15">
      <c r="B294" s="95" t="s">
        <v>1064</v>
      </c>
      <c r="C294" s="95"/>
      <c r="D294" s="105">
        <v>213769004.77000001</v>
      </c>
      <c r="E294" s="105"/>
      <c r="F294" s="105"/>
      <c r="G294" s="105"/>
      <c r="H294" s="105"/>
      <c r="I294" s="105"/>
      <c r="J294" s="105"/>
      <c r="K294" s="105"/>
      <c r="L294" s="105"/>
      <c r="M294" s="105"/>
      <c r="N294" s="105"/>
      <c r="O294" s="98">
        <v>5.9269131847667397E-2</v>
      </c>
      <c r="P294" s="98"/>
      <c r="Q294" s="98"/>
      <c r="R294" s="98"/>
      <c r="S294" s="98"/>
      <c r="T294" s="98"/>
      <c r="U294" s="98"/>
      <c r="V294" s="98"/>
      <c r="W294" s="98"/>
      <c r="X294" s="98"/>
      <c r="Y294" s="97">
        <v>4406</v>
      </c>
      <c r="Z294" s="97"/>
      <c r="AA294" s="97"/>
      <c r="AB294" s="97"/>
      <c r="AC294" s="97"/>
      <c r="AD294" s="97"/>
      <c r="AE294" s="97"/>
      <c r="AF294" s="97"/>
      <c r="AG294" s="97"/>
      <c r="AH294" s="98">
        <v>8.7989775132803497E-2</v>
      </c>
      <c r="AI294" s="98"/>
      <c r="AJ294" s="98"/>
      <c r="AK294" s="98"/>
      <c r="AL294" s="98"/>
      <c r="AM294" s="98"/>
      <c r="AN294" s="98"/>
      <c r="AO294" s="98"/>
    </row>
    <row r="295" spans="2:41" s="1" customFormat="1" ht="8.5500000000000007" customHeight="1" x14ac:dyDescent="0.15">
      <c r="B295" s="95" t="s">
        <v>1065</v>
      </c>
      <c r="C295" s="95"/>
      <c r="D295" s="105">
        <v>220089675.80000001</v>
      </c>
      <c r="E295" s="105"/>
      <c r="F295" s="105"/>
      <c r="G295" s="105"/>
      <c r="H295" s="105"/>
      <c r="I295" s="105"/>
      <c r="J295" s="105"/>
      <c r="K295" s="105"/>
      <c r="L295" s="105"/>
      <c r="M295" s="105"/>
      <c r="N295" s="105"/>
      <c r="O295" s="98">
        <v>6.1021587424872702E-2</v>
      </c>
      <c r="P295" s="98"/>
      <c r="Q295" s="98"/>
      <c r="R295" s="98"/>
      <c r="S295" s="98"/>
      <c r="T295" s="98"/>
      <c r="U295" s="98"/>
      <c r="V295" s="98"/>
      <c r="W295" s="98"/>
      <c r="X295" s="98"/>
      <c r="Y295" s="97">
        <v>3612</v>
      </c>
      <c r="Z295" s="97"/>
      <c r="AA295" s="97"/>
      <c r="AB295" s="97"/>
      <c r="AC295" s="97"/>
      <c r="AD295" s="97"/>
      <c r="AE295" s="97"/>
      <c r="AF295" s="97"/>
      <c r="AG295" s="97"/>
      <c r="AH295" s="98">
        <v>7.2133242800655001E-2</v>
      </c>
      <c r="AI295" s="98"/>
      <c r="AJ295" s="98"/>
      <c r="AK295" s="98"/>
      <c r="AL295" s="98"/>
      <c r="AM295" s="98"/>
      <c r="AN295" s="98"/>
      <c r="AO295" s="98"/>
    </row>
    <row r="296" spans="2:41" s="1" customFormat="1" ht="8.5500000000000007" customHeight="1" x14ac:dyDescent="0.15">
      <c r="B296" s="95" t="s">
        <v>1066</v>
      </c>
      <c r="C296" s="95"/>
      <c r="D296" s="105">
        <v>282281090.81999999</v>
      </c>
      <c r="E296" s="105"/>
      <c r="F296" s="105"/>
      <c r="G296" s="105"/>
      <c r="H296" s="105"/>
      <c r="I296" s="105"/>
      <c r="J296" s="105"/>
      <c r="K296" s="105"/>
      <c r="L296" s="105"/>
      <c r="M296" s="105"/>
      <c r="N296" s="105"/>
      <c r="O296" s="98">
        <v>7.8264644623830301E-2</v>
      </c>
      <c r="P296" s="98"/>
      <c r="Q296" s="98"/>
      <c r="R296" s="98"/>
      <c r="S296" s="98"/>
      <c r="T296" s="98"/>
      <c r="U296" s="98"/>
      <c r="V296" s="98"/>
      <c r="W296" s="98"/>
      <c r="X296" s="98"/>
      <c r="Y296" s="97">
        <v>4196</v>
      </c>
      <c r="Z296" s="97"/>
      <c r="AA296" s="97"/>
      <c r="AB296" s="97"/>
      <c r="AC296" s="97"/>
      <c r="AD296" s="97"/>
      <c r="AE296" s="97"/>
      <c r="AF296" s="97"/>
      <c r="AG296" s="97"/>
      <c r="AH296" s="98">
        <v>8.3795981946718903E-2</v>
      </c>
      <c r="AI296" s="98"/>
      <c r="AJ296" s="98"/>
      <c r="AK296" s="98"/>
      <c r="AL296" s="98"/>
      <c r="AM296" s="98"/>
      <c r="AN296" s="98"/>
      <c r="AO296" s="98"/>
    </row>
    <row r="297" spans="2:41" s="1" customFormat="1" ht="8.5500000000000007" customHeight="1" x14ac:dyDescent="0.15">
      <c r="B297" s="95" t="s">
        <v>1067</v>
      </c>
      <c r="C297" s="95"/>
      <c r="D297" s="105">
        <v>352181928.75</v>
      </c>
      <c r="E297" s="105"/>
      <c r="F297" s="105"/>
      <c r="G297" s="105"/>
      <c r="H297" s="105"/>
      <c r="I297" s="105"/>
      <c r="J297" s="105"/>
      <c r="K297" s="105"/>
      <c r="L297" s="105"/>
      <c r="M297" s="105"/>
      <c r="N297" s="105"/>
      <c r="O297" s="98">
        <v>9.7645199742160793E-2</v>
      </c>
      <c r="P297" s="98"/>
      <c r="Q297" s="98"/>
      <c r="R297" s="98"/>
      <c r="S297" s="98"/>
      <c r="T297" s="98"/>
      <c r="U297" s="98"/>
      <c r="V297" s="98"/>
      <c r="W297" s="98"/>
      <c r="X297" s="98"/>
      <c r="Y297" s="97">
        <v>4377</v>
      </c>
      <c r="Z297" s="97"/>
      <c r="AA297" s="97"/>
      <c r="AB297" s="97"/>
      <c r="AC297" s="97"/>
      <c r="AD297" s="97"/>
      <c r="AE297" s="97"/>
      <c r="AF297" s="97"/>
      <c r="AG297" s="97"/>
      <c r="AH297" s="98">
        <v>8.7410632264248903E-2</v>
      </c>
      <c r="AI297" s="98"/>
      <c r="AJ297" s="98"/>
      <c r="AK297" s="98"/>
      <c r="AL297" s="98"/>
      <c r="AM297" s="98"/>
      <c r="AN297" s="98"/>
      <c r="AO297" s="98"/>
    </row>
    <row r="298" spans="2:41" s="1" customFormat="1" ht="8.5500000000000007" customHeight="1" x14ac:dyDescent="0.15">
      <c r="B298" s="95" t="s">
        <v>1068</v>
      </c>
      <c r="C298" s="95"/>
      <c r="D298" s="105">
        <v>271982143.27999997</v>
      </c>
      <c r="E298" s="105"/>
      <c r="F298" s="105"/>
      <c r="G298" s="105"/>
      <c r="H298" s="105"/>
      <c r="I298" s="105"/>
      <c r="J298" s="105"/>
      <c r="K298" s="105"/>
      <c r="L298" s="105"/>
      <c r="M298" s="105"/>
      <c r="N298" s="105"/>
      <c r="O298" s="98">
        <v>7.5409180707079498E-2</v>
      </c>
      <c r="P298" s="98"/>
      <c r="Q298" s="98"/>
      <c r="R298" s="98"/>
      <c r="S298" s="98"/>
      <c r="T298" s="98"/>
      <c r="U298" s="98"/>
      <c r="V298" s="98"/>
      <c r="W298" s="98"/>
      <c r="X298" s="98"/>
      <c r="Y298" s="97">
        <v>3054</v>
      </c>
      <c r="Z298" s="97"/>
      <c r="AA298" s="97"/>
      <c r="AB298" s="97"/>
      <c r="AC298" s="97"/>
      <c r="AD298" s="97"/>
      <c r="AE298" s="97"/>
      <c r="AF298" s="97"/>
      <c r="AG298" s="97"/>
      <c r="AH298" s="98">
        <v>6.0989735191916E-2</v>
      </c>
      <c r="AI298" s="98"/>
      <c r="AJ298" s="98"/>
      <c r="AK298" s="98"/>
      <c r="AL298" s="98"/>
      <c r="AM298" s="98"/>
      <c r="AN298" s="98"/>
      <c r="AO298" s="98"/>
    </row>
    <row r="299" spans="2:41" s="1" customFormat="1" ht="8.5500000000000007" customHeight="1" x14ac:dyDescent="0.15">
      <c r="B299" s="95" t="s">
        <v>1069</v>
      </c>
      <c r="C299" s="95"/>
      <c r="D299" s="105">
        <v>436396546.29000002</v>
      </c>
      <c r="E299" s="105"/>
      <c r="F299" s="105"/>
      <c r="G299" s="105"/>
      <c r="H299" s="105"/>
      <c r="I299" s="105"/>
      <c r="J299" s="105"/>
      <c r="K299" s="105"/>
      <c r="L299" s="105"/>
      <c r="M299" s="105"/>
      <c r="N299" s="105"/>
      <c r="O299" s="98">
        <v>0.120994362432278</v>
      </c>
      <c r="P299" s="98"/>
      <c r="Q299" s="98"/>
      <c r="R299" s="98"/>
      <c r="S299" s="98"/>
      <c r="T299" s="98"/>
      <c r="U299" s="98"/>
      <c r="V299" s="98"/>
      <c r="W299" s="98"/>
      <c r="X299" s="98"/>
      <c r="Y299" s="97">
        <v>4644</v>
      </c>
      <c r="Z299" s="97"/>
      <c r="AA299" s="97"/>
      <c r="AB299" s="97"/>
      <c r="AC299" s="97"/>
      <c r="AD299" s="97"/>
      <c r="AE299" s="97"/>
      <c r="AF299" s="97"/>
      <c r="AG299" s="97"/>
      <c r="AH299" s="98">
        <v>9.2742740743699301E-2</v>
      </c>
      <c r="AI299" s="98"/>
      <c r="AJ299" s="98"/>
      <c r="AK299" s="98"/>
      <c r="AL299" s="98"/>
      <c r="AM299" s="98"/>
      <c r="AN299" s="98"/>
      <c r="AO299" s="98"/>
    </row>
    <row r="300" spans="2:41" s="1" customFormat="1" ht="8.5500000000000007" customHeight="1" x14ac:dyDescent="0.15">
      <c r="B300" s="95" t="s">
        <v>1070</v>
      </c>
      <c r="C300" s="95"/>
      <c r="D300" s="105">
        <v>422644887.07999998</v>
      </c>
      <c r="E300" s="105"/>
      <c r="F300" s="105"/>
      <c r="G300" s="105"/>
      <c r="H300" s="105"/>
      <c r="I300" s="105"/>
      <c r="J300" s="105"/>
      <c r="K300" s="105"/>
      <c r="L300" s="105"/>
      <c r="M300" s="105"/>
      <c r="N300" s="105"/>
      <c r="O300" s="98">
        <v>0.117181607146643</v>
      </c>
      <c r="P300" s="98"/>
      <c r="Q300" s="98"/>
      <c r="R300" s="98"/>
      <c r="S300" s="98"/>
      <c r="T300" s="98"/>
      <c r="U300" s="98"/>
      <c r="V300" s="98"/>
      <c r="W300" s="98"/>
      <c r="X300" s="98"/>
      <c r="Y300" s="97">
        <v>3985</v>
      </c>
      <c r="Z300" s="97"/>
      <c r="AA300" s="97"/>
      <c r="AB300" s="97"/>
      <c r="AC300" s="97"/>
      <c r="AD300" s="97"/>
      <c r="AE300" s="97"/>
      <c r="AF300" s="97"/>
      <c r="AG300" s="97"/>
      <c r="AH300" s="98">
        <v>7.9582218316890996E-2</v>
      </c>
      <c r="AI300" s="98"/>
      <c r="AJ300" s="98"/>
      <c r="AK300" s="98"/>
      <c r="AL300" s="98"/>
      <c r="AM300" s="98"/>
      <c r="AN300" s="98"/>
      <c r="AO300" s="98"/>
    </row>
    <row r="301" spans="2:41" s="1" customFormat="1" ht="8.5500000000000007" customHeight="1" x14ac:dyDescent="0.15">
      <c r="B301" s="95" t="s">
        <v>1071</v>
      </c>
      <c r="C301" s="95"/>
      <c r="D301" s="105">
        <v>276622501.31</v>
      </c>
      <c r="E301" s="105"/>
      <c r="F301" s="105"/>
      <c r="G301" s="105"/>
      <c r="H301" s="105"/>
      <c r="I301" s="105"/>
      <c r="J301" s="105"/>
      <c r="K301" s="105"/>
      <c r="L301" s="105"/>
      <c r="M301" s="105"/>
      <c r="N301" s="105"/>
      <c r="O301" s="98">
        <v>7.6695756336677301E-2</v>
      </c>
      <c r="P301" s="98"/>
      <c r="Q301" s="98"/>
      <c r="R301" s="98"/>
      <c r="S301" s="98"/>
      <c r="T301" s="98"/>
      <c r="U301" s="98"/>
      <c r="V301" s="98"/>
      <c r="W301" s="98"/>
      <c r="X301" s="98"/>
      <c r="Y301" s="97">
        <v>2483</v>
      </c>
      <c r="Z301" s="97"/>
      <c r="AA301" s="97"/>
      <c r="AB301" s="97"/>
      <c r="AC301" s="97"/>
      <c r="AD301" s="97"/>
      <c r="AE301" s="97"/>
      <c r="AF301" s="97"/>
      <c r="AG301" s="97"/>
      <c r="AH301" s="98">
        <v>4.95866118145145E-2</v>
      </c>
      <c r="AI301" s="98"/>
      <c r="AJ301" s="98"/>
      <c r="AK301" s="98"/>
      <c r="AL301" s="98"/>
      <c r="AM301" s="98"/>
      <c r="AN301" s="98"/>
      <c r="AO301" s="98"/>
    </row>
    <row r="302" spans="2:41" s="1" customFormat="1" ht="8.5500000000000007" customHeight="1" x14ac:dyDescent="0.15">
      <c r="B302" s="95" t="s">
        <v>1072</v>
      </c>
      <c r="C302" s="95"/>
      <c r="D302" s="105">
        <v>448009158.98000097</v>
      </c>
      <c r="E302" s="105"/>
      <c r="F302" s="105"/>
      <c r="G302" s="105"/>
      <c r="H302" s="105"/>
      <c r="I302" s="105"/>
      <c r="J302" s="105"/>
      <c r="K302" s="105"/>
      <c r="L302" s="105"/>
      <c r="M302" s="105"/>
      <c r="N302" s="105"/>
      <c r="O302" s="98">
        <v>0.12421405030686</v>
      </c>
      <c r="P302" s="98"/>
      <c r="Q302" s="98"/>
      <c r="R302" s="98"/>
      <c r="S302" s="98"/>
      <c r="T302" s="98"/>
      <c r="U302" s="98"/>
      <c r="V302" s="98"/>
      <c r="W302" s="98"/>
      <c r="X302" s="98"/>
      <c r="Y302" s="97">
        <v>3117</v>
      </c>
      <c r="Z302" s="97"/>
      <c r="AA302" s="97"/>
      <c r="AB302" s="97"/>
      <c r="AC302" s="97"/>
      <c r="AD302" s="97"/>
      <c r="AE302" s="97"/>
      <c r="AF302" s="97"/>
      <c r="AG302" s="97"/>
      <c r="AH302" s="98">
        <v>6.2247873147741301E-2</v>
      </c>
      <c r="AI302" s="98"/>
      <c r="AJ302" s="98"/>
      <c r="AK302" s="98"/>
      <c r="AL302" s="98"/>
      <c r="AM302" s="98"/>
      <c r="AN302" s="98"/>
      <c r="AO302" s="98"/>
    </row>
    <row r="303" spans="2:41" s="1" customFormat="1" ht="8.5500000000000007" customHeight="1" x14ac:dyDescent="0.15">
      <c r="B303" s="95" t="s">
        <v>1073</v>
      </c>
      <c r="C303" s="95"/>
      <c r="D303" s="105">
        <v>167869608.38</v>
      </c>
      <c r="E303" s="105"/>
      <c r="F303" s="105"/>
      <c r="G303" s="105"/>
      <c r="H303" s="105"/>
      <c r="I303" s="105"/>
      <c r="J303" s="105"/>
      <c r="K303" s="105"/>
      <c r="L303" s="105"/>
      <c r="M303" s="105"/>
      <c r="N303" s="105"/>
      <c r="O303" s="98">
        <v>4.6543164491949798E-2</v>
      </c>
      <c r="P303" s="98"/>
      <c r="Q303" s="98"/>
      <c r="R303" s="98"/>
      <c r="S303" s="98"/>
      <c r="T303" s="98"/>
      <c r="U303" s="98"/>
      <c r="V303" s="98"/>
      <c r="W303" s="98"/>
      <c r="X303" s="98"/>
      <c r="Y303" s="97">
        <v>1092</v>
      </c>
      <c r="Z303" s="97"/>
      <c r="AA303" s="97"/>
      <c r="AB303" s="97"/>
      <c r="AC303" s="97"/>
      <c r="AD303" s="97"/>
      <c r="AE303" s="97"/>
      <c r="AF303" s="97"/>
      <c r="AG303" s="97"/>
      <c r="AH303" s="98">
        <v>2.1807724567639901E-2</v>
      </c>
      <c r="AI303" s="98"/>
      <c r="AJ303" s="98"/>
      <c r="AK303" s="98"/>
      <c r="AL303" s="98"/>
      <c r="AM303" s="98"/>
      <c r="AN303" s="98"/>
      <c r="AO303" s="98"/>
    </row>
    <row r="304" spans="2:41" s="1" customFormat="1" ht="8.5500000000000007" customHeight="1" x14ac:dyDescent="0.15">
      <c r="B304" s="95" t="s">
        <v>1074</v>
      </c>
      <c r="C304" s="95"/>
      <c r="D304" s="105">
        <v>104531744.23999999</v>
      </c>
      <c r="E304" s="105"/>
      <c r="F304" s="105"/>
      <c r="G304" s="105"/>
      <c r="H304" s="105"/>
      <c r="I304" s="105"/>
      <c r="J304" s="105"/>
      <c r="K304" s="105"/>
      <c r="L304" s="105"/>
      <c r="M304" s="105"/>
      <c r="N304" s="105"/>
      <c r="O304" s="98">
        <v>2.8982245289924598E-2</v>
      </c>
      <c r="P304" s="98"/>
      <c r="Q304" s="98"/>
      <c r="R304" s="98"/>
      <c r="S304" s="98"/>
      <c r="T304" s="98"/>
      <c r="U304" s="98"/>
      <c r="V304" s="98"/>
      <c r="W304" s="98"/>
      <c r="X304" s="98"/>
      <c r="Y304" s="97">
        <v>626</v>
      </c>
      <c r="Z304" s="97"/>
      <c r="AA304" s="97"/>
      <c r="AB304" s="97"/>
      <c r="AC304" s="97"/>
      <c r="AD304" s="97"/>
      <c r="AE304" s="97"/>
      <c r="AF304" s="97"/>
      <c r="AG304" s="97"/>
      <c r="AH304" s="98">
        <v>1.2501497783280699E-2</v>
      </c>
      <c r="AI304" s="98"/>
      <c r="AJ304" s="98"/>
      <c r="AK304" s="98"/>
      <c r="AL304" s="98"/>
      <c r="AM304" s="98"/>
      <c r="AN304" s="98"/>
      <c r="AO304" s="98"/>
    </row>
    <row r="305" spans="2:44" s="1" customFormat="1" ht="8.5500000000000007" customHeight="1" x14ac:dyDescent="0.15">
      <c r="B305" s="95" t="s">
        <v>1075</v>
      </c>
      <c r="C305" s="95"/>
      <c r="D305" s="105">
        <v>13787653.699999999</v>
      </c>
      <c r="E305" s="105"/>
      <c r="F305" s="105"/>
      <c r="G305" s="105"/>
      <c r="H305" s="105"/>
      <c r="I305" s="105"/>
      <c r="J305" s="105"/>
      <c r="K305" s="105"/>
      <c r="L305" s="105"/>
      <c r="M305" s="105"/>
      <c r="N305" s="105"/>
      <c r="O305" s="98">
        <v>3.8227350400705101E-3</v>
      </c>
      <c r="P305" s="98"/>
      <c r="Q305" s="98"/>
      <c r="R305" s="98"/>
      <c r="S305" s="98"/>
      <c r="T305" s="98"/>
      <c r="U305" s="98"/>
      <c r="V305" s="98"/>
      <c r="W305" s="98"/>
      <c r="X305" s="98"/>
      <c r="Y305" s="97">
        <v>90</v>
      </c>
      <c r="Z305" s="97"/>
      <c r="AA305" s="97"/>
      <c r="AB305" s="97"/>
      <c r="AC305" s="97"/>
      <c r="AD305" s="97"/>
      <c r="AE305" s="97"/>
      <c r="AF305" s="97"/>
      <c r="AG305" s="97"/>
      <c r="AH305" s="98">
        <v>1.7973399368933999E-3</v>
      </c>
      <c r="AI305" s="98"/>
      <c r="AJ305" s="98"/>
      <c r="AK305" s="98"/>
      <c r="AL305" s="98"/>
      <c r="AM305" s="98"/>
      <c r="AN305" s="98"/>
      <c r="AO305" s="98"/>
    </row>
    <row r="306" spans="2:44" s="1" customFormat="1" ht="8.5500000000000007" customHeight="1" x14ac:dyDescent="0.15">
      <c r="B306" s="95" t="s">
        <v>1076</v>
      </c>
      <c r="C306" s="95"/>
      <c r="D306" s="105">
        <v>21721415.91</v>
      </c>
      <c r="E306" s="105"/>
      <c r="F306" s="105"/>
      <c r="G306" s="105"/>
      <c r="H306" s="105"/>
      <c r="I306" s="105"/>
      <c r="J306" s="105"/>
      <c r="K306" s="105"/>
      <c r="L306" s="105"/>
      <c r="M306" s="105"/>
      <c r="N306" s="105"/>
      <c r="O306" s="98">
        <v>6.0224327884810499E-3</v>
      </c>
      <c r="P306" s="98"/>
      <c r="Q306" s="98"/>
      <c r="R306" s="98"/>
      <c r="S306" s="98"/>
      <c r="T306" s="98"/>
      <c r="U306" s="98"/>
      <c r="V306" s="98"/>
      <c r="W306" s="98"/>
      <c r="X306" s="98"/>
      <c r="Y306" s="97">
        <v>128</v>
      </c>
      <c r="Z306" s="97"/>
      <c r="AA306" s="97"/>
      <c r="AB306" s="97"/>
      <c r="AC306" s="97"/>
      <c r="AD306" s="97"/>
      <c r="AE306" s="97"/>
      <c r="AF306" s="97"/>
      <c r="AG306" s="97"/>
      <c r="AH306" s="98">
        <v>2.5562167991372798E-3</v>
      </c>
      <c r="AI306" s="98"/>
      <c r="AJ306" s="98"/>
      <c r="AK306" s="98"/>
      <c r="AL306" s="98"/>
      <c r="AM306" s="98"/>
      <c r="AN306" s="98"/>
      <c r="AO306" s="98"/>
    </row>
    <row r="307" spans="2:44" s="1" customFormat="1" ht="8.5500000000000007" customHeight="1" x14ac:dyDescent="0.15">
      <c r="B307" s="95" t="s">
        <v>1077</v>
      </c>
      <c r="C307" s="95"/>
      <c r="D307" s="105">
        <v>6883410.0199999996</v>
      </c>
      <c r="E307" s="105"/>
      <c r="F307" s="105"/>
      <c r="G307" s="105"/>
      <c r="H307" s="105"/>
      <c r="I307" s="105"/>
      <c r="J307" s="105"/>
      <c r="K307" s="105"/>
      <c r="L307" s="105"/>
      <c r="M307" s="105"/>
      <c r="N307" s="105"/>
      <c r="O307" s="98">
        <v>1.9084793722826401E-3</v>
      </c>
      <c r="P307" s="98"/>
      <c r="Q307" s="98"/>
      <c r="R307" s="98"/>
      <c r="S307" s="98"/>
      <c r="T307" s="98"/>
      <c r="U307" s="98"/>
      <c r="V307" s="98"/>
      <c r="W307" s="98"/>
      <c r="X307" s="98"/>
      <c r="Y307" s="97">
        <v>41</v>
      </c>
      <c r="Z307" s="97"/>
      <c r="AA307" s="97"/>
      <c r="AB307" s="97"/>
      <c r="AC307" s="97"/>
      <c r="AD307" s="97"/>
      <c r="AE307" s="97"/>
      <c r="AF307" s="97"/>
      <c r="AG307" s="97"/>
      <c r="AH307" s="98">
        <v>8.1878819347365895E-4</v>
      </c>
      <c r="AI307" s="98"/>
      <c r="AJ307" s="98"/>
      <c r="AK307" s="98"/>
      <c r="AL307" s="98"/>
      <c r="AM307" s="98"/>
      <c r="AN307" s="98"/>
      <c r="AO307" s="98"/>
    </row>
    <row r="308" spans="2:44" s="1" customFormat="1" ht="8.5500000000000007" customHeight="1" x14ac:dyDescent="0.15">
      <c r="B308" s="95" t="s">
        <v>1078</v>
      </c>
      <c r="C308" s="95"/>
      <c r="D308" s="105">
        <v>775522.49</v>
      </c>
      <c r="E308" s="105"/>
      <c r="F308" s="105"/>
      <c r="G308" s="105"/>
      <c r="H308" s="105"/>
      <c r="I308" s="105"/>
      <c r="J308" s="105"/>
      <c r="K308" s="105"/>
      <c r="L308" s="105"/>
      <c r="M308" s="105"/>
      <c r="N308" s="105"/>
      <c r="O308" s="98">
        <v>2.1501968800432899E-4</v>
      </c>
      <c r="P308" s="98"/>
      <c r="Q308" s="98"/>
      <c r="R308" s="98"/>
      <c r="S308" s="98"/>
      <c r="T308" s="98"/>
      <c r="U308" s="98"/>
      <c r="V308" s="98"/>
      <c r="W308" s="98"/>
      <c r="X308" s="98"/>
      <c r="Y308" s="97">
        <v>3</v>
      </c>
      <c r="Z308" s="97"/>
      <c r="AA308" s="97"/>
      <c r="AB308" s="97"/>
      <c r="AC308" s="97"/>
      <c r="AD308" s="97"/>
      <c r="AE308" s="97"/>
      <c r="AF308" s="97"/>
      <c r="AG308" s="97"/>
      <c r="AH308" s="98">
        <v>5.9911331229779901E-5</v>
      </c>
      <c r="AI308" s="98"/>
      <c r="AJ308" s="98"/>
      <c r="AK308" s="98"/>
      <c r="AL308" s="98"/>
      <c r="AM308" s="98"/>
      <c r="AN308" s="98"/>
      <c r="AO308" s="98"/>
    </row>
    <row r="309" spans="2:44" s="1" customFormat="1" ht="7.65" customHeight="1" x14ac:dyDescent="0.15">
      <c r="B309" s="101"/>
      <c r="C309" s="101"/>
      <c r="D309" s="106">
        <v>3606751071.02</v>
      </c>
      <c r="E309" s="106"/>
      <c r="F309" s="106"/>
      <c r="G309" s="106"/>
      <c r="H309" s="106"/>
      <c r="I309" s="106"/>
      <c r="J309" s="106"/>
      <c r="K309" s="106"/>
      <c r="L309" s="106"/>
      <c r="M309" s="106"/>
      <c r="N309" s="106"/>
      <c r="O309" s="100">
        <v>1</v>
      </c>
      <c r="P309" s="100"/>
      <c r="Q309" s="100"/>
      <c r="R309" s="100"/>
      <c r="S309" s="100"/>
      <c r="T309" s="100"/>
      <c r="U309" s="100"/>
      <c r="V309" s="100"/>
      <c r="W309" s="100"/>
      <c r="X309" s="100"/>
      <c r="Y309" s="99">
        <v>50074</v>
      </c>
      <c r="Z309" s="99"/>
      <c r="AA309" s="99"/>
      <c r="AB309" s="99"/>
      <c r="AC309" s="99"/>
      <c r="AD309" s="99"/>
      <c r="AE309" s="99"/>
      <c r="AF309" s="99"/>
      <c r="AG309" s="99"/>
      <c r="AH309" s="100">
        <v>1</v>
      </c>
      <c r="AI309" s="100"/>
      <c r="AJ309" s="100"/>
      <c r="AK309" s="100"/>
      <c r="AL309" s="100"/>
      <c r="AM309" s="100"/>
      <c r="AN309" s="100"/>
      <c r="AO309" s="100"/>
    </row>
    <row r="310" spans="2:44" s="1" customFormat="1" ht="7.2" customHeight="1" x14ac:dyDescent="0.15"/>
    <row r="311" spans="2:44" s="1" customFormat="1" ht="15.3" customHeight="1" x14ac:dyDescent="0.15">
      <c r="B311" s="86" t="s">
        <v>1187</v>
      </c>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row>
    <row r="312" spans="2:44" s="1" customFormat="1" ht="6.3" customHeight="1" x14ac:dyDescent="0.15"/>
    <row r="313" spans="2:44" s="1" customFormat="1" ht="9.75" customHeight="1" x14ac:dyDescent="0.15">
      <c r="B313" s="84" t="s">
        <v>1060</v>
      </c>
      <c r="C313" s="84"/>
      <c r="D313" s="84" t="s">
        <v>1057</v>
      </c>
      <c r="E313" s="84"/>
      <c r="F313" s="84"/>
      <c r="G313" s="84"/>
      <c r="H313" s="84"/>
      <c r="I313" s="84"/>
      <c r="J313" s="84"/>
      <c r="K313" s="84"/>
      <c r="L313" s="84"/>
      <c r="M313" s="84"/>
      <c r="N313" s="84"/>
      <c r="O313" s="84" t="s">
        <v>1058</v>
      </c>
      <c r="P313" s="84"/>
      <c r="Q313" s="84"/>
      <c r="R313" s="84"/>
      <c r="S313" s="84"/>
      <c r="T313" s="84"/>
      <c r="U313" s="84"/>
      <c r="V313" s="84"/>
      <c r="W313" s="84"/>
      <c r="X313" s="84"/>
      <c r="Y313" s="84" t="s">
        <v>1059</v>
      </c>
      <c r="Z313" s="84"/>
      <c r="AA313" s="84"/>
      <c r="AB313" s="84"/>
      <c r="AC313" s="84"/>
      <c r="AD313" s="84"/>
      <c r="AE313" s="84"/>
      <c r="AF313" s="84"/>
      <c r="AG313" s="84"/>
      <c r="AH313" s="84" t="s">
        <v>1058</v>
      </c>
      <c r="AI313" s="84"/>
      <c r="AJ313" s="84"/>
      <c r="AK313" s="84"/>
      <c r="AL313" s="84"/>
      <c r="AM313" s="84"/>
      <c r="AN313" s="84"/>
      <c r="AO313" s="84"/>
      <c r="AP313" s="84"/>
    </row>
    <row r="314" spans="2:44" s="1" customFormat="1" ht="8.5500000000000007" customHeight="1" x14ac:dyDescent="0.15">
      <c r="B314" s="95" t="s">
        <v>1135</v>
      </c>
      <c r="C314" s="95"/>
      <c r="D314" s="105">
        <v>3329030070.9100099</v>
      </c>
      <c r="E314" s="105"/>
      <c r="F314" s="105"/>
      <c r="G314" s="105"/>
      <c r="H314" s="105"/>
      <c r="I314" s="105"/>
      <c r="J314" s="105"/>
      <c r="K314" s="105"/>
      <c r="L314" s="105"/>
      <c r="M314" s="105"/>
      <c r="N314" s="105"/>
      <c r="O314" s="98">
        <v>0.92299967626225499</v>
      </c>
      <c r="P314" s="98"/>
      <c r="Q314" s="98"/>
      <c r="R314" s="98"/>
      <c r="S314" s="98"/>
      <c r="T314" s="98"/>
      <c r="U314" s="98"/>
      <c r="V314" s="98"/>
      <c r="W314" s="98"/>
      <c r="X314" s="98"/>
      <c r="Y314" s="97">
        <v>47283</v>
      </c>
      <c r="Z314" s="97"/>
      <c r="AA314" s="97"/>
      <c r="AB314" s="97"/>
      <c r="AC314" s="97"/>
      <c r="AD314" s="97"/>
      <c r="AE314" s="97"/>
      <c r="AF314" s="97"/>
      <c r="AG314" s="97"/>
      <c r="AH314" s="98">
        <v>0.94426249151256103</v>
      </c>
      <c r="AI314" s="98"/>
      <c r="AJ314" s="98"/>
      <c r="AK314" s="98"/>
      <c r="AL314" s="98"/>
      <c r="AM314" s="98"/>
      <c r="AN314" s="98"/>
      <c r="AO314" s="98"/>
      <c r="AP314" s="98"/>
    </row>
    <row r="315" spans="2:44" s="1" customFormat="1" ht="8.5500000000000007" customHeight="1" x14ac:dyDescent="0.15">
      <c r="B315" s="95" t="s">
        <v>1167</v>
      </c>
      <c r="C315" s="95"/>
      <c r="D315" s="105">
        <v>115251233.55</v>
      </c>
      <c r="E315" s="105"/>
      <c r="F315" s="105"/>
      <c r="G315" s="105"/>
      <c r="H315" s="105"/>
      <c r="I315" s="105"/>
      <c r="J315" s="105"/>
      <c r="K315" s="105"/>
      <c r="L315" s="105"/>
      <c r="M315" s="105"/>
      <c r="N315" s="105"/>
      <c r="O315" s="98">
        <v>3.1954307708129702E-2</v>
      </c>
      <c r="P315" s="98"/>
      <c r="Q315" s="98"/>
      <c r="R315" s="98"/>
      <c r="S315" s="98"/>
      <c r="T315" s="98"/>
      <c r="U315" s="98"/>
      <c r="V315" s="98"/>
      <c r="W315" s="98"/>
      <c r="X315" s="98"/>
      <c r="Y315" s="97">
        <v>1403</v>
      </c>
      <c r="Z315" s="97"/>
      <c r="AA315" s="97"/>
      <c r="AB315" s="97"/>
      <c r="AC315" s="97"/>
      <c r="AD315" s="97"/>
      <c r="AE315" s="97"/>
      <c r="AF315" s="97"/>
      <c r="AG315" s="97"/>
      <c r="AH315" s="98">
        <v>2.8018532571793701E-2</v>
      </c>
      <c r="AI315" s="98"/>
      <c r="AJ315" s="98"/>
      <c r="AK315" s="98"/>
      <c r="AL315" s="98"/>
      <c r="AM315" s="98"/>
      <c r="AN315" s="98"/>
      <c r="AO315" s="98"/>
      <c r="AP315" s="98"/>
    </row>
    <row r="316" spans="2:44" s="1" customFormat="1" ht="8.5500000000000007" customHeight="1" x14ac:dyDescent="0.15">
      <c r="B316" s="95" t="s">
        <v>1062</v>
      </c>
      <c r="C316" s="95"/>
      <c r="D316" s="105">
        <v>27003343.539999999</v>
      </c>
      <c r="E316" s="105"/>
      <c r="F316" s="105"/>
      <c r="G316" s="105"/>
      <c r="H316" s="105"/>
      <c r="I316" s="105"/>
      <c r="J316" s="105"/>
      <c r="K316" s="105"/>
      <c r="L316" s="105"/>
      <c r="M316" s="105"/>
      <c r="N316" s="105"/>
      <c r="O316" s="98">
        <v>7.4868886175621999E-3</v>
      </c>
      <c r="P316" s="98"/>
      <c r="Q316" s="98"/>
      <c r="R316" s="98"/>
      <c r="S316" s="98"/>
      <c r="T316" s="98"/>
      <c r="U316" s="98"/>
      <c r="V316" s="98"/>
      <c r="W316" s="98"/>
      <c r="X316" s="98"/>
      <c r="Y316" s="97">
        <v>273</v>
      </c>
      <c r="Z316" s="97"/>
      <c r="AA316" s="97"/>
      <c r="AB316" s="97"/>
      <c r="AC316" s="97"/>
      <c r="AD316" s="97"/>
      <c r="AE316" s="97"/>
      <c r="AF316" s="97"/>
      <c r="AG316" s="97"/>
      <c r="AH316" s="98">
        <v>5.45193114190997E-3</v>
      </c>
      <c r="AI316" s="98"/>
      <c r="AJ316" s="98"/>
      <c r="AK316" s="98"/>
      <c r="AL316" s="98"/>
      <c r="AM316" s="98"/>
      <c r="AN316" s="98"/>
      <c r="AO316" s="98"/>
      <c r="AP316" s="98"/>
    </row>
    <row r="317" spans="2:44" s="1" customFormat="1" ht="8.5500000000000007" customHeight="1" x14ac:dyDescent="0.15">
      <c r="B317" s="95" t="s">
        <v>1063</v>
      </c>
      <c r="C317" s="95"/>
      <c r="D317" s="105">
        <v>32377557.129999999</v>
      </c>
      <c r="E317" s="105"/>
      <c r="F317" s="105"/>
      <c r="G317" s="105"/>
      <c r="H317" s="105"/>
      <c r="I317" s="105"/>
      <c r="J317" s="105"/>
      <c r="K317" s="105"/>
      <c r="L317" s="105"/>
      <c r="M317" s="105"/>
      <c r="N317" s="105"/>
      <c r="O317" s="98">
        <v>8.9769314522843893E-3</v>
      </c>
      <c r="P317" s="98"/>
      <c r="Q317" s="98"/>
      <c r="R317" s="98"/>
      <c r="S317" s="98"/>
      <c r="T317" s="98"/>
      <c r="U317" s="98"/>
      <c r="V317" s="98"/>
      <c r="W317" s="98"/>
      <c r="X317" s="98"/>
      <c r="Y317" s="97">
        <v>327</v>
      </c>
      <c r="Z317" s="97"/>
      <c r="AA317" s="97"/>
      <c r="AB317" s="97"/>
      <c r="AC317" s="97"/>
      <c r="AD317" s="97"/>
      <c r="AE317" s="97"/>
      <c r="AF317" s="97"/>
      <c r="AG317" s="97"/>
      <c r="AH317" s="98">
        <v>6.5303351040460096E-3</v>
      </c>
      <c r="AI317" s="98"/>
      <c r="AJ317" s="98"/>
      <c r="AK317" s="98"/>
      <c r="AL317" s="98"/>
      <c r="AM317" s="98"/>
      <c r="AN317" s="98"/>
      <c r="AO317" s="98"/>
      <c r="AP317" s="98"/>
    </row>
    <row r="318" spans="2:44" s="1" customFormat="1" ht="8.5500000000000007" customHeight="1" x14ac:dyDescent="0.15">
      <c r="B318" s="95" t="s">
        <v>1064</v>
      </c>
      <c r="C318" s="95"/>
      <c r="D318" s="105">
        <v>34571687.229999997</v>
      </c>
      <c r="E318" s="105"/>
      <c r="F318" s="105"/>
      <c r="G318" s="105"/>
      <c r="H318" s="105"/>
      <c r="I318" s="105"/>
      <c r="J318" s="105"/>
      <c r="K318" s="105"/>
      <c r="L318" s="105"/>
      <c r="M318" s="105"/>
      <c r="N318" s="105"/>
      <c r="O318" s="98">
        <v>9.5852712175733493E-3</v>
      </c>
      <c r="P318" s="98"/>
      <c r="Q318" s="98"/>
      <c r="R318" s="98"/>
      <c r="S318" s="98"/>
      <c r="T318" s="98"/>
      <c r="U318" s="98"/>
      <c r="V318" s="98"/>
      <c r="W318" s="98"/>
      <c r="X318" s="98"/>
      <c r="Y318" s="97">
        <v>221</v>
      </c>
      <c r="Z318" s="97"/>
      <c r="AA318" s="97"/>
      <c r="AB318" s="97"/>
      <c r="AC318" s="97"/>
      <c r="AD318" s="97"/>
      <c r="AE318" s="97"/>
      <c r="AF318" s="97"/>
      <c r="AG318" s="97"/>
      <c r="AH318" s="98">
        <v>4.4134680672604501E-3</v>
      </c>
      <c r="AI318" s="98"/>
      <c r="AJ318" s="98"/>
      <c r="AK318" s="98"/>
      <c r="AL318" s="98"/>
      <c r="AM318" s="98"/>
      <c r="AN318" s="98"/>
      <c r="AO318" s="98"/>
      <c r="AP318" s="98"/>
    </row>
    <row r="319" spans="2:44" s="1" customFormat="1" ht="8.5500000000000007" customHeight="1" x14ac:dyDescent="0.15">
      <c r="B319" s="95" t="s">
        <v>1065</v>
      </c>
      <c r="C319" s="95"/>
      <c r="D319" s="105">
        <v>28209011.399999999</v>
      </c>
      <c r="E319" s="105"/>
      <c r="F319" s="105"/>
      <c r="G319" s="105"/>
      <c r="H319" s="105"/>
      <c r="I319" s="105"/>
      <c r="J319" s="105"/>
      <c r="K319" s="105"/>
      <c r="L319" s="105"/>
      <c r="M319" s="105"/>
      <c r="N319" s="105"/>
      <c r="O319" s="98">
        <v>7.8211694803828804E-3</v>
      </c>
      <c r="P319" s="98"/>
      <c r="Q319" s="98"/>
      <c r="R319" s="98"/>
      <c r="S319" s="98"/>
      <c r="T319" s="98"/>
      <c r="U319" s="98"/>
      <c r="V319" s="98"/>
      <c r="W319" s="98"/>
      <c r="X319" s="98"/>
      <c r="Y319" s="97">
        <v>167</v>
      </c>
      <c r="Z319" s="97"/>
      <c r="AA319" s="97"/>
      <c r="AB319" s="97"/>
      <c r="AC319" s="97"/>
      <c r="AD319" s="97"/>
      <c r="AE319" s="97"/>
      <c r="AF319" s="97"/>
      <c r="AG319" s="97"/>
      <c r="AH319" s="98">
        <v>3.33506410512442E-3</v>
      </c>
      <c r="AI319" s="98"/>
      <c r="AJ319" s="98"/>
      <c r="AK319" s="98"/>
      <c r="AL319" s="98"/>
      <c r="AM319" s="98"/>
      <c r="AN319" s="98"/>
      <c r="AO319" s="98"/>
      <c r="AP319" s="98"/>
    </row>
    <row r="320" spans="2:44" s="1" customFormat="1" ht="8.5500000000000007" customHeight="1" x14ac:dyDescent="0.15">
      <c r="B320" s="95" t="s">
        <v>1066</v>
      </c>
      <c r="C320" s="95"/>
      <c r="D320" s="105">
        <v>30597113.02</v>
      </c>
      <c r="E320" s="105"/>
      <c r="F320" s="105"/>
      <c r="G320" s="105"/>
      <c r="H320" s="105"/>
      <c r="I320" s="105"/>
      <c r="J320" s="105"/>
      <c r="K320" s="105"/>
      <c r="L320" s="105"/>
      <c r="M320" s="105"/>
      <c r="N320" s="105"/>
      <c r="O320" s="98">
        <v>8.4832893697171403E-3</v>
      </c>
      <c r="P320" s="98"/>
      <c r="Q320" s="98"/>
      <c r="R320" s="98"/>
      <c r="S320" s="98"/>
      <c r="T320" s="98"/>
      <c r="U320" s="98"/>
      <c r="V320" s="98"/>
      <c r="W320" s="98"/>
      <c r="X320" s="98"/>
      <c r="Y320" s="97">
        <v>327</v>
      </c>
      <c r="Z320" s="97"/>
      <c r="AA320" s="97"/>
      <c r="AB320" s="97"/>
      <c r="AC320" s="97"/>
      <c r="AD320" s="97"/>
      <c r="AE320" s="97"/>
      <c r="AF320" s="97"/>
      <c r="AG320" s="97"/>
      <c r="AH320" s="98">
        <v>6.5303351040460096E-3</v>
      </c>
      <c r="AI320" s="98"/>
      <c r="AJ320" s="98"/>
      <c r="AK320" s="98"/>
      <c r="AL320" s="98"/>
      <c r="AM320" s="98"/>
      <c r="AN320" s="98"/>
      <c r="AO320" s="98"/>
      <c r="AP320" s="98"/>
    </row>
    <row r="321" spans="2:44" s="1" customFormat="1" ht="8.5500000000000007" customHeight="1" x14ac:dyDescent="0.15">
      <c r="B321" s="95" t="s">
        <v>1068</v>
      </c>
      <c r="C321" s="95"/>
      <c r="D321" s="105">
        <v>454985.8</v>
      </c>
      <c r="E321" s="105"/>
      <c r="F321" s="105"/>
      <c r="G321" s="105"/>
      <c r="H321" s="105"/>
      <c r="I321" s="105"/>
      <c r="J321" s="105"/>
      <c r="K321" s="105"/>
      <c r="L321" s="105"/>
      <c r="M321" s="105"/>
      <c r="N321" s="105"/>
      <c r="O321" s="98">
        <v>1.26148378704529E-4</v>
      </c>
      <c r="P321" s="98"/>
      <c r="Q321" s="98"/>
      <c r="R321" s="98"/>
      <c r="S321" s="98"/>
      <c r="T321" s="98"/>
      <c r="U321" s="98"/>
      <c r="V321" s="98"/>
      <c r="W321" s="98"/>
      <c r="X321" s="98"/>
      <c r="Y321" s="97">
        <v>3</v>
      </c>
      <c r="Z321" s="97"/>
      <c r="AA321" s="97"/>
      <c r="AB321" s="97"/>
      <c r="AC321" s="97"/>
      <c r="AD321" s="97"/>
      <c r="AE321" s="97"/>
      <c r="AF321" s="97"/>
      <c r="AG321" s="97"/>
      <c r="AH321" s="98">
        <v>5.9911331229779901E-5</v>
      </c>
      <c r="AI321" s="98"/>
      <c r="AJ321" s="98"/>
      <c r="AK321" s="98"/>
      <c r="AL321" s="98"/>
      <c r="AM321" s="98"/>
      <c r="AN321" s="98"/>
      <c r="AO321" s="98"/>
      <c r="AP321" s="98"/>
    </row>
    <row r="322" spans="2:44" s="1" customFormat="1" ht="8.5500000000000007" customHeight="1" x14ac:dyDescent="0.15">
      <c r="B322" s="95" t="s">
        <v>1067</v>
      </c>
      <c r="C322" s="95"/>
      <c r="D322" s="105">
        <v>9256068.4399999995</v>
      </c>
      <c r="E322" s="105"/>
      <c r="F322" s="105"/>
      <c r="G322" s="105"/>
      <c r="H322" s="105"/>
      <c r="I322" s="105"/>
      <c r="J322" s="105"/>
      <c r="K322" s="105"/>
      <c r="L322" s="105"/>
      <c r="M322" s="105"/>
      <c r="N322" s="105"/>
      <c r="O322" s="98">
        <v>2.5663175133908899E-3</v>
      </c>
      <c r="P322" s="98"/>
      <c r="Q322" s="98"/>
      <c r="R322" s="98"/>
      <c r="S322" s="98"/>
      <c r="T322" s="98"/>
      <c r="U322" s="98"/>
      <c r="V322" s="98"/>
      <c r="W322" s="98"/>
      <c r="X322" s="98"/>
      <c r="Y322" s="97">
        <v>70</v>
      </c>
      <c r="Z322" s="97"/>
      <c r="AA322" s="97"/>
      <c r="AB322" s="97"/>
      <c r="AC322" s="97"/>
      <c r="AD322" s="97"/>
      <c r="AE322" s="97"/>
      <c r="AF322" s="97"/>
      <c r="AG322" s="97"/>
      <c r="AH322" s="98">
        <v>1.3979310620281999E-3</v>
      </c>
      <c r="AI322" s="98"/>
      <c r="AJ322" s="98"/>
      <c r="AK322" s="98"/>
      <c r="AL322" s="98"/>
      <c r="AM322" s="98"/>
      <c r="AN322" s="98"/>
      <c r="AO322" s="98"/>
      <c r="AP322" s="98"/>
    </row>
    <row r="323" spans="2:44" s="1" customFormat="1" ht="7.65" customHeight="1" x14ac:dyDescent="0.15">
      <c r="B323" s="101"/>
      <c r="C323" s="101"/>
      <c r="D323" s="106">
        <v>3606751071.02001</v>
      </c>
      <c r="E323" s="106"/>
      <c r="F323" s="106"/>
      <c r="G323" s="106"/>
      <c r="H323" s="106"/>
      <c r="I323" s="106"/>
      <c r="J323" s="106"/>
      <c r="K323" s="106"/>
      <c r="L323" s="106"/>
      <c r="M323" s="106"/>
      <c r="N323" s="106"/>
      <c r="O323" s="100">
        <v>1</v>
      </c>
      <c r="P323" s="100"/>
      <c r="Q323" s="100"/>
      <c r="R323" s="100"/>
      <c r="S323" s="100"/>
      <c r="T323" s="100"/>
      <c r="U323" s="100"/>
      <c r="V323" s="100"/>
      <c r="W323" s="100"/>
      <c r="X323" s="100"/>
      <c r="Y323" s="99">
        <v>50074</v>
      </c>
      <c r="Z323" s="99"/>
      <c r="AA323" s="99"/>
      <c r="AB323" s="99"/>
      <c r="AC323" s="99"/>
      <c r="AD323" s="99"/>
      <c r="AE323" s="99"/>
      <c r="AF323" s="99"/>
      <c r="AG323" s="99"/>
      <c r="AH323" s="100">
        <v>1</v>
      </c>
      <c r="AI323" s="100"/>
      <c r="AJ323" s="100"/>
      <c r="AK323" s="100"/>
      <c r="AL323" s="100"/>
      <c r="AM323" s="100"/>
      <c r="AN323" s="100"/>
      <c r="AO323" s="100"/>
      <c r="AP323" s="100"/>
    </row>
    <row r="324" spans="2:44" s="1" customFormat="1" ht="9.3000000000000007" customHeight="1" x14ac:dyDescent="0.15"/>
    <row r="325" spans="2:44" s="1" customFormat="1" ht="15.3" customHeight="1" x14ac:dyDescent="0.15">
      <c r="B325" s="86" t="s">
        <v>1188</v>
      </c>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row>
    <row r="326" spans="2:44" s="1" customFormat="1" ht="7.2" customHeight="1" x14ac:dyDescent="0.15"/>
    <row r="327" spans="2:44" s="1" customFormat="1" ht="9.75" customHeight="1" x14ac:dyDescent="0.15">
      <c r="B327" s="84"/>
      <c r="C327" s="84"/>
      <c r="D327" s="84"/>
      <c r="E327" s="84" t="s">
        <v>1057</v>
      </c>
      <c r="F327" s="84"/>
      <c r="G327" s="84"/>
      <c r="H327" s="84"/>
      <c r="I327" s="84"/>
      <c r="J327" s="84"/>
      <c r="K327" s="84"/>
      <c r="L327" s="84"/>
      <c r="M327" s="84"/>
      <c r="N327" s="84"/>
      <c r="O327" s="84"/>
      <c r="P327" s="84" t="s">
        <v>1058</v>
      </c>
      <c r="Q327" s="84"/>
      <c r="R327" s="84"/>
      <c r="S327" s="84"/>
      <c r="T327" s="84"/>
      <c r="U327" s="84"/>
      <c r="V327" s="84"/>
      <c r="W327" s="84"/>
      <c r="X327" s="84"/>
      <c r="Y327" s="84"/>
      <c r="Z327" s="84" t="s">
        <v>1168</v>
      </c>
      <c r="AA327" s="84"/>
      <c r="AB327" s="84"/>
      <c r="AC327" s="84"/>
      <c r="AD327" s="84"/>
      <c r="AE327" s="84"/>
      <c r="AF327" s="84"/>
      <c r="AG327" s="84"/>
      <c r="AH327" s="84"/>
      <c r="AI327" s="84" t="s">
        <v>1058</v>
      </c>
      <c r="AJ327" s="84"/>
      <c r="AK327" s="84"/>
      <c r="AL327" s="84"/>
      <c r="AM327" s="84"/>
      <c r="AN327" s="84"/>
      <c r="AO327" s="84"/>
      <c r="AP327" s="84"/>
      <c r="AQ327" s="84"/>
    </row>
    <row r="328" spans="2:44" s="1" customFormat="1" ht="9.75" customHeight="1" x14ac:dyDescent="0.15">
      <c r="B328" s="95" t="s">
        <v>714</v>
      </c>
      <c r="C328" s="95"/>
      <c r="D328" s="95"/>
      <c r="E328" s="105">
        <v>9682934878.5599594</v>
      </c>
      <c r="F328" s="105"/>
      <c r="G328" s="105"/>
      <c r="H328" s="105"/>
      <c r="I328" s="105"/>
      <c r="J328" s="105"/>
      <c r="K328" s="105"/>
      <c r="L328" s="105"/>
      <c r="M328" s="105"/>
      <c r="N328" s="105"/>
      <c r="O328" s="105"/>
      <c r="P328" s="98">
        <v>0.81552396311339204</v>
      </c>
      <c r="Q328" s="98"/>
      <c r="R328" s="98"/>
      <c r="S328" s="98"/>
      <c r="T328" s="98"/>
      <c r="U328" s="98"/>
      <c r="V328" s="98"/>
      <c r="W328" s="98"/>
      <c r="X328" s="98"/>
      <c r="Y328" s="98"/>
      <c r="Z328" s="97">
        <v>25513</v>
      </c>
      <c r="AA328" s="97"/>
      <c r="AB328" s="97"/>
      <c r="AC328" s="97"/>
      <c r="AD328" s="97"/>
      <c r="AE328" s="97"/>
      <c r="AF328" s="97"/>
      <c r="AG328" s="97"/>
      <c r="AH328" s="97"/>
      <c r="AI328" s="98">
        <v>0.80280050346129594</v>
      </c>
      <c r="AJ328" s="98"/>
      <c r="AK328" s="98"/>
      <c r="AL328" s="98"/>
      <c r="AM328" s="98"/>
      <c r="AN328" s="98"/>
      <c r="AO328" s="98"/>
      <c r="AP328" s="98"/>
      <c r="AQ328" s="98"/>
    </row>
    <row r="329" spans="2:44" s="1" customFormat="1" ht="9.75" customHeight="1" x14ac:dyDescent="0.15">
      <c r="B329" s="95" t="s">
        <v>724</v>
      </c>
      <c r="C329" s="95"/>
      <c r="D329" s="95"/>
      <c r="E329" s="105">
        <v>2190333494.3200002</v>
      </c>
      <c r="F329" s="105"/>
      <c r="G329" s="105"/>
      <c r="H329" s="105"/>
      <c r="I329" s="105"/>
      <c r="J329" s="105"/>
      <c r="K329" s="105"/>
      <c r="L329" s="105"/>
      <c r="M329" s="105"/>
      <c r="N329" s="105"/>
      <c r="O329" s="105"/>
      <c r="P329" s="98">
        <v>0.18447603688660799</v>
      </c>
      <c r="Q329" s="98"/>
      <c r="R329" s="98"/>
      <c r="S329" s="98"/>
      <c r="T329" s="98"/>
      <c r="U329" s="98"/>
      <c r="V329" s="98"/>
      <c r="W329" s="98"/>
      <c r="X329" s="98"/>
      <c r="Y329" s="98"/>
      <c r="Z329" s="97">
        <v>6267</v>
      </c>
      <c r="AA329" s="97"/>
      <c r="AB329" s="97"/>
      <c r="AC329" s="97"/>
      <c r="AD329" s="97"/>
      <c r="AE329" s="97"/>
      <c r="AF329" s="97"/>
      <c r="AG329" s="97"/>
      <c r="AH329" s="97"/>
      <c r="AI329" s="98">
        <v>0.197199496538704</v>
      </c>
      <c r="AJ329" s="98"/>
      <c r="AK329" s="98"/>
      <c r="AL329" s="98"/>
      <c r="AM329" s="98"/>
      <c r="AN329" s="98"/>
      <c r="AO329" s="98"/>
      <c r="AP329" s="98"/>
      <c r="AQ329" s="98"/>
    </row>
    <row r="330" spans="2:44" s="1" customFormat="1" ht="7.65" customHeight="1" x14ac:dyDescent="0.15">
      <c r="B330" s="101"/>
      <c r="C330" s="101"/>
      <c r="D330" s="101"/>
      <c r="E330" s="106">
        <v>11873268372.879999</v>
      </c>
      <c r="F330" s="106"/>
      <c r="G330" s="106"/>
      <c r="H330" s="106"/>
      <c r="I330" s="106"/>
      <c r="J330" s="106"/>
      <c r="K330" s="106"/>
      <c r="L330" s="106"/>
      <c r="M330" s="106"/>
      <c r="N330" s="106"/>
      <c r="O330" s="106"/>
      <c r="P330" s="100">
        <v>1</v>
      </c>
      <c r="Q330" s="100"/>
      <c r="R330" s="100"/>
      <c r="S330" s="100"/>
      <c r="T330" s="100"/>
      <c r="U330" s="100"/>
      <c r="V330" s="100"/>
      <c r="W330" s="100"/>
      <c r="X330" s="100"/>
      <c r="Y330" s="100"/>
      <c r="Z330" s="99">
        <v>31780</v>
      </c>
      <c r="AA330" s="99"/>
      <c r="AB330" s="99"/>
      <c r="AC330" s="99"/>
      <c r="AD330" s="99"/>
      <c r="AE330" s="99"/>
      <c r="AF330" s="99"/>
      <c r="AG330" s="99"/>
      <c r="AH330" s="99"/>
      <c r="AI330" s="100">
        <v>1</v>
      </c>
      <c r="AJ330" s="100"/>
      <c r="AK330" s="100"/>
      <c r="AL330" s="100"/>
      <c r="AM330" s="100"/>
      <c r="AN330" s="100"/>
      <c r="AO330" s="100"/>
      <c r="AP330" s="100"/>
      <c r="AQ330" s="100"/>
    </row>
    <row r="331" spans="2:44" s="1" customFormat="1" ht="7.2" customHeight="1" x14ac:dyDescent="0.15"/>
    <row r="332" spans="2:44" s="1" customFormat="1" ht="15.3" customHeight="1" x14ac:dyDescent="0.15">
      <c r="B332" s="86" t="s">
        <v>1189</v>
      </c>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row>
    <row r="333" spans="2:44" s="1" customFormat="1" ht="7.2" customHeight="1" x14ac:dyDescent="0.15"/>
    <row r="334" spans="2:44" s="1" customFormat="1" ht="11.85" customHeight="1" x14ac:dyDescent="0.15">
      <c r="B334" s="102"/>
      <c r="C334" s="102"/>
      <c r="D334" s="102"/>
      <c r="E334" s="84" t="s">
        <v>1057</v>
      </c>
      <c r="F334" s="84"/>
      <c r="G334" s="84"/>
      <c r="H334" s="84"/>
      <c r="I334" s="84"/>
      <c r="J334" s="84"/>
      <c r="K334" s="84"/>
      <c r="L334" s="84"/>
      <c r="M334" s="84"/>
      <c r="N334" s="84"/>
      <c r="O334" s="84"/>
      <c r="P334" s="84" t="s">
        <v>1058</v>
      </c>
      <c r="Q334" s="84"/>
      <c r="R334" s="84"/>
      <c r="S334" s="84"/>
      <c r="T334" s="84"/>
      <c r="U334" s="84"/>
      <c r="V334" s="84"/>
      <c r="W334" s="84"/>
      <c r="X334" s="84"/>
      <c r="Y334" s="84"/>
      <c r="Z334" s="84" t="s">
        <v>1059</v>
      </c>
      <c r="AA334" s="84"/>
      <c r="AB334" s="84"/>
      <c r="AC334" s="84"/>
      <c r="AD334" s="84"/>
      <c r="AE334" s="84"/>
      <c r="AF334" s="84"/>
      <c r="AG334" s="84"/>
      <c r="AH334" s="84"/>
      <c r="AI334" s="84" t="s">
        <v>1058</v>
      </c>
      <c r="AJ334" s="84"/>
      <c r="AK334" s="84"/>
      <c r="AL334" s="84"/>
      <c r="AM334" s="84"/>
      <c r="AN334" s="84"/>
      <c r="AO334" s="84"/>
      <c r="AP334" s="84"/>
      <c r="AQ334" s="84"/>
    </row>
    <row r="335" spans="2:44" s="1" customFormat="1" ht="9.75" customHeight="1" x14ac:dyDescent="0.15">
      <c r="B335" s="104" t="s">
        <v>1169</v>
      </c>
      <c r="C335" s="104"/>
      <c r="D335" s="104"/>
      <c r="E335" s="105">
        <v>3256031569.79</v>
      </c>
      <c r="F335" s="105"/>
      <c r="G335" s="105"/>
      <c r="H335" s="105"/>
      <c r="I335" s="105"/>
      <c r="J335" s="105"/>
      <c r="K335" s="105"/>
      <c r="L335" s="105"/>
      <c r="M335" s="105"/>
      <c r="N335" s="105"/>
      <c r="O335" s="105"/>
      <c r="P335" s="98">
        <v>0.90276026974858103</v>
      </c>
      <c r="Q335" s="98"/>
      <c r="R335" s="98"/>
      <c r="S335" s="98"/>
      <c r="T335" s="98"/>
      <c r="U335" s="98"/>
      <c r="V335" s="98"/>
      <c r="W335" s="98"/>
      <c r="X335" s="98"/>
      <c r="Y335" s="98"/>
      <c r="Z335" s="97">
        <v>46111</v>
      </c>
      <c r="AA335" s="97"/>
      <c r="AB335" s="97"/>
      <c r="AC335" s="97"/>
      <c r="AD335" s="97"/>
      <c r="AE335" s="97"/>
      <c r="AF335" s="97"/>
      <c r="AG335" s="97"/>
      <c r="AH335" s="97"/>
      <c r="AI335" s="98">
        <v>0.920857131445461</v>
      </c>
      <c r="AJ335" s="98"/>
      <c r="AK335" s="98"/>
      <c r="AL335" s="98"/>
      <c r="AM335" s="98"/>
      <c r="AN335" s="98"/>
      <c r="AO335" s="98"/>
      <c r="AP335" s="98"/>
      <c r="AQ335" s="98"/>
    </row>
    <row r="336" spans="2:44" s="1" customFormat="1" ht="9.75" customHeight="1" x14ac:dyDescent="0.15">
      <c r="B336" s="104" t="s">
        <v>1170</v>
      </c>
      <c r="C336" s="104"/>
      <c r="D336" s="104"/>
      <c r="E336" s="105">
        <v>350719501.22999901</v>
      </c>
      <c r="F336" s="105"/>
      <c r="G336" s="105"/>
      <c r="H336" s="105"/>
      <c r="I336" s="105"/>
      <c r="J336" s="105"/>
      <c r="K336" s="105"/>
      <c r="L336" s="105"/>
      <c r="M336" s="105"/>
      <c r="N336" s="105"/>
      <c r="O336" s="105"/>
      <c r="P336" s="98">
        <v>9.7239730251418494E-2</v>
      </c>
      <c r="Q336" s="98"/>
      <c r="R336" s="98"/>
      <c r="S336" s="98"/>
      <c r="T336" s="98"/>
      <c r="U336" s="98"/>
      <c r="V336" s="98"/>
      <c r="W336" s="98"/>
      <c r="X336" s="98"/>
      <c r="Y336" s="98"/>
      <c r="Z336" s="97">
        <v>3793</v>
      </c>
      <c r="AA336" s="97"/>
      <c r="AB336" s="97"/>
      <c r="AC336" s="97"/>
      <c r="AD336" s="97"/>
      <c r="AE336" s="97"/>
      <c r="AF336" s="97"/>
      <c r="AG336" s="97"/>
      <c r="AH336" s="97"/>
      <c r="AI336" s="98">
        <v>7.5747893118185097E-2</v>
      </c>
      <c r="AJ336" s="98"/>
      <c r="AK336" s="98"/>
      <c r="AL336" s="98"/>
      <c r="AM336" s="98"/>
      <c r="AN336" s="98"/>
      <c r="AO336" s="98"/>
      <c r="AP336" s="98"/>
      <c r="AQ336" s="98"/>
    </row>
    <row r="337" spans="2:43" s="1" customFormat="1" ht="9.75" customHeight="1" x14ac:dyDescent="0.15">
      <c r="B337" s="104" t="s">
        <v>724</v>
      </c>
      <c r="C337" s="104"/>
      <c r="D337" s="104"/>
      <c r="E337" s="105">
        <v>0</v>
      </c>
      <c r="F337" s="105"/>
      <c r="G337" s="105"/>
      <c r="H337" s="105"/>
      <c r="I337" s="105"/>
      <c r="J337" s="105"/>
      <c r="K337" s="105"/>
      <c r="L337" s="105"/>
      <c r="M337" s="105"/>
      <c r="N337" s="105"/>
      <c r="O337" s="105"/>
      <c r="P337" s="98">
        <v>0</v>
      </c>
      <c r="Q337" s="98"/>
      <c r="R337" s="98"/>
      <c r="S337" s="98"/>
      <c r="T337" s="98"/>
      <c r="U337" s="98"/>
      <c r="V337" s="98"/>
      <c r="W337" s="98"/>
      <c r="X337" s="98"/>
      <c r="Y337" s="98"/>
      <c r="Z337" s="97">
        <v>170</v>
      </c>
      <c r="AA337" s="97"/>
      <c r="AB337" s="97"/>
      <c r="AC337" s="97"/>
      <c r="AD337" s="97"/>
      <c r="AE337" s="97"/>
      <c r="AF337" s="97"/>
      <c r="AG337" s="97"/>
      <c r="AH337" s="97"/>
      <c r="AI337" s="98">
        <v>3.3949754363541999E-3</v>
      </c>
      <c r="AJ337" s="98"/>
      <c r="AK337" s="98"/>
      <c r="AL337" s="98"/>
      <c r="AM337" s="98"/>
      <c r="AN337" s="98"/>
      <c r="AO337" s="98"/>
      <c r="AP337" s="98"/>
      <c r="AQ337" s="98"/>
    </row>
    <row r="338" spans="2:43" s="1" customFormat="1" ht="10.65" customHeight="1" x14ac:dyDescent="0.15">
      <c r="B338" s="102"/>
      <c r="C338" s="102"/>
      <c r="D338" s="102"/>
      <c r="E338" s="106">
        <v>3606751071.02</v>
      </c>
      <c r="F338" s="106"/>
      <c r="G338" s="106"/>
      <c r="H338" s="106"/>
      <c r="I338" s="106"/>
      <c r="J338" s="106"/>
      <c r="K338" s="106"/>
      <c r="L338" s="106"/>
      <c r="M338" s="106"/>
      <c r="N338" s="106"/>
      <c r="O338" s="106"/>
      <c r="P338" s="100">
        <v>1</v>
      </c>
      <c r="Q338" s="100"/>
      <c r="R338" s="100"/>
      <c r="S338" s="100"/>
      <c r="T338" s="100"/>
      <c r="U338" s="100"/>
      <c r="V338" s="100"/>
      <c r="W338" s="100"/>
      <c r="X338" s="100"/>
      <c r="Y338" s="100"/>
      <c r="Z338" s="99">
        <v>50074</v>
      </c>
      <c r="AA338" s="99"/>
      <c r="AB338" s="99"/>
      <c r="AC338" s="99"/>
      <c r="AD338" s="99"/>
      <c r="AE338" s="99"/>
      <c r="AF338" s="99"/>
      <c r="AG338" s="99"/>
      <c r="AH338" s="99"/>
      <c r="AI338" s="100">
        <v>1</v>
      </c>
      <c r="AJ338" s="100"/>
      <c r="AK338" s="100"/>
      <c r="AL338" s="100"/>
      <c r="AM338" s="100"/>
      <c r="AN338" s="100"/>
      <c r="AO338" s="100"/>
      <c r="AP338" s="100"/>
      <c r="AQ338" s="100"/>
    </row>
    <row r="339" spans="2:43" s="1" customFormat="1" ht="22.95" customHeight="1" x14ac:dyDescent="0.15"/>
  </sheetData>
  <mergeCells count="1354">
    <mergeCell ref="Y318:AG318"/>
    <mergeCell ref="Y319:AG319"/>
    <mergeCell ref="Y320:AG320"/>
    <mergeCell ref="Y321:AG321"/>
    <mergeCell ref="Y322:AG322"/>
    <mergeCell ref="Y323:AG323"/>
    <mergeCell ref="Z327:AH327"/>
    <mergeCell ref="Z328:AH328"/>
    <mergeCell ref="Z329:AH329"/>
    <mergeCell ref="Z330:AH330"/>
    <mergeCell ref="Z334:AH334"/>
    <mergeCell ref="Z335:AH335"/>
    <mergeCell ref="Z336:AH336"/>
    <mergeCell ref="Z337:AH337"/>
    <mergeCell ref="Z338:AH338"/>
    <mergeCell ref="B7:L9"/>
    <mergeCell ref="Y298:AG298"/>
    <mergeCell ref="Y299:AG299"/>
    <mergeCell ref="Y300:AG300"/>
    <mergeCell ref="Y301:AG301"/>
    <mergeCell ref="Y302:AG302"/>
    <mergeCell ref="Y303:AG303"/>
    <mergeCell ref="Y304:AG304"/>
    <mergeCell ref="Y305:AG305"/>
    <mergeCell ref="Y306:AG306"/>
    <mergeCell ref="Y307:AG307"/>
    <mergeCell ref="Y308:AG308"/>
    <mergeCell ref="Y309:AG309"/>
    <mergeCell ref="Y313:AG313"/>
    <mergeCell ref="Y314:AG314"/>
    <mergeCell ref="Y315:AG315"/>
    <mergeCell ref="Y316:AG316"/>
    <mergeCell ref="Y317:AG317"/>
    <mergeCell ref="Y278:AG278"/>
    <mergeCell ref="Y279:AG279"/>
    <mergeCell ref="Y280:AG280"/>
    <mergeCell ref="Y281:AG281"/>
    <mergeCell ref="Y282:AG282"/>
    <mergeCell ref="Y283:AG283"/>
    <mergeCell ref="Y284:AG284"/>
    <mergeCell ref="Y285:AG285"/>
    <mergeCell ref="Y286:AG286"/>
    <mergeCell ref="Y290:AG290"/>
    <mergeCell ref="Y291:AG291"/>
    <mergeCell ref="Y292:AG292"/>
    <mergeCell ref="Y293:AG293"/>
    <mergeCell ref="Y294:AG294"/>
    <mergeCell ref="Y295:AG295"/>
    <mergeCell ref="Y296:AG296"/>
    <mergeCell ref="Y297:AG297"/>
    <mergeCell ref="X253:AF253"/>
    <mergeCell ref="X254:AF254"/>
    <mergeCell ref="X255:AF255"/>
    <mergeCell ref="X256:AF256"/>
    <mergeCell ref="X257:AF257"/>
    <mergeCell ref="X258:AF258"/>
    <mergeCell ref="X259:AF259"/>
    <mergeCell ref="X260:AF260"/>
    <mergeCell ref="X261:AF261"/>
    <mergeCell ref="X262:AF262"/>
    <mergeCell ref="X263:AF263"/>
    <mergeCell ref="X264:AF264"/>
    <mergeCell ref="X265:AF265"/>
    <mergeCell ref="X266:AF266"/>
    <mergeCell ref="X267:AF267"/>
    <mergeCell ref="Y227:AG227"/>
    <mergeCell ref="Y228:AG228"/>
    <mergeCell ref="Y229:AG229"/>
    <mergeCell ref="Y230:AG230"/>
    <mergeCell ref="Y231:AG231"/>
    <mergeCell ref="V80:AE80"/>
    <mergeCell ref="V81:AE81"/>
    <mergeCell ref="V82:AE82"/>
    <mergeCell ref="V83:AE83"/>
    <mergeCell ref="V84:AE84"/>
    <mergeCell ref="V85:AE85"/>
    <mergeCell ref="V86:AE86"/>
    <mergeCell ref="V87:AE87"/>
    <mergeCell ref="V88:AE88"/>
    <mergeCell ref="V89:AE89"/>
    <mergeCell ref="V90:AE90"/>
    <mergeCell ref="V91:AE91"/>
    <mergeCell ref="V95:AE95"/>
    <mergeCell ref="V96:AE96"/>
    <mergeCell ref="V97:AE97"/>
    <mergeCell ref="V98:AE98"/>
    <mergeCell ref="V99:AE99"/>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43:AE43"/>
    <mergeCell ref="V44:AE44"/>
    <mergeCell ref="V45:AE45"/>
    <mergeCell ref="V46:AE46"/>
    <mergeCell ref="V47:AE47"/>
    <mergeCell ref="V48:AE48"/>
    <mergeCell ref="V49:AE49"/>
    <mergeCell ref="V50:AE50"/>
    <mergeCell ref="V51:AE51"/>
    <mergeCell ref="V52:AE52"/>
    <mergeCell ref="V53:AE53"/>
    <mergeCell ref="V54:AE54"/>
    <mergeCell ref="V55:AE55"/>
    <mergeCell ref="V59:AE59"/>
    <mergeCell ref="V60:AE60"/>
    <mergeCell ref="V61:AE61"/>
    <mergeCell ref="V62:AE62"/>
    <mergeCell ref="V124:AE124"/>
    <mergeCell ref="V125:AE125"/>
    <mergeCell ref="V126:AE126"/>
    <mergeCell ref="V127:AE127"/>
    <mergeCell ref="V128:AE128"/>
    <mergeCell ref="V129:AE129"/>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V120:AE120"/>
    <mergeCell ref="V121:AE121"/>
    <mergeCell ref="V122:AE122"/>
    <mergeCell ref="V123:AE123"/>
    <mergeCell ref="T150:AD150"/>
    <mergeCell ref="T151:AD151"/>
    <mergeCell ref="T152:AD152"/>
    <mergeCell ref="T153:AD153"/>
    <mergeCell ref="T154:AD154"/>
    <mergeCell ref="T155:AD155"/>
    <mergeCell ref="T156:AD156"/>
    <mergeCell ref="T157:AD157"/>
    <mergeCell ref="T158:AD158"/>
    <mergeCell ref="T172:AC172"/>
    <mergeCell ref="T173:AC173"/>
    <mergeCell ref="T174:AC174"/>
    <mergeCell ref="T175:AC175"/>
    <mergeCell ref="T176:AC176"/>
    <mergeCell ref="T177:AC177"/>
    <mergeCell ref="T178:AC178"/>
    <mergeCell ref="T179:AC179"/>
    <mergeCell ref="U162:AD162"/>
    <mergeCell ref="U163:AD163"/>
    <mergeCell ref="U164:AD164"/>
    <mergeCell ref="U165:AD165"/>
    <mergeCell ref="U166:AD166"/>
    <mergeCell ref="U167:AD167"/>
    <mergeCell ref="U168:AD168"/>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O322:X322"/>
    <mergeCell ref="O323:X323"/>
    <mergeCell ref="P327:Y327"/>
    <mergeCell ref="P328:Y328"/>
    <mergeCell ref="P329:Y329"/>
    <mergeCell ref="P330:Y330"/>
    <mergeCell ref="P334:Y334"/>
    <mergeCell ref="P335:Y335"/>
    <mergeCell ref="P336:Y336"/>
    <mergeCell ref="P337:Y337"/>
    <mergeCell ref="P338:Y338"/>
    <mergeCell ref="Q221:Z221"/>
    <mergeCell ref="Q222:Z222"/>
    <mergeCell ref="Q223:Z223"/>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R214:AA214"/>
    <mergeCell ref="R215:AA215"/>
    <mergeCell ref="R216:AA216"/>
    <mergeCell ref="R217:AA217"/>
    <mergeCell ref="O302:X302"/>
    <mergeCell ref="O303:X303"/>
    <mergeCell ref="O304:X304"/>
    <mergeCell ref="O305:X305"/>
    <mergeCell ref="O306:X306"/>
    <mergeCell ref="O307:X307"/>
    <mergeCell ref="O308:X308"/>
    <mergeCell ref="O309:X309"/>
    <mergeCell ref="O313:X313"/>
    <mergeCell ref="O314:X314"/>
    <mergeCell ref="O315:X315"/>
    <mergeCell ref="O316:X316"/>
    <mergeCell ref="O317:X317"/>
    <mergeCell ref="O318:X318"/>
    <mergeCell ref="O319:X319"/>
    <mergeCell ref="O320:X320"/>
    <mergeCell ref="O321:X321"/>
    <mergeCell ref="O282:X282"/>
    <mergeCell ref="O283:X283"/>
    <mergeCell ref="O284:X284"/>
    <mergeCell ref="O285:X285"/>
    <mergeCell ref="O286:X286"/>
    <mergeCell ref="O290:X290"/>
    <mergeCell ref="O291:X291"/>
    <mergeCell ref="O292:X292"/>
    <mergeCell ref="O293:X293"/>
    <mergeCell ref="O294:X294"/>
    <mergeCell ref="O295:X295"/>
    <mergeCell ref="O296:X296"/>
    <mergeCell ref="O297:X297"/>
    <mergeCell ref="O298:X298"/>
    <mergeCell ref="O299:X299"/>
    <mergeCell ref="O300:X300"/>
    <mergeCell ref="O301:X301"/>
    <mergeCell ref="N267:W267"/>
    <mergeCell ref="O227:X227"/>
    <mergeCell ref="O228:X228"/>
    <mergeCell ref="O229:X229"/>
    <mergeCell ref="O230:X230"/>
    <mergeCell ref="O231:X231"/>
    <mergeCell ref="O271:X271"/>
    <mergeCell ref="O272:X272"/>
    <mergeCell ref="O273:X273"/>
    <mergeCell ref="O274:X274"/>
    <mergeCell ref="O275:X275"/>
    <mergeCell ref="O276:X276"/>
    <mergeCell ref="O277:X277"/>
    <mergeCell ref="O278:X278"/>
    <mergeCell ref="O279:X279"/>
    <mergeCell ref="O280:X280"/>
    <mergeCell ref="O281:X281"/>
    <mergeCell ref="X235:AF235"/>
    <mergeCell ref="X236:AF236"/>
    <mergeCell ref="X237:AF237"/>
    <mergeCell ref="X238:AF238"/>
    <mergeCell ref="X239:AF239"/>
    <mergeCell ref="X240:AF240"/>
    <mergeCell ref="X241:AF241"/>
    <mergeCell ref="X242:AF242"/>
    <mergeCell ref="X243:AF243"/>
    <mergeCell ref="X244:AF244"/>
    <mergeCell ref="X245:AF245"/>
    <mergeCell ref="X246:AF246"/>
    <mergeCell ref="X247:AF247"/>
    <mergeCell ref="X248:AF248"/>
    <mergeCell ref="X249:AF249"/>
    <mergeCell ref="K156:S156"/>
    <mergeCell ref="K157:S157"/>
    <mergeCell ref="K158:S158"/>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48:U48"/>
    <mergeCell ref="K49:U49"/>
    <mergeCell ref="K50:U50"/>
    <mergeCell ref="K51:U51"/>
    <mergeCell ref="K52:U52"/>
    <mergeCell ref="K53:U53"/>
    <mergeCell ref="K54:U54"/>
    <mergeCell ref="K55:U55"/>
    <mergeCell ref="K95:U95"/>
    <mergeCell ref="K96:U96"/>
    <mergeCell ref="K97:U97"/>
    <mergeCell ref="K98:U98"/>
    <mergeCell ref="K99:U99"/>
    <mergeCell ref="L59:U59"/>
    <mergeCell ref="L60:U60"/>
    <mergeCell ref="G214:Q214"/>
    <mergeCell ref="G215:Q215"/>
    <mergeCell ref="G216:Q216"/>
    <mergeCell ref="G217:Q217"/>
    <mergeCell ref="H192:R192"/>
    <mergeCell ref="H193:R193"/>
    <mergeCell ref="H194:R194"/>
    <mergeCell ref="H195:R195"/>
    <mergeCell ref="H196:R196"/>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I188:S188"/>
    <mergeCell ref="S192:AB192"/>
    <mergeCell ref="S193:AB193"/>
    <mergeCell ref="S194:AB194"/>
    <mergeCell ref="S195:AB195"/>
    <mergeCell ref="S196:AB196"/>
    <mergeCell ref="T180:AC180"/>
    <mergeCell ref="D318:N318"/>
    <mergeCell ref="D319:N319"/>
    <mergeCell ref="D320:N320"/>
    <mergeCell ref="D321:N321"/>
    <mergeCell ref="D322:N322"/>
    <mergeCell ref="D323:N323"/>
    <mergeCell ref="E327:O327"/>
    <mergeCell ref="E328:O328"/>
    <mergeCell ref="E329:O329"/>
    <mergeCell ref="E330:O330"/>
    <mergeCell ref="E334:O334"/>
    <mergeCell ref="E335:O335"/>
    <mergeCell ref="E336:O336"/>
    <mergeCell ref="E337:O337"/>
    <mergeCell ref="E338:O338"/>
    <mergeCell ref="F221:P221"/>
    <mergeCell ref="F222:P222"/>
    <mergeCell ref="F223:P223"/>
    <mergeCell ref="N235:W235"/>
    <mergeCell ref="N236:W236"/>
    <mergeCell ref="N237:W237"/>
    <mergeCell ref="N238:W238"/>
    <mergeCell ref="N239:W239"/>
    <mergeCell ref="N240:W240"/>
    <mergeCell ref="N241:W241"/>
    <mergeCell ref="N242:W242"/>
    <mergeCell ref="N243:W243"/>
    <mergeCell ref="N244:W244"/>
    <mergeCell ref="N245:W245"/>
    <mergeCell ref="N246:W246"/>
    <mergeCell ref="N247:W247"/>
    <mergeCell ref="N248:W248"/>
    <mergeCell ref="D298:N298"/>
    <mergeCell ref="D299:N299"/>
    <mergeCell ref="D300:N300"/>
    <mergeCell ref="D301:N301"/>
    <mergeCell ref="D302:N302"/>
    <mergeCell ref="D303:N303"/>
    <mergeCell ref="D304:N304"/>
    <mergeCell ref="D305:N305"/>
    <mergeCell ref="D306:N306"/>
    <mergeCell ref="D307:N307"/>
    <mergeCell ref="D308:N308"/>
    <mergeCell ref="D309:N309"/>
    <mergeCell ref="D313:N313"/>
    <mergeCell ref="D314:N314"/>
    <mergeCell ref="D315:N315"/>
    <mergeCell ref="D316:N316"/>
    <mergeCell ref="D317:N317"/>
    <mergeCell ref="C265:M265"/>
    <mergeCell ref="C266:M266"/>
    <mergeCell ref="C267:M267"/>
    <mergeCell ref="D227:N227"/>
    <mergeCell ref="D228:N228"/>
    <mergeCell ref="D229:N229"/>
    <mergeCell ref="D230:N230"/>
    <mergeCell ref="D231:N231"/>
    <mergeCell ref="D271:N271"/>
    <mergeCell ref="D272:N272"/>
    <mergeCell ref="D273:N273"/>
    <mergeCell ref="D274:N274"/>
    <mergeCell ref="D275:N275"/>
    <mergeCell ref="D276:N276"/>
    <mergeCell ref="D277:N277"/>
    <mergeCell ref="D278:N278"/>
    <mergeCell ref="D279:N279"/>
    <mergeCell ref="N249:W249"/>
    <mergeCell ref="N253:W253"/>
    <mergeCell ref="N254:W254"/>
    <mergeCell ref="N255:W255"/>
    <mergeCell ref="N256:W256"/>
    <mergeCell ref="N257:W257"/>
    <mergeCell ref="N258:W258"/>
    <mergeCell ref="N259:W259"/>
    <mergeCell ref="N260:W260"/>
    <mergeCell ref="N261:W261"/>
    <mergeCell ref="N262:W262"/>
    <mergeCell ref="N263:W263"/>
    <mergeCell ref="N264:W264"/>
    <mergeCell ref="N265:W265"/>
    <mergeCell ref="N266:W266"/>
    <mergeCell ref="C245:M245"/>
    <mergeCell ref="C246:M246"/>
    <mergeCell ref="C247:M247"/>
    <mergeCell ref="C248:M248"/>
    <mergeCell ref="C249:M249"/>
    <mergeCell ref="C253:M253"/>
    <mergeCell ref="C254:M254"/>
    <mergeCell ref="C255:M255"/>
    <mergeCell ref="C256:M256"/>
    <mergeCell ref="C257:M257"/>
    <mergeCell ref="C258:M258"/>
    <mergeCell ref="C259:M259"/>
    <mergeCell ref="C260:M260"/>
    <mergeCell ref="C261:M261"/>
    <mergeCell ref="C262:M262"/>
    <mergeCell ref="C263:M263"/>
    <mergeCell ref="C264:M264"/>
    <mergeCell ref="B335:D335"/>
    <mergeCell ref="B336:D336"/>
    <mergeCell ref="B337:D337"/>
    <mergeCell ref="B338:D338"/>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60:K60"/>
    <mergeCell ref="B61:K61"/>
    <mergeCell ref="B62:K62"/>
    <mergeCell ref="B63:K63"/>
    <mergeCell ref="B316:C316"/>
    <mergeCell ref="B317:C317"/>
    <mergeCell ref="B318:C318"/>
    <mergeCell ref="B319:C319"/>
    <mergeCell ref="B32:J32"/>
    <mergeCell ref="B320:C320"/>
    <mergeCell ref="B321:C321"/>
    <mergeCell ref="B322:C322"/>
    <mergeCell ref="B323:C323"/>
    <mergeCell ref="B325:AR325"/>
    <mergeCell ref="B327:D327"/>
    <mergeCell ref="B328:D328"/>
    <mergeCell ref="B329:D329"/>
    <mergeCell ref="B33:J33"/>
    <mergeCell ref="B330:D330"/>
    <mergeCell ref="B332:AR332"/>
    <mergeCell ref="B334:D334"/>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1:AR311"/>
    <mergeCell ref="B313:C313"/>
    <mergeCell ref="B314:C314"/>
    <mergeCell ref="B315:C315"/>
    <mergeCell ref="B79:K79"/>
    <mergeCell ref="B80:K80"/>
    <mergeCell ref="B81:K81"/>
    <mergeCell ref="B82:K82"/>
    <mergeCell ref="B83:K83"/>
    <mergeCell ref="B84:K84"/>
    <mergeCell ref="B85:K85"/>
    <mergeCell ref="B86:K86"/>
    <mergeCell ref="B87:K87"/>
    <mergeCell ref="B88:K88"/>
    <mergeCell ref="B89:K89"/>
    <mergeCell ref="B90:K90"/>
    <mergeCell ref="B91:K91"/>
    <mergeCell ref="B93:AR93"/>
    <mergeCell ref="B95:J95"/>
    <mergeCell ref="B280:C280"/>
    <mergeCell ref="B281:C281"/>
    <mergeCell ref="B282:C282"/>
    <mergeCell ref="B283:C283"/>
    <mergeCell ref="B284:C284"/>
    <mergeCell ref="B285:C285"/>
    <mergeCell ref="B286:C286"/>
    <mergeCell ref="B288:AR288"/>
    <mergeCell ref="B290:C290"/>
    <mergeCell ref="B291:C291"/>
    <mergeCell ref="B292:C292"/>
    <mergeCell ref="B293:C293"/>
    <mergeCell ref="B294:C294"/>
    <mergeCell ref="B295:C295"/>
    <mergeCell ref="B296:C296"/>
    <mergeCell ref="B297:C297"/>
    <mergeCell ref="B298:C298"/>
    <mergeCell ref="D280:N280"/>
    <mergeCell ref="D281:N281"/>
    <mergeCell ref="D282:N282"/>
    <mergeCell ref="D283:N283"/>
    <mergeCell ref="D284:N284"/>
    <mergeCell ref="D285:N285"/>
    <mergeCell ref="D286:N286"/>
    <mergeCell ref="D290:N290"/>
    <mergeCell ref="D291:N291"/>
    <mergeCell ref="D292:N292"/>
    <mergeCell ref="D293:N293"/>
    <mergeCell ref="D294:N294"/>
    <mergeCell ref="D295:N295"/>
    <mergeCell ref="D296:N296"/>
    <mergeCell ref="D297:N297"/>
    <mergeCell ref="B230:C230"/>
    <mergeCell ref="B231:C231"/>
    <mergeCell ref="B233:AR233"/>
    <mergeCell ref="B24:J24"/>
    <mergeCell ref="B25:J25"/>
    <mergeCell ref="B251:AR251"/>
    <mergeCell ref="B26:J26"/>
    <mergeCell ref="B269:AR269"/>
    <mergeCell ref="B271:C271"/>
    <mergeCell ref="B272:C272"/>
    <mergeCell ref="B273:C273"/>
    <mergeCell ref="B274:C274"/>
    <mergeCell ref="B275:C275"/>
    <mergeCell ref="B276:C276"/>
    <mergeCell ref="B277:C277"/>
    <mergeCell ref="B278:C278"/>
    <mergeCell ref="B279:C279"/>
    <mergeCell ref="B28:AR28"/>
    <mergeCell ref="B96:J96"/>
    <mergeCell ref="B97:J97"/>
    <mergeCell ref="B98:J98"/>
    <mergeCell ref="B99:J99"/>
    <mergeCell ref="C235:M235"/>
    <mergeCell ref="C236:M236"/>
    <mergeCell ref="C237:M237"/>
    <mergeCell ref="C238:M238"/>
    <mergeCell ref="C239:M239"/>
    <mergeCell ref="C240:M240"/>
    <mergeCell ref="C241:M241"/>
    <mergeCell ref="C242:M242"/>
    <mergeCell ref="C243:M243"/>
    <mergeCell ref="C244:M244"/>
    <mergeCell ref="B210:F210"/>
    <mergeCell ref="B211:F211"/>
    <mergeCell ref="B212:F212"/>
    <mergeCell ref="B213:F213"/>
    <mergeCell ref="B214:F214"/>
    <mergeCell ref="B215:F215"/>
    <mergeCell ref="B216:F216"/>
    <mergeCell ref="B217:F217"/>
    <mergeCell ref="B219:AR219"/>
    <mergeCell ref="B22:J22"/>
    <mergeCell ref="B221:E221"/>
    <mergeCell ref="B222:E222"/>
    <mergeCell ref="B223:E223"/>
    <mergeCell ref="B225:AR225"/>
    <mergeCell ref="B227:C227"/>
    <mergeCell ref="B228:C228"/>
    <mergeCell ref="B229:C229"/>
    <mergeCell ref="B23:J23"/>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B192:G192"/>
    <mergeCell ref="B193:G193"/>
    <mergeCell ref="B194:G194"/>
    <mergeCell ref="B195:G195"/>
    <mergeCell ref="B196:G196"/>
    <mergeCell ref="B198:AR198"/>
    <mergeCell ref="B20:J20"/>
    <mergeCell ref="B200:F200"/>
    <mergeCell ref="B201:F201"/>
    <mergeCell ref="B202:F202"/>
    <mergeCell ref="B203:F203"/>
    <mergeCell ref="B204:F204"/>
    <mergeCell ref="B205:F205"/>
    <mergeCell ref="B206:F206"/>
    <mergeCell ref="B207:F207"/>
    <mergeCell ref="B208:F208"/>
    <mergeCell ref="B209:F209"/>
    <mergeCell ref="B21:J21"/>
    <mergeCell ref="J162:T162"/>
    <mergeCell ref="J163:T163"/>
    <mergeCell ref="J164:T164"/>
    <mergeCell ref="J165:T165"/>
    <mergeCell ref="J166:T166"/>
    <mergeCell ref="J167:T167"/>
    <mergeCell ref="J168:T168"/>
    <mergeCell ref="K100:U100"/>
    <mergeCell ref="K101:U101"/>
    <mergeCell ref="K102:U102"/>
    <mergeCell ref="K103:U103"/>
    <mergeCell ref="K104:U104"/>
    <mergeCell ref="K105:U105"/>
    <mergeCell ref="K106:U106"/>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8:H188"/>
    <mergeCell ref="B19:J19"/>
    <mergeCell ref="B190:AR190"/>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B156:J156"/>
    <mergeCell ref="B157:J157"/>
    <mergeCell ref="B158:J158"/>
    <mergeCell ref="B16:J16"/>
    <mergeCell ref="B160:AR160"/>
    <mergeCell ref="B162:I162"/>
    <mergeCell ref="B163:I163"/>
    <mergeCell ref="B164:I164"/>
    <mergeCell ref="B165:I165"/>
    <mergeCell ref="B166:I166"/>
    <mergeCell ref="B167:I167"/>
    <mergeCell ref="B168:I168"/>
    <mergeCell ref="B17:J17"/>
    <mergeCell ref="B170:AR170"/>
    <mergeCell ref="B172:H172"/>
    <mergeCell ref="B173:H173"/>
    <mergeCell ref="B174:H174"/>
    <mergeCell ref="K122:U122"/>
    <mergeCell ref="K123:U123"/>
    <mergeCell ref="K124:U124"/>
    <mergeCell ref="K125:U125"/>
    <mergeCell ref="K126:U126"/>
    <mergeCell ref="K127:U127"/>
    <mergeCell ref="K128:U128"/>
    <mergeCell ref="K129:U129"/>
    <mergeCell ref="K133:S133"/>
    <mergeCell ref="K134:S134"/>
    <mergeCell ref="K135:S135"/>
    <mergeCell ref="K136:S136"/>
    <mergeCell ref="K137:S137"/>
    <mergeCell ref="K138:S138"/>
    <mergeCell ref="K139:S139"/>
    <mergeCell ref="B140:J140"/>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23:J123"/>
    <mergeCell ref="B124:J124"/>
    <mergeCell ref="B125:J125"/>
    <mergeCell ref="B126:J126"/>
    <mergeCell ref="B127:J127"/>
    <mergeCell ref="B128:J128"/>
    <mergeCell ref="B129:J129"/>
    <mergeCell ref="B13:J13"/>
    <mergeCell ref="B131:AR131"/>
    <mergeCell ref="B133:J133"/>
    <mergeCell ref="B134:J134"/>
    <mergeCell ref="B135:J135"/>
    <mergeCell ref="B136:J136"/>
    <mergeCell ref="B137:J137"/>
    <mergeCell ref="B138:J138"/>
    <mergeCell ref="B139:J139"/>
    <mergeCell ref="B14:J14"/>
    <mergeCell ref="K13:U13"/>
    <mergeCell ref="K14:U14"/>
    <mergeCell ref="L61:U61"/>
    <mergeCell ref="L62:U62"/>
    <mergeCell ref="L63:U63"/>
    <mergeCell ref="L64:U64"/>
    <mergeCell ref="L65:U65"/>
    <mergeCell ref="L66:U66"/>
    <mergeCell ref="L67:U67"/>
    <mergeCell ref="L68:U68"/>
    <mergeCell ref="L69:U69"/>
    <mergeCell ref="L70:U70"/>
    <mergeCell ref="L71:U71"/>
    <mergeCell ref="L72:U72"/>
    <mergeCell ref="L73:U73"/>
    <mergeCell ref="B107:J107"/>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L74:U74"/>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AN47:AO47"/>
    <mergeCell ref="AN48:AO48"/>
    <mergeCell ref="AN49:AO49"/>
    <mergeCell ref="AN50:AO50"/>
    <mergeCell ref="AN51:AO51"/>
    <mergeCell ref="AN52:AO52"/>
    <mergeCell ref="AN53:AO53"/>
    <mergeCell ref="AN54:AO54"/>
    <mergeCell ref="AN55:AO55"/>
    <mergeCell ref="B1:L3"/>
    <mergeCell ref="B100:J100"/>
    <mergeCell ref="B101:J101"/>
    <mergeCell ref="B102:J102"/>
    <mergeCell ref="B103:J103"/>
    <mergeCell ref="B104:J104"/>
    <mergeCell ref="B105:J105"/>
    <mergeCell ref="B106:J106"/>
    <mergeCell ref="B5:AR5"/>
    <mergeCell ref="L89:U89"/>
    <mergeCell ref="L90:U90"/>
    <mergeCell ref="L91:U91"/>
    <mergeCell ref="M2:AR2"/>
    <mergeCell ref="M8:V8"/>
    <mergeCell ref="V100:AE100"/>
    <mergeCell ref="V101:AE101"/>
    <mergeCell ref="V102:AE102"/>
    <mergeCell ref="V103:AE103"/>
    <mergeCell ref="V104:AE104"/>
    <mergeCell ref="V105:AE105"/>
    <mergeCell ref="V106:AE106"/>
    <mergeCell ref="V42:AE42"/>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3:AQ83"/>
    <mergeCell ref="AK84:AQ84"/>
    <mergeCell ref="AK85:AQ85"/>
    <mergeCell ref="AK86:AQ86"/>
    <mergeCell ref="AK87:AQ87"/>
    <mergeCell ref="AK88:AQ88"/>
    <mergeCell ref="AK89:AQ89"/>
    <mergeCell ref="AK90:AQ90"/>
    <mergeCell ref="AK91:AQ91"/>
    <mergeCell ref="AK95:AO95"/>
    <mergeCell ref="AK96:AO96"/>
    <mergeCell ref="AK97:AO97"/>
    <mergeCell ref="AK98:AO98"/>
    <mergeCell ref="AK99:AO99"/>
    <mergeCell ref="AM172:AP172"/>
    <mergeCell ref="AM173:AP173"/>
    <mergeCell ref="AM174:AP174"/>
    <mergeCell ref="AK210:AP210"/>
    <mergeCell ref="AK211:AP211"/>
    <mergeCell ref="AK212:AP212"/>
    <mergeCell ref="AK213:AP213"/>
    <mergeCell ref="AK214:AP214"/>
    <mergeCell ref="AK215:AP215"/>
    <mergeCell ref="AK216:AP216"/>
    <mergeCell ref="AK217:AP217"/>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28:AO128"/>
    <mergeCell ref="AK129:AO129"/>
    <mergeCell ref="AK192:AP192"/>
    <mergeCell ref="AK193:AP193"/>
    <mergeCell ref="AM175:AP17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M188:AP188"/>
    <mergeCell ref="AI327:AQ327"/>
    <mergeCell ref="AI328:AQ328"/>
    <mergeCell ref="AI329:AQ329"/>
    <mergeCell ref="AI330:AQ330"/>
    <mergeCell ref="AI334:AQ334"/>
    <mergeCell ref="AI335:AQ335"/>
    <mergeCell ref="AI336:AQ336"/>
    <mergeCell ref="AI337:AQ337"/>
    <mergeCell ref="AI338:AQ338"/>
    <mergeCell ref="AJ162:AP162"/>
    <mergeCell ref="AJ163:AP163"/>
    <mergeCell ref="AJ164:AP164"/>
    <mergeCell ref="AJ165:AP165"/>
    <mergeCell ref="AJ166:AP166"/>
    <mergeCell ref="AJ167:AP167"/>
    <mergeCell ref="AJ168:AP168"/>
    <mergeCell ref="AJ221:AP221"/>
    <mergeCell ref="AJ222:AP222"/>
    <mergeCell ref="AJ223:AP223"/>
    <mergeCell ref="AK194:AP194"/>
    <mergeCell ref="AK195:AP195"/>
    <mergeCell ref="AK196:AP196"/>
    <mergeCell ref="AK200:AP200"/>
    <mergeCell ref="AK201:AP201"/>
    <mergeCell ref="AK202:AP202"/>
    <mergeCell ref="AK203:AP203"/>
    <mergeCell ref="AK204:AP204"/>
    <mergeCell ref="AK205:AP205"/>
    <mergeCell ref="AK206:AP206"/>
    <mergeCell ref="AK207:AP207"/>
    <mergeCell ref="AK208:AP208"/>
    <mergeCell ref="AK209:AP209"/>
    <mergeCell ref="AH318:AP318"/>
    <mergeCell ref="AH319:AP319"/>
    <mergeCell ref="AH320:AP320"/>
    <mergeCell ref="AH321:AP321"/>
    <mergeCell ref="AH322:AP322"/>
    <mergeCell ref="AH323:AP323"/>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H298:AO298"/>
    <mergeCell ref="AH299:AO299"/>
    <mergeCell ref="AH300:AO300"/>
    <mergeCell ref="AH301:AO301"/>
    <mergeCell ref="AH302:AO302"/>
    <mergeCell ref="AH303:AO303"/>
    <mergeCell ref="AH304:AO304"/>
    <mergeCell ref="AH305:AO305"/>
    <mergeCell ref="AH306:AO306"/>
    <mergeCell ref="AH307:AO307"/>
    <mergeCell ref="AH308:AO308"/>
    <mergeCell ref="AH309:AO309"/>
    <mergeCell ref="AH313:AP313"/>
    <mergeCell ref="AH314:AP314"/>
    <mergeCell ref="AH315:AP315"/>
    <mergeCell ref="AH316:AP316"/>
    <mergeCell ref="AH317:AP317"/>
    <mergeCell ref="AH278:AO278"/>
    <mergeCell ref="AH279:AO279"/>
    <mergeCell ref="AH280:AO280"/>
    <mergeCell ref="AH281:AO281"/>
    <mergeCell ref="AH282:AO282"/>
    <mergeCell ref="AH283:AO283"/>
    <mergeCell ref="AH284:AO284"/>
    <mergeCell ref="AH285:AO285"/>
    <mergeCell ref="AH286:AO286"/>
    <mergeCell ref="AH290:AO290"/>
    <mergeCell ref="AH291:AO291"/>
    <mergeCell ref="AH292:AO292"/>
    <mergeCell ref="AH293:AO293"/>
    <mergeCell ref="AH294:AO294"/>
    <mergeCell ref="AH295:AO295"/>
    <mergeCell ref="AH296:AO296"/>
    <mergeCell ref="AH297:AO297"/>
    <mergeCell ref="AG263:AO263"/>
    <mergeCell ref="AG264:AO264"/>
    <mergeCell ref="AG265:AO265"/>
    <mergeCell ref="AG266:AO266"/>
    <mergeCell ref="AG267:AO267"/>
    <mergeCell ref="AH227:AO227"/>
    <mergeCell ref="AH228:AO228"/>
    <mergeCell ref="AH229:AO229"/>
    <mergeCell ref="AH230:AO230"/>
    <mergeCell ref="AH231:AO231"/>
    <mergeCell ref="AH271:AO271"/>
    <mergeCell ref="AH272:AO272"/>
    <mergeCell ref="AH273:AO273"/>
    <mergeCell ref="AH274:AO274"/>
    <mergeCell ref="AH275:AO275"/>
    <mergeCell ref="AH276:AO276"/>
    <mergeCell ref="AH277:AO277"/>
    <mergeCell ref="Y271:AG271"/>
    <mergeCell ref="Y272:AG272"/>
    <mergeCell ref="Y273:AG273"/>
    <mergeCell ref="Y274:AG274"/>
    <mergeCell ref="Y275:AG275"/>
    <mergeCell ref="Y276:AG276"/>
    <mergeCell ref="Y277:AG277"/>
    <mergeCell ref="AG243:AO243"/>
    <mergeCell ref="AG244:AO244"/>
    <mergeCell ref="AG245:AO245"/>
    <mergeCell ref="AG246:AO246"/>
    <mergeCell ref="AG247:AO247"/>
    <mergeCell ref="AG248:AO248"/>
    <mergeCell ref="AG249:AO249"/>
    <mergeCell ref="AG253:AO253"/>
    <mergeCell ref="AG254:AO254"/>
    <mergeCell ref="AG255:AO255"/>
    <mergeCell ref="AG256:AO256"/>
    <mergeCell ref="AG257:AO257"/>
    <mergeCell ref="AG258:AO258"/>
    <mergeCell ref="AG259:AO259"/>
    <mergeCell ref="AG260:AO260"/>
    <mergeCell ref="AG261:AO261"/>
    <mergeCell ref="AG262:AO262"/>
    <mergeCell ref="AF88:AJ88"/>
    <mergeCell ref="AF89:AJ89"/>
    <mergeCell ref="AF90:AJ90"/>
    <mergeCell ref="AF91:AJ91"/>
    <mergeCell ref="AF95:AJ95"/>
    <mergeCell ref="AF96:AJ96"/>
    <mergeCell ref="AF97:AJ97"/>
    <mergeCell ref="AF98:AJ98"/>
    <mergeCell ref="AF99:AJ99"/>
    <mergeCell ref="AG235:AO235"/>
    <mergeCell ref="AG236:AO236"/>
    <mergeCell ref="AG237:AO237"/>
    <mergeCell ref="AG238:AO238"/>
    <mergeCell ref="AG239:AO239"/>
    <mergeCell ref="AG240:AO240"/>
    <mergeCell ref="AG241:AO241"/>
    <mergeCell ref="AG242:AO242"/>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1:AJ71"/>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51:AM51"/>
    <mergeCell ref="AF52:AM52"/>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29:AJ129"/>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E150:AH150"/>
    <mergeCell ref="AE151:AH151"/>
    <mergeCell ref="AE152:AH152"/>
    <mergeCell ref="AE153:AH153"/>
    <mergeCell ref="AE154:AH154"/>
    <mergeCell ref="AE155:AH155"/>
    <mergeCell ref="AE156:AH156"/>
    <mergeCell ref="AE157:AH157"/>
    <mergeCell ref="AE158:AH158"/>
    <mergeCell ref="AE162:AI162"/>
    <mergeCell ref="AE163:AI163"/>
    <mergeCell ref="AE164:AI164"/>
    <mergeCell ref="AE165:AI165"/>
    <mergeCell ref="AE166:AI166"/>
    <mergeCell ref="AE167:AI167"/>
    <mergeCell ref="AE168:AI168"/>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E149:AH149"/>
    <mergeCell ref="AC192:AJ192"/>
    <mergeCell ref="AC193:AJ193"/>
    <mergeCell ref="AC194:AJ194"/>
    <mergeCell ref="AC195:AJ195"/>
    <mergeCell ref="AC196:AJ196"/>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D188:AL188"/>
    <mergeCell ref="T181:AC181"/>
    <mergeCell ref="T182:AC182"/>
    <mergeCell ref="T183:AC183"/>
    <mergeCell ref="T184:AC184"/>
    <mergeCell ref="T185:AC185"/>
    <mergeCell ref="T186:AC186"/>
    <mergeCell ref="T187:AC187"/>
    <mergeCell ref="T188:AC188"/>
    <mergeCell ref="AA221:AI221"/>
    <mergeCell ref="AA222:AI222"/>
    <mergeCell ref="AA223:AI223"/>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s>
  <pageMargins left="0.7" right="0.7" top="0.75" bottom="0.75" header="0.3" footer="0.3"/>
  <pageSetup paperSize="9" scale="84" orientation="portrait" r:id="rId1"/>
  <headerFooter alignWithMargins="0">
    <oddFooter>&amp;R&amp;1#&amp;"Calibri"&amp;10&amp;K0078D7Classification : Internal</oddFooter>
  </headerFooter>
  <rowBreaks count="3" manualBreakCount="3">
    <brk id="92" max="16383" man="1"/>
    <brk id="189" max="16383" man="1"/>
    <brk id="28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heetViews>
  <sheetFormatPr defaultRowHeight="14.4"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75"/>
      <c r="C1" s="75"/>
    </row>
    <row r="2" spans="2:5" s="1" customFormat="1" ht="18.3" customHeight="1" x14ac:dyDescent="0.15">
      <c r="B2" s="75"/>
      <c r="C2" s="75"/>
      <c r="D2" s="81" t="s">
        <v>887</v>
      </c>
      <c r="E2" s="81"/>
    </row>
    <row r="3" spans="2:5" s="1" customFormat="1" ht="5.0999999999999996" customHeight="1" x14ac:dyDescent="0.15">
      <c r="B3" s="75"/>
      <c r="C3" s="75"/>
    </row>
    <row r="4" spans="2:5" s="1" customFormat="1" ht="7.65" customHeight="1" x14ac:dyDescent="0.15"/>
    <row r="5" spans="2:5" s="1" customFormat="1" ht="26.4" customHeight="1" x14ac:dyDescent="0.15">
      <c r="B5" s="77" t="s">
        <v>1171</v>
      </c>
      <c r="C5" s="77"/>
      <c r="D5" s="77"/>
      <c r="E5" s="77"/>
    </row>
    <row r="6" spans="2:5" s="1" customFormat="1" ht="5.55" customHeight="1" x14ac:dyDescent="0.15"/>
    <row r="7" spans="2:5" s="1" customFormat="1" ht="4.2" customHeight="1" x14ac:dyDescent="0.15">
      <c r="B7" s="70" t="s">
        <v>1049</v>
      </c>
    </row>
    <row r="8" spans="2:5" s="1" customFormat="1" ht="17.100000000000001" customHeight="1" x14ac:dyDescent="0.15">
      <c r="B8" s="70"/>
      <c r="D8" s="3">
        <v>45291</v>
      </c>
    </row>
    <row r="9" spans="2:5" s="1" customFormat="1" ht="2.1" customHeight="1" x14ac:dyDescent="0.15">
      <c r="B9" s="70"/>
    </row>
    <row r="10" spans="2:5" s="1" customFormat="1" ht="1.65" customHeight="1" x14ac:dyDescent="0.15"/>
    <row r="11" spans="2:5" s="1" customFormat="1" ht="15.3" customHeight="1" x14ac:dyDescent="0.15">
      <c r="B11" s="86" t="s">
        <v>1172</v>
      </c>
      <c r="C11" s="86"/>
      <c r="D11" s="86"/>
      <c r="E11" s="86"/>
    </row>
    <row r="12" spans="2:5" s="1" customFormat="1" ht="190.65" customHeight="1" x14ac:dyDescent="0.15"/>
    <row r="13" spans="2:5" s="1" customFormat="1" ht="15.3" customHeight="1" x14ac:dyDescent="0.15">
      <c r="B13" s="86" t="s">
        <v>1173</v>
      </c>
      <c r="C13" s="86"/>
      <c r="D13" s="86"/>
      <c r="E13" s="86"/>
    </row>
    <row r="14" spans="2:5" s="1" customFormat="1" ht="296.85000000000002" customHeight="1" x14ac:dyDescent="0.15"/>
    <row r="15" spans="2:5" s="1" customFormat="1" ht="15.3" customHeight="1" x14ac:dyDescent="0.15">
      <c r="B15" s="86" t="s">
        <v>1174</v>
      </c>
      <c r="C15" s="86"/>
      <c r="D15" s="86"/>
      <c r="E15" s="86"/>
    </row>
    <row r="16" spans="2:5" s="1" customFormat="1" ht="283.64999999999998" customHeight="1" x14ac:dyDescent="0.15"/>
    <row r="17" spans="2:5" s="1" customFormat="1" ht="15.3" customHeight="1" x14ac:dyDescent="0.15">
      <c r="B17" s="86" t="s">
        <v>1175</v>
      </c>
      <c r="C17" s="86"/>
      <c r="D17" s="86"/>
      <c r="E17" s="86"/>
    </row>
    <row r="18" spans="2:5" s="1" customFormat="1" ht="292.2" customHeight="1" x14ac:dyDescent="0.15"/>
    <row r="19" spans="2:5" s="1" customFormat="1" ht="15.3" customHeight="1" x14ac:dyDescent="0.15">
      <c r="B19" s="86" t="s">
        <v>1176</v>
      </c>
      <c r="C19" s="86"/>
      <c r="D19" s="86"/>
      <c r="E19" s="86"/>
    </row>
    <row r="20" spans="2:5" s="1" customFormat="1" ht="282" customHeight="1" x14ac:dyDescent="0.15"/>
    <row r="21" spans="2:5" s="1" customFormat="1" ht="15.3" customHeight="1" x14ac:dyDescent="0.15">
      <c r="B21" s="86" t="s">
        <v>1177</v>
      </c>
      <c r="C21" s="86"/>
      <c r="D21" s="86"/>
      <c r="E21" s="86"/>
    </row>
    <row r="22" spans="2:5" s="1" customFormat="1" ht="299.85000000000002" customHeight="1" x14ac:dyDescent="0.15"/>
    <row r="23" spans="2:5" s="1" customFormat="1" ht="15.75" customHeight="1" x14ac:dyDescent="0.15">
      <c r="B23" s="86" t="s">
        <v>1178</v>
      </c>
      <c r="C23" s="86"/>
      <c r="D23" s="86"/>
      <c r="E23" s="86"/>
    </row>
    <row r="24" spans="2:5" s="1" customFormat="1" ht="210.75" customHeight="1" x14ac:dyDescent="0.15"/>
    <row r="25" spans="2:5" s="1" customFormat="1" ht="15.3" customHeight="1" x14ac:dyDescent="0.15">
      <c r="B25" s="86" t="s">
        <v>1179</v>
      </c>
      <c r="C25" s="86"/>
      <c r="D25" s="86"/>
      <c r="E25" s="86"/>
    </row>
    <row r="26" spans="2:5" s="1" customFormat="1" ht="140.69999999999999" customHeight="1" x14ac:dyDescent="0.15"/>
    <row r="27" spans="2:5" s="1" customFormat="1" ht="15.3" customHeight="1" x14ac:dyDescent="0.15">
      <c r="B27" s="86" t="s">
        <v>1180</v>
      </c>
      <c r="C27" s="86"/>
      <c r="D27" s="86"/>
      <c r="E27" s="86"/>
    </row>
    <row r="28" spans="2:5" s="1" customFormat="1" ht="205.2" customHeight="1" x14ac:dyDescent="0.15"/>
    <row r="29" spans="2:5" s="1" customFormat="1" ht="15.3" customHeight="1" x14ac:dyDescent="0.15">
      <c r="B29" s="86" t="s">
        <v>1181</v>
      </c>
      <c r="C29" s="86"/>
      <c r="D29" s="86"/>
      <c r="E29" s="86"/>
    </row>
    <row r="30" spans="2:5" s="1" customFormat="1" ht="156.15" customHeight="1" x14ac:dyDescent="0.15"/>
    <row r="31" spans="2:5" s="1" customFormat="1" ht="15.3" customHeight="1" x14ac:dyDescent="0.15">
      <c r="B31" s="86" t="s">
        <v>1182</v>
      </c>
      <c r="C31" s="86"/>
      <c r="D31" s="86"/>
      <c r="E31" s="86"/>
    </row>
    <row r="32" spans="2:5" s="1" customFormat="1" ht="154.5" customHeight="1" x14ac:dyDescent="0.15"/>
    <row r="33" spans="2:5" s="1" customFormat="1" ht="15.3" customHeight="1" x14ac:dyDescent="0.15">
      <c r="B33" s="86" t="s">
        <v>1183</v>
      </c>
      <c r="C33" s="86"/>
      <c r="D33" s="86"/>
      <c r="E33" s="86"/>
    </row>
    <row r="34" spans="2:5" s="1" customFormat="1" ht="250.35" customHeight="1" x14ac:dyDescent="0.15"/>
    <row r="35" spans="2:5" s="1" customFormat="1" ht="15.3" customHeight="1" x14ac:dyDescent="0.15">
      <c r="B35" s="86" t="s">
        <v>1184</v>
      </c>
      <c r="C35" s="86"/>
      <c r="D35" s="86"/>
      <c r="E35" s="86"/>
    </row>
    <row r="36" spans="2:5" s="1" customFormat="1" ht="255.15" customHeight="1" x14ac:dyDescent="0.15"/>
    <row r="37" spans="2:5" s="1" customFormat="1" ht="15.3" customHeight="1" x14ac:dyDescent="0.15">
      <c r="B37" s="86" t="s">
        <v>1185</v>
      </c>
      <c r="C37" s="86"/>
      <c r="D37" s="86"/>
      <c r="E37" s="86"/>
    </row>
    <row r="38" spans="2:5" s="1" customFormat="1" ht="223.05" customHeight="1" x14ac:dyDescent="0.15"/>
    <row r="39" spans="2:5" s="1" customFormat="1" ht="15.3" customHeight="1" x14ac:dyDescent="0.15">
      <c r="B39" s="86" t="s">
        <v>1186</v>
      </c>
      <c r="C39" s="86"/>
      <c r="D39" s="86"/>
      <c r="E39" s="86"/>
    </row>
    <row r="40" spans="2:5" s="1" customFormat="1" ht="291.75" customHeight="1" x14ac:dyDescent="0.15"/>
    <row r="41" spans="2:5" s="1" customFormat="1" ht="15.3" customHeight="1" x14ac:dyDescent="0.15">
      <c r="B41" s="86" t="s">
        <v>1187</v>
      </c>
      <c r="C41" s="86"/>
      <c r="D41" s="86"/>
      <c r="E41" s="86"/>
    </row>
    <row r="42" spans="2:5" s="1" customFormat="1" ht="320.85000000000002" customHeight="1" x14ac:dyDescent="0.15"/>
    <row r="43" spans="2:5" s="1" customFormat="1" ht="15.3" customHeight="1" x14ac:dyDescent="0.15">
      <c r="B43" s="86" t="s">
        <v>1188</v>
      </c>
      <c r="C43" s="86"/>
      <c r="D43" s="86"/>
      <c r="E43" s="86"/>
    </row>
    <row r="44" spans="2:5" s="1" customFormat="1" ht="145.05000000000001" customHeight="1" x14ac:dyDescent="0.15"/>
    <row r="45" spans="2:5" s="1" customFormat="1" ht="15.3" customHeight="1" x14ac:dyDescent="0.15">
      <c r="B45" s="86" t="s">
        <v>1189</v>
      </c>
      <c r="C45" s="86"/>
      <c r="D45" s="86"/>
      <c r="E45" s="86"/>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&amp;R&amp;1#&amp;"Calibri"&amp;10&amp;K0078D7Classification : Internal</oddFooter>
  </headerFooter>
  <rowBreaks count="6" manualBreakCount="6">
    <brk id="14" max="6" man="1"/>
    <brk id="18" max="6" man="1"/>
    <brk id="22" max="6" man="1"/>
    <brk id="30" max="6" man="1"/>
    <brk id="36"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4.4"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75"/>
      <c r="C1" s="75"/>
    </row>
    <row r="2" spans="2:8" s="1" customFormat="1" ht="18.3" customHeight="1" x14ac:dyDescent="0.15">
      <c r="B2" s="75"/>
      <c r="C2" s="75"/>
      <c r="D2" s="81" t="s">
        <v>887</v>
      </c>
      <c r="E2" s="81"/>
      <c r="F2" s="81"/>
      <c r="G2" s="81"/>
      <c r="H2" s="81"/>
    </row>
    <row r="3" spans="2:8" s="1" customFormat="1" ht="5.0999999999999996" customHeight="1" x14ac:dyDescent="0.15">
      <c r="B3" s="75"/>
      <c r="C3" s="75"/>
    </row>
    <row r="4" spans="2:8" s="1" customFormat="1" ht="7.2" customHeight="1" x14ac:dyDescent="0.15"/>
    <row r="5" spans="2:8" s="1" customFormat="1" ht="26.4" customHeight="1" x14ac:dyDescent="0.15">
      <c r="B5" s="77" t="s">
        <v>1195</v>
      </c>
      <c r="C5" s="77"/>
      <c r="D5" s="77"/>
      <c r="E5" s="77"/>
      <c r="F5" s="77"/>
      <c r="G5" s="77"/>
      <c r="H5" s="77"/>
    </row>
    <row r="6" spans="2:8" s="1" customFormat="1" ht="11.55" customHeight="1" x14ac:dyDescent="0.15"/>
    <row r="7" spans="2:8" s="1" customFormat="1" ht="18.3" customHeight="1" x14ac:dyDescent="0.15">
      <c r="B7" s="9" t="s">
        <v>1049</v>
      </c>
      <c r="D7" s="3">
        <v>45291</v>
      </c>
    </row>
    <row r="8" spans="2:8" s="1" customFormat="1" ht="10.199999999999999" customHeight="1" x14ac:dyDescent="0.15"/>
    <row r="9" spans="2:8" s="1" customFormat="1" ht="15.3" customHeight="1" x14ac:dyDescent="0.15">
      <c r="B9" s="107" t="s">
        <v>1196</v>
      </c>
      <c r="C9" s="107"/>
      <c r="D9" s="107"/>
      <c r="E9" s="107"/>
      <c r="F9" s="107"/>
      <c r="G9" s="107"/>
    </row>
    <row r="10" spans="2:8" s="1" customFormat="1" ht="11.85" customHeight="1" x14ac:dyDescent="0.15"/>
    <row r="11" spans="2:8" s="1" customFormat="1" ht="11.85" customHeight="1" x14ac:dyDescent="0.15">
      <c r="B11" s="4"/>
      <c r="C11" s="108" t="s">
        <v>1057</v>
      </c>
      <c r="D11" s="108"/>
      <c r="E11" s="24" t="s">
        <v>1058</v>
      </c>
      <c r="F11" s="24" t="s">
        <v>1059</v>
      </c>
      <c r="G11" s="24" t="s">
        <v>1058</v>
      </c>
    </row>
    <row r="12" spans="2:8" s="1" customFormat="1" ht="11.85" customHeight="1" x14ac:dyDescent="0.15">
      <c r="B12" s="7" t="s">
        <v>1190</v>
      </c>
      <c r="C12" s="109">
        <v>3599597510.48001</v>
      </c>
      <c r="D12" s="109"/>
      <c r="E12" s="56">
        <v>0.99801661927892205</v>
      </c>
      <c r="F12" s="57">
        <v>50000</v>
      </c>
      <c r="G12" s="56">
        <v>0.99852218716299901</v>
      </c>
    </row>
    <row r="13" spans="2:8" s="1" customFormat="1" ht="2.1" customHeight="1" x14ac:dyDescent="0.15"/>
    <row r="14" spans="2:8" s="1" customFormat="1" ht="11.85" customHeight="1" x14ac:dyDescent="0.15">
      <c r="B14" s="7" t="s">
        <v>1191</v>
      </c>
      <c r="C14" s="109">
        <v>4547981.78</v>
      </c>
      <c r="D14" s="109"/>
      <c r="E14" s="56">
        <v>1.26096359034665E-3</v>
      </c>
      <c r="F14" s="57">
        <v>49</v>
      </c>
      <c r="G14" s="56">
        <v>9.7855174341973899E-4</v>
      </c>
    </row>
    <row r="15" spans="2:8" s="1" customFormat="1" ht="13.2" customHeight="1" x14ac:dyDescent="0.15">
      <c r="B15" s="7" t="s">
        <v>1192</v>
      </c>
      <c r="C15" s="109">
        <v>2066568.89</v>
      </c>
      <c r="D15" s="109"/>
      <c r="E15" s="56">
        <v>5.7297242013865004E-4</v>
      </c>
      <c r="F15" s="57">
        <v>20</v>
      </c>
      <c r="G15" s="56">
        <v>3.994088748652E-4</v>
      </c>
    </row>
    <row r="16" spans="2:8" s="1" customFormat="1" ht="14.1" customHeight="1" x14ac:dyDescent="0.15">
      <c r="B16" s="7" t="s">
        <v>1193</v>
      </c>
      <c r="C16" s="109">
        <v>539009.87</v>
      </c>
      <c r="D16" s="109"/>
      <c r="E16" s="56">
        <v>1.4944471059589001E-4</v>
      </c>
      <c r="F16" s="57">
        <v>5</v>
      </c>
      <c r="G16" s="56">
        <v>9.9852218716299905E-5</v>
      </c>
    </row>
    <row r="17" spans="2:7" s="1" customFormat="1" ht="14.1" customHeight="1" x14ac:dyDescent="0.15">
      <c r="B17" s="7" t="s">
        <v>1194</v>
      </c>
      <c r="C17" s="109"/>
      <c r="D17" s="109"/>
      <c r="E17" s="56"/>
      <c r="F17" s="57"/>
      <c r="G17" s="56"/>
    </row>
    <row r="18" spans="2:7" s="1" customFormat="1" ht="13.2" customHeight="1" x14ac:dyDescent="0.15">
      <c r="B18" s="5" t="s">
        <v>68</v>
      </c>
      <c r="C18" s="110">
        <v>3606751071.02</v>
      </c>
      <c r="D18" s="110"/>
      <c r="E18" s="58">
        <v>1</v>
      </c>
      <c r="F18" s="59">
        <v>50074</v>
      </c>
      <c r="G18" s="58">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zoomScaleNormal="100" workbookViewId="0"/>
  </sheetViews>
  <sheetFormatPr defaultRowHeight="14.4"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7.2" customHeight="1" x14ac:dyDescent="0.15">
      <c r="B1" s="75"/>
      <c r="C1" s="75"/>
      <c r="D1" s="75"/>
      <c r="E1" s="75"/>
      <c r="F1" s="75"/>
    </row>
    <row r="2" spans="2:12" s="1" customFormat="1" ht="18.3" customHeight="1" x14ac:dyDescent="0.15">
      <c r="B2" s="75"/>
      <c r="C2" s="75"/>
      <c r="D2" s="75"/>
      <c r="E2" s="75"/>
      <c r="F2" s="75"/>
      <c r="H2" s="81" t="s">
        <v>887</v>
      </c>
      <c r="I2" s="81"/>
      <c r="J2" s="81"/>
      <c r="K2" s="81"/>
      <c r="L2" s="81"/>
    </row>
    <row r="3" spans="2:12" s="1" customFormat="1" ht="4.6500000000000004" customHeight="1" x14ac:dyDescent="0.15">
      <c r="B3" s="75"/>
      <c r="C3" s="75"/>
      <c r="D3" s="75"/>
      <c r="E3" s="75"/>
      <c r="F3" s="75"/>
    </row>
    <row r="4" spans="2:12" s="1" customFormat="1" ht="1.65" customHeight="1" x14ac:dyDescent="0.15"/>
    <row r="5" spans="2:12" s="1" customFormat="1" ht="25.5" customHeight="1" x14ac:dyDescent="0.15">
      <c r="B5" s="77" t="s">
        <v>1206</v>
      </c>
      <c r="C5" s="77"/>
      <c r="D5" s="77"/>
      <c r="E5" s="77"/>
      <c r="F5" s="77"/>
      <c r="G5" s="77"/>
      <c r="H5" s="77"/>
      <c r="I5" s="77"/>
      <c r="J5" s="77"/>
      <c r="K5" s="77"/>
      <c r="L5" s="77"/>
    </row>
    <row r="6" spans="2:12" s="1" customFormat="1" ht="1.65" customHeight="1" x14ac:dyDescent="0.15"/>
    <row r="7" spans="2:12" s="1" customFormat="1" ht="1.65" customHeight="1" x14ac:dyDescent="0.15">
      <c r="B7" s="70" t="s">
        <v>1049</v>
      </c>
      <c r="C7" s="70"/>
      <c r="D7" s="70"/>
    </row>
    <row r="8" spans="2:12" s="1" customFormat="1" ht="16.2" customHeight="1" x14ac:dyDescent="0.15">
      <c r="B8" s="70"/>
      <c r="C8" s="70"/>
      <c r="D8" s="70"/>
      <c r="G8" s="116">
        <v>45261</v>
      </c>
      <c r="H8" s="116"/>
    </row>
    <row r="9" spans="2:12" s="1" customFormat="1" ht="4.2" customHeight="1" x14ac:dyDescent="0.15"/>
    <row r="10" spans="2:12" s="1" customFormat="1" ht="14.1" customHeight="1" x14ac:dyDescent="0.15">
      <c r="B10" s="111" t="s">
        <v>1207</v>
      </c>
      <c r="C10" s="111"/>
      <c r="D10" s="111"/>
      <c r="E10" s="111"/>
      <c r="F10" s="112" t="s">
        <v>1208</v>
      </c>
      <c r="G10" s="112"/>
      <c r="H10" s="117" t="s">
        <v>1209</v>
      </c>
      <c r="I10" s="117"/>
      <c r="J10" s="117"/>
      <c r="K10" s="117"/>
      <c r="L10" s="117"/>
    </row>
    <row r="11" spans="2:12" s="1" customFormat="1" ht="21.75" customHeight="1" x14ac:dyDescent="0.15">
      <c r="B11" s="60" t="s">
        <v>1197</v>
      </c>
      <c r="C11" s="24" t="s">
        <v>1198</v>
      </c>
      <c r="D11" s="24" t="s">
        <v>1199</v>
      </c>
      <c r="E11" s="60" t="s">
        <v>1200</v>
      </c>
      <c r="F11" s="114" t="s">
        <v>1201</v>
      </c>
      <c r="G11" s="114"/>
      <c r="H11" s="108" t="s">
        <v>1202</v>
      </c>
      <c r="I11" s="108"/>
      <c r="J11" s="24" t="s">
        <v>1203</v>
      </c>
      <c r="K11" s="24" t="s">
        <v>1204</v>
      </c>
      <c r="L11" s="24" t="s">
        <v>1205</v>
      </c>
    </row>
    <row r="12" spans="2:12" s="1" customFormat="1" ht="10.199999999999999" customHeight="1" x14ac:dyDescent="0.15">
      <c r="B12" s="61">
        <v>45261</v>
      </c>
      <c r="C12" s="62">
        <v>45292</v>
      </c>
      <c r="D12" s="13">
        <v>1</v>
      </c>
      <c r="E12" s="63">
        <v>31</v>
      </c>
      <c r="F12" s="113">
        <v>2750000000</v>
      </c>
      <c r="G12" s="113"/>
      <c r="H12" s="97">
        <v>3581508613.42031</v>
      </c>
      <c r="I12" s="97"/>
      <c r="J12" s="13">
        <v>3575434109.7734499</v>
      </c>
      <c r="K12" s="13">
        <v>3566341044.99155</v>
      </c>
      <c r="L12" s="13">
        <v>3551235647.1318002</v>
      </c>
    </row>
    <row r="13" spans="2:12" s="1" customFormat="1" ht="10.199999999999999" customHeight="1" x14ac:dyDescent="0.15">
      <c r="B13" s="61">
        <v>45261</v>
      </c>
      <c r="C13" s="62">
        <v>45323</v>
      </c>
      <c r="D13" s="13">
        <v>2</v>
      </c>
      <c r="E13" s="63">
        <v>62</v>
      </c>
      <c r="F13" s="113">
        <v>2750000000</v>
      </c>
      <c r="G13" s="113"/>
      <c r="H13" s="97">
        <v>3556131858.1374502</v>
      </c>
      <c r="I13" s="97"/>
      <c r="J13" s="13">
        <v>3544079162.3607402</v>
      </c>
      <c r="K13" s="13">
        <v>3526075439.7000799</v>
      </c>
      <c r="L13" s="13">
        <v>3496268994.7774401</v>
      </c>
    </row>
    <row r="14" spans="2:12" s="1" customFormat="1" ht="10.199999999999999" customHeight="1" x14ac:dyDescent="0.15">
      <c r="B14" s="61">
        <v>45261</v>
      </c>
      <c r="C14" s="62">
        <v>45352</v>
      </c>
      <c r="D14" s="13">
        <v>3</v>
      </c>
      <c r="E14" s="63">
        <v>91</v>
      </c>
      <c r="F14" s="113">
        <v>2750000000</v>
      </c>
      <c r="G14" s="113"/>
      <c r="H14" s="97">
        <v>3532181306.0414801</v>
      </c>
      <c r="I14" s="97"/>
      <c r="J14" s="13">
        <v>3514624139.0071502</v>
      </c>
      <c r="K14" s="13">
        <v>3488450099.5232201</v>
      </c>
      <c r="L14" s="13">
        <v>3445254443.2234802</v>
      </c>
    </row>
    <row r="15" spans="2:12" s="1" customFormat="1" ht="10.199999999999999" customHeight="1" x14ac:dyDescent="0.15">
      <c r="B15" s="61">
        <v>45261</v>
      </c>
      <c r="C15" s="62">
        <v>45383</v>
      </c>
      <c r="D15" s="13">
        <v>4</v>
      </c>
      <c r="E15" s="63">
        <v>122</v>
      </c>
      <c r="F15" s="113">
        <v>2750000000</v>
      </c>
      <c r="G15" s="113"/>
      <c r="H15" s="97">
        <v>3507025267.1507602</v>
      </c>
      <c r="I15" s="97"/>
      <c r="J15" s="13">
        <v>3483674533.2782502</v>
      </c>
      <c r="K15" s="13">
        <v>3448937259.5851302</v>
      </c>
      <c r="L15" s="13">
        <v>3391803626.1383801</v>
      </c>
    </row>
    <row r="16" spans="2:12" s="1" customFormat="1" ht="10.199999999999999" customHeight="1" x14ac:dyDescent="0.15">
      <c r="B16" s="61">
        <v>45261</v>
      </c>
      <c r="C16" s="62">
        <v>45413</v>
      </c>
      <c r="D16" s="13">
        <v>5</v>
      </c>
      <c r="E16" s="63">
        <v>152</v>
      </c>
      <c r="F16" s="113">
        <v>2750000000</v>
      </c>
      <c r="G16" s="113"/>
      <c r="H16" s="97">
        <v>3481517087.25316</v>
      </c>
      <c r="I16" s="97"/>
      <c r="J16" s="13">
        <v>3452659657.0532899</v>
      </c>
      <c r="K16" s="13">
        <v>3409818462.5308099</v>
      </c>
      <c r="L16" s="13">
        <v>3339586889.53262</v>
      </c>
    </row>
    <row r="17" spans="2:12" s="1" customFormat="1" ht="10.199999999999999" customHeight="1" x14ac:dyDescent="0.15">
      <c r="B17" s="61">
        <v>45261</v>
      </c>
      <c r="C17" s="62">
        <v>45444</v>
      </c>
      <c r="D17" s="13">
        <v>6</v>
      </c>
      <c r="E17" s="63">
        <v>183</v>
      </c>
      <c r="F17" s="113">
        <v>2750000000</v>
      </c>
      <c r="G17" s="113"/>
      <c r="H17" s="97">
        <v>3456679430.5638099</v>
      </c>
      <c r="I17" s="97"/>
      <c r="J17" s="13">
        <v>3422213684.57551</v>
      </c>
      <c r="K17" s="13">
        <v>3371154868.4111099</v>
      </c>
      <c r="L17" s="13">
        <v>3287735062.2511601</v>
      </c>
    </row>
    <row r="18" spans="2:12" s="1" customFormat="1" ht="10.199999999999999" customHeight="1" x14ac:dyDescent="0.15">
      <c r="B18" s="61">
        <v>45261</v>
      </c>
      <c r="C18" s="62">
        <v>45474</v>
      </c>
      <c r="D18" s="13">
        <v>7</v>
      </c>
      <c r="E18" s="63">
        <v>213</v>
      </c>
      <c r="F18" s="113">
        <v>2750000000</v>
      </c>
      <c r="G18" s="113"/>
      <c r="H18" s="97">
        <v>3431268872.1951098</v>
      </c>
      <c r="I18" s="97"/>
      <c r="J18" s="13">
        <v>3391480537.1286502</v>
      </c>
      <c r="K18" s="13">
        <v>3332657452.5278602</v>
      </c>
      <c r="L18" s="13">
        <v>3236867108.11624</v>
      </c>
    </row>
    <row r="19" spans="2:12" s="1" customFormat="1" ht="10.199999999999999" customHeight="1" x14ac:dyDescent="0.15">
      <c r="B19" s="61">
        <v>45261</v>
      </c>
      <c r="C19" s="62">
        <v>45505</v>
      </c>
      <c r="D19" s="13">
        <v>8</v>
      </c>
      <c r="E19" s="63">
        <v>244</v>
      </c>
      <c r="F19" s="113">
        <v>2750000000</v>
      </c>
      <c r="G19" s="113"/>
      <c r="H19" s="97">
        <v>3406626077.5853901</v>
      </c>
      <c r="I19" s="97"/>
      <c r="J19" s="13">
        <v>3361412605.0118198</v>
      </c>
      <c r="K19" s="13">
        <v>3294710538.5299602</v>
      </c>
      <c r="L19" s="13">
        <v>3186457109.6059299</v>
      </c>
    </row>
    <row r="20" spans="2:12" s="1" customFormat="1" ht="10.199999999999999" customHeight="1" x14ac:dyDescent="0.15">
      <c r="B20" s="61">
        <v>45261</v>
      </c>
      <c r="C20" s="62">
        <v>45536</v>
      </c>
      <c r="D20" s="13">
        <v>9</v>
      </c>
      <c r="E20" s="63">
        <v>275</v>
      </c>
      <c r="F20" s="113">
        <v>2250000000</v>
      </c>
      <c r="G20" s="113"/>
      <c r="H20" s="97">
        <v>3379955438.5431099</v>
      </c>
      <c r="I20" s="97"/>
      <c r="J20" s="13">
        <v>3329439374.8908501</v>
      </c>
      <c r="K20" s="13">
        <v>3255072341.9933</v>
      </c>
      <c r="L20" s="13">
        <v>3134787285.4609399</v>
      </c>
    </row>
    <row r="21" spans="2:12" s="1" customFormat="1" ht="10.199999999999999" customHeight="1" x14ac:dyDescent="0.15">
      <c r="B21" s="61">
        <v>45261</v>
      </c>
      <c r="C21" s="62">
        <v>45566</v>
      </c>
      <c r="D21" s="13">
        <v>10</v>
      </c>
      <c r="E21" s="63">
        <v>305</v>
      </c>
      <c r="F21" s="113">
        <v>2250000000</v>
      </c>
      <c r="G21" s="113"/>
      <c r="H21" s="97">
        <v>3353912535.1558299</v>
      </c>
      <c r="I21" s="97"/>
      <c r="J21" s="13">
        <v>3298362846.42382</v>
      </c>
      <c r="K21" s="13">
        <v>3216753119.1500101</v>
      </c>
      <c r="L21" s="13">
        <v>3085185246.5524802</v>
      </c>
    </row>
    <row r="22" spans="2:12" s="1" customFormat="1" ht="10.199999999999999" customHeight="1" x14ac:dyDescent="0.15">
      <c r="B22" s="61">
        <v>45261</v>
      </c>
      <c r="C22" s="62">
        <v>45597</v>
      </c>
      <c r="D22" s="13">
        <v>11</v>
      </c>
      <c r="E22" s="63">
        <v>336</v>
      </c>
      <c r="F22" s="113">
        <v>2250000000</v>
      </c>
      <c r="G22" s="113"/>
      <c r="H22" s="97">
        <v>3329372515.0195599</v>
      </c>
      <c r="I22" s="97"/>
      <c r="J22" s="13">
        <v>3268675938.9718199</v>
      </c>
      <c r="K22" s="13">
        <v>3179693506.52106</v>
      </c>
      <c r="L22" s="13">
        <v>3036724509.5493398</v>
      </c>
    </row>
    <row r="23" spans="2:12" s="1" customFormat="1" ht="10.199999999999999" customHeight="1" x14ac:dyDescent="0.15">
      <c r="B23" s="61">
        <v>45261</v>
      </c>
      <c r="C23" s="62">
        <v>45627</v>
      </c>
      <c r="D23" s="13">
        <v>12</v>
      </c>
      <c r="E23" s="63">
        <v>366</v>
      </c>
      <c r="F23" s="113">
        <v>2250000000</v>
      </c>
      <c r="G23" s="113"/>
      <c r="H23" s="97">
        <v>3304257805.1939702</v>
      </c>
      <c r="I23" s="97"/>
      <c r="J23" s="13">
        <v>3238694331.06389</v>
      </c>
      <c r="K23" s="13">
        <v>3142773787.4075499</v>
      </c>
      <c r="L23" s="13">
        <v>2989161227.5490499</v>
      </c>
    </row>
    <row r="24" spans="2:12" s="1" customFormat="1" ht="10.199999999999999" customHeight="1" x14ac:dyDescent="0.15">
      <c r="B24" s="61">
        <v>45261</v>
      </c>
      <c r="C24" s="62">
        <v>45658</v>
      </c>
      <c r="D24" s="13">
        <v>13</v>
      </c>
      <c r="E24" s="63">
        <v>397</v>
      </c>
      <c r="F24" s="113">
        <v>2250000000</v>
      </c>
      <c r="G24" s="113"/>
      <c r="H24" s="97">
        <v>3279099789.96842</v>
      </c>
      <c r="I24" s="97"/>
      <c r="J24" s="13">
        <v>3208584262.0917802</v>
      </c>
      <c r="K24" s="13">
        <v>3105637077.1967301</v>
      </c>
      <c r="L24" s="13">
        <v>2941328565.38761</v>
      </c>
    </row>
    <row r="25" spans="2:12" s="1" customFormat="1" ht="10.199999999999999" customHeight="1" x14ac:dyDescent="0.15">
      <c r="B25" s="61">
        <v>45261</v>
      </c>
      <c r="C25" s="62">
        <v>45689</v>
      </c>
      <c r="D25" s="13">
        <v>14</v>
      </c>
      <c r="E25" s="63">
        <v>428</v>
      </c>
      <c r="F25" s="113">
        <v>2250000000</v>
      </c>
      <c r="G25" s="113"/>
      <c r="H25" s="97">
        <v>3254825810.7996602</v>
      </c>
      <c r="I25" s="97"/>
      <c r="J25" s="13">
        <v>3179430572.40731</v>
      </c>
      <c r="K25" s="13">
        <v>3069592272.1464901</v>
      </c>
      <c r="L25" s="13">
        <v>2894877229.03756</v>
      </c>
    </row>
    <row r="26" spans="2:12" s="1" customFormat="1" ht="10.199999999999999" customHeight="1" x14ac:dyDescent="0.15">
      <c r="B26" s="61">
        <v>45261</v>
      </c>
      <c r="C26" s="62">
        <v>45717</v>
      </c>
      <c r="D26" s="13">
        <v>15</v>
      </c>
      <c r="E26" s="63">
        <v>456</v>
      </c>
      <c r="F26" s="113">
        <v>2250000000</v>
      </c>
      <c r="G26" s="113"/>
      <c r="H26" s="97">
        <v>3230738016.8786101</v>
      </c>
      <c r="I26" s="97"/>
      <c r="J26" s="13">
        <v>3151065710.8030901</v>
      </c>
      <c r="K26" s="13">
        <v>3035218236.0714998</v>
      </c>
      <c r="L26" s="13">
        <v>2851506667.4411998</v>
      </c>
    </row>
    <row r="27" spans="2:12" s="1" customFormat="1" ht="10.199999999999999" customHeight="1" x14ac:dyDescent="0.15">
      <c r="B27" s="61">
        <v>45261</v>
      </c>
      <c r="C27" s="62">
        <v>45748</v>
      </c>
      <c r="D27" s="13">
        <v>16</v>
      </c>
      <c r="E27" s="63">
        <v>487</v>
      </c>
      <c r="F27" s="113">
        <v>2250000000</v>
      </c>
      <c r="G27" s="113"/>
      <c r="H27" s="97">
        <v>3205740914.8784299</v>
      </c>
      <c r="I27" s="97"/>
      <c r="J27" s="13">
        <v>3121381965.9505901</v>
      </c>
      <c r="K27" s="13">
        <v>2998979332.1937099</v>
      </c>
      <c r="L27" s="13">
        <v>2805527699.2084599</v>
      </c>
    </row>
    <row r="28" spans="2:12" s="1" customFormat="1" ht="10.199999999999999" customHeight="1" x14ac:dyDescent="0.15">
      <c r="B28" s="61">
        <v>45261</v>
      </c>
      <c r="C28" s="62">
        <v>45778</v>
      </c>
      <c r="D28" s="13">
        <v>17</v>
      </c>
      <c r="E28" s="63">
        <v>517</v>
      </c>
      <c r="F28" s="113">
        <v>2250000000</v>
      </c>
      <c r="G28" s="113"/>
      <c r="H28" s="97">
        <v>3182248346.6017699</v>
      </c>
      <c r="I28" s="97"/>
      <c r="J28" s="13">
        <v>3093421692.0538402</v>
      </c>
      <c r="K28" s="13">
        <v>2964800326.6698399</v>
      </c>
      <c r="L28" s="13">
        <v>2762184102.4601498</v>
      </c>
    </row>
    <row r="29" spans="2:12" s="1" customFormat="1" ht="10.199999999999999" customHeight="1" x14ac:dyDescent="0.15">
      <c r="B29" s="61">
        <v>45261</v>
      </c>
      <c r="C29" s="62">
        <v>45809</v>
      </c>
      <c r="D29" s="13">
        <v>18</v>
      </c>
      <c r="E29" s="63">
        <v>548</v>
      </c>
      <c r="F29" s="113">
        <v>2250000000</v>
      </c>
      <c r="G29" s="113"/>
      <c r="H29" s="97">
        <v>3157828642.3849502</v>
      </c>
      <c r="I29" s="97"/>
      <c r="J29" s="13">
        <v>3064477208.7300401</v>
      </c>
      <c r="K29" s="13">
        <v>2929589779.5504298</v>
      </c>
      <c r="L29" s="13">
        <v>2717819454.0025301</v>
      </c>
    </row>
    <row r="30" spans="2:12" s="1" customFormat="1" ht="10.199999999999999" customHeight="1" x14ac:dyDescent="0.15">
      <c r="B30" s="61">
        <v>45261</v>
      </c>
      <c r="C30" s="62">
        <v>45839</v>
      </c>
      <c r="D30" s="13">
        <v>19</v>
      </c>
      <c r="E30" s="63">
        <v>578</v>
      </c>
      <c r="F30" s="113">
        <v>2250000000</v>
      </c>
      <c r="G30" s="113"/>
      <c r="H30" s="97">
        <v>3133328670.1724701</v>
      </c>
      <c r="I30" s="97"/>
      <c r="J30" s="13">
        <v>3035710474.07481</v>
      </c>
      <c r="K30" s="13">
        <v>2894946435.3573899</v>
      </c>
      <c r="L30" s="13">
        <v>2674671234.9517598</v>
      </c>
    </row>
    <row r="31" spans="2:12" s="1" customFormat="1" ht="10.199999999999999" customHeight="1" x14ac:dyDescent="0.15">
      <c r="B31" s="61">
        <v>45261</v>
      </c>
      <c r="C31" s="62">
        <v>45870</v>
      </c>
      <c r="D31" s="13">
        <v>20</v>
      </c>
      <c r="E31" s="63">
        <v>609</v>
      </c>
      <c r="F31" s="113">
        <v>2250000000</v>
      </c>
      <c r="G31" s="113"/>
      <c r="H31" s="97">
        <v>3108686798.07584</v>
      </c>
      <c r="I31" s="97"/>
      <c r="J31" s="13">
        <v>3006728017.0528998</v>
      </c>
      <c r="K31" s="13">
        <v>2860015723.11166</v>
      </c>
      <c r="L31" s="13">
        <v>2631206388.0518398</v>
      </c>
    </row>
    <row r="32" spans="2:12" s="1" customFormat="1" ht="10.199999999999999" customHeight="1" x14ac:dyDescent="0.15">
      <c r="B32" s="61">
        <v>45261</v>
      </c>
      <c r="C32" s="62">
        <v>45901</v>
      </c>
      <c r="D32" s="13">
        <v>21</v>
      </c>
      <c r="E32" s="63">
        <v>640</v>
      </c>
      <c r="F32" s="113">
        <v>2250000000</v>
      </c>
      <c r="G32" s="113"/>
      <c r="H32" s="97">
        <v>3084274988.24717</v>
      </c>
      <c r="I32" s="97"/>
      <c r="J32" s="13">
        <v>2978057279.3621802</v>
      </c>
      <c r="K32" s="13">
        <v>2825539713.6408501</v>
      </c>
      <c r="L32" s="13">
        <v>2588478306.0350499</v>
      </c>
    </row>
    <row r="33" spans="2:12" s="1" customFormat="1" ht="10.199999999999999" customHeight="1" x14ac:dyDescent="0.15">
      <c r="B33" s="61">
        <v>45261</v>
      </c>
      <c r="C33" s="62">
        <v>45931</v>
      </c>
      <c r="D33" s="13">
        <v>22</v>
      </c>
      <c r="E33" s="63">
        <v>670</v>
      </c>
      <c r="F33" s="113">
        <v>1750000000</v>
      </c>
      <c r="G33" s="113"/>
      <c r="H33" s="97">
        <v>3060113771.8979101</v>
      </c>
      <c r="I33" s="97"/>
      <c r="J33" s="13">
        <v>2949878227.2660398</v>
      </c>
      <c r="K33" s="13">
        <v>2791915211.1368098</v>
      </c>
      <c r="L33" s="13">
        <v>2547190475.0731702</v>
      </c>
    </row>
    <row r="34" spans="2:12" s="1" customFormat="1" ht="10.199999999999999" customHeight="1" x14ac:dyDescent="0.15">
      <c r="B34" s="61">
        <v>45261</v>
      </c>
      <c r="C34" s="62">
        <v>45962</v>
      </c>
      <c r="D34" s="13">
        <v>23</v>
      </c>
      <c r="E34" s="63">
        <v>701</v>
      </c>
      <c r="F34" s="113">
        <v>1750000000</v>
      </c>
      <c r="G34" s="113"/>
      <c r="H34" s="97">
        <v>3034967983.0476298</v>
      </c>
      <c r="I34" s="97"/>
      <c r="J34" s="13">
        <v>2920676174.9135499</v>
      </c>
      <c r="K34" s="13">
        <v>2757246774.3005099</v>
      </c>
      <c r="L34" s="13">
        <v>2504906121.4439602</v>
      </c>
    </row>
    <row r="35" spans="2:12" s="1" customFormat="1" ht="10.199999999999999" customHeight="1" x14ac:dyDescent="0.15">
      <c r="B35" s="61">
        <v>45261</v>
      </c>
      <c r="C35" s="62">
        <v>45992</v>
      </c>
      <c r="D35" s="13">
        <v>24</v>
      </c>
      <c r="E35" s="63">
        <v>731</v>
      </c>
      <c r="F35" s="113">
        <v>1750000000</v>
      </c>
      <c r="G35" s="113"/>
      <c r="H35" s="97">
        <v>3011122412.8506298</v>
      </c>
      <c r="I35" s="97"/>
      <c r="J35" s="13">
        <v>2892972237.3309698</v>
      </c>
      <c r="K35" s="13">
        <v>2724371086.9025002</v>
      </c>
      <c r="L35" s="13">
        <v>2464893518.2550101</v>
      </c>
    </row>
    <row r="36" spans="2:12" s="1" customFormat="1" ht="10.199999999999999" customHeight="1" x14ac:dyDescent="0.15">
      <c r="B36" s="61">
        <v>45261</v>
      </c>
      <c r="C36" s="62">
        <v>46023</v>
      </c>
      <c r="D36" s="13">
        <v>25</v>
      </c>
      <c r="E36" s="63">
        <v>762</v>
      </c>
      <c r="F36" s="113">
        <v>1750000000</v>
      </c>
      <c r="G36" s="113"/>
      <c r="H36" s="97">
        <v>2987528061.2611399</v>
      </c>
      <c r="I36" s="97"/>
      <c r="J36" s="13">
        <v>2865435431.5362501</v>
      </c>
      <c r="K36" s="13">
        <v>2691576428.0279398</v>
      </c>
      <c r="L36" s="13">
        <v>2424907830.9474502</v>
      </c>
    </row>
    <row r="37" spans="2:12" s="1" customFormat="1" ht="10.199999999999999" customHeight="1" x14ac:dyDescent="0.15">
      <c r="B37" s="61">
        <v>45261</v>
      </c>
      <c r="C37" s="62">
        <v>46054</v>
      </c>
      <c r="D37" s="13">
        <v>26</v>
      </c>
      <c r="E37" s="63">
        <v>793</v>
      </c>
      <c r="F37" s="113">
        <v>1750000000</v>
      </c>
      <c r="G37" s="113"/>
      <c r="H37" s="97">
        <v>2964434449.1083002</v>
      </c>
      <c r="I37" s="97"/>
      <c r="J37" s="13">
        <v>2838463173.4585099</v>
      </c>
      <c r="K37" s="13">
        <v>2659459900.7305498</v>
      </c>
      <c r="L37" s="13">
        <v>2385825004.0318899</v>
      </c>
    </row>
    <row r="38" spans="2:12" s="1" customFormat="1" ht="10.199999999999999" customHeight="1" x14ac:dyDescent="0.15">
      <c r="B38" s="61">
        <v>45261</v>
      </c>
      <c r="C38" s="62">
        <v>46082</v>
      </c>
      <c r="D38" s="13">
        <v>27</v>
      </c>
      <c r="E38" s="63">
        <v>821</v>
      </c>
      <c r="F38" s="113">
        <v>1750000000</v>
      </c>
      <c r="G38" s="113"/>
      <c r="H38" s="97">
        <v>2940721396.5462999</v>
      </c>
      <c r="I38" s="97"/>
      <c r="J38" s="13">
        <v>2811443868.0967698</v>
      </c>
      <c r="K38" s="13">
        <v>2628092915.8910098</v>
      </c>
      <c r="L38" s="13">
        <v>2348663865.5662098</v>
      </c>
    </row>
    <row r="39" spans="2:12" s="1" customFormat="1" ht="10.199999999999999" customHeight="1" x14ac:dyDescent="0.15">
      <c r="B39" s="61">
        <v>45261</v>
      </c>
      <c r="C39" s="62">
        <v>46113</v>
      </c>
      <c r="D39" s="13">
        <v>28</v>
      </c>
      <c r="E39" s="63">
        <v>852</v>
      </c>
      <c r="F39" s="113">
        <v>1750000000</v>
      </c>
      <c r="G39" s="113"/>
      <c r="H39" s="97">
        <v>2917287269.9189601</v>
      </c>
      <c r="I39" s="97"/>
      <c r="J39" s="13">
        <v>2784309514.7758799</v>
      </c>
      <c r="K39" s="13">
        <v>2596108881.5536599</v>
      </c>
      <c r="L39" s="13">
        <v>2310253692.7603102</v>
      </c>
    </row>
    <row r="40" spans="2:12" s="1" customFormat="1" ht="10.199999999999999" customHeight="1" x14ac:dyDescent="0.15">
      <c r="B40" s="61">
        <v>45261</v>
      </c>
      <c r="C40" s="62">
        <v>46143</v>
      </c>
      <c r="D40" s="13">
        <v>29</v>
      </c>
      <c r="E40" s="63">
        <v>882</v>
      </c>
      <c r="F40" s="113">
        <v>1750000000</v>
      </c>
      <c r="G40" s="113"/>
      <c r="H40" s="97">
        <v>2893944769.7080102</v>
      </c>
      <c r="I40" s="97"/>
      <c r="J40" s="13">
        <v>2757497411.4566598</v>
      </c>
      <c r="K40" s="13">
        <v>2564780908.0199699</v>
      </c>
      <c r="L40" s="13">
        <v>2273019313.0512099</v>
      </c>
    </row>
    <row r="41" spans="2:12" s="1" customFormat="1" ht="10.199999999999999" customHeight="1" x14ac:dyDescent="0.15">
      <c r="B41" s="61">
        <v>45261</v>
      </c>
      <c r="C41" s="62">
        <v>46174</v>
      </c>
      <c r="D41" s="13">
        <v>30</v>
      </c>
      <c r="E41" s="63">
        <v>913</v>
      </c>
      <c r="F41" s="113">
        <v>1750000000</v>
      </c>
      <c r="G41" s="113"/>
      <c r="H41" s="97">
        <v>2869294640.4672098</v>
      </c>
      <c r="I41" s="97"/>
      <c r="J41" s="13">
        <v>2729372435.1377101</v>
      </c>
      <c r="K41" s="13">
        <v>2532165298.3695698</v>
      </c>
      <c r="L41" s="13">
        <v>2234608909.3678198</v>
      </c>
    </row>
    <row r="42" spans="2:12" s="1" customFormat="1" ht="10.199999999999999" customHeight="1" x14ac:dyDescent="0.15">
      <c r="B42" s="61">
        <v>45261</v>
      </c>
      <c r="C42" s="62">
        <v>46204</v>
      </c>
      <c r="D42" s="13">
        <v>31</v>
      </c>
      <c r="E42" s="63">
        <v>943</v>
      </c>
      <c r="F42" s="113">
        <v>1750000000</v>
      </c>
      <c r="G42" s="113"/>
      <c r="H42" s="97">
        <v>2845890455.6901102</v>
      </c>
      <c r="I42" s="97"/>
      <c r="J42" s="13">
        <v>2702666095.79181</v>
      </c>
      <c r="K42" s="13">
        <v>2501217234.4987102</v>
      </c>
      <c r="L42" s="13">
        <v>2198249429.6096802</v>
      </c>
    </row>
    <row r="43" spans="2:12" s="1" customFormat="1" ht="10.199999999999999" customHeight="1" x14ac:dyDescent="0.15">
      <c r="B43" s="61">
        <v>45261</v>
      </c>
      <c r="C43" s="62">
        <v>46235</v>
      </c>
      <c r="D43" s="13">
        <v>32</v>
      </c>
      <c r="E43" s="63">
        <v>974</v>
      </c>
      <c r="F43" s="113">
        <v>1750000000</v>
      </c>
      <c r="G43" s="113"/>
      <c r="H43" s="97">
        <v>2823529290.8137002</v>
      </c>
      <c r="I43" s="97"/>
      <c r="J43" s="13">
        <v>2676882391.00564</v>
      </c>
      <c r="K43" s="13">
        <v>2471054947.4295402</v>
      </c>
      <c r="L43" s="13">
        <v>2162542139.2808499</v>
      </c>
    </row>
    <row r="44" spans="2:12" s="1" customFormat="1" ht="10.199999999999999" customHeight="1" x14ac:dyDescent="0.15">
      <c r="B44" s="61">
        <v>45261</v>
      </c>
      <c r="C44" s="62">
        <v>46266</v>
      </c>
      <c r="D44" s="13">
        <v>33</v>
      </c>
      <c r="E44" s="63">
        <v>1005</v>
      </c>
      <c r="F44" s="113">
        <v>1750000000</v>
      </c>
      <c r="G44" s="113"/>
      <c r="H44" s="97">
        <v>2800163577.9337301</v>
      </c>
      <c r="I44" s="97"/>
      <c r="J44" s="13">
        <v>2650227614.6431799</v>
      </c>
      <c r="K44" s="13">
        <v>2440227851.28614</v>
      </c>
      <c r="L44" s="13">
        <v>2126518549.4133201</v>
      </c>
    </row>
    <row r="45" spans="2:12" s="1" customFormat="1" ht="10.199999999999999" customHeight="1" x14ac:dyDescent="0.15">
      <c r="B45" s="61">
        <v>45261</v>
      </c>
      <c r="C45" s="62">
        <v>46296</v>
      </c>
      <c r="D45" s="13">
        <v>34</v>
      </c>
      <c r="E45" s="63">
        <v>1035</v>
      </c>
      <c r="F45" s="113">
        <v>1750000000</v>
      </c>
      <c r="G45" s="113"/>
      <c r="H45" s="97">
        <v>2777150231.21768</v>
      </c>
      <c r="I45" s="97"/>
      <c r="J45" s="13">
        <v>2624132177.30266</v>
      </c>
      <c r="K45" s="13">
        <v>2410253258.27385</v>
      </c>
      <c r="L45" s="13">
        <v>2091787473.1991</v>
      </c>
    </row>
    <row r="46" spans="2:12" s="1" customFormat="1" ht="10.199999999999999" customHeight="1" x14ac:dyDescent="0.15">
      <c r="B46" s="61">
        <v>45261</v>
      </c>
      <c r="C46" s="62">
        <v>46327</v>
      </c>
      <c r="D46" s="13">
        <v>35</v>
      </c>
      <c r="E46" s="63">
        <v>1066</v>
      </c>
      <c r="F46" s="113">
        <v>1750000000</v>
      </c>
      <c r="G46" s="113"/>
      <c r="H46" s="97">
        <v>2755028864.83179</v>
      </c>
      <c r="I46" s="97"/>
      <c r="J46" s="13">
        <v>2598814404.74228</v>
      </c>
      <c r="K46" s="13">
        <v>2380928371.6521802</v>
      </c>
      <c r="L46" s="13">
        <v>2057585207.5183899</v>
      </c>
    </row>
    <row r="47" spans="2:12" s="1" customFormat="1" ht="10.199999999999999" customHeight="1" x14ac:dyDescent="0.15">
      <c r="B47" s="61">
        <v>45261</v>
      </c>
      <c r="C47" s="62">
        <v>46357</v>
      </c>
      <c r="D47" s="13">
        <v>36</v>
      </c>
      <c r="E47" s="63">
        <v>1096</v>
      </c>
      <c r="F47" s="113">
        <v>1750000000</v>
      </c>
      <c r="G47" s="113"/>
      <c r="H47" s="97">
        <v>2731060689.1199002</v>
      </c>
      <c r="I47" s="97"/>
      <c r="J47" s="13">
        <v>2571976661.2041001</v>
      </c>
      <c r="K47" s="13">
        <v>2350541133.4387102</v>
      </c>
      <c r="L47" s="13">
        <v>2022997927.3677499</v>
      </c>
    </row>
    <row r="48" spans="2:12" s="1" customFormat="1" ht="10.199999999999999" customHeight="1" x14ac:dyDescent="0.15">
      <c r="B48" s="61">
        <v>45261</v>
      </c>
      <c r="C48" s="62">
        <v>46388</v>
      </c>
      <c r="D48" s="13">
        <v>37</v>
      </c>
      <c r="E48" s="63">
        <v>1127</v>
      </c>
      <c r="F48" s="113">
        <v>1750000000</v>
      </c>
      <c r="G48" s="113"/>
      <c r="H48" s="97">
        <v>2708649908.8570499</v>
      </c>
      <c r="I48" s="97"/>
      <c r="J48" s="13">
        <v>2546544840.2751298</v>
      </c>
      <c r="K48" s="13">
        <v>2321380076.9568701</v>
      </c>
      <c r="L48" s="13">
        <v>1989438208.78105</v>
      </c>
    </row>
    <row r="49" spans="2:12" s="1" customFormat="1" ht="10.199999999999999" customHeight="1" x14ac:dyDescent="0.15">
      <c r="B49" s="61">
        <v>45261</v>
      </c>
      <c r="C49" s="62">
        <v>46419</v>
      </c>
      <c r="D49" s="13">
        <v>38</v>
      </c>
      <c r="E49" s="63">
        <v>1158</v>
      </c>
      <c r="F49" s="113">
        <v>1750000000</v>
      </c>
      <c r="G49" s="113"/>
      <c r="H49" s="97">
        <v>2686598610.7426701</v>
      </c>
      <c r="I49" s="97"/>
      <c r="J49" s="13">
        <v>2521529284.0616298</v>
      </c>
      <c r="K49" s="13">
        <v>2292730636.2235198</v>
      </c>
      <c r="L49" s="13">
        <v>1956563086.3268199</v>
      </c>
    </row>
    <row r="50" spans="2:12" s="1" customFormat="1" ht="10.199999999999999" customHeight="1" x14ac:dyDescent="0.15">
      <c r="B50" s="61">
        <v>45261</v>
      </c>
      <c r="C50" s="62">
        <v>46447</v>
      </c>
      <c r="D50" s="13">
        <v>39</v>
      </c>
      <c r="E50" s="63">
        <v>1186</v>
      </c>
      <c r="F50" s="113">
        <v>1750000000</v>
      </c>
      <c r="G50" s="113"/>
      <c r="H50" s="97">
        <v>2665166308.7206202</v>
      </c>
      <c r="I50" s="97"/>
      <c r="J50" s="13">
        <v>2497581495.1479998</v>
      </c>
      <c r="K50" s="13">
        <v>2265738592.5135698</v>
      </c>
      <c r="L50" s="13">
        <v>1926130173.7743299</v>
      </c>
    </row>
    <row r="51" spans="2:12" s="1" customFormat="1" ht="10.199999999999999" customHeight="1" x14ac:dyDescent="0.15">
      <c r="B51" s="61">
        <v>45261</v>
      </c>
      <c r="C51" s="62">
        <v>46478</v>
      </c>
      <c r="D51" s="13">
        <v>40</v>
      </c>
      <c r="E51" s="63">
        <v>1217</v>
      </c>
      <c r="F51" s="113">
        <v>1750000000</v>
      </c>
      <c r="G51" s="113"/>
      <c r="H51" s="97">
        <v>2643554333.87041</v>
      </c>
      <c r="I51" s="97"/>
      <c r="J51" s="13">
        <v>2473126742.0132799</v>
      </c>
      <c r="K51" s="13">
        <v>2237848080.5187898</v>
      </c>
      <c r="L51" s="13">
        <v>1894362345.97066</v>
      </c>
    </row>
    <row r="52" spans="2:12" s="1" customFormat="1" ht="10.199999999999999" customHeight="1" x14ac:dyDescent="0.15">
      <c r="B52" s="61">
        <v>45261</v>
      </c>
      <c r="C52" s="62">
        <v>46508</v>
      </c>
      <c r="D52" s="13">
        <v>41</v>
      </c>
      <c r="E52" s="63">
        <v>1247</v>
      </c>
      <c r="F52" s="113">
        <v>1750000000</v>
      </c>
      <c r="G52" s="113"/>
      <c r="H52" s="97">
        <v>2622097856.1448598</v>
      </c>
      <c r="I52" s="97"/>
      <c r="J52" s="13">
        <v>2449027085.3566799</v>
      </c>
      <c r="K52" s="13">
        <v>2210586851.7666502</v>
      </c>
      <c r="L52" s="13">
        <v>1863614660.4401</v>
      </c>
    </row>
    <row r="53" spans="2:12" s="1" customFormat="1" ht="10.199999999999999" customHeight="1" x14ac:dyDescent="0.15">
      <c r="B53" s="61">
        <v>45261</v>
      </c>
      <c r="C53" s="62">
        <v>46539</v>
      </c>
      <c r="D53" s="13">
        <v>42</v>
      </c>
      <c r="E53" s="63">
        <v>1278</v>
      </c>
      <c r="F53" s="113">
        <v>1750000000</v>
      </c>
      <c r="G53" s="113"/>
      <c r="H53" s="97">
        <v>2599206044.1788201</v>
      </c>
      <c r="I53" s="97"/>
      <c r="J53" s="13">
        <v>2423528772.7965298</v>
      </c>
      <c r="K53" s="13">
        <v>2182007642.2168002</v>
      </c>
      <c r="L53" s="13">
        <v>1831729849.0983601</v>
      </c>
    </row>
    <row r="54" spans="2:12" s="1" customFormat="1" ht="10.199999999999999" customHeight="1" x14ac:dyDescent="0.15">
      <c r="B54" s="61">
        <v>45261</v>
      </c>
      <c r="C54" s="62">
        <v>46569</v>
      </c>
      <c r="D54" s="13">
        <v>43</v>
      </c>
      <c r="E54" s="63">
        <v>1308</v>
      </c>
      <c r="F54" s="113">
        <v>1750000000</v>
      </c>
      <c r="G54" s="113"/>
      <c r="H54" s="97">
        <v>2578350368.6445899</v>
      </c>
      <c r="I54" s="97"/>
      <c r="J54" s="13">
        <v>2400136629.91747</v>
      </c>
      <c r="K54" s="13">
        <v>2155628016.7003498</v>
      </c>
      <c r="L54" s="13">
        <v>1802167104.7500999</v>
      </c>
    </row>
    <row r="55" spans="2:12" s="1" customFormat="1" ht="10.199999999999999" customHeight="1" x14ac:dyDescent="0.15">
      <c r="B55" s="61">
        <v>45261</v>
      </c>
      <c r="C55" s="62">
        <v>46600</v>
      </c>
      <c r="D55" s="13">
        <v>44</v>
      </c>
      <c r="E55" s="63">
        <v>1339</v>
      </c>
      <c r="F55" s="113">
        <v>1750000000</v>
      </c>
      <c r="G55" s="113"/>
      <c r="H55" s="97">
        <v>2557620810.2086802</v>
      </c>
      <c r="I55" s="97"/>
      <c r="J55" s="13">
        <v>2376801803.1477299</v>
      </c>
      <c r="K55" s="13">
        <v>2129241467.73615</v>
      </c>
      <c r="L55" s="13">
        <v>1772567465.8280101</v>
      </c>
    </row>
    <row r="56" spans="2:12" s="1" customFormat="1" ht="10.199999999999999" customHeight="1" x14ac:dyDescent="0.15">
      <c r="B56" s="61">
        <v>45261</v>
      </c>
      <c r="C56" s="62">
        <v>46631</v>
      </c>
      <c r="D56" s="13">
        <v>45</v>
      </c>
      <c r="E56" s="63">
        <v>1370</v>
      </c>
      <c r="F56" s="113">
        <v>1750000000</v>
      </c>
      <c r="G56" s="113"/>
      <c r="H56" s="97">
        <v>2536895316.4386201</v>
      </c>
      <c r="I56" s="97"/>
      <c r="J56" s="13">
        <v>2353542998.0651598</v>
      </c>
      <c r="K56" s="13">
        <v>2103043119.5453999</v>
      </c>
      <c r="L56" s="13">
        <v>1743342248.75508</v>
      </c>
    </row>
    <row r="57" spans="2:12" s="1" customFormat="1" ht="10.199999999999999" customHeight="1" x14ac:dyDescent="0.15">
      <c r="B57" s="61">
        <v>45261</v>
      </c>
      <c r="C57" s="62">
        <v>46661</v>
      </c>
      <c r="D57" s="13">
        <v>46</v>
      </c>
      <c r="E57" s="63">
        <v>1400</v>
      </c>
      <c r="F57" s="113">
        <v>1750000000</v>
      </c>
      <c r="G57" s="113"/>
      <c r="H57" s="97">
        <v>2515772629.33708</v>
      </c>
      <c r="I57" s="97"/>
      <c r="J57" s="13">
        <v>2330115981.7384601</v>
      </c>
      <c r="K57" s="13">
        <v>2076984933.4326999</v>
      </c>
      <c r="L57" s="13">
        <v>1714683257.90172</v>
      </c>
    </row>
    <row r="58" spans="2:12" s="1" customFormat="1" ht="10.199999999999999" customHeight="1" x14ac:dyDescent="0.15">
      <c r="B58" s="61">
        <v>45261</v>
      </c>
      <c r="C58" s="62">
        <v>46692</v>
      </c>
      <c r="D58" s="13">
        <v>47</v>
      </c>
      <c r="E58" s="63">
        <v>1431</v>
      </c>
      <c r="F58" s="113">
        <v>1750000000</v>
      </c>
      <c r="G58" s="113"/>
      <c r="H58" s="97">
        <v>2494502962.21875</v>
      </c>
      <c r="I58" s="97"/>
      <c r="J58" s="13">
        <v>2306497317.2901902</v>
      </c>
      <c r="K58" s="13">
        <v>2050703413.0550799</v>
      </c>
      <c r="L58" s="13">
        <v>1685815470.9365001</v>
      </c>
    </row>
    <row r="59" spans="2:12" s="1" customFormat="1" ht="10.199999999999999" customHeight="1" x14ac:dyDescent="0.15">
      <c r="B59" s="61">
        <v>45261</v>
      </c>
      <c r="C59" s="62">
        <v>46722</v>
      </c>
      <c r="D59" s="13">
        <v>48</v>
      </c>
      <c r="E59" s="63">
        <v>1461</v>
      </c>
      <c r="F59" s="113">
        <v>1750000000</v>
      </c>
      <c r="G59" s="113"/>
      <c r="H59" s="97">
        <v>2473431857.3787799</v>
      </c>
      <c r="I59" s="97"/>
      <c r="J59" s="13">
        <v>2283260378.0507698</v>
      </c>
      <c r="K59" s="13">
        <v>2025047003.1763401</v>
      </c>
      <c r="L59" s="13">
        <v>1657900155.7795801</v>
      </c>
    </row>
    <row r="60" spans="2:12" s="1" customFormat="1" ht="10.199999999999999" customHeight="1" x14ac:dyDescent="0.15">
      <c r="B60" s="61">
        <v>45261</v>
      </c>
      <c r="C60" s="62">
        <v>46753</v>
      </c>
      <c r="D60" s="13">
        <v>49</v>
      </c>
      <c r="E60" s="63">
        <v>1492</v>
      </c>
      <c r="F60" s="113">
        <v>1750000000</v>
      </c>
      <c r="G60" s="113"/>
      <c r="H60" s="97">
        <v>2452648675.54561</v>
      </c>
      <c r="I60" s="97"/>
      <c r="J60" s="13">
        <v>2260235086.2350898</v>
      </c>
      <c r="K60" s="13">
        <v>1999527460.59973</v>
      </c>
      <c r="L60" s="13">
        <v>1630073761.3213999</v>
      </c>
    </row>
    <row r="61" spans="2:12" s="1" customFormat="1" ht="10.199999999999999" customHeight="1" x14ac:dyDescent="0.15">
      <c r="B61" s="61">
        <v>45261</v>
      </c>
      <c r="C61" s="62">
        <v>46784</v>
      </c>
      <c r="D61" s="13">
        <v>50</v>
      </c>
      <c r="E61" s="63">
        <v>1523</v>
      </c>
      <c r="F61" s="113">
        <v>1750000000</v>
      </c>
      <c r="G61" s="113"/>
      <c r="H61" s="97">
        <v>2432183023.9579401</v>
      </c>
      <c r="I61" s="97"/>
      <c r="J61" s="13">
        <v>2237573454.7032199</v>
      </c>
      <c r="K61" s="13">
        <v>1974445518.7016201</v>
      </c>
      <c r="L61" s="13">
        <v>1602808578.2583101</v>
      </c>
    </row>
    <row r="62" spans="2:12" s="1" customFormat="1" ht="10.199999999999999" customHeight="1" x14ac:dyDescent="0.15">
      <c r="B62" s="61">
        <v>45261</v>
      </c>
      <c r="C62" s="62">
        <v>46813</v>
      </c>
      <c r="D62" s="13">
        <v>51</v>
      </c>
      <c r="E62" s="63">
        <v>1552</v>
      </c>
      <c r="F62" s="113">
        <v>1000000000</v>
      </c>
      <c r="G62" s="113"/>
      <c r="H62" s="97">
        <v>2411369489.0068102</v>
      </c>
      <c r="I62" s="97"/>
      <c r="J62" s="13">
        <v>2214905244.5234199</v>
      </c>
      <c r="K62" s="13">
        <v>1949792729.75947</v>
      </c>
      <c r="L62" s="13">
        <v>1576523676.69488</v>
      </c>
    </row>
    <row r="63" spans="2:12" s="1" customFormat="1" ht="10.199999999999999" customHeight="1" x14ac:dyDescent="0.15">
      <c r="B63" s="61">
        <v>45261</v>
      </c>
      <c r="C63" s="62">
        <v>46844</v>
      </c>
      <c r="D63" s="13">
        <v>52</v>
      </c>
      <c r="E63" s="63">
        <v>1583</v>
      </c>
      <c r="F63" s="113">
        <v>1000000000</v>
      </c>
      <c r="G63" s="113"/>
      <c r="H63" s="97">
        <v>2391166148.8443799</v>
      </c>
      <c r="I63" s="97"/>
      <c r="J63" s="13">
        <v>2192622785.3708901</v>
      </c>
      <c r="K63" s="13">
        <v>1925268525.56058</v>
      </c>
      <c r="L63" s="13">
        <v>1550100946.25616</v>
      </c>
    </row>
    <row r="64" spans="2:12" s="1" customFormat="1" ht="10.199999999999999" customHeight="1" x14ac:dyDescent="0.15">
      <c r="B64" s="61">
        <v>45261</v>
      </c>
      <c r="C64" s="62">
        <v>46874</v>
      </c>
      <c r="D64" s="13">
        <v>53</v>
      </c>
      <c r="E64" s="63">
        <v>1613</v>
      </c>
      <c r="F64" s="113">
        <v>1000000000</v>
      </c>
      <c r="G64" s="113"/>
      <c r="H64" s="97">
        <v>2370904192.6244202</v>
      </c>
      <c r="I64" s="97"/>
      <c r="J64" s="13">
        <v>2170474730.9065399</v>
      </c>
      <c r="K64" s="13">
        <v>1901130325.4970701</v>
      </c>
      <c r="L64" s="13">
        <v>1524391938.0808799</v>
      </c>
    </row>
    <row r="65" spans="2:12" s="1" customFormat="1" ht="10.199999999999999" customHeight="1" x14ac:dyDescent="0.15">
      <c r="B65" s="61">
        <v>45261</v>
      </c>
      <c r="C65" s="62">
        <v>46905</v>
      </c>
      <c r="D65" s="13">
        <v>54</v>
      </c>
      <c r="E65" s="63">
        <v>1644</v>
      </c>
      <c r="F65" s="113">
        <v>1000000000</v>
      </c>
      <c r="G65" s="113"/>
      <c r="H65" s="97">
        <v>2350121134.4918799</v>
      </c>
      <c r="I65" s="97"/>
      <c r="J65" s="13">
        <v>2147799597.0279102</v>
      </c>
      <c r="K65" s="13">
        <v>1876484601.11852</v>
      </c>
      <c r="L65" s="13">
        <v>1498257216.6578901</v>
      </c>
    </row>
    <row r="66" spans="2:12" s="1" customFormat="1" ht="10.199999999999999" customHeight="1" x14ac:dyDescent="0.15">
      <c r="B66" s="61">
        <v>45261</v>
      </c>
      <c r="C66" s="62">
        <v>46935</v>
      </c>
      <c r="D66" s="13">
        <v>55</v>
      </c>
      <c r="E66" s="63">
        <v>1674</v>
      </c>
      <c r="F66" s="113">
        <v>1000000000</v>
      </c>
      <c r="G66" s="113"/>
      <c r="H66" s="97">
        <v>2329868605.1135802</v>
      </c>
      <c r="I66" s="97"/>
      <c r="J66" s="13">
        <v>2125795572.31899</v>
      </c>
      <c r="K66" s="13">
        <v>1852688960.58324</v>
      </c>
      <c r="L66" s="13">
        <v>1473194099.03901</v>
      </c>
    </row>
    <row r="67" spans="2:12" s="1" customFormat="1" ht="10.199999999999999" customHeight="1" x14ac:dyDescent="0.15">
      <c r="B67" s="61">
        <v>45261</v>
      </c>
      <c r="C67" s="62">
        <v>46966</v>
      </c>
      <c r="D67" s="13">
        <v>56</v>
      </c>
      <c r="E67" s="63">
        <v>1705</v>
      </c>
      <c r="F67" s="113">
        <v>1000000000</v>
      </c>
      <c r="G67" s="113"/>
      <c r="H67" s="97">
        <v>2310202039.9597201</v>
      </c>
      <c r="I67" s="97"/>
      <c r="J67" s="13">
        <v>2104276527.97139</v>
      </c>
      <c r="K67" s="13">
        <v>1829270452.1735799</v>
      </c>
      <c r="L67" s="13">
        <v>1448411604.9011099</v>
      </c>
    </row>
    <row r="68" spans="2:12" s="1" customFormat="1" ht="10.199999999999999" customHeight="1" x14ac:dyDescent="0.15">
      <c r="B68" s="61">
        <v>45261</v>
      </c>
      <c r="C68" s="62">
        <v>46997</v>
      </c>
      <c r="D68" s="13">
        <v>57</v>
      </c>
      <c r="E68" s="63">
        <v>1736</v>
      </c>
      <c r="F68" s="113">
        <v>1000000000</v>
      </c>
      <c r="G68" s="113"/>
      <c r="H68" s="97">
        <v>2290534120.98174</v>
      </c>
      <c r="I68" s="97"/>
      <c r="J68" s="13">
        <v>2082823133.1449101</v>
      </c>
      <c r="K68" s="13">
        <v>1806016001.6396501</v>
      </c>
      <c r="L68" s="13">
        <v>1423941967.0327899</v>
      </c>
    </row>
    <row r="69" spans="2:12" s="1" customFormat="1" ht="10.199999999999999" customHeight="1" x14ac:dyDescent="0.15">
      <c r="B69" s="61">
        <v>45261</v>
      </c>
      <c r="C69" s="62">
        <v>47027</v>
      </c>
      <c r="D69" s="13">
        <v>58</v>
      </c>
      <c r="E69" s="63">
        <v>1766</v>
      </c>
      <c r="F69" s="113">
        <v>0</v>
      </c>
      <c r="G69" s="113"/>
      <c r="H69" s="97">
        <v>2271080103.1546102</v>
      </c>
      <c r="I69" s="97"/>
      <c r="J69" s="13">
        <v>2061743527.22996</v>
      </c>
      <c r="K69" s="13">
        <v>1783337772.777</v>
      </c>
      <c r="L69" s="13">
        <v>1400297740.0211501</v>
      </c>
    </row>
    <row r="70" spans="2:12" s="1" customFormat="1" ht="8.85" customHeight="1" x14ac:dyDescent="0.15">
      <c r="B70" s="61">
        <v>45261</v>
      </c>
      <c r="C70" s="62">
        <v>47058</v>
      </c>
      <c r="D70" s="13">
        <v>59</v>
      </c>
      <c r="E70" s="63">
        <v>1797</v>
      </c>
      <c r="F70" s="113"/>
      <c r="G70" s="113"/>
      <c r="H70" s="97">
        <v>2250253749.77283</v>
      </c>
      <c r="I70" s="97"/>
      <c r="J70" s="13">
        <v>2039372038.38239</v>
      </c>
      <c r="K70" s="13">
        <v>1759501016.0991499</v>
      </c>
      <c r="L70" s="13">
        <v>1375729091.27424</v>
      </c>
    </row>
    <row r="71" spans="2:12" s="1" customFormat="1" ht="8.85" customHeight="1" x14ac:dyDescent="0.15">
      <c r="B71" s="61">
        <v>45261</v>
      </c>
      <c r="C71" s="62">
        <v>47088</v>
      </c>
      <c r="D71" s="13">
        <v>60</v>
      </c>
      <c r="E71" s="63">
        <v>1827</v>
      </c>
      <c r="F71" s="113"/>
      <c r="G71" s="113"/>
      <c r="H71" s="97">
        <v>2230790060.3852501</v>
      </c>
      <c r="I71" s="97"/>
      <c r="J71" s="13">
        <v>2018413896.1540599</v>
      </c>
      <c r="K71" s="13">
        <v>1737132943.0381801</v>
      </c>
      <c r="L71" s="13">
        <v>1352672119.9141901</v>
      </c>
    </row>
    <row r="72" spans="2:12" s="1" customFormat="1" ht="8.85" customHeight="1" x14ac:dyDescent="0.15">
      <c r="B72" s="61">
        <v>45261</v>
      </c>
      <c r="C72" s="62">
        <v>47119</v>
      </c>
      <c r="D72" s="13">
        <v>61</v>
      </c>
      <c r="E72" s="63">
        <v>1858</v>
      </c>
      <c r="F72" s="113"/>
      <c r="G72" s="113"/>
      <c r="H72" s="97">
        <v>2211370112.9575701</v>
      </c>
      <c r="I72" s="97"/>
      <c r="J72" s="13">
        <v>1997449193.4119799</v>
      </c>
      <c r="K72" s="13">
        <v>1714717827.9547901</v>
      </c>
      <c r="L72" s="13">
        <v>1329562524.06951</v>
      </c>
    </row>
    <row r="73" spans="2:12" s="1" customFormat="1" ht="8.85" customHeight="1" x14ac:dyDescent="0.15">
      <c r="B73" s="61">
        <v>45261</v>
      </c>
      <c r="C73" s="62">
        <v>47150</v>
      </c>
      <c r="D73" s="13">
        <v>62</v>
      </c>
      <c r="E73" s="63">
        <v>1889</v>
      </c>
      <c r="F73" s="113"/>
      <c r="G73" s="113"/>
      <c r="H73" s="97">
        <v>2191786321.5802398</v>
      </c>
      <c r="I73" s="97"/>
      <c r="J73" s="13">
        <v>1976402056.5424199</v>
      </c>
      <c r="K73" s="13">
        <v>1692334903.86134</v>
      </c>
      <c r="L73" s="13">
        <v>1306649279.58234</v>
      </c>
    </row>
    <row r="74" spans="2:12" s="1" customFormat="1" ht="8.85" customHeight="1" x14ac:dyDescent="0.15">
      <c r="B74" s="61">
        <v>45261</v>
      </c>
      <c r="C74" s="62">
        <v>47178</v>
      </c>
      <c r="D74" s="13">
        <v>63</v>
      </c>
      <c r="E74" s="63">
        <v>1917</v>
      </c>
      <c r="F74" s="113"/>
      <c r="G74" s="113"/>
      <c r="H74" s="97">
        <v>2172713795.6972599</v>
      </c>
      <c r="I74" s="97"/>
      <c r="J74" s="13">
        <v>1956202140.5629001</v>
      </c>
      <c r="K74" s="13">
        <v>1671190124.20859</v>
      </c>
      <c r="L74" s="13">
        <v>1285386082.8396299</v>
      </c>
    </row>
    <row r="75" spans="2:12" s="1" customFormat="1" ht="8.85" customHeight="1" x14ac:dyDescent="0.15">
      <c r="B75" s="61">
        <v>45261</v>
      </c>
      <c r="C75" s="62">
        <v>47209</v>
      </c>
      <c r="D75" s="13">
        <v>64</v>
      </c>
      <c r="E75" s="63">
        <v>1948</v>
      </c>
      <c r="F75" s="113"/>
      <c r="G75" s="113"/>
      <c r="H75" s="97">
        <v>2152388296.9747</v>
      </c>
      <c r="I75" s="97"/>
      <c r="J75" s="13">
        <v>1934615259.2301099</v>
      </c>
      <c r="K75" s="13">
        <v>1648545098.9932001</v>
      </c>
      <c r="L75" s="13">
        <v>1262598255.6592801</v>
      </c>
    </row>
    <row r="76" spans="2:12" s="1" customFormat="1" ht="8.85" customHeight="1" x14ac:dyDescent="0.15">
      <c r="B76" s="61">
        <v>45261</v>
      </c>
      <c r="C76" s="62">
        <v>47239</v>
      </c>
      <c r="D76" s="13">
        <v>65</v>
      </c>
      <c r="E76" s="63">
        <v>1978</v>
      </c>
      <c r="F76" s="113"/>
      <c r="G76" s="113"/>
      <c r="H76" s="97">
        <v>2132648560.70591</v>
      </c>
      <c r="I76" s="97"/>
      <c r="J76" s="13">
        <v>1913726369.95491</v>
      </c>
      <c r="K76" s="13">
        <v>1626731334.1872699</v>
      </c>
      <c r="L76" s="13">
        <v>1240784238.4209099</v>
      </c>
    </row>
    <row r="77" spans="2:12" s="1" customFormat="1" ht="8.85" customHeight="1" x14ac:dyDescent="0.15">
      <c r="B77" s="61">
        <v>45261</v>
      </c>
      <c r="C77" s="62">
        <v>47270</v>
      </c>
      <c r="D77" s="13">
        <v>66</v>
      </c>
      <c r="E77" s="63">
        <v>2009</v>
      </c>
      <c r="F77" s="113"/>
      <c r="G77" s="113"/>
      <c r="H77" s="97">
        <v>2113556583.84199</v>
      </c>
      <c r="I77" s="97"/>
      <c r="J77" s="13">
        <v>1893377472.40539</v>
      </c>
      <c r="K77" s="13">
        <v>1605340969.4796801</v>
      </c>
      <c r="L77" s="13">
        <v>1219282511.94577</v>
      </c>
    </row>
    <row r="78" spans="2:12" s="1" customFormat="1" ht="8.85" customHeight="1" x14ac:dyDescent="0.15">
      <c r="B78" s="61">
        <v>45261</v>
      </c>
      <c r="C78" s="62">
        <v>47300</v>
      </c>
      <c r="D78" s="13">
        <v>67</v>
      </c>
      <c r="E78" s="63">
        <v>2039</v>
      </c>
      <c r="F78" s="113"/>
      <c r="G78" s="113"/>
      <c r="H78" s="97">
        <v>2094510060.3264899</v>
      </c>
      <c r="I78" s="97"/>
      <c r="J78" s="13">
        <v>1873235318.14889</v>
      </c>
      <c r="K78" s="13">
        <v>1584353868.2650399</v>
      </c>
      <c r="L78" s="13">
        <v>1198409732.7504001</v>
      </c>
    </row>
    <row r="79" spans="2:12" s="1" customFormat="1" ht="8.85" customHeight="1" x14ac:dyDescent="0.15">
      <c r="B79" s="61">
        <v>45261</v>
      </c>
      <c r="C79" s="62">
        <v>47331</v>
      </c>
      <c r="D79" s="13">
        <v>68</v>
      </c>
      <c r="E79" s="63">
        <v>2070</v>
      </c>
      <c r="F79" s="113"/>
      <c r="G79" s="113"/>
      <c r="H79" s="97">
        <v>2075824141.47422</v>
      </c>
      <c r="I79" s="97"/>
      <c r="J79" s="13">
        <v>1853374674.01735</v>
      </c>
      <c r="K79" s="13">
        <v>1563569420.6858399</v>
      </c>
      <c r="L79" s="13">
        <v>1177678988.4520199</v>
      </c>
    </row>
    <row r="80" spans="2:12" s="1" customFormat="1" ht="8.85" customHeight="1" x14ac:dyDescent="0.15">
      <c r="B80" s="61">
        <v>45261</v>
      </c>
      <c r="C80" s="62">
        <v>47362</v>
      </c>
      <c r="D80" s="13">
        <v>69</v>
      </c>
      <c r="E80" s="63">
        <v>2101</v>
      </c>
      <c r="F80" s="113"/>
      <c r="G80" s="113"/>
      <c r="H80" s="97">
        <v>2056116493.8589301</v>
      </c>
      <c r="I80" s="97"/>
      <c r="J80" s="13">
        <v>1832665320.4145899</v>
      </c>
      <c r="K80" s="13">
        <v>1542166264.9103999</v>
      </c>
      <c r="L80" s="13">
        <v>1156638320.2606201</v>
      </c>
    </row>
    <row r="81" spans="2:12" s="1" customFormat="1" ht="8.85" customHeight="1" x14ac:dyDescent="0.15">
      <c r="B81" s="61">
        <v>45261</v>
      </c>
      <c r="C81" s="62">
        <v>47392</v>
      </c>
      <c r="D81" s="13">
        <v>70</v>
      </c>
      <c r="E81" s="63">
        <v>2131</v>
      </c>
      <c r="F81" s="113"/>
      <c r="G81" s="113"/>
      <c r="H81" s="97">
        <v>2037783044.86234</v>
      </c>
      <c r="I81" s="97"/>
      <c r="J81" s="13">
        <v>1813342956.0355501</v>
      </c>
      <c r="K81" s="13">
        <v>1522151057.72947</v>
      </c>
      <c r="L81" s="13">
        <v>1136946987.57112</v>
      </c>
    </row>
    <row r="82" spans="2:12" s="1" customFormat="1" ht="8.85" customHeight="1" x14ac:dyDescent="0.15">
      <c r="B82" s="61">
        <v>45261</v>
      </c>
      <c r="C82" s="62">
        <v>47423</v>
      </c>
      <c r="D82" s="13">
        <v>71</v>
      </c>
      <c r="E82" s="63">
        <v>2162</v>
      </c>
      <c r="F82" s="113"/>
      <c r="G82" s="113"/>
      <c r="H82" s="97">
        <v>2018974682.1356001</v>
      </c>
      <c r="I82" s="97"/>
      <c r="J82" s="13">
        <v>1793558957.0953</v>
      </c>
      <c r="K82" s="13">
        <v>1501715122.69646</v>
      </c>
      <c r="L82" s="13">
        <v>1116931747.2428601</v>
      </c>
    </row>
    <row r="83" spans="2:12" s="1" customFormat="1" ht="8.85" customHeight="1" x14ac:dyDescent="0.15">
      <c r="B83" s="61">
        <v>45261</v>
      </c>
      <c r="C83" s="62">
        <v>47453</v>
      </c>
      <c r="D83" s="13">
        <v>72</v>
      </c>
      <c r="E83" s="63">
        <v>2192</v>
      </c>
      <c r="F83" s="113"/>
      <c r="G83" s="113"/>
      <c r="H83" s="97">
        <v>1999934524.5779099</v>
      </c>
      <c r="I83" s="97"/>
      <c r="J83" s="13">
        <v>1773728410.08634</v>
      </c>
      <c r="K83" s="13">
        <v>1481456100.20772</v>
      </c>
      <c r="L83" s="13">
        <v>1097346925.3893199</v>
      </c>
    </row>
    <row r="84" spans="2:12" s="1" customFormat="1" ht="8.85" customHeight="1" x14ac:dyDescent="0.15">
      <c r="B84" s="61">
        <v>45261</v>
      </c>
      <c r="C84" s="62">
        <v>47484</v>
      </c>
      <c r="D84" s="13">
        <v>73</v>
      </c>
      <c r="E84" s="63">
        <v>2223</v>
      </c>
      <c r="F84" s="113"/>
      <c r="G84" s="113"/>
      <c r="H84" s="97">
        <v>1981310083.0746701</v>
      </c>
      <c r="I84" s="97"/>
      <c r="J84" s="13">
        <v>1754230159.7433801</v>
      </c>
      <c r="K84" s="13">
        <v>1461444511.60587</v>
      </c>
      <c r="L84" s="13">
        <v>1077938825.4868</v>
      </c>
    </row>
    <row r="85" spans="2:12" s="1" customFormat="1" ht="8.85" customHeight="1" x14ac:dyDescent="0.15">
      <c r="B85" s="61">
        <v>45261</v>
      </c>
      <c r="C85" s="62">
        <v>47515</v>
      </c>
      <c r="D85" s="13">
        <v>74</v>
      </c>
      <c r="E85" s="63">
        <v>2254</v>
      </c>
      <c r="F85" s="113"/>
      <c r="G85" s="113"/>
      <c r="H85" s="97">
        <v>1962867559.8520401</v>
      </c>
      <c r="I85" s="97"/>
      <c r="J85" s="13">
        <v>1734953743.1865399</v>
      </c>
      <c r="K85" s="13">
        <v>1441709467.41044</v>
      </c>
      <c r="L85" s="13">
        <v>1058878558.03859</v>
      </c>
    </row>
    <row r="86" spans="2:12" s="1" customFormat="1" ht="8.85" customHeight="1" x14ac:dyDescent="0.15">
      <c r="B86" s="61">
        <v>45261</v>
      </c>
      <c r="C86" s="62">
        <v>47543</v>
      </c>
      <c r="D86" s="13">
        <v>75</v>
      </c>
      <c r="E86" s="63">
        <v>2282</v>
      </c>
      <c r="F86" s="113"/>
      <c r="G86" s="113"/>
      <c r="H86" s="97">
        <v>1944557489.26717</v>
      </c>
      <c r="I86" s="97"/>
      <c r="J86" s="13">
        <v>1716136439.4872701</v>
      </c>
      <c r="K86" s="13">
        <v>1422796470.8045299</v>
      </c>
      <c r="L86" s="13">
        <v>1040989128.87822</v>
      </c>
    </row>
    <row r="87" spans="2:12" s="1" customFormat="1" ht="8.85" customHeight="1" x14ac:dyDescent="0.15">
      <c r="B87" s="61">
        <v>45261</v>
      </c>
      <c r="C87" s="62">
        <v>47574</v>
      </c>
      <c r="D87" s="13">
        <v>76</v>
      </c>
      <c r="E87" s="63">
        <v>2313</v>
      </c>
      <c r="F87" s="113"/>
      <c r="G87" s="113"/>
      <c r="H87" s="97">
        <v>1926620865.54638</v>
      </c>
      <c r="I87" s="97"/>
      <c r="J87" s="13">
        <v>1697422928.4024401</v>
      </c>
      <c r="K87" s="13">
        <v>1403702661.62591</v>
      </c>
      <c r="L87" s="13">
        <v>1022669156.41379</v>
      </c>
    </row>
    <row r="88" spans="2:12" s="1" customFormat="1" ht="8.85" customHeight="1" x14ac:dyDescent="0.15">
      <c r="B88" s="61">
        <v>45261</v>
      </c>
      <c r="C88" s="62">
        <v>47604</v>
      </c>
      <c r="D88" s="13">
        <v>77</v>
      </c>
      <c r="E88" s="63">
        <v>2343</v>
      </c>
      <c r="F88" s="113"/>
      <c r="G88" s="113"/>
      <c r="H88" s="97">
        <v>1908853626.69368</v>
      </c>
      <c r="I88" s="97"/>
      <c r="J88" s="13">
        <v>1679008878.18537</v>
      </c>
      <c r="K88" s="13">
        <v>1385057550.24787</v>
      </c>
      <c r="L88" s="13">
        <v>1004948802.42416</v>
      </c>
    </row>
    <row r="89" spans="2:12" s="1" customFormat="1" ht="8.85" customHeight="1" x14ac:dyDescent="0.15">
      <c r="B89" s="61">
        <v>45261</v>
      </c>
      <c r="C89" s="62">
        <v>47635</v>
      </c>
      <c r="D89" s="13">
        <v>78</v>
      </c>
      <c r="E89" s="63">
        <v>2374</v>
      </c>
      <c r="F89" s="113"/>
      <c r="G89" s="113"/>
      <c r="H89" s="97">
        <v>1890763228.03055</v>
      </c>
      <c r="I89" s="97"/>
      <c r="J89" s="13">
        <v>1660276006.27824</v>
      </c>
      <c r="K89" s="13">
        <v>1366121137.3791201</v>
      </c>
      <c r="L89" s="13">
        <v>987010899.388219</v>
      </c>
    </row>
    <row r="90" spans="2:12" s="1" customFormat="1" ht="8.85" customHeight="1" x14ac:dyDescent="0.15">
      <c r="B90" s="61">
        <v>45261</v>
      </c>
      <c r="C90" s="62">
        <v>47665</v>
      </c>
      <c r="D90" s="13">
        <v>79</v>
      </c>
      <c r="E90" s="63">
        <v>2404</v>
      </c>
      <c r="F90" s="113"/>
      <c r="G90" s="113"/>
      <c r="H90" s="97">
        <v>1873244090.02934</v>
      </c>
      <c r="I90" s="97"/>
      <c r="J90" s="13">
        <v>1642192542.8940101</v>
      </c>
      <c r="K90" s="13">
        <v>1347915794.7002201</v>
      </c>
      <c r="L90" s="13">
        <v>969865661.68241</v>
      </c>
    </row>
    <row r="91" spans="2:12" s="1" customFormat="1" ht="8.85" customHeight="1" x14ac:dyDescent="0.15">
      <c r="B91" s="61">
        <v>45261</v>
      </c>
      <c r="C91" s="62">
        <v>47696</v>
      </c>
      <c r="D91" s="13">
        <v>80</v>
      </c>
      <c r="E91" s="63">
        <v>2435</v>
      </c>
      <c r="F91" s="113"/>
      <c r="G91" s="113"/>
      <c r="H91" s="97">
        <v>1855804639.38747</v>
      </c>
      <c r="I91" s="97"/>
      <c r="J91" s="13">
        <v>1624144776.6326799</v>
      </c>
      <c r="K91" s="13">
        <v>1329711789.3770001</v>
      </c>
      <c r="L91" s="13">
        <v>952714905.224473</v>
      </c>
    </row>
    <row r="92" spans="2:12" s="1" customFormat="1" ht="8.85" customHeight="1" x14ac:dyDescent="0.15">
      <c r="B92" s="61">
        <v>45261</v>
      </c>
      <c r="C92" s="62">
        <v>47727</v>
      </c>
      <c r="D92" s="13">
        <v>81</v>
      </c>
      <c r="E92" s="63">
        <v>2466</v>
      </c>
      <c r="F92" s="113"/>
      <c r="G92" s="113"/>
      <c r="H92" s="97">
        <v>1838463573.5151899</v>
      </c>
      <c r="I92" s="97"/>
      <c r="J92" s="13">
        <v>1606239464.3977799</v>
      </c>
      <c r="K92" s="13">
        <v>1311707991.5836201</v>
      </c>
      <c r="L92" s="13">
        <v>935834872.70564604</v>
      </c>
    </row>
    <row r="93" spans="2:12" s="1" customFormat="1" ht="8.85" customHeight="1" x14ac:dyDescent="0.15">
      <c r="B93" s="61">
        <v>45261</v>
      </c>
      <c r="C93" s="62">
        <v>47757</v>
      </c>
      <c r="D93" s="13">
        <v>82</v>
      </c>
      <c r="E93" s="63">
        <v>2496</v>
      </c>
      <c r="F93" s="113"/>
      <c r="G93" s="113"/>
      <c r="H93" s="97">
        <v>1820838353.7785699</v>
      </c>
      <c r="I93" s="97"/>
      <c r="J93" s="13">
        <v>1588229344.08886</v>
      </c>
      <c r="K93" s="13">
        <v>1293808069.45243</v>
      </c>
      <c r="L93" s="13">
        <v>919280396.70613599</v>
      </c>
    </row>
    <row r="94" spans="2:12" s="1" customFormat="1" ht="8.85" customHeight="1" x14ac:dyDescent="0.15">
      <c r="B94" s="61">
        <v>45261</v>
      </c>
      <c r="C94" s="62">
        <v>47788</v>
      </c>
      <c r="D94" s="13">
        <v>83</v>
      </c>
      <c r="E94" s="63">
        <v>2527</v>
      </c>
      <c r="F94" s="113"/>
      <c r="G94" s="113"/>
      <c r="H94" s="97">
        <v>1803656823.7704799</v>
      </c>
      <c r="I94" s="97"/>
      <c r="J94" s="13">
        <v>1570574389.2966199</v>
      </c>
      <c r="K94" s="13">
        <v>1276172094.67067</v>
      </c>
      <c r="L94" s="13">
        <v>902909052.083009</v>
      </c>
    </row>
    <row r="95" spans="2:12" s="1" customFormat="1" ht="8.85" customHeight="1" x14ac:dyDescent="0.15">
      <c r="B95" s="61">
        <v>45261</v>
      </c>
      <c r="C95" s="62">
        <v>47818</v>
      </c>
      <c r="D95" s="13">
        <v>84</v>
      </c>
      <c r="E95" s="63">
        <v>2557</v>
      </c>
      <c r="F95" s="113"/>
      <c r="G95" s="113"/>
      <c r="H95" s="97">
        <v>1785090972.48311</v>
      </c>
      <c r="I95" s="97"/>
      <c r="J95" s="13">
        <v>1551856344.82006</v>
      </c>
      <c r="K95" s="13">
        <v>1257859158.1450601</v>
      </c>
      <c r="L95" s="13">
        <v>886304312.95424104</v>
      </c>
    </row>
    <row r="96" spans="2:12" s="1" customFormat="1" ht="8.85" customHeight="1" x14ac:dyDescent="0.15">
      <c r="B96" s="61">
        <v>45261</v>
      </c>
      <c r="C96" s="62">
        <v>47849</v>
      </c>
      <c r="D96" s="13">
        <v>85</v>
      </c>
      <c r="E96" s="63">
        <v>2588</v>
      </c>
      <c r="F96" s="113"/>
      <c r="G96" s="113"/>
      <c r="H96" s="97">
        <v>1767324533.24984</v>
      </c>
      <c r="I96" s="97"/>
      <c r="J96" s="13">
        <v>1533805348.0842199</v>
      </c>
      <c r="K96" s="13">
        <v>1240066115.09163</v>
      </c>
      <c r="L96" s="13">
        <v>870066218.04716206</v>
      </c>
    </row>
    <row r="97" spans="2:12" s="1" customFormat="1" ht="8.85" customHeight="1" x14ac:dyDescent="0.15">
      <c r="B97" s="61">
        <v>45261</v>
      </c>
      <c r="C97" s="62">
        <v>47880</v>
      </c>
      <c r="D97" s="13">
        <v>86</v>
      </c>
      <c r="E97" s="63">
        <v>2619</v>
      </c>
      <c r="F97" s="113"/>
      <c r="G97" s="113"/>
      <c r="H97" s="97">
        <v>1749548230.17962</v>
      </c>
      <c r="I97" s="97"/>
      <c r="J97" s="13">
        <v>1515802572.83252</v>
      </c>
      <c r="K97" s="13">
        <v>1222394326.5084701</v>
      </c>
      <c r="L97" s="13">
        <v>854034492.64206195</v>
      </c>
    </row>
    <row r="98" spans="2:12" s="1" customFormat="1" ht="8.85" customHeight="1" x14ac:dyDescent="0.15">
      <c r="B98" s="61">
        <v>45261</v>
      </c>
      <c r="C98" s="62">
        <v>47908</v>
      </c>
      <c r="D98" s="13">
        <v>87</v>
      </c>
      <c r="E98" s="63">
        <v>2647</v>
      </c>
      <c r="F98" s="113"/>
      <c r="G98" s="113"/>
      <c r="H98" s="97">
        <v>1731726673.55565</v>
      </c>
      <c r="I98" s="97"/>
      <c r="J98" s="13">
        <v>1498063387.35377</v>
      </c>
      <c r="K98" s="13">
        <v>1205313419.3926301</v>
      </c>
      <c r="L98" s="13">
        <v>838878548.22276199</v>
      </c>
    </row>
    <row r="99" spans="2:12" s="1" customFormat="1" ht="8.85" customHeight="1" x14ac:dyDescent="0.15">
      <c r="B99" s="61">
        <v>45261</v>
      </c>
      <c r="C99" s="62">
        <v>47939</v>
      </c>
      <c r="D99" s="13">
        <v>88</v>
      </c>
      <c r="E99" s="63">
        <v>2678</v>
      </c>
      <c r="F99" s="113"/>
      <c r="G99" s="113"/>
      <c r="H99" s="97">
        <v>1714695025.8259699</v>
      </c>
      <c r="I99" s="97"/>
      <c r="J99" s="13">
        <v>1480813996.51455</v>
      </c>
      <c r="K99" s="13">
        <v>1188404822.20894</v>
      </c>
      <c r="L99" s="13">
        <v>823607175.96447504</v>
      </c>
    </row>
    <row r="100" spans="2:12" s="1" customFormat="1" ht="8.85" customHeight="1" x14ac:dyDescent="0.15">
      <c r="B100" s="61">
        <v>45261</v>
      </c>
      <c r="C100" s="62">
        <v>47969</v>
      </c>
      <c r="D100" s="13">
        <v>89</v>
      </c>
      <c r="E100" s="63">
        <v>2708</v>
      </c>
      <c r="F100" s="113"/>
      <c r="G100" s="113"/>
      <c r="H100" s="97">
        <v>1697443124.6503</v>
      </c>
      <c r="I100" s="97"/>
      <c r="J100" s="13">
        <v>1463509057.42433</v>
      </c>
      <c r="K100" s="13">
        <v>1171626204.6380899</v>
      </c>
      <c r="L100" s="13">
        <v>808650531.90125</v>
      </c>
    </row>
    <row r="101" spans="2:12" s="1" customFormat="1" ht="8.85" customHeight="1" x14ac:dyDescent="0.15">
      <c r="B101" s="61">
        <v>45261</v>
      </c>
      <c r="C101" s="62">
        <v>48000</v>
      </c>
      <c r="D101" s="13">
        <v>90</v>
      </c>
      <c r="E101" s="63">
        <v>2739</v>
      </c>
      <c r="F101" s="113"/>
      <c r="G101" s="113"/>
      <c r="H101" s="97">
        <v>1680283212.58529</v>
      </c>
      <c r="I101" s="97"/>
      <c r="J101" s="13">
        <v>1446256921.9403</v>
      </c>
      <c r="K101" s="13">
        <v>1154870280.7757199</v>
      </c>
      <c r="L101" s="13">
        <v>793709585.03800702</v>
      </c>
    </row>
    <row r="102" spans="2:12" s="1" customFormat="1" ht="8.85" customHeight="1" x14ac:dyDescent="0.15">
      <c r="B102" s="61">
        <v>45261</v>
      </c>
      <c r="C102" s="62">
        <v>48030</v>
      </c>
      <c r="D102" s="13">
        <v>91</v>
      </c>
      <c r="E102" s="63">
        <v>2769</v>
      </c>
      <c r="F102" s="113"/>
      <c r="G102" s="113"/>
      <c r="H102" s="97">
        <v>1663244972.78514</v>
      </c>
      <c r="I102" s="97"/>
      <c r="J102" s="13">
        <v>1429241907.6328101</v>
      </c>
      <c r="K102" s="13">
        <v>1138474386.10023</v>
      </c>
      <c r="L102" s="13">
        <v>779233772.92510295</v>
      </c>
    </row>
    <row r="103" spans="2:12" s="1" customFormat="1" ht="8.85" customHeight="1" x14ac:dyDescent="0.15">
      <c r="B103" s="61">
        <v>45261</v>
      </c>
      <c r="C103" s="62">
        <v>48061</v>
      </c>
      <c r="D103" s="13">
        <v>92</v>
      </c>
      <c r="E103" s="63">
        <v>2800</v>
      </c>
      <c r="F103" s="113"/>
      <c r="G103" s="113"/>
      <c r="H103" s="97">
        <v>1646601213.7534499</v>
      </c>
      <c r="I103" s="97"/>
      <c r="J103" s="13">
        <v>1412539927.8074801</v>
      </c>
      <c r="K103" s="13">
        <v>1122308747.21982</v>
      </c>
      <c r="L103" s="13">
        <v>764915515.79511797</v>
      </c>
    </row>
    <row r="104" spans="2:12" s="1" customFormat="1" ht="8.85" customHeight="1" x14ac:dyDescent="0.15">
      <c r="B104" s="61">
        <v>45261</v>
      </c>
      <c r="C104" s="62">
        <v>48092</v>
      </c>
      <c r="D104" s="13">
        <v>93</v>
      </c>
      <c r="E104" s="63">
        <v>2831</v>
      </c>
      <c r="F104" s="113"/>
      <c r="G104" s="113"/>
      <c r="H104" s="97">
        <v>1630238638.4254701</v>
      </c>
      <c r="I104" s="97"/>
      <c r="J104" s="13">
        <v>1396131296.9655001</v>
      </c>
      <c r="K104" s="13">
        <v>1106450452.41412</v>
      </c>
      <c r="L104" s="13">
        <v>750913155.34502804</v>
      </c>
    </row>
    <row r="105" spans="2:12" s="1" customFormat="1" ht="8.85" customHeight="1" x14ac:dyDescent="0.15">
      <c r="B105" s="61">
        <v>45261</v>
      </c>
      <c r="C105" s="62">
        <v>48122</v>
      </c>
      <c r="D105" s="13">
        <v>94</v>
      </c>
      <c r="E105" s="63">
        <v>2861</v>
      </c>
      <c r="F105" s="113"/>
      <c r="G105" s="113"/>
      <c r="H105" s="97">
        <v>1612810524.13235</v>
      </c>
      <c r="I105" s="97"/>
      <c r="J105" s="13">
        <v>1378938793.2487099</v>
      </c>
      <c r="K105" s="13">
        <v>1090135455.64767</v>
      </c>
      <c r="L105" s="13">
        <v>736807928.538149</v>
      </c>
    </row>
    <row r="106" spans="2:12" s="1" customFormat="1" ht="8.85" customHeight="1" x14ac:dyDescent="0.15">
      <c r="B106" s="61">
        <v>45261</v>
      </c>
      <c r="C106" s="62">
        <v>48153</v>
      </c>
      <c r="D106" s="13">
        <v>95</v>
      </c>
      <c r="E106" s="63">
        <v>2892</v>
      </c>
      <c r="F106" s="113"/>
      <c r="G106" s="113"/>
      <c r="H106" s="97">
        <v>1596690235.6951301</v>
      </c>
      <c r="I106" s="97"/>
      <c r="J106" s="13">
        <v>1362840682.86443</v>
      </c>
      <c r="K106" s="13">
        <v>1074668842.17942</v>
      </c>
      <c r="L106" s="13">
        <v>723277745.90911305</v>
      </c>
    </row>
    <row r="107" spans="2:12" s="1" customFormat="1" ht="8.85" customHeight="1" x14ac:dyDescent="0.15">
      <c r="B107" s="61">
        <v>45261</v>
      </c>
      <c r="C107" s="62">
        <v>48183</v>
      </c>
      <c r="D107" s="13">
        <v>96</v>
      </c>
      <c r="E107" s="63">
        <v>2922</v>
      </c>
      <c r="F107" s="113"/>
      <c r="G107" s="113"/>
      <c r="H107" s="97">
        <v>1579646124.34061</v>
      </c>
      <c r="I107" s="97"/>
      <c r="J107" s="13">
        <v>1346079736.80846</v>
      </c>
      <c r="K107" s="13">
        <v>1058839470.30057</v>
      </c>
      <c r="L107" s="13">
        <v>709703015.83665395</v>
      </c>
    </row>
    <row r="108" spans="2:12" s="1" customFormat="1" ht="8.85" customHeight="1" x14ac:dyDescent="0.15">
      <c r="B108" s="61">
        <v>45261</v>
      </c>
      <c r="C108" s="62">
        <v>48214</v>
      </c>
      <c r="D108" s="13">
        <v>97</v>
      </c>
      <c r="E108" s="63">
        <v>2953</v>
      </c>
      <c r="F108" s="113"/>
      <c r="G108" s="113"/>
      <c r="H108" s="97">
        <v>1563353441.04353</v>
      </c>
      <c r="I108" s="97"/>
      <c r="J108" s="13">
        <v>1329936585.6001899</v>
      </c>
      <c r="K108" s="13">
        <v>1043480557.7209899</v>
      </c>
      <c r="L108" s="13">
        <v>696446098.56788099</v>
      </c>
    </row>
    <row r="109" spans="2:12" s="1" customFormat="1" ht="8.85" customHeight="1" x14ac:dyDescent="0.15">
      <c r="B109" s="61">
        <v>45261</v>
      </c>
      <c r="C109" s="62">
        <v>48245</v>
      </c>
      <c r="D109" s="13">
        <v>98</v>
      </c>
      <c r="E109" s="63">
        <v>2984</v>
      </c>
      <c r="F109" s="113"/>
      <c r="G109" s="113"/>
      <c r="H109" s="97">
        <v>1546478345.8645401</v>
      </c>
      <c r="I109" s="97"/>
      <c r="J109" s="13">
        <v>1313349707.7167201</v>
      </c>
      <c r="K109" s="13">
        <v>1027845651.79424</v>
      </c>
      <c r="L109" s="13">
        <v>683105324.93999696</v>
      </c>
    </row>
    <row r="110" spans="2:12" s="1" customFormat="1" ht="8.85" customHeight="1" x14ac:dyDescent="0.15">
      <c r="B110" s="61">
        <v>45261</v>
      </c>
      <c r="C110" s="62">
        <v>48274</v>
      </c>
      <c r="D110" s="13">
        <v>99</v>
      </c>
      <c r="E110" s="63">
        <v>3013</v>
      </c>
      <c r="F110" s="113"/>
      <c r="G110" s="113"/>
      <c r="H110" s="97">
        <v>1529948551.0696599</v>
      </c>
      <c r="I110" s="97"/>
      <c r="J110" s="13">
        <v>1297250082.0362599</v>
      </c>
      <c r="K110" s="13">
        <v>1012830263.7903399</v>
      </c>
      <c r="L110" s="13">
        <v>670458629.37207103</v>
      </c>
    </row>
    <row r="111" spans="2:12" s="1" customFormat="1" ht="8.85" customHeight="1" x14ac:dyDescent="0.15">
      <c r="B111" s="61">
        <v>45261</v>
      </c>
      <c r="C111" s="62">
        <v>48305</v>
      </c>
      <c r="D111" s="13">
        <v>100</v>
      </c>
      <c r="E111" s="63">
        <v>3044</v>
      </c>
      <c r="F111" s="113"/>
      <c r="G111" s="113"/>
      <c r="H111" s="97">
        <v>1514276211.1112499</v>
      </c>
      <c r="I111" s="97"/>
      <c r="J111" s="13">
        <v>1281783742.6839299</v>
      </c>
      <c r="K111" s="13">
        <v>998209766.71842206</v>
      </c>
      <c r="L111" s="13">
        <v>657981600.67028296</v>
      </c>
    </row>
    <row r="112" spans="2:12" s="1" customFormat="1" ht="8.85" customHeight="1" x14ac:dyDescent="0.15">
      <c r="B112" s="61">
        <v>45261</v>
      </c>
      <c r="C112" s="62">
        <v>48335</v>
      </c>
      <c r="D112" s="13">
        <v>101</v>
      </c>
      <c r="E112" s="63">
        <v>3074</v>
      </c>
      <c r="F112" s="113"/>
      <c r="G112" s="113"/>
      <c r="H112" s="97">
        <v>1498351887.7755401</v>
      </c>
      <c r="I112" s="97"/>
      <c r="J112" s="13">
        <v>1266222536.5888801</v>
      </c>
      <c r="K112" s="13">
        <v>983664191.71296096</v>
      </c>
      <c r="L112" s="13">
        <v>645735823.17610204</v>
      </c>
    </row>
    <row r="113" spans="2:12" s="1" customFormat="1" ht="8.85" customHeight="1" x14ac:dyDescent="0.15">
      <c r="B113" s="61">
        <v>45261</v>
      </c>
      <c r="C113" s="62">
        <v>48366</v>
      </c>
      <c r="D113" s="13">
        <v>102</v>
      </c>
      <c r="E113" s="63">
        <v>3105</v>
      </c>
      <c r="F113" s="113"/>
      <c r="G113" s="113"/>
      <c r="H113" s="97">
        <v>1482788327.3377299</v>
      </c>
      <c r="I113" s="97"/>
      <c r="J113" s="13">
        <v>1250944831.8392501</v>
      </c>
      <c r="K113" s="13">
        <v>969324239.75330698</v>
      </c>
      <c r="L113" s="13">
        <v>633627052.34597301</v>
      </c>
    </row>
    <row r="114" spans="2:12" s="1" customFormat="1" ht="8.85" customHeight="1" x14ac:dyDescent="0.15">
      <c r="B114" s="61">
        <v>45261</v>
      </c>
      <c r="C114" s="62">
        <v>48396</v>
      </c>
      <c r="D114" s="13">
        <v>103</v>
      </c>
      <c r="E114" s="63">
        <v>3135</v>
      </c>
      <c r="F114" s="113"/>
      <c r="G114" s="113"/>
      <c r="H114" s="97">
        <v>1466853766.48576</v>
      </c>
      <c r="I114" s="97"/>
      <c r="J114" s="13">
        <v>1235470498.2476399</v>
      </c>
      <c r="K114" s="13">
        <v>954977331.28529894</v>
      </c>
      <c r="L114" s="13">
        <v>621689859.895697</v>
      </c>
    </row>
    <row r="115" spans="2:12" s="1" customFormat="1" ht="8.85" customHeight="1" x14ac:dyDescent="0.15">
      <c r="B115" s="61">
        <v>45261</v>
      </c>
      <c r="C115" s="62">
        <v>48427</v>
      </c>
      <c r="D115" s="13">
        <v>104</v>
      </c>
      <c r="E115" s="63">
        <v>3166</v>
      </c>
      <c r="F115" s="113"/>
      <c r="G115" s="113"/>
      <c r="H115" s="97">
        <v>1451063568.0803101</v>
      </c>
      <c r="I115" s="97"/>
      <c r="J115" s="13">
        <v>1220098172.0632601</v>
      </c>
      <c r="K115" s="13">
        <v>940696553.03964102</v>
      </c>
      <c r="L115" s="13">
        <v>609799260.55892396</v>
      </c>
    </row>
    <row r="116" spans="2:12" s="1" customFormat="1" ht="8.85" customHeight="1" x14ac:dyDescent="0.15">
      <c r="B116" s="61">
        <v>45261</v>
      </c>
      <c r="C116" s="62">
        <v>48458</v>
      </c>
      <c r="D116" s="13">
        <v>105</v>
      </c>
      <c r="E116" s="63">
        <v>3197</v>
      </c>
      <c r="F116" s="113"/>
      <c r="G116" s="113"/>
      <c r="H116" s="97">
        <v>1435562499.90451</v>
      </c>
      <c r="I116" s="97"/>
      <c r="J116" s="13">
        <v>1205017134.1647401</v>
      </c>
      <c r="K116" s="13">
        <v>926706248.328686</v>
      </c>
      <c r="L116" s="13">
        <v>598185734.22072196</v>
      </c>
    </row>
    <row r="117" spans="2:12" s="1" customFormat="1" ht="8.85" customHeight="1" x14ac:dyDescent="0.15">
      <c r="B117" s="61">
        <v>45261</v>
      </c>
      <c r="C117" s="62">
        <v>48488</v>
      </c>
      <c r="D117" s="13">
        <v>106</v>
      </c>
      <c r="E117" s="63">
        <v>3227</v>
      </c>
      <c r="F117" s="113"/>
      <c r="G117" s="113"/>
      <c r="H117" s="97">
        <v>1419945097.3397999</v>
      </c>
      <c r="I117" s="97"/>
      <c r="J117" s="13">
        <v>1189951415.8053501</v>
      </c>
      <c r="K117" s="13">
        <v>912867754.08997595</v>
      </c>
      <c r="L117" s="13">
        <v>586837570.180035</v>
      </c>
    </row>
    <row r="118" spans="2:12" s="1" customFormat="1" ht="8.85" customHeight="1" x14ac:dyDescent="0.15">
      <c r="B118" s="61">
        <v>45261</v>
      </c>
      <c r="C118" s="62">
        <v>48519</v>
      </c>
      <c r="D118" s="13">
        <v>107</v>
      </c>
      <c r="E118" s="63">
        <v>3258</v>
      </c>
      <c r="F118" s="113"/>
      <c r="G118" s="113"/>
      <c r="H118" s="97">
        <v>1404760117.2288899</v>
      </c>
      <c r="I118" s="97"/>
      <c r="J118" s="13">
        <v>1175229339.8385301</v>
      </c>
      <c r="K118" s="13">
        <v>899280868.88830197</v>
      </c>
      <c r="L118" s="13">
        <v>575654650.83471894</v>
      </c>
    </row>
    <row r="119" spans="2:12" s="1" customFormat="1" ht="8.85" customHeight="1" x14ac:dyDescent="0.15">
      <c r="B119" s="61">
        <v>45261</v>
      </c>
      <c r="C119" s="62">
        <v>48549</v>
      </c>
      <c r="D119" s="13">
        <v>108</v>
      </c>
      <c r="E119" s="63">
        <v>3288</v>
      </c>
      <c r="F119" s="113"/>
      <c r="G119" s="113"/>
      <c r="H119" s="97">
        <v>1389232735.6849899</v>
      </c>
      <c r="I119" s="97"/>
      <c r="J119" s="13">
        <v>1160331347.6173401</v>
      </c>
      <c r="K119" s="13">
        <v>885695670.82109904</v>
      </c>
      <c r="L119" s="13">
        <v>564634315.447088</v>
      </c>
    </row>
    <row r="120" spans="2:12" s="1" customFormat="1" ht="8.85" customHeight="1" x14ac:dyDescent="0.15">
      <c r="B120" s="61">
        <v>45261</v>
      </c>
      <c r="C120" s="62">
        <v>48580</v>
      </c>
      <c r="D120" s="13">
        <v>109</v>
      </c>
      <c r="E120" s="63">
        <v>3319</v>
      </c>
      <c r="F120" s="113"/>
      <c r="G120" s="113"/>
      <c r="H120" s="97">
        <v>1373939302.3229001</v>
      </c>
      <c r="I120" s="97"/>
      <c r="J120" s="13">
        <v>1145611442.93504</v>
      </c>
      <c r="K120" s="13">
        <v>872235849.22950697</v>
      </c>
      <c r="L120" s="13">
        <v>553698438.50065696</v>
      </c>
    </row>
    <row r="121" spans="2:12" s="1" customFormat="1" ht="8.85" customHeight="1" x14ac:dyDescent="0.15">
      <c r="B121" s="61">
        <v>45261</v>
      </c>
      <c r="C121" s="62">
        <v>48611</v>
      </c>
      <c r="D121" s="13">
        <v>110</v>
      </c>
      <c r="E121" s="63">
        <v>3350</v>
      </c>
      <c r="F121" s="113"/>
      <c r="G121" s="113"/>
      <c r="H121" s="97">
        <v>1358826986.29194</v>
      </c>
      <c r="I121" s="97"/>
      <c r="J121" s="13">
        <v>1131088894.7023201</v>
      </c>
      <c r="K121" s="13">
        <v>858988640.66418302</v>
      </c>
      <c r="L121" s="13">
        <v>542979466.75037301</v>
      </c>
    </row>
    <row r="122" spans="2:12" s="1" customFormat="1" ht="8.85" customHeight="1" x14ac:dyDescent="0.15">
      <c r="B122" s="61">
        <v>45261</v>
      </c>
      <c r="C122" s="62">
        <v>48639</v>
      </c>
      <c r="D122" s="13">
        <v>111</v>
      </c>
      <c r="E122" s="63">
        <v>3378</v>
      </c>
      <c r="F122" s="113"/>
      <c r="G122" s="113"/>
      <c r="H122" s="97">
        <v>1343867597.8875201</v>
      </c>
      <c r="I122" s="97"/>
      <c r="J122" s="13">
        <v>1116922862.80037</v>
      </c>
      <c r="K122" s="13">
        <v>846281757.44962502</v>
      </c>
      <c r="L122" s="13">
        <v>532900314.37263399</v>
      </c>
    </row>
    <row r="123" spans="2:12" s="1" customFormat="1" ht="8.85" customHeight="1" x14ac:dyDescent="0.15">
      <c r="B123" s="61">
        <v>45261</v>
      </c>
      <c r="C123" s="62">
        <v>48670</v>
      </c>
      <c r="D123" s="13">
        <v>112</v>
      </c>
      <c r="E123" s="63">
        <v>3409</v>
      </c>
      <c r="F123" s="113"/>
      <c r="G123" s="113"/>
      <c r="H123" s="97">
        <v>1328991941.2235899</v>
      </c>
      <c r="I123" s="97"/>
      <c r="J123" s="13">
        <v>1102685908.2815599</v>
      </c>
      <c r="K123" s="13">
        <v>833369718.74655497</v>
      </c>
      <c r="L123" s="13">
        <v>522546968.61060899</v>
      </c>
    </row>
    <row r="124" spans="2:12" s="1" customFormat="1" ht="8.85" customHeight="1" x14ac:dyDescent="0.15">
      <c r="B124" s="61">
        <v>45261</v>
      </c>
      <c r="C124" s="62">
        <v>48700</v>
      </c>
      <c r="D124" s="13">
        <v>113</v>
      </c>
      <c r="E124" s="63">
        <v>3439</v>
      </c>
      <c r="F124" s="113"/>
      <c r="G124" s="113"/>
      <c r="H124" s="97">
        <v>1314063575.8208399</v>
      </c>
      <c r="I124" s="97"/>
      <c r="J124" s="13">
        <v>1088509979.0522201</v>
      </c>
      <c r="K124" s="13">
        <v>820631292.38633502</v>
      </c>
      <c r="L124" s="13">
        <v>512450325.94522297</v>
      </c>
    </row>
    <row r="125" spans="2:12" s="1" customFormat="1" ht="8.85" customHeight="1" x14ac:dyDescent="0.15">
      <c r="B125" s="61">
        <v>45261</v>
      </c>
      <c r="C125" s="62">
        <v>48731</v>
      </c>
      <c r="D125" s="13">
        <v>114</v>
      </c>
      <c r="E125" s="63">
        <v>3470</v>
      </c>
      <c r="F125" s="113"/>
      <c r="G125" s="113"/>
      <c r="H125" s="97">
        <v>1299319425.8132</v>
      </c>
      <c r="I125" s="97"/>
      <c r="J125" s="13">
        <v>1074471122.93981</v>
      </c>
      <c r="K125" s="13">
        <v>807987234.95768201</v>
      </c>
      <c r="L125" s="13">
        <v>502417570.80876797</v>
      </c>
    </row>
    <row r="126" spans="2:12" s="1" customFormat="1" ht="8.85" customHeight="1" x14ac:dyDescent="0.15">
      <c r="B126" s="61">
        <v>45261</v>
      </c>
      <c r="C126" s="62">
        <v>48761</v>
      </c>
      <c r="D126" s="13">
        <v>115</v>
      </c>
      <c r="E126" s="63">
        <v>3500</v>
      </c>
      <c r="F126" s="113"/>
      <c r="G126" s="113"/>
      <c r="H126" s="97">
        <v>1284647332.3909099</v>
      </c>
      <c r="I126" s="97"/>
      <c r="J126" s="13">
        <v>1060594318.4735399</v>
      </c>
      <c r="K126" s="13">
        <v>795589083.00776505</v>
      </c>
      <c r="L126" s="13">
        <v>492680324.02157301</v>
      </c>
    </row>
    <row r="127" spans="2:12" s="1" customFormat="1" ht="8.85" customHeight="1" x14ac:dyDescent="0.15">
      <c r="B127" s="61">
        <v>45261</v>
      </c>
      <c r="C127" s="62">
        <v>48792</v>
      </c>
      <c r="D127" s="13">
        <v>116</v>
      </c>
      <c r="E127" s="63">
        <v>3531</v>
      </c>
      <c r="F127" s="113"/>
      <c r="G127" s="113"/>
      <c r="H127" s="97">
        <v>1270067887.9040899</v>
      </c>
      <c r="I127" s="97"/>
      <c r="J127" s="13">
        <v>1046779217.1197701</v>
      </c>
      <c r="K127" s="13">
        <v>783228898.77767301</v>
      </c>
      <c r="L127" s="13">
        <v>482971747.01356602</v>
      </c>
    </row>
    <row r="128" spans="2:12" s="1" customFormat="1" ht="8.85" customHeight="1" x14ac:dyDescent="0.15">
      <c r="B128" s="61">
        <v>45261</v>
      </c>
      <c r="C128" s="62">
        <v>48823</v>
      </c>
      <c r="D128" s="13">
        <v>117</v>
      </c>
      <c r="E128" s="63">
        <v>3562</v>
      </c>
      <c r="F128" s="113"/>
      <c r="G128" s="113"/>
      <c r="H128" s="97">
        <v>1255562705.6681399</v>
      </c>
      <c r="I128" s="97"/>
      <c r="J128" s="13">
        <v>1033069030.16677</v>
      </c>
      <c r="K128" s="13">
        <v>771004737.93363798</v>
      </c>
      <c r="L128" s="13">
        <v>473420096.077519</v>
      </c>
    </row>
    <row r="129" spans="2:12" s="1" customFormat="1" ht="8.85" customHeight="1" x14ac:dyDescent="0.15">
      <c r="B129" s="61">
        <v>45261</v>
      </c>
      <c r="C129" s="62">
        <v>48853</v>
      </c>
      <c r="D129" s="13">
        <v>118</v>
      </c>
      <c r="E129" s="63">
        <v>3592</v>
      </c>
      <c r="F129" s="113"/>
      <c r="G129" s="113"/>
      <c r="H129" s="97">
        <v>1241075844.60496</v>
      </c>
      <c r="I129" s="97"/>
      <c r="J129" s="13">
        <v>1019473211.24968</v>
      </c>
      <c r="K129" s="13">
        <v>758985170.00979304</v>
      </c>
      <c r="L129" s="13">
        <v>464129332.251203</v>
      </c>
    </row>
    <row r="130" spans="2:12" s="1" customFormat="1" ht="8.85" customHeight="1" x14ac:dyDescent="0.15">
      <c r="B130" s="61">
        <v>45261</v>
      </c>
      <c r="C130" s="62">
        <v>48884</v>
      </c>
      <c r="D130" s="13">
        <v>119</v>
      </c>
      <c r="E130" s="63">
        <v>3623</v>
      </c>
      <c r="F130" s="113"/>
      <c r="G130" s="113"/>
      <c r="H130" s="97">
        <v>1226687427.9626</v>
      </c>
      <c r="I130" s="97"/>
      <c r="J130" s="13">
        <v>1005944889.76266</v>
      </c>
      <c r="K130" s="13">
        <v>747008861.17194498</v>
      </c>
      <c r="L130" s="13">
        <v>454870842.24158901</v>
      </c>
    </row>
    <row r="131" spans="2:12" s="1" customFormat="1" ht="8.85" customHeight="1" x14ac:dyDescent="0.15">
      <c r="B131" s="61">
        <v>45261</v>
      </c>
      <c r="C131" s="62">
        <v>48914</v>
      </c>
      <c r="D131" s="13">
        <v>120</v>
      </c>
      <c r="E131" s="63">
        <v>3653</v>
      </c>
      <c r="F131" s="113"/>
      <c r="G131" s="113"/>
      <c r="H131" s="97">
        <v>1211577450.37117</v>
      </c>
      <c r="I131" s="97"/>
      <c r="J131" s="13">
        <v>991923128.02725697</v>
      </c>
      <c r="K131" s="13">
        <v>734783420.87917602</v>
      </c>
      <c r="L131" s="13">
        <v>445592402.63249701</v>
      </c>
    </row>
    <row r="132" spans="2:12" s="1" customFormat="1" ht="8.85" customHeight="1" x14ac:dyDescent="0.15">
      <c r="B132" s="61">
        <v>45261</v>
      </c>
      <c r="C132" s="62">
        <v>48945</v>
      </c>
      <c r="D132" s="13">
        <v>121</v>
      </c>
      <c r="E132" s="63">
        <v>3684</v>
      </c>
      <c r="F132" s="113"/>
      <c r="G132" s="113"/>
      <c r="H132" s="97">
        <v>1197156837.2832</v>
      </c>
      <c r="I132" s="97"/>
      <c r="J132" s="13">
        <v>978454565.69428599</v>
      </c>
      <c r="K132" s="13">
        <v>722963029.39479899</v>
      </c>
      <c r="L132" s="13">
        <v>436567234.32966202</v>
      </c>
    </row>
    <row r="133" spans="2:12" s="1" customFormat="1" ht="8.85" customHeight="1" x14ac:dyDescent="0.15">
      <c r="B133" s="61">
        <v>45261</v>
      </c>
      <c r="C133" s="62">
        <v>48976</v>
      </c>
      <c r="D133" s="13">
        <v>122</v>
      </c>
      <c r="E133" s="63">
        <v>3715</v>
      </c>
      <c r="F133" s="113"/>
      <c r="G133" s="113"/>
      <c r="H133" s="97">
        <v>1182877880.47156</v>
      </c>
      <c r="I133" s="97"/>
      <c r="J133" s="13">
        <v>965144418.75579095</v>
      </c>
      <c r="K133" s="13">
        <v>711314761.47577596</v>
      </c>
      <c r="L133" s="13">
        <v>427714023.19270599</v>
      </c>
    </row>
    <row r="134" spans="2:12" s="1" customFormat="1" ht="8.85" customHeight="1" x14ac:dyDescent="0.15">
      <c r="B134" s="61">
        <v>45261</v>
      </c>
      <c r="C134" s="62">
        <v>49004</v>
      </c>
      <c r="D134" s="13">
        <v>123</v>
      </c>
      <c r="E134" s="63">
        <v>3743</v>
      </c>
      <c r="F134" s="113"/>
      <c r="G134" s="113"/>
      <c r="H134" s="97">
        <v>1168641565.0922401</v>
      </c>
      <c r="I134" s="97"/>
      <c r="J134" s="13">
        <v>952067729.089553</v>
      </c>
      <c r="K134" s="13">
        <v>700065182.56287301</v>
      </c>
      <c r="L134" s="13">
        <v>419338906.11772901</v>
      </c>
    </row>
    <row r="135" spans="2:12" s="1" customFormat="1" ht="8.85" customHeight="1" x14ac:dyDescent="0.15">
      <c r="B135" s="61">
        <v>45261</v>
      </c>
      <c r="C135" s="62">
        <v>49035</v>
      </c>
      <c r="D135" s="13">
        <v>124</v>
      </c>
      <c r="E135" s="63">
        <v>3774</v>
      </c>
      <c r="F135" s="113"/>
      <c r="G135" s="113"/>
      <c r="H135" s="97">
        <v>1154461147.6084599</v>
      </c>
      <c r="I135" s="97"/>
      <c r="J135" s="13">
        <v>938920057.45767796</v>
      </c>
      <c r="K135" s="13">
        <v>688641741.44167101</v>
      </c>
      <c r="L135" s="13">
        <v>410749120.65410298</v>
      </c>
    </row>
    <row r="136" spans="2:12" s="1" customFormat="1" ht="8.85" customHeight="1" x14ac:dyDescent="0.15">
      <c r="B136" s="61">
        <v>45261</v>
      </c>
      <c r="C136" s="62">
        <v>49065</v>
      </c>
      <c r="D136" s="13">
        <v>125</v>
      </c>
      <c r="E136" s="63">
        <v>3804</v>
      </c>
      <c r="F136" s="113"/>
      <c r="G136" s="113"/>
      <c r="H136" s="97">
        <v>1140355612.6953299</v>
      </c>
      <c r="I136" s="97"/>
      <c r="J136" s="13">
        <v>925925745.31625497</v>
      </c>
      <c r="K136" s="13">
        <v>677439715.56795394</v>
      </c>
      <c r="L136" s="13">
        <v>402411178.360138</v>
      </c>
    </row>
    <row r="137" spans="2:12" s="1" customFormat="1" ht="8.85" customHeight="1" x14ac:dyDescent="0.15">
      <c r="B137" s="61">
        <v>45261</v>
      </c>
      <c r="C137" s="62">
        <v>49096</v>
      </c>
      <c r="D137" s="13">
        <v>126</v>
      </c>
      <c r="E137" s="63">
        <v>3835</v>
      </c>
      <c r="F137" s="113"/>
      <c r="G137" s="113"/>
      <c r="H137" s="97">
        <v>1125938260.9883399</v>
      </c>
      <c r="I137" s="97"/>
      <c r="J137" s="13">
        <v>912668815.77154303</v>
      </c>
      <c r="K137" s="13">
        <v>666042279.98117602</v>
      </c>
      <c r="L137" s="13">
        <v>393965145.12162697</v>
      </c>
    </row>
    <row r="138" spans="2:12" s="1" customFormat="1" ht="8.85" customHeight="1" x14ac:dyDescent="0.15">
      <c r="B138" s="61">
        <v>45261</v>
      </c>
      <c r="C138" s="62">
        <v>49126</v>
      </c>
      <c r="D138" s="13">
        <v>127</v>
      </c>
      <c r="E138" s="63">
        <v>3865</v>
      </c>
      <c r="F138" s="113"/>
      <c r="G138" s="113"/>
      <c r="H138" s="97">
        <v>1112046305.7009499</v>
      </c>
      <c r="I138" s="97"/>
      <c r="J138" s="13">
        <v>899928625.72530699</v>
      </c>
      <c r="K138" s="13">
        <v>655128391.26748502</v>
      </c>
      <c r="L138" s="13">
        <v>385921084.102853</v>
      </c>
    </row>
    <row r="139" spans="2:12" s="1" customFormat="1" ht="8.85" customHeight="1" x14ac:dyDescent="0.15">
      <c r="B139" s="61">
        <v>45261</v>
      </c>
      <c r="C139" s="62">
        <v>49157</v>
      </c>
      <c r="D139" s="13">
        <v>128</v>
      </c>
      <c r="E139" s="63">
        <v>3896</v>
      </c>
      <c r="F139" s="113"/>
      <c r="G139" s="113"/>
      <c r="H139" s="97">
        <v>1098254511.2195101</v>
      </c>
      <c r="I139" s="97"/>
      <c r="J139" s="13">
        <v>887260136.59588599</v>
      </c>
      <c r="K139" s="13">
        <v>644263335.86587405</v>
      </c>
      <c r="L139" s="13">
        <v>377913252.46843702</v>
      </c>
    </row>
    <row r="140" spans="2:12" s="1" customFormat="1" ht="8.85" customHeight="1" x14ac:dyDescent="0.15">
      <c r="B140" s="61">
        <v>45261</v>
      </c>
      <c r="C140" s="62">
        <v>49188</v>
      </c>
      <c r="D140" s="13">
        <v>129</v>
      </c>
      <c r="E140" s="63">
        <v>3927</v>
      </c>
      <c r="F140" s="113"/>
      <c r="G140" s="113"/>
      <c r="H140" s="97">
        <v>1084372327.8137801</v>
      </c>
      <c r="I140" s="97"/>
      <c r="J140" s="13">
        <v>874559132.32302201</v>
      </c>
      <c r="K140" s="13">
        <v>633425757.23539102</v>
      </c>
      <c r="L140" s="13">
        <v>369982381.64547998</v>
      </c>
    </row>
    <row r="141" spans="2:12" s="1" customFormat="1" ht="8.85" customHeight="1" x14ac:dyDescent="0.15">
      <c r="B141" s="61">
        <v>45261</v>
      </c>
      <c r="C141" s="62">
        <v>49218</v>
      </c>
      <c r="D141" s="13">
        <v>130</v>
      </c>
      <c r="E141" s="63">
        <v>3957</v>
      </c>
      <c r="F141" s="113"/>
      <c r="G141" s="113"/>
      <c r="H141" s="97">
        <v>1070837424.4224</v>
      </c>
      <c r="I141" s="97"/>
      <c r="J141" s="13">
        <v>862225482.68004</v>
      </c>
      <c r="K141" s="13">
        <v>622955696.53228199</v>
      </c>
      <c r="L141" s="13">
        <v>362375284.56585902</v>
      </c>
    </row>
    <row r="142" spans="2:12" s="1" customFormat="1" ht="8.85" customHeight="1" x14ac:dyDescent="0.15">
      <c r="B142" s="61">
        <v>45261</v>
      </c>
      <c r="C142" s="62">
        <v>49249</v>
      </c>
      <c r="D142" s="13">
        <v>131</v>
      </c>
      <c r="E142" s="63">
        <v>3988</v>
      </c>
      <c r="F142" s="113"/>
      <c r="G142" s="113"/>
      <c r="H142" s="97">
        <v>1057386721.8508101</v>
      </c>
      <c r="I142" s="97"/>
      <c r="J142" s="13">
        <v>849951108.73443198</v>
      </c>
      <c r="K142" s="13">
        <v>612525742.00799</v>
      </c>
      <c r="L142" s="13">
        <v>354798988.09268302</v>
      </c>
    </row>
    <row r="143" spans="2:12" s="1" customFormat="1" ht="8.85" customHeight="1" x14ac:dyDescent="0.15">
      <c r="B143" s="61">
        <v>45261</v>
      </c>
      <c r="C143" s="62">
        <v>49279</v>
      </c>
      <c r="D143" s="13">
        <v>132</v>
      </c>
      <c r="E143" s="63">
        <v>4018</v>
      </c>
      <c r="F143" s="113"/>
      <c r="G143" s="113"/>
      <c r="H143" s="97">
        <v>1043879733.72533</v>
      </c>
      <c r="I143" s="97"/>
      <c r="J143" s="13">
        <v>837716594.95579302</v>
      </c>
      <c r="K143" s="13">
        <v>602222928.48879194</v>
      </c>
      <c r="L143" s="13">
        <v>347401266.446868</v>
      </c>
    </row>
    <row r="144" spans="2:12" s="1" customFormat="1" ht="8.85" customHeight="1" x14ac:dyDescent="0.15">
      <c r="B144" s="61">
        <v>45261</v>
      </c>
      <c r="C144" s="62">
        <v>49310</v>
      </c>
      <c r="D144" s="13">
        <v>133</v>
      </c>
      <c r="E144" s="63">
        <v>4049</v>
      </c>
      <c r="F144" s="113"/>
      <c r="G144" s="113"/>
      <c r="H144" s="97">
        <v>1030295102.9845901</v>
      </c>
      <c r="I144" s="97"/>
      <c r="J144" s="13">
        <v>825412549.09524703</v>
      </c>
      <c r="K144" s="13">
        <v>591868637.63151896</v>
      </c>
      <c r="L144" s="13">
        <v>339982104.876854</v>
      </c>
    </row>
    <row r="145" spans="2:12" s="1" customFormat="1" ht="8.85" customHeight="1" x14ac:dyDescent="0.15">
      <c r="B145" s="61">
        <v>45261</v>
      </c>
      <c r="C145" s="62">
        <v>49341</v>
      </c>
      <c r="D145" s="13">
        <v>134</v>
      </c>
      <c r="E145" s="63">
        <v>4080</v>
      </c>
      <c r="F145" s="113"/>
      <c r="G145" s="113"/>
      <c r="H145" s="97">
        <v>1017079789.63989</v>
      </c>
      <c r="I145" s="97"/>
      <c r="J145" s="13">
        <v>813443204.35123396</v>
      </c>
      <c r="K145" s="13">
        <v>581802507.57412696</v>
      </c>
      <c r="L145" s="13">
        <v>332784384.05189598</v>
      </c>
    </row>
    <row r="146" spans="2:12" s="1" customFormat="1" ht="8.85" customHeight="1" x14ac:dyDescent="0.15">
      <c r="B146" s="61">
        <v>45261</v>
      </c>
      <c r="C146" s="62">
        <v>49369</v>
      </c>
      <c r="D146" s="13">
        <v>135</v>
      </c>
      <c r="E146" s="63">
        <v>4108</v>
      </c>
      <c r="F146" s="113"/>
      <c r="G146" s="113"/>
      <c r="H146" s="97">
        <v>1003933953.75402</v>
      </c>
      <c r="I146" s="97"/>
      <c r="J146" s="13">
        <v>801699248.37326705</v>
      </c>
      <c r="K146" s="13">
        <v>572085507.42524803</v>
      </c>
      <c r="L146" s="13">
        <v>325974259.35885203</v>
      </c>
    </row>
    <row r="147" spans="2:12" s="1" customFormat="1" ht="8.85" customHeight="1" x14ac:dyDescent="0.15">
      <c r="B147" s="61">
        <v>45261</v>
      </c>
      <c r="C147" s="62">
        <v>49400</v>
      </c>
      <c r="D147" s="13">
        <v>136</v>
      </c>
      <c r="E147" s="63">
        <v>4139</v>
      </c>
      <c r="F147" s="113"/>
      <c r="G147" s="113"/>
      <c r="H147" s="97">
        <v>990873369.61573899</v>
      </c>
      <c r="I147" s="97"/>
      <c r="J147" s="13">
        <v>789927565.74466395</v>
      </c>
      <c r="K147" s="13">
        <v>562251770.77936196</v>
      </c>
      <c r="L147" s="13">
        <v>319014051.53221399</v>
      </c>
    </row>
    <row r="148" spans="2:12" s="1" customFormat="1" ht="8.85" customHeight="1" x14ac:dyDescent="0.15">
      <c r="B148" s="61">
        <v>45261</v>
      </c>
      <c r="C148" s="62">
        <v>49430</v>
      </c>
      <c r="D148" s="13">
        <v>137</v>
      </c>
      <c r="E148" s="63">
        <v>4169</v>
      </c>
      <c r="F148" s="113"/>
      <c r="G148" s="113"/>
      <c r="H148" s="97">
        <v>977695157.12590897</v>
      </c>
      <c r="I148" s="97"/>
      <c r="J148" s="13">
        <v>778142502.27697206</v>
      </c>
      <c r="K148" s="13">
        <v>552500234.81428397</v>
      </c>
      <c r="L148" s="13">
        <v>312196141.51017302</v>
      </c>
    </row>
    <row r="149" spans="2:12" s="1" customFormat="1" ht="8.85" customHeight="1" x14ac:dyDescent="0.15">
      <c r="B149" s="61">
        <v>45261</v>
      </c>
      <c r="C149" s="62">
        <v>49461</v>
      </c>
      <c r="D149" s="13">
        <v>138</v>
      </c>
      <c r="E149" s="63">
        <v>4200</v>
      </c>
      <c r="F149" s="113"/>
      <c r="G149" s="113"/>
      <c r="H149" s="97">
        <v>964296816.32628095</v>
      </c>
      <c r="I149" s="97"/>
      <c r="J149" s="13">
        <v>766177131.46421897</v>
      </c>
      <c r="K149" s="13">
        <v>542621013.00786304</v>
      </c>
      <c r="L149" s="13">
        <v>305315105.559183</v>
      </c>
    </row>
    <row r="150" spans="2:12" s="1" customFormat="1" ht="8.85" customHeight="1" x14ac:dyDescent="0.15">
      <c r="B150" s="61">
        <v>45261</v>
      </c>
      <c r="C150" s="62">
        <v>49491</v>
      </c>
      <c r="D150" s="13">
        <v>139</v>
      </c>
      <c r="E150" s="63">
        <v>4230</v>
      </c>
      <c r="F150" s="113"/>
      <c r="G150" s="113"/>
      <c r="H150" s="97">
        <v>951577289.60722005</v>
      </c>
      <c r="I150" s="97"/>
      <c r="J150" s="13">
        <v>754829876.23573196</v>
      </c>
      <c r="K150" s="13">
        <v>533268917.92847598</v>
      </c>
      <c r="L150" s="13">
        <v>298823011.702362</v>
      </c>
    </row>
    <row r="151" spans="2:12" s="1" customFormat="1" ht="8.85" customHeight="1" x14ac:dyDescent="0.15">
      <c r="B151" s="61">
        <v>45261</v>
      </c>
      <c r="C151" s="62">
        <v>49522</v>
      </c>
      <c r="D151" s="13">
        <v>140</v>
      </c>
      <c r="E151" s="63">
        <v>4261</v>
      </c>
      <c r="F151" s="113"/>
      <c r="G151" s="113"/>
      <c r="H151" s="97">
        <v>938968439.01705599</v>
      </c>
      <c r="I151" s="97"/>
      <c r="J151" s="13">
        <v>743564738.78074205</v>
      </c>
      <c r="K151" s="13">
        <v>523974400.375543</v>
      </c>
      <c r="L151" s="13">
        <v>292371109.77886802</v>
      </c>
    </row>
    <row r="152" spans="2:12" s="1" customFormat="1" ht="8.85" customHeight="1" x14ac:dyDescent="0.15">
      <c r="B152" s="61">
        <v>45261</v>
      </c>
      <c r="C152" s="62">
        <v>49553</v>
      </c>
      <c r="D152" s="13">
        <v>141</v>
      </c>
      <c r="E152" s="63">
        <v>4292</v>
      </c>
      <c r="F152" s="113"/>
      <c r="G152" s="113"/>
      <c r="H152" s="97">
        <v>925832154.49069703</v>
      </c>
      <c r="I152" s="97"/>
      <c r="J152" s="13">
        <v>731918678.86805499</v>
      </c>
      <c r="K152" s="13">
        <v>514455964.07675099</v>
      </c>
      <c r="L152" s="13">
        <v>285844087.027381</v>
      </c>
    </row>
    <row r="153" spans="2:12" s="1" customFormat="1" ht="8.85" customHeight="1" x14ac:dyDescent="0.15">
      <c r="B153" s="61">
        <v>45261</v>
      </c>
      <c r="C153" s="62">
        <v>49583</v>
      </c>
      <c r="D153" s="13">
        <v>142</v>
      </c>
      <c r="E153" s="63">
        <v>4322</v>
      </c>
      <c r="F153" s="113"/>
      <c r="G153" s="113"/>
      <c r="H153" s="97">
        <v>913487041.18042696</v>
      </c>
      <c r="I153" s="97"/>
      <c r="J153" s="13">
        <v>720973864.84629095</v>
      </c>
      <c r="K153" s="13">
        <v>505515719.45277798</v>
      </c>
      <c r="L153" s="13">
        <v>279725304.21035099</v>
      </c>
    </row>
    <row r="154" spans="2:12" s="1" customFormat="1" ht="8.85" customHeight="1" x14ac:dyDescent="0.15">
      <c r="B154" s="61">
        <v>45261</v>
      </c>
      <c r="C154" s="62">
        <v>49614</v>
      </c>
      <c r="D154" s="13">
        <v>143</v>
      </c>
      <c r="E154" s="63">
        <v>4353</v>
      </c>
      <c r="F154" s="113"/>
      <c r="G154" s="113"/>
      <c r="H154" s="97">
        <v>901229942.87966096</v>
      </c>
      <c r="I154" s="97"/>
      <c r="J154" s="13">
        <v>710093476.16425502</v>
      </c>
      <c r="K154" s="13">
        <v>496620632.31499797</v>
      </c>
      <c r="L154" s="13">
        <v>273639298.27377701</v>
      </c>
    </row>
    <row r="155" spans="2:12" s="1" customFormat="1" ht="8.85" customHeight="1" x14ac:dyDescent="0.15">
      <c r="B155" s="61">
        <v>45261</v>
      </c>
      <c r="C155" s="62">
        <v>49644</v>
      </c>
      <c r="D155" s="13">
        <v>144</v>
      </c>
      <c r="E155" s="63">
        <v>4383</v>
      </c>
      <c r="F155" s="113"/>
      <c r="G155" s="113"/>
      <c r="H155" s="97">
        <v>889016197.76145804</v>
      </c>
      <c r="I155" s="97"/>
      <c r="J155" s="13">
        <v>699320314.79253697</v>
      </c>
      <c r="K155" s="13">
        <v>487882395.529414</v>
      </c>
      <c r="L155" s="13">
        <v>267722542.35690701</v>
      </c>
    </row>
    <row r="156" spans="2:12" s="1" customFormat="1" ht="8.85" customHeight="1" x14ac:dyDescent="0.15">
      <c r="B156" s="61">
        <v>45261</v>
      </c>
      <c r="C156" s="62">
        <v>49675</v>
      </c>
      <c r="D156" s="13">
        <v>145</v>
      </c>
      <c r="E156" s="63">
        <v>4414</v>
      </c>
      <c r="F156" s="113"/>
      <c r="G156" s="113"/>
      <c r="H156" s="97">
        <v>876850127.10881102</v>
      </c>
      <c r="I156" s="97"/>
      <c r="J156" s="13">
        <v>688580340.14879298</v>
      </c>
      <c r="K156" s="13">
        <v>479167898.29566097</v>
      </c>
      <c r="L156" s="13">
        <v>261826817.824462</v>
      </c>
    </row>
    <row r="157" spans="2:12" s="1" customFormat="1" ht="8.85" customHeight="1" x14ac:dyDescent="0.15">
      <c r="B157" s="61">
        <v>45261</v>
      </c>
      <c r="C157" s="62">
        <v>49706</v>
      </c>
      <c r="D157" s="13">
        <v>146</v>
      </c>
      <c r="E157" s="63">
        <v>4445</v>
      </c>
      <c r="F157" s="113"/>
      <c r="G157" s="113"/>
      <c r="H157" s="97">
        <v>864722976.67380798</v>
      </c>
      <c r="I157" s="97"/>
      <c r="J157" s="13">
        <v>677905297.13896596</v>
      </c>
      <c r="K157" s="13">
        <v>470539640.59030598</v>
      </c>
      <c r="L157" s="13">
        <v>256023156.997522</v>
      </c>
    </row>
    <row r="158" spans="2:12" s="1" customFormat="1" ht="8.85" customHeight="1" x14ac:dyDescent="0.15">
      <c r="B158" s="61">
        <v>45261</v>
      </c>
      <c r="C158" s="62">
        <v>49735</v>
      </c>
      <c r="D158" s="13">
        <v>147</v>
      </c>
      <c r="E158" s="63">
        <v>4474</v>
      </c>
      <c r="F158" s="113"/>
      <c r="G158" s="113"/>
      <c r="H158" s="97">
        <v>852644870.32311106</v>
      </c>
      <c r="I158" s="97"/>
      <c r="J158" s="13">
        <v>667375952.89162004</v>
      </c>
      <c r="K158" s="13">
        <v>462128959.50711101</v>
      </c>
      <c r="L158" s="13">
        <v>250450419.843685</v>
      </c>
    </row>
    <row r="159" spans="2:12" s="1" customFormat="1" ht="8.85" customHeight="1" x14ac:dyDescent="0.15">
      <c r="B159" s="61">
        <v>45261</v>
      </c>
      <c r="C159" s="62">
        <v>49766</v>
      </c>
      <c r="D159" s="13">
        <v>148</v>
      </c>
      <c r="E159" s="63">
        <v>4505</v>
      </c>
      <c r="F159" s="113"/>
      <c r="G159" s="113"/>
      <c r="H159" s="97">
        <v>840655038.50861502</v>
      </c>
      <c r="I159" s="97"/>
      <c r="J159" s="13">
        <v>656875357.44202399</v>
      </c>
      <c r="K159" s="13">
        <v>453700954.81009603</v>
      </c>
      <c r="L159" s="13">
        <v>244841421.49173799</v>
      </c>
    </row>
    <row r="160" spans="2:12" s="1" customFormat="1" ht="8.85" customHeight="1" x14ac:dyDescent="0.15">
      <c r="B160" s="61">
        <v>45261</v>
      </c>
      <c r="C160" s="62">
        <v>49796</v>
      </c>
      <c r="D160" s="13">
        <v>149</v>
      </c>
      <c r="E160" s="63">
        <v>4535</v>
      </c>
      <c r="F160" s="113"/>
      <c r="G160" s="113"/>
      <c r="H160" s="97">
        <v>828736458.81544805</v>
      </c>
      <c r="I160" s="97"/>
      <c r="J160" s="13">
        <v>646499443.04760599</v>
      </c>
      <c r="K160" s="13">
        <v>445435315.12896198</v>
      </c>
      <c r="L160" s="13">
        <v>239395470.13652399</v>
      </c>
    </row>
    <row r="161" spans="2:12" s="1" customFormat="1" ht="8.85" customHeight="1" x14ac:dyDescent="0.15">
      <c r="B161" s="61">
        <v>45261</v>
      </c>
      <c r="C161" s="62">
        <v>49827</v>
      </c>
      <c r="D161" s="13">
        <v>150</v>
      </c>
      <c r="E161" s="63">
        <v>4566</v>
      </c>
      <c r="F161" s="113"/>
      <c r="G161" s="113"/>
      <c r="H161" s="97">
        <v>816923568.26536298</v>
      </c>
      <c r="I161" s="97"/>
      <c r="J161" s="13">
        <v>636203295.62249601</v>
      </c>
      <c r="K161" s="13">
        <v>437226521.98928797</v>
      </c>
      <c r="L161" s="13">
        <v>233988439.06075299</v>
      </c>
    </row>
    <row r="162" spans="2:12" s="1" customFormat="1" ht="8.85" customHeight="1" x14ac:dyDescent="0.15">
      <c r="B162" s="61">
        <v>45261</v>
      </c>
      <c r="C162" s="62">
        <v>49857</v>
      </c>
      <c r="D162" s="13">
        <v>151</v>
      </c>
      <c r="E162" s="63">
        <v>4596</v>
      </c>
      <c r="F162" s="113"/>
      <c r="G162" s="113"/>
      <c r="H162" s="97">
        <v>805288897.043432</v>
      </c>
      <c r="I162" s="97"/>
      <c r="J162" s="13">
        <v>626113056.720263</v>
      </c>
      <c r="K162" s="13">
        <v>429233007.71765602</v>
      </c>
      <c r="L162" s="13">
        <v>228768959.55835101</v>
      </c>
    </row>
    <row r="163" spans="2:12" s="1" customFormat="1" ht="8.85" customHeight="1" x14ac:dyDescent="0.15">
      <c r="B163" s="61">
        <v>45261</v>
      </c>
      <c r="C163" s="62">
        <v>49888</v>
      </c>
      <c r="D163" s="13">
        <v>152</v>
      </c>
      <c r="E163" s="63">
        <v>4627</v>
      </c>
      <c r="F163" s="113"/>
      <c r="G163" s="113"/>
      <c r="H163" s="97">
        <v>793813128.01689994</v>
      </c>
      <c r="I163" s="97"/>
      <c r="J163" s="13">
        <v>616143831.93036497</v>
      </c>
      <c r="K163" s="13">
        <v>421324339.99214703</v>
      </c>
      <c r="L163" s="13">
        <v>223602757.07257301</v>
      </c>
    </row>
    <row r="164" spans="2:12" s="1" customFormat="1" ht="8.85" customHeight="1" x14ac:dyDescent="0.15">
      <c r="B164" s="61">
        <v>45261</v>
      </c>
      <c r="C164" s="62">
        <v>49919</v>
      </c>
      <c r="D164" s="13">
        <v>153</v>
      </c>
      <c r="E164" s="63">
        <v>4658</v>
      </c>
      <c r="F164" s="113"/>
      <c r="G164" s="113"/>
      <c r="H164" s="97">
        <v>782449829.76005495</v>
      </c>
      <c r="I164" s="97"/>
      <c r="J164" s="13">
        <v>606293772.88352501</v>
      </c>
      <c r="K164" s="13">
        <v>413534402.07301903</v>
      </c>
      <c r="L164" s="13">
        <v>218538958.564767</v>
      </c>
    </row>
    <row r="165" spans="2:12" s="1" customFormat="1" ht="8.85" customHeight="1" x14ac:dyDescent="0.15">
      <c r="B165" s="61">
        <v>45261</v>
      </c>
      <c r="C165" s="62">
        <v>49949</v>
      </c>
      <c r="D165" s="13">
        <v>154</v>
      </c>
      <c r="E165" s="63">
        <v>4688</v>
      </c>
      <c r="F165" s="113"/>
      <c r="G165" s="113"/>
      <c r="H165" s="97">
        <v>771205584.73981202</v>
      </c>
      <c r="I165" s="97"/>
      <c r="J165" s="13">
        <v>596600116.13848901</v>
      </c>
      <c r="K165" s="13">
        <v>405921110.186158</v>
      </c>
      <c r="L165" s="13">
        <v>213636249.82935899</v>
      </c>
    </row>
    <row r="166" spans="2:12" s="1" customFormat="1" ht="8.85" customHeight="1" x14ac:dyDescent="0.15">
      <c r="B166" s="61">
        <v>45261</v>
      </c>
      <c r="C166" s="62">
        <v>49980</v>
      </c>
      <c r="D166" s="13">
        <v>155</v>
      </c>
      <c r="E166" s="63">
        <v>4719</v>
      </c>
      <c r="F166" s="113"/>
      <c r="G166" s="113"/>
      <c r="H166" s="97">
        <v>760086507.39639497</v>
      </c>
      <c r="I166" s="97"/>
      <c r="J166" s="13">
        <v>587001174.22831404</v>
      </c>
      <c r="K166" s="13">
        <v>398374349.18264502</v>
      </c>
      <c r="L166" s="13">
        <v>208776347.12761599</v>
      </c>
    </row>
    <row r="167" spans="2:12" s="1" customFormat="1" ht="8.85" customHeight="1" x14ac:dyDescent="0.15">
      <c r="B167" s="61">
        <v>45261</v>
      </c>
      <c r="C167" s="62">
        <v>50010</v>
      </c>
      <c r="D167" s="13">
        <v>156</v>
      </c>
      <c r="E167" s="63">
        <v>4749</v>
      </c>
      <c r="F167" s="113"/>
      <c r="G167" s="113"/>
      <c r="H167" s="97">
        <v>749084863.96038604</v>
      </c>
      <c r="I167" s="97"/>
      <c r="J167" s="13">
        <v>577555240.61079705</v>
      </c>
      <c r="K167" s="13">
        <v>390999041.88038403</v>
      </c>
      <c r="L167" s="13">
        <v>204071193.437998</v>
      </c>
    </row>
    <row r="168" spans="2:12" s="1" customFormat="1" ht="8.85" customHeight="1" x14ac:dyDescent="0.15">
      <c r="B168" s="61">
        <v>45261</v>
      </c>
      <c r="C168" s="62">
        <v>50041</v>
      </c>
      <c r="D168" s="13">
        <v>157</v>
      </c>
      <c r="E168" s="63">
        <v>4780</v>
      </c>
      <c r="F168" s="113"/>
      <c r="G168" s="113"/>
      <c r="H168" s="97">
        <v>738177990.79599905</v>
      </c>
      <c r="I168" s="97"/>
      <c r="J168" s="13">
        <v>568180570.46021605</v>
      </c>
      <c r="K168" s="13">
        <v>383674234.80793798</v>
      </c>
      <c r="L168" s="13">
        <v>199400051.58780801</v>
      </c>
    </row>
    <row r="169" spans="2:12" s="1" customFormat="1" ht="8.85" customHeight="1" x14ac:dyDescent="0.15">
      <c r="B169" s="61">
        <v>45261</v>
      </c>
      <c r="C169" s="62">
        <v>50072</v>
      </c>
      <c r="D169" s="13">
        <v>158</v>
      </c>
      <c r="E169" s="63">
        <v>4811</v>
      </c>
      <c r="F169" s="113"/>
      <c r="G169" s="113"/>
      <c r="H169" s="97">
        <v>726836912.12510896</v>
      </c>
      <c r="I169" s="97"/>
      <c r="J169" s="13">
        <v>558502395.088256</v>
      </c>
      <c r="K169" s="13">
        <v>376179729.59645301</v>
      </c>
      <c r="L169" s="13">
        <v>194676997.80965999</v>
      </c>
    </row>
    <row r="170" spans="2:12" s="1" customFormat="1" ht="8.85" customHeight="1" x14ac:dyDescent="0.15">
      <c r="B170" s="61">
        <v>45261</v>
      </c>
      <c r="C170" s="62">
        <v>50100</v>
      </c>
      <c r="D170" s="13">
        <v>159</v>
      </c>
      <c r="E170" s="63">
        <v>4839</v>
      </c>
      <c r="F170" s="113"/>
      <c r="G170" s="113"/>
      <c r="H170" s="97">
        <v>716199506.78853297</v>
      </c>
      <c r="I170" s="97"/>
      <c r="J170" s="13">
        <v>549485461.06259096</v>
      </c>
      <c r="K170" s="13">
        <v>369256094.53421903</v>
      </c>
      <c r="L170" s="13">
        <v>190362733.99379501</v>
      </c>
    </row>
    <row r="171" spans="2:12" s="1" customFormat="1" ht="8.85" customHeight="1" x14ac:dyDescent="0.15">
      <c r="B171" s="61">
        <v>45261</v>
      </c>
      <c r="C171" s="62">
        <v>50131</v>
      </c>
      <c r="D171" s="13">
        <v>160</v>
      </c>
      <c r="E171" s="63">
        <v>4870</v>
      </c>
      <c r="F171" s="113"/>
      <c r="G171" s="113"/>
      <c r="H171" s="97">
        <v>705647964.42372704</v>
      </c>
      <c r="I171" s="97"/>
      <c r="J171" s="13">
        <v>540471826.75308502</v>
      </c>
      <c r="K171" s="13">
        <v>362275212.13511598</v>
      </c>
      <c r="L171" s="13">
        <v>185972830.25255901</v>
      </c>
    </row>
    <row r="172" spans="2:12" s="1" customFormat="1" ht="8.85" customHeight="1" x14ac:dyDescent="0.15">
      <c r="B172" s="61">
        <v>45261</v>
      </c>
      <c r="C172" s="62">
        <v>50161</v>
      </c>
      <c r="D172" s="13">
        <v>161</v>
      </c>
      <c r="E172" s="63">
        <v>4900</v>
      </c>
      <c r="F172" s="113"/>
      <c r="G172" s="113"/>
      <c r="H172" s="97">
        <v>695171595.82208502</v>
      </c>
      <c r="I172" s="97"/>
      <c r="J172" s="13">
        <v>531573774.37180698</v>
      </c>
      <c r="K172" s="13">
        <v>355433921.29866397</v>
      </c>
      <c r="L172" s="13">
        <v>181712932.625144</v>
      </c>
    </row>
    <row r="173" spans="2:12" s="1" customFormat="1" ht="8.85" customHeight="1" x14ac:dyDescent="0.15">
      <c r="B173" s="61">
        <v>45261</v>
      </c>
      <c r="C173" s="62">
        <v>50192</v>
      </c>
      <c r="D173" s="13">
        <v>162</v>
      </c>
      <c r="E173" s="63">
        <v>4931</v>
      </c>
      <c r="F173" s="113"/>
      <c r="G173" s="113"/>
      <c r="H173" s="97">
        <v>684691662.13325596</v>
      </c>
      <c r="I173" s="97"/>
      <c r="J173" s="13">
        <v>522672133.33274198</v>
      </c>
      <c r="K173" s="13">
        <v>348593082.93065101</v>
      </c>
      <c r="L173" s="13">
        <v>177460764.98864201</v>
      </c>
    </row>
    <row r="174" spans="2:12" s="1" customFormat="1" ht="8.85" customHeight="1" x14ac:dyDescent="0.15">
      <c r="B174" s="61">
        <v>45261</v>
      </c>
      <c r="C174" s="62">
        <v>50222</v>
      </c>
      <c r="D174" s="13">
        <v>163</v>
      </c>
      <c r="E174" s="63">
        <v>4961</v>
      </c>
      <c r="F174" s="113"/>
      <c r="G174" s="113"/>
      <c r="H174" s="97">
        <v>674340454.97724402</v>
      </c>
      <c r="I174" s="97"/>
      <c r="J174" s="13">
        <v>513925398.96839499</v>
      </c>
      <c r="K174" s="13">
        <v>341915877.29025698</v>
      </c>
      <c r="L174" s="13">
        <v>173348040.09853601</v>
      </c>
    </row>
    <row r="175" spans="2:12" s="1" customFormat="1" ht="8.85" customHeight="1" x14ac:dyDescent="0.15">
      <c r="B175" s="61">
        <v>45261</v>
      </c>
      <c r="C175" s="62">
        <v>50253</v>
      </c>
      <c r="D175" s="13">
        <v>164</v>
      </c>
      <c r="E175" s="63">
        <v>4992</v>
      </c>
      <c r="F175" s="113"/>
      <c r="G175" s="113"/>
      <c r="H175" s="97">
        <v>664044612.02764595</v>
      </c>
      <c r="I175" s="97"/>
      <c r="J175" s="13">
        <v>505220429.103441</v>
      </c>
      <c r="K175" s="13">
        <v>335269605.03749597</v>
      </c>
      <c r="L175" s="13">
        <v>169258493.05667999</v>
      </c>
    </row>
    <row r="176" spans="2:12" s="1" customFormat="1" ht="8.85" customHeight="1" x14ac:dyDescent="0.15">
      <c r="B176" s="61">
        <v>45261</v>
      </c>
      <c r="C176" s="62">
        <v>50284</v>
      </c>
      <c r="D176" s="13">
        <v>165</v>
      </c>
      <c r="E176" s="63">
        <v>5023</v>
      </c>
      <c r="F176" s="113"/>
      <c r="G176" s="113"/>
      <c r="H176" s="97">
        <v>653809887.60750604</v>
      </c>
      <c r="I176" s="97"/>
      <c r="J176" s="13">
        <v>496589930.90864003</v>
      </c>
      <c r="K176" s="13">
        <v>328704221.48484802</v>
      </c>
      <c r="L176" s="13">
        <v>165241142.22536701</v>
      </c>
    </row>
    <row r="177" spans="2:12" s="1" customFormat="1" ht="8.85" customHeight="1" x14ac:dyDescent="0.15">
      <c r="B177" s="61">
        <v>45261</v>
      </c>
      <c r="C177" s="62">
        <v>50314</v>
      </c>
      <c r="D177" s="13">
        <v>166</v>
      </c>
      <c r="E177" s="63">
        <v>5053</v>
      </c>
      <c r="F177" s="113"/>
      <c r="G177" s="113"/>
      <c r="H177" s="97">
        <v>643662395.18545794</v>
      </c>
      <c r="I177" s="97"/>
      <c r="J177" s="13">
        <v>488080124.27411097</v>
      </c>
      <c r="K177" s="13">
        <v>322276220.79055703</v>
      </c>
      <c r="L177" s="13">
        <v>161345646.78596401</v>
      </c>
    </row>
    <row r="178" spans="2:12" s="1" customFormat="1" ht="8.85" customHeight="1" x14ac:dyDescent="0.15">
      <c r="B178" s="61">
        <v>45261</v>
      </c>
      <c r="C178" s="62">
        <v>50345</v>
      </c>
      <c r="D178" s="13">
        <v>167</v>
      </c>
      <c r="E178" s="63">
        <v>5084</v>
      </c>
      <c r="F178" s="113"/>
      <c r="G178" s="113"/>
      <c r="H178" s="97">
        <v>633587408.61414599</v>
      </c>
      <c r="I178" s="97"/>
      <c r="J178" s="13">
        <v>479625541.44747102</v>
      </c>
      <c r="K178" s="13">
        <v>315888295.903835</v>
      </c>
      <c r="L178" s="13">
        <v>157477729.560213</v>
      </c>
    </row>
    <row r="179" spans="2:12" s="1" customFormat="1" ht="8.85" customHeight="1" x14ac:dyDescent="0.15">
      <c r="B179" s="61">
        <v>45261</v>
      </c>
      <c r="C179" s="62">
        <v>50375</v>
      </c>
      <c r="D179" s="13">
        <v>168</v>
      </c>
      <c r="E179" s="63">
        <v>5114</v>
      </c>
      <c r="F179" s="113"/>
      <c r="G179" s="113"/>
      <c r="H179" s="97">
        <v>623523345.69747806</v>
      </c>
      <c r="I179" s="97"/>
      <c r="J179" s="13">
        <v>471232292.22633302</v>
      </c>
      <c r="K179" s="13">
        <v>309596500.91008198</v>
      </c>
      <c r="L179" s="13">
        <v>153708447.74221599</v>
      </c>
    </row>
    <row r="180" spans="2:12" s="1" customFormat="1" ht="8.85" customHeight="1" x14ac:dyDescent="0.15">
      <c r="B180" s="61">
        <v>45261</v>
      </c>
      <c r="C180" s="62">
        <v>50406</v>
      </c>
      <c r="D180" s="13">
        <v>169</v>
      </c>
      <c r="E180" s="63">
        <v>5145</v>
      </c>
      <c r="F180" s="113"/>
      <c r="G180" s="113"/>
      <c r="H180" s="97">
        <v>613546147.28567898</v>
      </c>
      <c r="I180" s="97"/>
      <c r="J180" s="13">
        <v>462905496.27625901</v>
      </c>
      <c r="K180" s="13">
        <v>303352396.38556802</v>
      </c>
      <c r="L180" s="13">
        <v>149970466.64699301</v>
      </c>
    </row>
    <row r="181" spans="2:12" s="1" customFormat="1" ht="8.85" customHeight="1" x14ac:dyDescent="0.15">
      <c r="B181" s="61">
        <v>45261</v>
      </c>
      <c r="C181" s="62">
        <v>50437</v>
      </c>
      <c r="D181" s="13">
        <v>170</v>
      </c>
      <c r="E181" s="63">
        <v>5176</v>
      </c>
      <c r="F181" s="113"/>
      <c r="G181" s="113"/>
      <c r="H181" s="97">
        <v>603681972.46892297</v>
      </c>
      <c r="I181" s="97"/>
      <c r="J181" s="13">
        <v>454690719.36785901</v>
      </c>
      <c r="K181" s="13">
        <v>297211271.41641003</v>
      </c>
      <c r="L181" s="13">
        <v>146312087.91604701</v>
      </c>
    </row>
    <row r="182" spans="2:12" s="1" customFormat="1" ht="8.85" customHeight="1" x14ac:dyDescent="0.15">
      <c r="B182" s="61">
        <v>45261</v>
      </c>
      <c r="C182" s="62">
        <v>50465</v>
      </c>
      <c r="D182" s="13">
        <v>171</v>
      </c>
      <c r="E182" s="63">
        <v>5204</v>
      </c>
      <c r="F182" s="113"/>
      <c r="G182" s="113"/>
      <c r="H182" s="97">
        <v>593910523.66502404</v>
      </c>
      <c r="I182" s="97"/>
      <c r="J182" s="13">
        <v>446645565.87807202</v>
      </c>
      <c r="K182" s="13">
        <v>291281785.83511198</v>
      </c>
      <c r="L182" s="13">
        <v>142844417.407031</v>
      </c>
    </row>
    <row r="183" spans="2:12" s="1" customFormat="1" ht="8.85" customHeight="1" x14ac:dyDescent="0.15">
      <c r="B183" s="61">
        <v>45261</v>
      </c>
      <c r="C183" s="62">
        <v>50496</v>
      </c>
      <c r="D183" s="13">
        <v>172</v>
      </c>
      <c r="E183" s="63">
        <v>5235</v>
      </c>
      <c r="F183" s="113"/>
      <c r="G183" s="113"/>
      <c r="H183" s="97">
        <v>583832779.95707703</v>
      </c>
      <c r="I183" s="97"/>
      <c r="J183" s="13">
        <v>438321991.32567698</v>
      </c>
      <c r="K183" s="13">
        <v>285126547.29370397</v>
      </c>
      <c r="L183" s="13">
        <v>139233653.173361</v>
      </c>
    </row>
    <row r="184" spans="2:12" s="1" customFormat="1" ht="8.85" customHeight="1" x14ac:dyDescent="0.15">
      <c r="B184" s="61">
        <v>45261</v>
      </c>
      <c r="C184" s="62">
        <v>50526</v>
      </c>
      <c r="D184" s="13">
        <v>173</v>
      </c>
      <c r="E184" s="63">
        <v>5265</v>
      </c>
      <c r="F184" s="113"/>
      <c r="G184" s="113"/>
      <c r="H184" s="97">
        <v>574177195.14209604</v>
      </c>
      <c r="I184" s="97"/>
      <c r="J184" s="13">
        <v>430365337.36397302</v>
      </c>
      <c r="K184" s="13">
        <v>279261744.64852101</v>
      </c>
      <c r="L184" s="13">
        <v>135810733.07848901</v>
      </c>
    </row>
    <row r="185" spans="2:12" s="1" customFormat="1" ht="8.85" customHeight="1" x14ac:dyDescent="0.15">
      <c r="B185" s="61">
        <v>45261</v>
      </c>
      <c r="C185" s="62">
        <v>50557</v>
      </c>
      <c r="D185" s="13">
        <v>174</v>
      </c>
      <c r="E185" s="63">
        <v>5296</v>
      </c>
      <c r="F185" s="113"/>
      <c r="G185" s="113"/>
      <c r="H185" s="97">
        <v>564686400.16084695</v>
      </c>
      <c r="I185" s="97"/>
      <c r="J185" s="13">
        <v>422533797.57010698</v>
      </c>
      <c r="K185" s="13">
        <v>273482604.82957798</v>
      </c>
      <c r="L185" s="13">
        <v>132436890.055472</v>
      </c>
    </row>
    <row r="186" spans="2:12" s="1" customFormat="1" ht="8.85" customHeight="1" x14ac:dyDescent="0.15">
      <c r="B186" s="61">
        <v>45261</v>
      </c>
      <c r="C186" s="62">
        <v>50587</v>
      </c>
      <c r="D186" s="13">
        <v>175</v>
      </c>
      <c r="E186" s="63">
        <v>5326</v>
      </c>
      <c r="F186" s="113"/>
      <c r="G186" s="113"/>
      <c r="H186" s="97">
        <v>555088238.28573406</v>
      </c>
      <c r="I186" s="97"/>
      <c r="J186" s="13">
        <v>414670089.21038902</v>
      </c>
      <c r="K186" s="13">
        <v>267732277.423659</v>
      </c>
      <c r="L186" s="13">
        <v>129120762.449424</v>
      </c>
    </row>
    <row r="187" spans="2:12" s="1" customFormat="1" ht="8.85" customHeight="1" x14ac:dyDescent="0.15">
      <c r="B187" s="61">
        <v>45261</v>
      </c>
      <c r="C187" s="62">
        <v>50618</v>
      </c>
      <c r="D187" s="13">
        <v>176</v>
      </c>
      <c r="E187" s="63">
        <v>5357</v>
      </c>
      <c r="F187" s="113"/>
      <c r="G187" s="113"/>
      <c r="H187" s="97">
        <v>545238037.62379003</v>
      </c>
      <c r="I187" s="97"/>
      <c r="J187" s="13">
        <v>406620818.34764999</v>
      </c>
      <c r="K187" s="13">
        <v>261867574.13397199</v>
      </c>
      <c r="L187" s="13">
        <v>125757441.799116</v>
      </c>
    </row>
    <row r="188" spans="2:12" s="1" customFormat="1" ht="8.85" customHeight="1" x14ac:dyDescent="0.15">
      <c r="B188" s="61">
        <v>45261</v>
      </c>
      <c r="C188" s="62">
        <v>50649</v>
      </c>
      <c r="D188" s="13">
        <v>177</v>
      </c>
      <c r="E188" s="63">
        <v>5388</v>
      </c>
      <c r="F188" s="113"/>
      <c r="G188" s="113"/>
      <c r="H188" s="97">
        <v>535812846.178433</v>
      </c>
      <c r="I188" s="97"/>
      <c r="J188" s="13">
        <v>398914079.41971302</v>
      </c>
      <c r="K188" s="13">
        <v>256251002.19882199</v>
      </c>
      <c r="L188" s="13">
        <v>122538951.879695</v>
      </c>
    </row>
    <row r="189" spans="2:12" s="1" customFormat="1" ht="8.85" customHeight="1" x14ac:dyDescent="0.15">
      <c r="B189" s="61">
        <v>45261</v>
      </c>
      <c r="C189" s="62">
        <v>50679</v>
      </c>
      <c r="D189" s="13">
        <v>178</v>
      </c>
      <c r="E189" s="63">
        <v>5418</v>
      </c>
      <c r="F189" s="113"/>
      <c r="G189" s="113"/>
      <c r="H189" s="97">
        <v>526590813.38087201</v>
      </c>
      <c r="I189" s="97"/>
      <c r="J189" s="13">
        <v>391404740.948834</v>
      </c>
      <c r="K189" s="13">
        <v>250808388.05601901</v>
      </c>
      <c r="L189" s="13">
        <v>119444657.418557</v>
      </c>
    </row>
    <row r="190" spans="2:12" s="1" customFormat="1" ht="8.85" customHeight="1" x14ac:dyDescent="0.15">
      <c r="B190" s="61">
        <v>45261</v>
      </c>
      <c r="C190" s="62">
        <v>50710</v>
      </c>
      <c r="D190" s="13">
        <v>179</v>
      </c>
      <c r="E190" s="63">
        <v>5449</v>
      </c>
      <c r="F190" s="113"/>
      <c r="G190" s="113"/>
      <c r="H190" s="97">
        <v>517405222.67645198</v>
      </c>
      <c r="I190" s="97"/>
      <c r="J190" s="13">
        <v>383924997.97905701</v>
      </c>
      <c r="K190" s="13">
        <v>245389772.907527</v>
      </c>
      <c r="L190" s="13">
        <v>116369120.0906</v>
      </c>
    </row>
    <row r="191" spans="2:12" s="1" customFormat="1" ht="8.85" customHeight="1" x14ac:dyDescent="0.15">
      <c r="B191" s="61">
        <v>45261</v>
      </c>
      <c r="C191" s="62">
        <v>50740</v>
      </c>
      <c r="D191" s="13">
        <v>180</v>
      </c>
      <c r="E191" s="63">
        <v>5479</v>
      </c>
      <c r="F191" s="113"/>
      <c r="G191" s="113"/>
      <c r="H191" s="97">
        <v>508250033.14633602</v>
      </c>
      <c r="I191" s="97"/>
      <c r="J191" s="13">
        <v>376512638.18916899</v>
      </c>
      <c r="K191" s="13">
        <v>240059774.52686599</v>
      </c>
      <c r="L191" s="13">
        <v>113374861.38243701</v>
      </c>
    </row>
    <row r="192" spans="2:12" s="1" customFormat="1" ht="8.85" customHeight="1" x14ac:dyDescent="0.15">
      <c r="B192" s="61">
        <v>45261</v>
      </c>
      <c r="C192" s="62">
        <v>50771</v>
      </c>
      <c r="D192" s="13">
        <v>181</v>
      </c>
      <c r="E192" s="63">
        <v>5510</v>
      </c>
      <c r="F192" s="113"/>
      <c r="G192" s="113"/>
      <c r="H192" s="97">
        <v>499119850.78272998</v>
      </c>
      <c r="I192" s="97"/>
      <c r="J192" s="13">
        <v>369121859.25160903</v>
      </c>
      <c r="K192" s="13">
        <v>234748968.67008299</v>
      </c>
      <c r="L192" s="13">
        <v>110397105.742548</v>
      </c>
    </row>
    <row r="193" spans="2:12" s="1" customFormat="1" ht="8.85" customHeight="1" x14ac:dyDescent="0.15">
      <c r="B193" s="61">
        <v>45261</v>
      </c>
      <c r="C193" s="62">
        <v>50802</v>
      </c>
      <c r="D193" s="13">
        <v>182</v>
      </c>
      <c r="E193" s="63">
        <v>5541</v>
      </c>
      <c r="F193" s="113"/>
      <c r="G193" s="113"/>
      <c r="H193" s="97">
        <v>490018307.23793</v>
      </c>
      <c r="I193" s="97"/>
      <c r="J193" s="13">
        <v>361776211.61692399</v>
      </c>
      <c r="K193" s="13">
        <v>229492252.05739301</v>
      </c>
      <c r="L193" s="13">
        <v>107467870.21458399</v>
      </c>
    </row>
    <row r="194" spans="2:12" s="1" customFormat="1" ht="8.85" customHeight="1" x14ac:dyDescent="0.15">
      <c r="B194" s="61">
        <v>45261</v>
      </c>
      <c r="C194" s="62">
        <v>50830</v>
      </c>
      <c r="D194" s="13">
        <v>183</v>
      </c>
      <c r="E194" s="63">
        <v>5569</v>
      </c>
      <c r="F194" s="113"/>
      <c r="G194" s="113"/>
      <c r="H194" s="97">
        <v>480967196.01718199</v>
      </c>
      <c r="I194" s="97"/>
      <c r="J194" s="13">
        <v>354549829.33880502</v>
      </c>
      <c r="K194" s="13">
        <v>224391508.37516099</v>
      </c>
      <c r="L194" s="13">
        <v>104677187.056987</v>
      </c>
    </row>
    <row r="195" spans="2:12" s="1" customFormat="1" ht="8.85" customHeight="1" x14ac:dyDescent="0.15">
      <c r="B195" s="61">
        <v>45261</v>
      </c>
      <c r="C195" s="62">
        <v>50861</v>
      </c>
      <c r="D195" s="13">
        <v>184</v>
      </c>
      <c r="E195" s="63">
        <v>5600</v>
      </c>
      <c r="F195" s="113"/>
      <c r="G195" s="113"/>
      <c r="H195" s="97">
        <v>471948572.39169902</v>
      </c>
      <c r="I195" s="97"/>
      <c r="J195" s="13">
        <v>347311592.828049</v>
      </c>
      <c r="K195" s="13">
        <v>219251468.02079901</v>
      </c>
      <c r="L195" s="13">
        <v>101846182.521148</v>
      </c>
    </row>
    <row r="196" spans="2:12" s="1" customFormat="1" ht="8.85" customHeight="1" x14ac:dyDescent="0.15">
      <c r="B196" s="61">
        <v>45261</v>
      </c>
      <c r="C196" s="62">
        <v>50891</v>
      </c>
      <c r="D196" s="13">
        <v>185</v>
      </c>
      <c r="E196" s="63">
        <v>5630</v>
      </c>
      <c r="F196" s="113"/>
      <c r="G196" s="113"/>
      <c r="H196" s="97">
        <v>462837562.36589998</v>
      </c>
      <c r="I196" s="97"/>
      <c r="J196" s="13">
        <v>340047636.81162101</v>
      </c>
      <c r="K196" s="13">
        <v>214137514.984276</v>
      </c>
      <c r="L196" s="13">
        <v>99062911.311209798</v>
      </c>
    </row>
    <row r="197" spans="2:12" s="1" customFormat="1" ht="8.85" customHeight="1" x14ac:dyDescent="0.15">
      <c r="B197" s="61">
        <v>45261</v>
      </c>
      <c r="C197" s="62">
        <v>50922</v>
      </c>
      <c r="D197" s="13">
        <v>186</v>
      </c>
      <c r="E197" s="63">
        <v>5661</v>
      </c>
      <c r="F197" s="113"/>
      <c r="G197" s="113"/>
      <c r="H197" s="97">
        <v>453923391.825378</v>
      </c>
      <c r="I197" s="97"/>
      <c r="J197" s="13">
        <v>332932740.84191799</v>
      </c>
      <c r="K197" s="13">
        <v>209123864.77623901</v>
      </c>
      <c r="L197" s="13">
        <v>96333767.332862005</v>
      </c>
    </row>
    <row r="198" spans="2:12" s="1" customFormat="1" ht="8.85" customHeight="1" x14ac:dyDescent="0.15">
      <c r="B198" s="61">
        <v>45261</v>
      </c>
      <c r="C198" s="62">
        <v>50952</v>
      </c>
      <c r="D198" s="13">
        <v>187</v>
      </c>
      <c r="E198" s="63">
        <v>5691</v>
      </c>
      <c r="F198" s="113"/>
      <c r="G198" s="113"/>
      <c r="H198" s="97">
        <v>445115758.21267802</v>
      </c>
      <c r="I198" s="97"/>
      <c r="J198" s="13">
        <v>325936856.37345999</v>
      </c>
      <c r="K198" s="13">
        <v>204225670.29639801</v>
      </c>
      <c r="L198" s="13">
        <v>93691752.350914106</v>
      </c>
    </row>
    <row r="199" spans="2:12" s="1" customFormat="1" ht="8.85" customHeight="1" x14ac:dyDescent="0.15">
      <c r="B199" s="61">
        <v>45261</v>
      </c>
      <c r="C199" s="62">
        <v>50983</v>
      </c>
      <c r="D199" s="13">
        <v>188</v>
      </c>
      <c r="E199" s="63">
        <v>5722</v>
      </c>
      <c r="F199" s="113"/>
      <c r="G199" s="113"/>
      <c r="H199" s="97">
        <v>436382325.18552899</v>
      </c>
      <c r="I199" s="97"/>
      <c r="J199" s="13">
        <v>318999816.998972</v>
      </c>
      <c r="K199" s="13">
        <v>199370723.29218</v>
      </c>
      <c r="L199" s="13">
        <v>91077066.850285098</v>
      </c>
    </row>
    <row r="200" spans="2:12" s="1" customFormat="1" ht="8.85" customHeight="1" x14ac:dyDescent="0.15">
      <c r="B200" s="61">
        <v>45261</v>
      </c>
      <c r="C200" s="62">
        <v>51014</v>
      </c>
      <c r="D200" s="13">
        <v>189</v>
      </c>
      <c r="E200" s="63">
        <v>5753</v>
      </c>
      <c r="F200" s="113"/>
      <c r="G200" s="113"/>
      <c r="H200" s="97">
        <v>427754609.65861899</v>
      </c>
      <c r="I200" s="97"/>
      <c r="J200" s="13">
        <v>312162520.94684702</v>
      </c>
      <c r="K200" s="13">
        <v>194601329.372374</v>
      </c>
      <c r="L200" s="13">
        <v>88521766.8232131</v>
      </c>
    </row>
    <row r="201" spans="2:12" s="1" customFormat="1" ht="8.85" customHeight="1" x14ac:dyDescent="0.15">
      <c r="B201" s="61">
        <v>45261</v>
      </c>
      <c r="C201" s="62">
        <v>51044</v>
      </c>
      <c r="D201" s="13">
        <v>190</v>
      </c>
      <c r="E201" s="63">
        <v>5783</v>
      </c>
      <c r="F201" s="113"/>
      <c r="G201" s="113"/>
      <c r="H201" s="97">
        <v>419273855.77767301</v>
      </c>
      <c r="I201" s="97"/>
      <c r="J201" s="13">
        <v>305471293.36806601</v>
      </c>
      <c r="K201" s="13">
        <v>189961335.609624</v>
      </c>
      <c r="L201" s="13">
        <v>86056874.456599906</v>
      </c>
    </row>
    <row r="202" spans="2:12" s="1" customFormat="1" ht="8.85" customHeight="1" x14ac:dyDescent="0.15">
      <c r="B202" s="61">
        <v>45261</v>
      </c>
      <c r="C202" s="62">
        <v>51075</v>
      </c>
      <c r="D202" s="13">
        <v>191</v>
      </c>
      <c r="E202" s="63">
        <v>5814</v>
      </c>
      <c r="F202" s="113"/>
      <c r="G202" s="113"/>
      <c r="H202" s="97">
        <v>410880732.46415198</v>
      </c>
      <c r="I202" s="97"/>
      <c r="J202" s="13">
        <v>298848566.26097298</v>
      </c>
      <c r="K202" s="13">
        <v>185370269.02347201</v>
      </c>
      <c r="L202" s="13">
        <v>83621326.783554301</v>
      </c>
    </row>
    <row r="203" spans="2:12" s="1" customFormat="1" ht="8.85" customHeight="1" x14ac:dyDescent="0.15">
      <c r="B203" s="61">
        <v>45261</v>
      </c>
      <c r="C203" s="62">
        <v>51105</v>
      </c>
      <c r="D203" s="13">
        <v>192</v>
      </c>
      <c r="E203" s="63">
        <v>5844</v>
      </c>
      <c r="F203" s="113"/>
      <c r="G203" s="113"/>
      <c r="H203" s="97">
        <v>401962581.19742101</v>
      </c>
      <c r="I203" s="97"/>
      <c r="J203" s="13">
        <v>291882183.95602399</v>
      </c>
      <c r="K203" s="13">
        <v>180603539.73908499</v>
      </c>
      <c r="L203" s="13">
        <v>81137069.0214293</v>
      </c>
    </row>
    <row r="204" spans="2:12" s="1" customFormat="1" ht="8.85" customHeight="1" x14ac:dyDescent="0.15">
      <c r="B204" s="61">
        <v>45261</v>
      </c>
      <c r="C204" s="62">
        <v>51136</v>
      </c>
      <c r="D204" s="13">
        <v>193</v>
      </c>
      <c r="E204" s="63">
        <v>5875</v>
      </c>
      <c r="F204" s="113"/>
      <c r="G204" s="113"/>
      <c r="H204" s="97">
        <v>393764867.20163298</v>
      </c>
      <c r="I204" s="97"/>
      <c r="J204" s="13">
        <v>285444516.43912101</v>
      </c>
      <c r="K204" s="13">
        <v>176171019.71672001</v>
      </c>
      <c r="L204" s="13">
        <v>78810511.279913306</v>
      </c>
    </row>
    <row r="205" spans="2:12" s="1" customFormat="1" ht="8.85" customHeight="1" x14ac:dyDescent="0.15">
      <c r="B205" s="61">
        <v>45261</v>
      </c>
      <c r="C205" s="62">
        <v>51167</v>
      </c>
      <c r="D205" s="13">
        <v>194</v>
      </c>
      <c r="E205" s="63">
        <v>5906</v>
      </c>
      <c r="F205" s="113"/>
      <c r="G205" s="113"/>
      <c r="H205" s="97">
        <v>385620054.562769</v>
      </c>
      <c r="I205" s="97"/>
      <c r="J205" s="13">
        <v>279066130.53296798</v>
      </c>
      <c r="K205" s="13">
        <v>171796371.64323801</v>
      </c>
      <c r="L205" s="13">
        <v>76527985.927045003</v>
      </c>
    </row>
    <row r="206" spans="2:12" s="1" customFormat="1" ht="8.85" customHeight="1" x14ac:dyDescent="0.15">
      <c r="B206" s="61">
        <v>45261</v>
      </c>
      <c r="C206" s="62">
        <v>51196</v>
      </c>
      <c r="D206" s="13">
        <v>195</v>
      </c>
      <c r="E206" s="63">
        <v>5935</v>
      </c>
      <c r="F206" s="113"/>
      <c r="G206" s="113"/>
      <c r="H206" s="97">
        <v>377541400.89177197</v>
      </c>
      <c r="I206" s="97"/>
      <c r="J206" s="13">
        <v>272786229.85061902</v>
      </c>
      <c r="K206" s="13">
        <v>167530830.68011099</v>
      </c>
      <c r="L206" s="13">
        <v>74332131.349582106</v>
      </c>
    </row>
    <row r="207" spans="2:12" s="1" customFormat="1" ht="8.85" customHeight="1" x14ac:dyDescent="0.15">
      <c r="B207" s="61">
        <v>45261</v>
      </c>
      <c r="C207" s="62">
        <v>51227</v>
      </c>
      <c r="D207" s="13">
        <v>196</v>
      </c>
      <c r="E207" s="63">
        <v>5966</v>
      </c>
      <c r="F207" s="113"/>
      <c r="G207" s="113"/>
      <c r="H207" s="97">
        <v>369538435.97831601</v>
      </c>
      <c r="I207" s="97"/>
      <c r="J207" s="13">
        <v>266550963.05594701</v>
      </c>
      <c r="K207" s="13">
        <v>163285134.09968999</v>
      </c>
      <c r="L207" s="13">
        <v>72141490.4389029</v>
      </c>
    </row>
    <row r="208" spans="2:12" s="1" customFormat="1" ht="8.85" customHeight="1" x14ac:dyDescent="0.15">
      <c r="B208" s="61">
        <v>45261</v>
      </c>
      <c r="C208" s="62">
        <v>51257</v>
      </c>
      <c r="D208" s="13">
        <v>197</v>
      </c>
      <c r="E208" s="63">
        <v>5996</v>
      </c>
      <c r="F208" s="113"/>
      <c r="G208" s="113"/>
      <c r="H208" s="97">
        <v>361603170.824256</v>
      </c>
      <c r="I208" s="97"/>
      <c r="J208" s="13">
        <v>260399070.712396</v>
      </c>
      <c r="K208" s="13">
        <v>159123963.803951</v>
      </c>
      <c r="L208" s="13">
        <v>70014845.593450606</v>
      </c>
    </row>
    <row r="209" spans="2:12" s="1" customFormat="1" ht="8.85" customHeight="1" x14ac:dyDescent="0.15">
      <c r="B209" s="61">
        <v>45261</v>
      </c>
      <c r="C209" s="62">
        <v>51288</v>
      </c>
      <c r="D209" s="13">
        <v>198</v>
      </c>
      <c r="E209" s="63">
        <v>6027</v>
      </c>
      <c r="F209" s="113"/>
      <c r="G209" s="113"/>
      <c r="H209" s="97">
        <v>353771258.59360802</v>
      </c>
      <c r="I209" s="97"/>
      <c r="J209" s="13">
        <v>254327033.52869999</v>
      </c>
      <c r="K209" s="13">
        <v>155018231.18854001</v>
      </c>
      <c r="L209" s="13">
        <v>67919416.075637102</v>
      </c>
    </row>
    <row r="210" spans="2:12" s="1" customFormat="1" ht="8.85" customHeight="1" x14ac:dyDescent="0.15">
      <c r="B210" s="61">
        <v>45261</v>
      </c>
      <c r="C210" s="62">
        <v>51318</v>
      </c>
      <c r="D210" s="13">
        <v>199</v>
      </c>
      <c r="E210" s="63">
        <v>6057</v>
      </c>
      <c r="F210" s="113"/>
      <c r="G210" s="113"/>
      <c r="H210" s="97">
        <v>345948366.87416601</v>
      </c>
      <c r="I210" s="97"/>
      <c r="J210" s="13">
        <v>248294914.26994699</v>
      </c>
      <c r="K210" s="13">
        <v>150969022.444148</v>
      </c>
      <c r="L210" s="13">
        <v>65874160.3655705</v>
      </c>
    </row>
    <row r="211" spans="2:12" s="1" customFormat="1" ht="8.85" customHeight="1" x14ac:dyDescent="0.15">
      <c r="B211" s="61">
        <v>45261</v>
      </c>
      <c r="C211" s="62">
        <v>51349</v>
      </c>
      <c r="D211" s="13">
        <v>200</v>
      </c>
      <c r="E211" s="63">
        <v>6088</v>
      </c>
      <c r="F211" s="113"/>
      <c r="G211" s="113"/>
      <c r="H211" s="97">
        <v>338340268.62416101</v>
      </c>
      <c r="I211" s="97"/>
      <c r="J211" s="13">
        <v>242422546.11634499</v>
      </c>
      <c r="K211" s="13">
        <v>147023622.763895</v>
      </c>
      <c r="L211" s="13">
        <v>63880894.569901302</v>
      </c>
    </row>
    <row r="212" spans="2:12" s="1" customFormat="1" ht="8.85" customHeight="1" x14ac:dyDescent="0.15">
      <c r="B212" s="61">
        <v>45261</v>
      </c>
      <c r="C212" s="62">
        <v>51380</v>
      </c>
      <c r="D212" s="13">
        <v>201</v>
      </c>
      <c r="E212" s="63">
        <v>6119</v>
      </c>
      <c r="F212" s="113"/>
      <c r="G212" s="113"/>
      <c r="H212" s="97">
        <v>330822341.35325003</v>
      </c>
      <c r="I212" s="97"/>
      <c r="J212" s="13">
        <v>236633882.034181</v>
      </c>
      <c r="K212" s="13">
        <v>143147950.02171701</v>
      </c>
      <c r="L212" s="13">
        <v>61933499.758463502</v>
      </c>
    </row>
    <row r="213" spans="2:12" s="1" customFormat="1" ht="8.85" customHeight="1" x14ac:dyDescent="0.15">
      <c r="B213" s="61">
        <v>45261</v>
      </c>
      <c r="C213" s="62">
        <v>51410</v>
      </c>
      <c r="D213" s="13">
        <v>202</v>
      </c>
      <c r="E213" s="63">
        <v>6149</v>
      </c>
      <c r="F213" s="113"/>
      <c r="G213" s="113"/>
      <c r="H213" s="97">
        <v>323453760.218822</v>
      </c>
      <c r="I213" s="97"/>
      <c r="J213" s="13">
        <v>230983449.152502</v>
      </c>
      <c r="K213" s="13">
        <v>139385896.90203601</v>
      </c>
      <c r="L213" s="13">
        <v>60058627.941113703</v>
      </c>
    </row>
    <row r="214" spans="2:12" s="1" customFormat="1" ht="8.85" customHeight="1" x14ac:dyDescent="0.15">
      <c r="B214" s="61">
        <v>45261</v>
      </c>
      <c r="C214" s="62">
        <v>51441</v>
      </c>
      <c r="D214" s="13">
        <v>203</v>
      </c>
      <c r="E214" s="63">
        <v>6180</v>
      </c>
      <c r="F214" s="113"/>
      <c r="G214" s="113"/>
      <c r="H214" s="97">
        <v>316206830.41545099</v>
      </c>
      <c r="I214" s="97"/>
      <c r="J214" s="13">
        <v>225425314.29972801</v>
      </c>
      <c r="K214" s="13">
        <v>135685909.032518</v>
      </c>
      <c r="L214" s="13">
        <v>58216747.805579901</v>
      </c>
    </row>
    <row r="215" spans="2:12" s="1" customFormat="1" ht="8.85" customHeight="1" x14ac:dyDescent="0.15">
      <c r="B215" s="61">
        <v>45261</v>
      </c>
      <c r="C215" s="62">
        <v>51471</v>
      </c>
      <c r="D215" s="13">
        <v>204</v>
      </c>
      <c r="E215" s="63">
        <v>6210</v>
      </c>
      <c r="F215" s="113"/>
      <c r="G215" s="113"/>
      <c r="H215" s="97">
        <v>309037183.66035903</v>
      </c>
      <c r="I215" s="97"/>
      <c r="J215" s="13">
        <v>219952414.93557701</v>
      </c>
      <c r="K215" s="13">
        <v>132065860.85915001</v>
      </c>
      <c r="L215" s="13">
        <v>56431272.308923103</v>
      </c>
    </row>
    <row r="216" spans="2:12" s="1" customFormat="1" ht="8.85" customHeight="1" x14ac:dyDescent="0.15">
      <c r="B216" s="61">
        <v>45261</v>
      </c>
      <c r="C216" s="62">
        <v>51502</v>
      </c>
      <c r="D216" s="13">
        <v>205</v>
      </c>
      <c r="E216" s="63">
        <v>6241</v>
      </c>
      <c r="F216" s="113"/>
      <c r="G216" s="113"/>
      <c r="H216" s="97">
        <v>301942479.25377601</v>
      </c>
      <c r="I216" s="97"/>
      <c r="J216" s="13">
        <v>214538378.112679</v>
      </c>
      <c r="K216" s="13">
        <v>128487511.50816099</v>
      </c>
      <c r="L216" s="13">
        <v>54669715.391393699</v>
      </c>
    </row>
    <row r="217" spans="2:12" s="1" customFormat="1" ht="8.85" customHeight="1" x14ac:dyDescent="0.15">
      <c r="B217" s="61">
        <v>45261</v>
      </c>
      <c r="C217" s="62">
        <v>51533</v>
      </c>
      <c r="D217" s="13">
        <v>206</v>
      </c>
      <c r="E217" s="63">
        <v>6272</v>
      </c>
      <c r="F217" s="113"/>
      <c r="G217" s="113"/>
      <c r="H217" s="97">
        <v>294903935.721331</v>
      </c>
      <c r="I217" s="97"/>
      <c r="J217" s="13">
        <v>209181909.92919999</v>
      </c>
      <c r="K217" s="13">
        <v>124960899.228122</v>
      </c>
      <c r="L217" s="13">
        <v>52943988.604800902</v>
      </c>
    </row>
    <row r="218" spans="2:12" s="1" customFormat="1" ht="8.85" customHeight="1" x14ac:dyDescent="0.15">
      <c r="B218" s="61">
        <v>45261</v>
      </c>
      <c r="C218" s="62">
        <v>51561</v>
      </c>
      <c r="D218" s="13">
        <v>207</v>
      </c>
      <c r="E218" s="63">
        <v>6300</v>
      </c>
      <c r="F218" s="113"/>
      <c r="G218" s="113"/>
      <c r="H218" s="97">
        <v>287935500.79205298</v>
      </c>
      <c r="I218" s="97"/>
      <c r="J218" s="13">
        <v>203926137.09283701</v>
      </c>
      <c r="K218" s="13">
        <v>121541341.78380901</v>
      </c>
      <c r="L218" s="13">
        <v>51298132.188001901</v>
      </c>
    </row>
    <row r="219" spans="2:12" s="1" customFormat="1" ht="8.85" customHeight="1" x14ac:dyDescent="0.15">
      <c r="B219" s="61">
        <v>45261</v>
      </c>
      <c r="C219" s="62">
        <v>51592</v>
      </c>
      <c r="D219" s="13">
        <v>208</v>
      </c>
      <c r="E219" s="63">
        <v>6331</v>
      </c>
      <c r="F219" s="113"/>
      <c r="G219" s="113"/>
      <c r="H219" s="97">
        <v>281081333.87480599</v>
      </c>
      <c r="I219" s="97"/>
      <c r="J219" s="13">
        <v>198734132.45002499</v>
      </c>
      <c r="K219" s="13">
        <v>118145637.513868</v>
      </c>
      <c r="L219" s="13">
        <v>49653725.096369803</v>
      </c>
    </row>
    <row r="220" spans="2:12" s="1" customFormat="1" ht="8.85" customHeight="1" x14ac:dyDescent="0.15">
      <c r="B220" s="61">
        <v>45261</v>
      </c>
      <c r="C220" s="62">
        <v>51622</v>
      </c>
      <c r="D220" s="13">
        <v>209</v>
      </c>
      <c r="E220" s="63">
        <v>6361</v>
      </c>
      <c r="F220" s="113"/>
      <c r="G220" s="113"/>
      <c r="H220" s="97">
        <v>274313902.04378802</v>
      </c>
      <c r="I220" s="97"/>
      <c r="J220" s="13">
        <v>193630976.54841501</v>
      </c>
      <c r="K220" s="13">
        <v>114828536.533737</v>
      </c>
      <c r="L220" s="13">
        <v>48061802.968773603</v>
      </c>
    </row>
    <row r="221" spans="2:12" s="1" customFormat="1" ht="8.85" customHeight="1" x14ac:dyDescent="0.15">
      <c r="B221" s="61">
        <v>45261</v>
      </c>
      <c r="C221" s="62">
        <v>51653</v>
      </c>
      <c r="D221" s="13">
        <v>210</v>
      </c>
      <c r="E221" s="63">
        <v>6392</v>
      </c>
      <c r="F221" s="113"/>
      <c r="G221" s="113"/>
      <c r="H221" s="97">
        <v>267703547.75891101</v>
      </c>
      <c r="I221" s="97"/>
      <c r="J221" s="13">
        <v>188644402.672988</v>
      </c>
      <c r="K221" s="13">
        <v>111586848.105928</v>
      </c>
      <c r="L221" s="13">
        <v>46507164.206403099</v>
      </c>
    </row>
    <row r="222" spans="2:12" s="1" customFormat="1" ht="8.85" customHeight="1" x14ac:dyDescent="0.15">
      <c r="B222" s="61">
        <v>45261</v>
      </c>
      <c r="C222" s="62">
        <v>51683</v>
      </c>
      <c r="D222" s="13">
        <v>211</v>
      </c>
      <c r="E222" s="63">
        <v>6422</v>
      </c>
      <c r="F222" s="113"/>
      <c r="G222" s="113"/>
      <c r="H222" s="97">
        <v>261380792.07732999</v>
      </c>
      <c r="I222" s="97"/>
      <c r="J222" s="13">
        <v>183886576.31042299</v>
      </c>
      <c r="K222" s="13">
        <v>108504782.629191</v>
      </c>
      <c r="L222" s="13">
        <v>45037244.6839099</v>
      </c>
    </row>
    <row r="223" spans="2:12" s="1" customFormat="1" ht="8.85" customHeight="1" x14ac:dyDescent="0.15">
      <c r="B223" s="61">
        <v>45261</v>
      </c>
      <c r="C223" s="62">
        <v>51714</v>
      </c>
      <c r="D223" s="13">
        <v>212</v>
      </c>
      <c r="E223" s="63">
        <v>6453</v>
      </c>
      <c r="F223" s="113"/>
      <c r="G223" s="113"/>
      <c r="H223" s="97">
        <v>255243823.89782</v>
      </c>
      <c r="I223" s="97"/>
      <c r="J223" s="13">
        <v>179264534.883881</v>
      </c>
      <c r="K223" s="13">
        <v>105508470.12779599</v>
      </c>
      <c r="L223" s="13">
        <v>43608071.114154801</v>
      </c>
    </row>
    <row r="224" spans="2:12" s="1" customFormat="1" ht="8.85" customHeight="1" x14ac:dyDescent="0.15">
      <c r="B224" s="61">
        <v>45261</v>
      </c>
      <c r="C224" s="62">
        <v>51745</v>
      </c>
      <c r="D224" s="13">
        <v>213</v>
      </c>
      <c r="E224" s="63">
        <v>6484</v>
      </c>
      <c r="F224" s="113"/>
      <c r="G224" s="113"/>
      <c r="H224" s="97">
        <v>249265320.85977101</v>
      </c>
      <c r="I224" s="97"/>
      <c r="J224" s="13">
        <v>174768748.65104899</v>
      </c>
      <c r="K224" s="13">
        <v>102600816.45799001</v>
      </c>
      <c r="L224" s="13">
        <v>42226684.923051201</v>
      </c>
    </row>
    <row r="225" spans="2:12" s="1" customFormat="1" ht="8.85" customHeight="1" x14ac:dyDescent="0.15">
      <c r="B225" s="61">
        <v>45261</v>
      </c>
      <c r="C225" s="62">
        <v>51775</v>
      </c>
      <c r="D225" s="13">
        <v>214</v>
      </c>
      <c r="E225" s="63">
        <v>6514</v>
      </c>
      <c r="F225" s="113"/>
      <c r="G225" s="113"/>
      <c r="H225" s="97">
        <v>243417928.69900101</v>
      </c>
      <c r="I225" s="97"/>
      <c r="J225" s="13">
        <v>170388797.65579599</v>
      </c>
      <c r="K225" s="13">
        <v>99783296.097353399</v>
      </c>
      <c r="L225" s="13">
        <v>40898756.160130903</v>
      </c>
    </row>
    <row r="226" spans="2:12" s="1" customFormat="1" ht="8.85" customHeight="1" x14ac:dyDescent="0.15">
      <c r="B226" s="61">
        <v>45261</v>
      </c>
      <c r="C226" s="62">
        <v>51806</v>
      </c>
      <c r="D226" s="13">
        <v>215</v>
      </c>
      <c r="E226" s="63">
        <v>6545</v>
      </c>
      <c r="F226" s="113"/>
      <c r="G226" s="113"/>
      <c r="H226" s="97">
        <v>237628215.95553201</v>
      </c>
      <c r="I226" s="97"/>
      <c r="J226" s="13">
        <v>166053969.67285001</v>
      </c>
      <c r="K226" s="13">
        <v>96997415.472926006</v>
      </c>
      <c r="L226" s="13">
        <v>39588499.070381701</v>
      </c>
    </row>
    <row r="227" spans="2:12" s="1" customFormat="1" ht="8.85" customHeight="1" x14ac:dyDescent="0.15">
      <c r="B227" s="61">
        <v>45261</v>
      </c>
      <c r="C227" s="62">
        <v>51836</v>
      </c>
      <c r="D227" s="13">
        <v>216</v>
      </c>
      <c r="E227" s="63">
        <v>6575</v>
      </c>
      <c r="F227" s="113"/>
      <c r="G227" s="113"/>
      <c r="H227" s="97">
        <v>232033494.35794899</v>
      </c>
      <c r="I227" s="97"/>
      <c r="J227" s="13">
        <v>161878248.07780799</v>
      </c>
      <c r="K227" s="13">
        <v>94325510.243785307</v>
      </c>
      <c r="L227" s="13">
        <v>38340177.630519897</v>
      </c>
    </row>
    <row r="228" spans="2:12" s="1" customFormat="1" ht="8.85" customHeight="1" x14ac:dyDescent="0.15">
      <c r="B228" s="61">
        <v>45261</v>
      </c>
      <c r="C228" s="62">
        <v>51867</v>
      </c>
      <c r="D228" s="13">
        <v>217</v>
      </c>
      <c r="E228" s="63">
        <v>6606</v>
      </c>
      <c r="F228" s="113"/>
      <c r="G228" s="113"/>
      <c r="H228" s="97">
        <v>226608153.71341199</v>
      </c>
      <c r="I228" s="97"/>
      <c r="J228" s="13">
        <v>157825119.42576399</v>
      </c>
      <c r="K228" s="13">
        <v>91729893.028527305</v>
      </c>
      <c r="L228" s="13">
        <v>37127222.789629698</v>
      </c>
    </row>
    <row r="229" spans="2:12" s="1" customFormat="1" ht="8.85" customHeight="1" x14ac:dyDescent="0.15">
      <c r="B229" s="61">
        <v>45261</v>
      </c>
      <c r="C229" s="62">
        <v>51898</v>
      </c>
      <c r="D229" s="13">
        <v>218</v>
      </c>
      <c r="E229" s="63">
        <v>6637</v>
      </c>
      <c r="F229" s="113"/>
      <c r="G229" s="113"/>
      <c r="H229" s="97">
        <v>221313303.44617599</v>
      </c>
      <c r="I229" s="97"/>
      <c r="J229" s="13">
        <v>153876002.02536601</v>
      </c>
      <c r="K229" s="13">
        <v>89207166.973565802</v>
      </c>
      <c r="L229" s="13">
        <v>35953232.561526202</v>
      </c>
    </row>
    <row r="230" spans="2:12" s="1" customFormat="1" ht="8.85" customHeight="1" x14ac:dyDescent="0.15">
      <c r="B230" s="61">
        <v>45261</v>
      </c>
      <c r="C230" s="62">
        <v>51926</v>
      </c>
      <c r="D230" s="13">
        <v>219</v>
      </c>
      <c r="E230" s="63">
        <v>6665</v>
      </c>
      <c r="F230" s="113"/>
      <c r="G230" s="113"/>
      <c r="H230" s="97">
        <v>216141601.17641401</v>
      </c>
      <c r="I230" s="97"/>
      <c r="J230" s="13">
        <v>150049951.95199499</v>
      </c>
      <c r="K230" s="13">
        <v>86789228.971847698</v>
      </c>
      <c r="L230" s="13">
        <v>34844885.1981005</v>
      </c>
    </row>
    <row r="231" spans="2:12" s="1" customFormat="1" ht="8.85" customHeight="1" x14ac:dyDescent="0.15">
      <c r="B231" s="61">
        <v>45261</v>
      </c>
      <c r="C231" s="62">
        <v>51957</v>
      </c>
      <c r="D231" s="13">
        <v>220</v>
      </c>
      <c r="E231" s="63">
        <v>6696</v>
      </c>
      <c r="F231" s="113"/>
      <c r="G231" s="113"/>
      <c r="H231" s="97">
        <v>211096546.57169899</v>
      </c>
      <c r="I231" s="97"/>
      <c r="J231" s="13">
        <v>146299015.59423</v>
      </c>
      <c r="K231" s="13">
        <v>84404473.705423102</v>
      </c>
      <c r="L231" s="13">
        <v>33743901.420875698</v>
      </c>
    </row>
    <row r="232" spans="2:12" s="1" customFormat="1" ht="8.85" customHeight="1" x14ac:dyDescent="0.15">
      <c r="B232" s="61">
        <v>45261</v>
      </c>
      <c r="C232" s="62">
        <v>51987</v>
      </c>
      <c r="D232" s="13">
        <v>221</v>
      </c>
      <c r="E232" s="63">
        <v>6726</v>
      </c>
      <c r="F232" s="113"/>
      <c r="G232" s="113"/>
      <c r="H232" s="97">
        <v>206115041.2543</v>
      </c>
      <c r="I232" s="97"/>
      <c r="J232" s="13">
        <v>142612148.038726</v>
      </c>
      <c r="K232" s="13">
        <v>82074897.864855707</v>
      </c>
      <c r="L232" s="13">
        <v>32678059.699144199</v>
      </c>
    </row>
    <row r="233" spans="2:12" s="1" customFormat="1" ht="8.85" customHeight="1" x14ac:dyDescent="0.15">
      <c r="B233" s="61">
        <v>45261</v>
      </c>
      <c r="C233" s="62">
        <v>52018</v>
      </c>
      <c r="D233" s="13">
        <v>222</v>
      </c>
      <c r="E233" s="63">
        <v>6757</v>
      </c>
      <c r="F233" s="113"/>
      <c r="G233" s="113"/>
      <c r="H233" s="97">
        <v>201207029.592228</v>
      </c>
      <c r="I233" s="97"/>
      <c r="J233" s="13">
        <v>138980146.27052999</v>
      </c>
      <c r="K233" s="13">
        <v>79781222.528578505</v>
      </c>
      <c r="L233" s="13">
        <v>31630293.1803899</v>
      </c>
    </row>
    <row r="234" spans="2:12" s="1" customFormat="1" ht="8.85" customHeight="1" x14ac:dyDescent="0.15">
      <c r="B234" s="61">
        <v>45261</v>
      </c>
      <c r="C234" s="62">
        <v>52048</v>
      </c>
      <c r="D234" s="13">
        <v>223</v>
      </c>
      <c r="E234" s="63">
        <v>6787</v>
      </c>
      <c r="F234" s="113"/>
      <c r="G234" s="113"/>
      <c r="H234" s="97">
        <v>196392610.728935</v>
      </c>
      <c r="I234" s="97"/>
      <c r="J234" s="13">
        <v>135432008.29461601</v>
      </c>
      <c r="K234" s="13">
        <v>77553072.504340604</v>
      </c>
      <c r="L234" s="13">
        <v>30620876.8117056</v>
      </c>
    </row>
    <row r="235" spans="2:12" s="1" customFormat="1" ht="8.85" customHeight="1" x14ac:dyDescent="0.15">
      <c r="B235" s="61">
        <v>45261</v>
      </c>
      <c r="C235" s="62">
        <v>52079</v>
      </c>
      <c r="D235" s="13">
        <v>224</v>
      </c>
      <c r="E235" s="63">
        <v>6818</v>
      </c>
      <c r="F235" s="113"/>
      <c r="G235" s="113"/>
      <c r="H235" s="97">
        <v>191653433.50477999</v>
      </c>
      <c r="I235" s="97"/>
      <c r="J235" s="13">
        <v>131939720.069942</v>
      </c>
      <c r="K235" s="13">
        <v>75361119.446832299</v>
      </c>
      <c r="L235" s="13">
        <v>29629380.725227099</v>
      </c>
    </row>
    <row r="236" spans="2:12" s="1" customFormat="1" ht="8.85" customHeight="1" x14ac:dyDescent="0.15">
      <c r="B236" s="61">
        <v>45261</v>
      </c>
      <c r="C236" s="62">
        <v>52110</v>
      </c>
      <c r="D236" s="13">
        <v>225</v>
      </c>
      <c r="E236" s="63">
        <v>6849</v>
      </c>
      <c r="F236" s="113"/>
      <c r="G236" s="113"/>
      <c r="H236" s="97">
        <v>186976093.73405299</v>
      </c>
      <c r="I236" s="97"/>
      <c r="J236" s="13">
        <v>128501387.08437</v>
      </c>
      <c r="K236" s="13">
        <v>73210553.650574401</v>
      </c>
      <c r="L236" s="13">
        <v>28661937.4736108</v>
      </c>
    </row>
    <row r="237" spans="2:12" s="1" customFormat="1" ht="8.85" customHeight="1" x14ac:dyDescent="0.15">
      <c r="B237" s="61">
        <v>45261</v>
      </c>
      <c r="C237" s="62">
        <v>52140</v>
      </c>
      <c r="D237" s="13">
        <v>226</v>
      </c>
      <c r="E237" s="63">
        <v>6879</v>
      </c>
      <c r="F237" s="113"/>
      <c r="G237" s="113"/>
      <c r="H237" s="97">
        <v>182400788.649836</v>
      </c>
      <c r="I237" s="97"/>
      <c r="J237" s="13">
        <v>125151196.32237799</v>
      </c>
      <c r="K237" s="13">
        <v>71126370.596512407</v>
      </c>
      <c r="L237" s="13">
        <v>27731833.547086202</v>
      </c>
    </row>
    <row r="238" spans="2:12" s="1" customFormat="1" ht="8.85" customHeight="1" x14ac:dyDescent="0.15">
      <c r="B238" s="61">
        <v>45261</v>
      </c>
      <c r="C238" s="62">
        <v>52171</v>
      </c>
      <c r="D238" s="13">
        <v>227</v>
      </c>
      <c r="E238" s="63">
        <v>6910</v>
      </c>
      <c r="F238" s="113"/>
      <c r="G238" s="113"/>
      <c r="H238" s="97">
        <v>177896693.97389999</v>
      </c>
      <c r="I238" s="97"/>
      <c r="J238" s="13">
        <v>121853764.298868</v>
      </c>
      <c r="K238" s="13">
        <v>69076239.354819506</v>
      </c>
      <c r="L238" s="13">
        <v>26818423.325803399</v>
      </c>
    </row>
    <row r="239" spans="2:12" s="1" customFormat="1" ht="8.85" customHeight="1" x14ac:dyDescent="0.15">
      <c r="B239" s="61">
        <v>45261</v>
      </c>
      <c r="C239" s="62">
        <v>52201</v>
      </c>
      <c r="D239" s="13">
        <v>228</v>
      </c>
      <c r="E239" s="63">
        <v>6940</v>
      </c>
      <c r="F239" s="113"/>
      <c r="G239" s="113"/>
      <c r="H239" s="97">
        <v>173448761.397194</v>
      </c>
      <c r="I239" s="97"/>
      <c r="J239" s="13">
        <v>118612056.54069699</v>
      </c>
      <c r="K239" s="13">
        <v>67073093.804645397</v>
      </c>
      <c r="L239" s="13">
        <v>25933968.472967599</v>
      </c>
    </row>
    <row r="240" spans="2:12" s="1" customFormat="1" ht="8.85" customHeight="1" x14ac:dyDescent="0.15">
      <c r="B240" s="61">
        <v>45261</v>
      </c>
      <c r="C240" s="62">
        <v>52232</v>
      </c>
      <c r="D240" s="13">
        <v>229</v>
      </c>
      <c r="E240" s="63">
        <v>6971</v>
      </c>
      <c r="F240" s="113"/>
      <c r="G240" s="113"/>
      <c r="H240" s="97">
        <v>169056599.501831</v>
      </c>
      <c r="I240" s="97"/>
      <c r="J240" s="13">
        <v>115412418.316199</v>
      </c>
      <c r="K240" s="13">
        <v>65097773.836546399</v>
      </c>
      <c r="L240" s="13">
        <v>25063596.849904701</v>
      </c>
    </row>
    <row r="241" spans="2:12" s="1" customFormat="1" ht="8.85" customHeight="1" x14ac:dyDescent="0.15">
      <c r="B241" s="61">
        <v>45261</v>
      </c>
      <c r="C241" s="62">
        <v>52263</v>
      </c>
      <c r="D241" s="13">
        <v>230</v>
      </c>
      <c r="E241" s="63">
        <v>7002</v>
      </c>
      <c r="F241" s="113"/>
      <c r="G241" s="113"/>
      <c r="H241" s="97">
        <v>164701618.114021</v>
      </c>
      <c r="I241" s="97"/>
      <c r="J241" s="13">
        <v>112248632.057804</v>
      </c>
      <c r="K241" s="13">
        <v>63152238.022959001</v>
      </c>
      <c r="L241" s="13">
        <v>24211551.737377599</v>
      </c>
    </row>
    <row r="242" spans="2:12" s="1" customFormat="1" ht="8.85" customHeight="1" x14ac:dyDescent="0.15">
      <c r="B242" s="61">
        <v>45261</v>
      </c>
      <c r="C242" s="62">
        <v>52291</v>
      </c>
      <c r="D242" s="13">
        <v>231</v>
      </c>
      <c r="E242" s="63">
        <v>7030</v>
      </c>
      <c r="F242" s="113"/>
      <c r="G242" s="113"/>
      <c r="H242" s="97">
        <v>160405246.344446</v>
      </c>
      <c r="I242" s="97"/>
      <c r="J242" s="13">
        <v>109153051.832615</v>
      </c>
      <c r="K242" s="13">
        <v>61269549.592116497</v>
      </c>
      <c r="L242" s="13">
        <v>23399877.165425599</v>
      </c>
    </row>
    <row r="243" spans="2:12" s="1" customFormat="1" ht="8.85" customHeight="1" x14ac:dyDescent="0.15">
      <c r="B243" s="61">
        <v>45261</v>
      </c>
      <c r="C243" s="62">
        <v>52322</v>
      </c>
      <c r="D243" s="13">
        <v>232</v>
      </c>
      <c r="E243" s="63">
        <v>7061</v>
      </c>
      <c r="F243" s="113"/>
      <c r="G243" s="113"/>
      <c r="H243" s="97">
        <v>156181762.36252201</v>
      </c>
      <c r="I243" s="97"/>
      <c r="J243" s="13">
        <v>106098785.435087</v>
      </c>
      <c r="K243" s="13">
        <v>59403674.567957699</v>
      </c>
      <c r="L243" s="13">
        <v>22591174.994953699</v>
      </c>
    </row>
    <row r="244" spans="2:12" s="1" customFormat="1" ht="8.85" customHeight="1" x14ac:dyDescent="0.15">
      <c r="B244" s="61">
        <v>45261</v>
      </c>
      <c r="C244" s="62">
        <v>52352</v>
      </c>
      <c r="D244" s="13">
        <v>233</v>
      </c>
      <c r="E244" s="63">
        <v>7091</v>
      </c>
      <c r="F244" s="113"/>
      <c r="G244" s="113"/>
      <c r="H244" s="97">
        <v>151919016.59957501</v>
      </c>
      <c r="I244" s="97"/>
      <c r="J244" s="13">
        <v>103033580.95009901</v>
      </c>
      <c r="K244" s="13">
        <v>57545512.103208303</v>
      </c>
      <c r="L244" s="13">
        <v>21794808.235978998</v>
      </c>
    </row>
    <row r="245" spans="2:12" s="1" customFormat="1" ht="8.85" customHeight="1" x14ac:dyDescent="0.15">
      <c r="B245" s="61">
        <v>45261</v>
      </c>
      <c r="C245" s="62">
        <v>52383</v>
      </c>
      <c r="D245" s="13">
        <v>234</v>
      </c>
      <c r="E245" s="63">
        <v>7122</v>
      </c>
      <c r="F245" s="113"/>
      <c r="G245" s="113"/>
      <c r="H245" s="97">
        <v>147786151.21503201</v>
      </c>
      <c r="I245" s="97"/>
      <c r="J245" s="13">
        <v>100060615.87187999</v>
      </c>
      <c r="K245" s="13">
        <v>55742947.586309701</v>
      </c>
      <c r="L245" s="13">
        <v>21022683.026544999</v>
      </c>
    </row>
    <row r="246" spans="2:12" s="1" customFormat="1" ht="8.85" customHeight="1" x14ac:dyDescent="0.15">
      <c r="B246" s="61">
        <v>45261</v>
      </c>
      <c r="C246" s="62">
        <v>52413</v>
      </c>
      <c r="D246" s="13">
        <v>235</v>
      </c>
      <c r="E246" s="63">
        <v>7152</v>
      </c>
      <c r="F246" s="113"/>
      <c r="G246" s="113"/>
      <c r="H246" s="97">
        <v>143719784.35694501</v>
      </c>
      <c r="I246" s="97"/>
      <c r="J246" s="13">
        <v>97147706.021058306</v>
      </c>
      <c r="K246" s="13">
        <v>53986985.136161901</v>
      </c>
      <c r="L246" s="13">
        <v>20276984.596692801</v>
      </c>
    </row>
    <row r="247" spans="2:12" s="1" customFormat="1" ht="8.85" customHeight="1" x14ac:dyDescent="0.15">
      <c r="B247" s="61">
        <v>45261</v>
      </c>
      <c r="C247" s="62">
        <v>52444</v>
      </c>
      <c r="D247" s="13">
        <v>236</v>
      </c>
      <c r="E247" s="63">
        <v>7183</v>
      </c>
      <c r="F247" s="113"/>
      <c r="G247" s="113"/>
      <c r="H247" s="97">
        <v>139705263.83655399</v>
      </c>
      <c r="I247" s="97"/>
      <c r="J247" s="13">
        <v>94273914.807248697</v>
      </c>
      <c r="K247" s="13">
        <v>52256721.5998514</v>
      </c>
      <c r="L247" s="13">
        <v>19543982.9772419</v>
      </c>
    </row>
    <row r="248" spans="2:12" s="1" customFormat="1" ht="8.85" customHeight="1" x14ac:dyDescent="0.15">
      <c r="B248" s="61">
        <v>45261</v>
      </c>
      <c r="C248" s="62">
        <v>52475</v>
      </c>
      <c r="D248" s="13">
        <v>237</v>
      </c>
      <c r="E248" s="63">
        <v>7214</v>
      </c>
      <c r="F248" s="113"/>
      <c r="G248" s="113"/>
      <c r="H248" s="97">
        <v>135736126.91423401</v>
      </c>
      <c r="I248" s="97"/>
      <c r="J248" s="13">
        <v>91440165.627269104</v>
      </c>
      <c r="K248" s="13">
        <v>50557048.858613998</v>
      </c>
      <c r="L248" s="13">
        <v>18828219.395202</v>
      </c>
    </row>
    <row r="249" spans="2:12" s="1" customFormat="1" ht="8.85" customHeight="1" x14ac:dyDescent="0.15">
      <c r="B249" s="61">
        <v>45261</v>
      </c>
      <c r="C249" s="62">
        <v>52505</v>
      </c>
      <c r="D249" s="13">
        <v>238</v>
      </c>
      <c r="E249" s="63">
        <v>7244</v>
      </c>
      <c r="F249" s="113"/>
      <c r="G249" s="113"/>
      <c r="H249" s="97">
        <v>131817340.579697</v>
      </c>
      <c r="I249" s="97"/>
      <c r="J249" s="13">
        <v>88654473.912817001</v>
      </c>
      <c r="K249" s="13">
        <v>48896202.979249403</v>
      </c>
      <c r="L249" s="13">
        <v>18135049.861101799</v>
      </c>
    </row>
    <row r="250" spans="2:12" s="1" customFormat="1" ht="8.85" customHeight="1" x14ac:dyDescent="0.15">
      <c r="B250" s="61">
        <v>45261</v>
      </c>
      <c r="C250" s="62">
        <v>52536</v>
      </c>
      <c r="D250" s="13">
        <v>239</v>
      </c>
      <c r="E250" s="63">
        <v>7275</v>
      </c>
      <c r="F250" s="113"/>
      <c r="G250" s="113"/>
      <c r="H250" s="97">
        <v>127928829.384259</v>
      </c>
      <c r="I250" s="97"/>
      <c r="J250" s="13">
        <v>85893305.515797004</v>
      </c>
      <c r="K250" s="13">
        <v>47252836.960566901</v>
      </c>
      <c r="L250" s="13">
        <v>17451313.721717801</v>
      </c>
    </row>
    <row r="251" spans="2:12" s="1" customFormat="1" ht="8.85" customHeight="1" x14ac:dyDescent="0.15">
      <c r="B251" s="61">
        <v>45261</v>
      </c>
      <c r="C251" s="62">
        <v>52566</v>
      </c>
      <c r="D251" s="13">
        <v>240</v>
      </c>
      <c r="E251" s="63">
        <v>7305</v>
      </c>
      <c r="F251" s="113"/>
      <c r="G251" s="113"/>
      <c r="H251" s="97">
        <v>124050508.027839</v>
      </c>
      <c r="I251" s="97"/>
      <c r="J251" s="13">
        <v>83152631.575741306</v>
      </c>
      <c r="K251" s="13">
        <v>45632507.803407699</v>
      </c>
      <c r="L251" s="13">
        <v>16783814.013524201</v>
      </c>
    </row>
    <row r="252" spans="2:12" s="1" customFormat="1" ht="8.85" customHeight="1" x14ac:dyDescent="0.15">
      <c r="B252" s="61">
        <v>45261</v>
      </c>
      <c r="C252" s="62">
        <v>52597</v>
      </c>
      <c r="D252" s="13">
        <v>241</v>
      </c>
      <c r="E252" s="63">
        <v>7336</v>
      </c>
      <c r="F252" s="113"/>
      <c r="G252" s="113"/>
      <c r="H252" s="97">
        <v>119962975.989213</v>
      </c>
      <c r="I252" s="97"/>
      <c r="J252" s="13">
        <v>80276321.017087996</v>
      </c>
      <c r="K252" s="13">
        <v>43942007.359936297</v>
      </c>
      <c r="L252" s="13">
        <v>16093586.3164816</v>
      </c>
    </row>
    <row r="253" spans="2:12" s="1" customFormat="1" ht="8.85" customHeight="1" x14ac:dyDescent="0.15">
      <c r="B253" s="61">
        <v>45261</v>
      </c>
      <c r="C253" s="62">
        <v>52628</v>
      </c>
      <c r="D253" s="13">
        <v>242</v>
      </c>
      <c r="E253" s="63">
        <v>7367</v>
      </c>
      <c r="F253" s="113"/>
      <c r="G253" s="113"/>
      <c r="H253" s="97">
        <v>116127130.649508</v>
      </c>
      <c r="I253" s="97"/>
      <c r="J253" s="13">
        <v>77577665.119180799</v>
      </c>
      <c r="K253" s="13">
        <v>42356808.4294938</v>
      </c>
      <c r="L253" s="13">
        <v>15447307.4147052</v>
      </c>
    </row>
    <row r="254" spans="2:12" s="1" customFormat="1" ht="8.85" customHeight="1" x14ac:dyDescent="0.15">
      <c r="B254" s="61">
        <v>45261</v>
      </c>
      <c r="C254" s="62">
        <v>52657</v>
      </c>
      <c r="D254" s="13">
        <v>243</v>
      </c>
      <c r="E254" s="63">
        <v>7396</v>
      </c>
      <c r="F254" s="113"/>
      <c r="G254" s="113"/>
      <c r="H254" s="97">
        <v>112313446.47763699</v>
      </c>
      <c r="I254" s="97"/>
      <c r="J254" s="13">
        <v>74910915.560390294</v>
      </c>
      <c r="K254" s="13">
        <v>40803467.492576703</v>
      </c>
      <c r="L254" s="13">
        <v>14821841.994036499</v>
      </c>
    </row>
    <row r="255" spans="2:12" s="1" customFormat="1" ht="8.85" customHeight="1" x14ac:dyDescent="0.15">
      <c r="B255" s="61">
        <v>45261</v>
      </c>
      <c r="C255" s="62">
        <v>52688</v>
      </c>
      <c r="D255" s="13">
        <v>244</v>
      </c>
      <c r="E255" s="63">
        <v>7427</v>
      </c>
      <c r="F255" s="113"/>
      <c r="G255" s="113"/>
      <c r="H255" s="97">
        <v>108512169.354831</v>
      </c>
      <c r="I255" s="97"/>
      <c r="J255" s="13">
        <v>72252782.330443993</v>
      </c>
      <c r="K255" s="13">
        <v>39255510.964354903</v>
      </c>
      <c r="L255" s="13">
        <v>14199150.4973859</v>
      </c>
    </row>
    <row r="256" spans="2:12" s="1" customFormat="1" ht="8.85" customHeight="1" x14ac:dyDescent="0.15">
      <c r="B256" s="61">
        <v>45261</v>
      </c>
      <c r="C256" s="62">
        <v>52718</v>
      </c>
      <c r="D256" s="13">
        <v>245</v>
      </c>
      <c r="E256" s="63">
        <v>7457</v>
      </c>
      <c r="F256" s="113"/>
      <c r="G256" s="113"/>
      <c r="H256" s="97">
        <v>104661571.769547</v>
      </c>
      <c r="I256" s="97"/>
      <c r="J256" s="13">
        <v>69574475.768618599</v>
      </c>
      <c r="K256" s="13">
        <v>37707328.891229399</v>
      </c>
      <c r="L256" s="13">
        <v>13583246.438058499</v>
      </c>
    </row>
    <row r="257" spans="2:12" s="1" customFormat="1" ht="8.85" customHeight="1" x14ac:dyDescent="0.15">
      <c r="B257" s="61">
        <v>45261</v>
      </c>
      <c r="C257" s="62">
        <v>52749</v>
      </c>
      <c r="D257" s="13">
        <v>246</v>
      </c>
      <c r="E257" s="63">
        <v>7488</v>
      </c>
      <c r="F257" s="113"/>
      <c r="G257" s="113"/>
      <c r="H257" s="97">
        <v>100926306.704119</v>
      </c>
      <c r="I257" s="97"/>
      <c r="J257" s="13">
        <v>66977641.443094201</v>
      </c>
      <c r="K257" s="13">
        <v>36207602.5468641</v>
      </c>
      <c r="L257" s="13">
        <v>12987758.364324501</v>
      </c>
    </row>
    <row r="258" spans="2:12" s="1" customFormat="1" ht="8.85" customHeight="1" x14ac:dyDescent="0.15">
      <c r="B258" s="61">
        <v>45261</v>
      </c>
      <c r="C258" s="62">
        <v>52779</v>
      </c>
      <c r="D258" s="13">
        <v>247</v>
      </c>
      <c r="E258" s="63">
        <v>7518</v>
      </c>
      <c r="F258" s="113"/>
      <c r="G258" s="113"/>
      <c r="H258" s="97">
        <v>97237421.186583996</v>
      </c>
      <c r="I258" s="97"/>
      <c r="J258" s="13">
        <v>64423670.087110899</v>
      </c>
      <c r="K258" s="13">
        <v>34741226.651075698</v>
      </c>
      <c r="L258" s="13">
        <v>12410682.425437599</v>
      </c>
    </row>
    <row r="259" spans="2:12" s="1" customFormat="1" ht="8.85" customHeight="1" x14ac:dyDescent="0.15">
      <c r="B259" s="61">
        <v>45261</v>
      </c>
      <c r="C259" s="62">
        <v>52810</v>
      </c>
      <c r="D259" s="13">
        <v>248</v>
      </c>
      <c r="E259" s="63">
        <v>7549</v>
      </c>
      <c r="F259" s="113"/>
      <c r="G259" s="113"/>
      <c r="H259" s="97">
        <v>93632686.247990996</v>
      </c>
      <c r="I259" s="97"/>
      <c r="J259" s="13">
        <v>61930172.7955027</v>
      </c>
      <c r="K259" s="13">
        <v>33311644.3492104</v>
      </c>
      <c r="L259" s="13">
        <v>11849586.7520546</v>
      </c>
    </row>
    <row r="260" spans="2:12" s="1" customFormat="1" ht="8.85" customHeight="1" x14ac:dyDescent="0.15">
      <c r="B260" s="61">
        <v>45261</v>
      </c>
      <c r="C260" s="62">
        <v>52841</v>
      </c>
      <c r="D260" s="13">
        <v>249</v>
      </c>
      <c r="E260" s="63">
        <v>7580</v>
      </c>
      <c r="F260" s="113"/>
      <c r="G260" s="113"/>
      <c r="H260" s="97">
        <v>90098572.358704001</v>
      </c>
      <c r="I260" s="97"/>
      <c r="J260" s="13">
        <v>59491579.1708607</v>
      </c>
      <c r="K260" s="13">
        <v>31918565.8368214</v>
      </c>
      <c r="L260" s="13">
        <v>11305951.619571799</v>
      </c>
    </row>
    <row r="261" spans="2:12" s="1" customFormat="1" ht="8.85" customHeight="1" x14ac:dyDescent="0.15">
      <c r="B261" s="61">
        <v>45261</v>
      </c>
      <c r="C261" s="62">
        <v>52871</v>
      </c>
      <c r="D261" s="13">
        <v>250</v>
      </c>
      <c r="E261" s="63">
        <v>7610</v>
      </c>
      <c r="F261" s="113"/>
      <c r="G261" s="113"/>
      <c r="H261" s="97">
        <v>86660520.396988004</v>
      </c>
      <c r="I261" s="97"/>
      <c r="J261" s="13">
        <v>57127529.165696301</v>
      </c>
      <c r="K261" s="13">
        <v>30574761.659568701</v>
      </c>
      <c r="L261" s="13">
        <v>10785565.409854</v>
      </c>
    </row>
    <row r="262" spans="2:12" s="1" customFormat="1" ht="8.85" customHeight="1" x14ac:dyDescent="0.15">
      <c r="B262" s="61">
        <v>45261</v>
      </c>
      <c r="C262" s="62">
        <v>52902</v>
      </c>
      <c r="D262" s="13">
        <v>251</v>
      </c>
      <c r="E262" s="63">
        <v>7641</v>
      </c>
      <c r="F262" s="113"/>
      <c r="G262" s="113"/>
      <c r="H262" s="97">
        <v>83288870.274480999</v>
      </c>
      <c r="I262" s="97"/>
      <c r="J262" s="13">
        <v>54811779.063219801</v>
      </c>
      <c r="K262" s="13">
        <v>29260761.947019201</v>
      </c>
      <c r="L262" s="13">
        <v>10278318.877107801</v>
      </c>
    </row>
    <row r="263" spans="2:12" s="1" customFormat="1" ht="8.85" customHeight="1" x14ac:dyDescent="0.15">
      <c r="B263" s="61">
        <v>45261</v>
      </c>
      <c r="C263" s="62">
        <v>52932</v>
      </c>
      <c r="D263" s="13">
        <v>252</v>
      </c>
      <c r="E263" s="63">
        <v>7671</v>
      </c>
      <c r="F263" s="113"/>
      <c r="G263" s="113"/>
      <c r="H263" s="97">
        <v>79976234.170484006</v>
      </c>
      <c r="I263" s="97"/>
      <c r="J263" s="13">
        <v>52545368.0303123</v>
      </c>
      <c r="K263" s="13">
        <v>27981818.671186902</v>
      </c>
      <c r="L263" s="13">
        <v>9788777.9650221504</v>
      </c>
    </row>
    <row r="264" spans="2:12" s="1" customFormat="1" ht="8.85" customHeight="1" x14ac:dyDescent="0.15">
      <c r="B264" s="61">
        <v>45261</v>
      </c>
      <c r="C264" s="62">
        <v>52963</v>
      </c>
      <c r="D264" s="13">
        <v>253</v>
      </c>
      <c r="E264" s="63">
        <v>7702</v>
      </c>
      <c r="F264" s="113"/>
      <c r="G264" s="113"/>
      <c r="H264" s="97">
        <v>76787190.075642005</v>
      </c>
      <c r="I264" s="97"/>
      <c r="J264" s="13">
        <v>50364559.747041501</v>
      </c>
      <c r="K264" s="13">
        <v>26752269.732802901</v>
      </c>
      <c r="L264" s="13">
        <v>9319010.34693598</v>
      </c>
    </row>
    <row r="265" spans="2:12" s="1" customFormat="1" ht="8.85" customHeight="1" x14ac:dyDescent="0.15">
      <c r="B265" s="61">
        <v>45261</v>
      </c>
      <c r="C265" s="62">
        <v>52994</v>
      </c>
      <c r="D265" s="13">
        <v>254</v>
      </c>
      <c r="E265" s="63">
        <v>7733</v>
      </c>
      <c r="F265" s="113"/>
      <c r="G265" s="113"/>
      <c r="H265" s="97">
        <v>73628019.960082993</v>
      </c>
      <c r="I265" s="97"/>
      <c r="J265" s="13">
        <v>48210558.980811998</v>
      </c>
      <c r="K265" s="13">
        <v>25542997.005336799</v>
      </c>
      <c r="L265" s="13">
        <v>8860079.7571790908</v>
      </c>
    </row>
    <row r="266" spans="2:12" s="1" customFormat="1" ht="8.85" customHeight="1" x14ac:dyDescent="0.15">
      <c r="B266" s="61">
        <v>45261</v>
      </c>
      <c r="C266" s="62">
        <v>53022</v>
      </c>
      <c r="D266" s="13">
        <v>255</v>
      </c>
      <c r="E266" s="63">
        <v>7761</v>
      </c>
      <c r="F266" s="113"/>
      <c r="G266" s="113"/>
      <c r="H266" s="97">
        <v>70488371.932833999</v>
      </c>
      <c r="I266" s="97"/>
      <c r="J266" s="13">
        <v>46084050.982291102</v>
      </c>
      <c r="K266" s="13">
        <v>24360233.681133602</v>
      </c>
      <c r="L266" s="13">
        <v>8417482.8491810802</v>
      </c>
    </row>
    <row r="267" spans="2:12" s="1" customFormat="1" ht="8.85" customHeight="1" x14ac:dyDescent="0.15">
      <c r="B267" s="61">
        <v>45261</v>
      </c>
      <c r="C267" s="62">
        <v>53053</v>
      </c>
      <c r="D267" s="13">
        <v>256</v>
      </c>
      <c r="E267" s="63">
        <v>7792</v>
      </c>
      <c r="F267" s="113"/>
      <c r="G267" s="113"/>
      <c r="H267" s="97">
        <v>67371594.705077007</v>
      </c>
      <c r="I267" s="97"/>
      <c r="J267" s="13">
        <v>43971651.269769698</v>
      </c>
      <c r="K267" s="13">
        <v>23184496.543502498</v>
      </c>
      <c r="L267" s="13">
        <v>7977284.4692535298</v>
      </c>
    </row>
    <row r="268" spans="2:12" s="1" customFormat="1" ht="8.85" customHeight="1" x14ac:dyDescent="0.15">
      <c r="B268" s="61">
        <v>45261</v>
      </c>
      <c r="C268" s="62">
        <v>53083</v>
      </c>
      <c r="D268" s="13">
        <v>257</v>
      </c>
      <c r="E268" s="63">
        <v>7822</v>
      </c>
      <c r="F268" s="113"/>
      <c r="G268" s="113"/>
      <c r="H268" s="97">
        <v>64289642.886409998</v>
      </c>
      <c r="I268" s="97"/>
      <c r="J268" s="13">
        <v>41891269.470992401</v>
      </c>
      <c r="K268" s="13">
        <v>22033230.773572799</v>
      </c>
      <c r="L268" s="13">
        <v>7550082.1379626803</v>
      </c>
    </row>
    <row r="269" spans="2:12" s="1" customFormat="1" ht="8.85" customHeight="1" x14ac:dyDescent="0.15">
      <c r="B269" s="61">
        <v>45261</v>
      </c>
      <c r="C269" s="62">
        <v>53114</v>
      </c>
      <c r="D269" s="13">
        <v>258</v>
      </c>
      <c r="E269" s="63">
        <v>7853</v>
      </c>
      <c r="F269" s="113"/>
      <c r="G269" s="113"/>
      <c r="H269" s="97">
        <v>61278553.876181997</v>
      </c>
      <c r="I269" s="97"/>
      <c r="J269" s="13">
        <v>39861514.459262103</v>
      </c>
      <c r="K269" s="13">
        <v>20912336.067987401</v>
      </c>
      <c r="L269" s="13">
        <v>7135635.5790548399</v>
      </c>
    </row>
    <row r="270" spans="2:12" s="1" customFormat="1" ht="8.85" customHeight="1" x14ac:dyDescent="0.15">
      <c r="B270" s="61">
        <v>45261</v>
      </c>
      <c r="C270" s="62">
        <v>53144</v>
      </c>
      <c r="D270" s="13">
        <v>259</v>
      </c>
      <c r="E270" s="63">
        <v>7883</v>
      </c>
      <c r="F270" s="113"/>
      <c r="G270" s="113"/>
      <c r="H270" s="97">
        <v>58313922.765156001</v>
      </c>
      <c r="I270" s="97"/>
      <c r="J270" s="13">
        <v>37870767.326627299</v>
      </c>
      <c r="K270" s="13">
        <v>19819040.574441399</v>
      </c>
      <c r="L270" s="13">
        <v>6734863.8868175903</v>
      </c>
    </row>
    <row r="271" spans="2:12" s="1" customFormat="1" ht="8.85" customHeight="1" x14ac:dyDescent="0.15">
      <c r="B271" s="61">
        <v>45261</v>
      </c>
      <c r="C271" s="62">
        <v>53175</v>
      </c>
      <c r="D271" s="13">
        <v>260</v>
      </c>
      <c r="E271" s="63">
        <v>7914</v>
      </c>
      <c r="F271" s="113"/>
      <c r="G271" s="113"/>
      <c r="H271" s="97">
        <v>55384627.872911997</v>
      </c>
      <c r="I271" s="97"/>
      <c r="J271" s="13">
        <v>35907392.467702903</v>
      </c>
      <c r="K271" s="13">
        <v>18743750.0152345</v>
      </c>
      <c r="L271" s="13">
        <v>6342482.8155446798</v>
      </c>
    </row>
    <row r="272" spans="2:12" s="1" customFormat="1" ht="8.85" customHeight="1" x14ac:dyDescent="0.15">
      <c r="B272" s="61">
        <v>45261</v>
      </c>
      <c r="C272" s="62">
        <v>53206</v>
      </c>
      <c r="D272" s="13">
        <v>261</v>
      </c>
      <c r="E272" s="63">
        <v>7945</v>
      </c>
      <c r="F272" s="113"/>
      <c r="G272" s="113"/>
      <c r="H272" s="97">
        <v>52493756.920567997</v>
      </c>
      <c r="I272" s="97"/>
      <c r="J272" s="13">
        <v>33975437.7812782</v>
      </c>
      <c r="K272" s="13">
        <v>17690160.336563598</v>
      </c>
      <c r="L272" s="13">
        <v>5960616.8274750505</v>
      </c>
    </row>
    <row r="273" spans="2:12" s="1" customFormat="1" ht="8.85" customHeight="1" x14ac:dyDescent="0.15">
      <c r="B273" s="61">
        <v>45261</v>
      </c>
      <c r="C273" s="62">
        <v>53236</v>
      </c>
      <c r="D273" s="13">
        <v>262</v>
      </c>
      <c r="E273" s="63">
        <v>7975</v>
      </c>
      <c r="F273" s="113"/>
      <c r="G273" s="113"/>
      <c r="H273" s="97">
        <v>49690169.689221002</v>
      </c>
      <c r="I273" s="97"/>
      <c r="J273" s="13">
        <v>32108088.087397899</v>
      </c>
      <c r="K273" s="13">
        <v>16676730.8973075</v>
      </c>
      <c r="L273" s="13">
        <v>5596112.5386985801</v>
      </c>
    </row>
    <row r="274" spans="2:12" s="1" customFormat="1" ht="8.85" customHeight="1" x14ac:dyDescent="0.15">
      <c r="B274" s="61">
        <v>45261</v>
      </c>
      <c r="C274" s="62">
        <v>53267</v>
      </c>
      <c r="D274" s="13">
        <v>263</v>
      </c>
      <c r="E274" s="63">
        <v>8006</v>
      </c>
      <c r="F274" s="113"/>
      <c r="G274" s="113"/>
      <c r="H274" s="97">
        <v>46992384.735587999</v>
      </c>
      <c r="I274" s="97"/>
      <c r="J274" s="13">
        <v>30313370.6538979</v>
      </c>
      <c r="K274" s="13">
        <v>15704524.730954001</v>
      </c>
      <c r="L274" s="13">
        <v>5247554.2387456195</v>
      </c>
    </row>
    <row r="275" spans="2:12" s="1" customFormat="1" ht="8.85" customHeight="1" x14ac:dyDescent="0.15">
      <c r="B275" s="61">
        <v>45261</v>
      </c>
      <c r="C275" s="62">
        <v>53297</v>
      </c>
      <c r="D275" s="13">
        <v>264</v>
      </c>
      <c r="E275" s="63">
        <v>8036</v>
      </c>
      <c r="F275" s="113"/>
      <c r="G275" s="113"/>
      <c r="H275" s="97">
        <v>44371367.522081003</v>
      </c>
      <c r="I275" s="97"/>
      <c r="J275" s="13">
        <v>28575650.084816299</v>
      </c>
      <c r="K275" s="13">
        <v>14767822.184072001</v>
      </c>
      <c r="L275" s="13">
        <v>4914334.0741116703</v>
      </c>
    </row>
    <row r="276" spans="2:12" s="1" customFormat="1" ht="8.85" customHeight="1" x14ac:dyDescent="0.15">
      <c r="B276" s="61">
        <v>45261</v>
      </c>
      <c r="C276" s="62">
        <v>53328</v>
      </c>
      <c r="D276" s="13">
        <v>265</v>
      </c>
      <c r="E276" s="63">
        <v>8067</v>
      </c>
      <c r="F276" s="113"/>
      <c r="G276" s="113"/>
      <c r="H276" s="97">
        <v>41850031.977711998</v>
      </c>
      <c r="I276" s="97"/>
      <c r="J276" s="13">
        <v>26906169.798121002</v>
      </c>
      <c r="K276" s="13">
        <v>13869675.706248701</v>
      </c>
      <c r="L276" s="13">
        <v>4595906.1124763498</v>
      </c>
    </row>
    <row r="277" spans="2:12" s="1" customFormat="1" ht="8.85" customHeight="1" x14ac:dyDescent="0.15">
      <c r="B277" s="61">
        <v>45261</v>
      </c>
      <c r="C277" s="62">
        <v>53359</v>
      </c>
      <c r="D277" s="13">
        <v>266</v>
      </c>
      <c r="E277" s="63">
        <v>8098</v>
      </c>
      <c r="F277" s="113"/>
      <c r="G277" s="113"/>
      <c r="H277" s="97">
        <v>39405183.051919997</v>
      </c>
      <c r="I277" s="97"/>
      <c r="J277" s="13">
        <v>25291361.709508099</v>
      </c>
      <c r="K277" s="13">
        <v>13004112.9741529</v>
      </c>
      <c r="L277" s="13">
        <v>4290838.7572183497</v>
      </c>
    </row>
    <row r="278" spans="2:12" s="1" customFormat="1" ht="8.85" customHeight="1" x14ac:dyDescent="0.15">
      <c r="B278" s="61">
        <v>45261</v>
      </c>
      <c r="C278" s="62">
        <v>53387</v>
      </c>
      <c r="D278" s="13">
        <v>267</v>
      </c>
      <c r="E278" s="63">
        <v>8126</v>
      </c>
      <c r="F278" s="113"/>
      <c r="G278" s="113"/>
      <c r="H278" s="97">
        <v>37054639.818155997</v>
      </c>
      <c r="I278" s="97"/>
      <c r="J278" s="13">
        <v>23746279.903578099</v>
      </c>
      <c r="K278" s="13">
        <v>12181624.8260464</v>
      </c>
      <c r="L278" s="13">
        <v>4004070.28297192</v>
      </c>
    </row>
    <row r="279" spans="2:12" s="1" customFormat="1" ht="8.85" customHeight="1" x14ac:dyDescent="0.15">
      <c r="B279" s="61">
        <v>45261</v>
      </c>
      <c r="C279" s="62">
        <v>53418</v>
      </c>
      <c r="D279" s="13">
        <v>268</v>
      </c>
      <c r="E279" s="63">
        <v>8157</v>
      </c>
      <c r="F279" s="113"/>
      <c r="G279" s="113"/>
      <c r="H279" s="97">
        <v>34810357.613090999</v>
      </c>
      <c r="I279" s="97"/>
      <c r="J279" s="13">
        <v>22270206.8277109</v>
      </c>
      <c r="K279" s="13">
        <v>11395358.1792685</v>
      </c>
      <c r="L279" s="13">
        <v>3729761.5905840299</v>
      </c>
    </row>
    <row r="280" spans="2:12" s="1" customFormat="1" ht="8.85" customHeight="1" x14ac:dyDescent="0.15">
      <c r="B280" s="61">
        <v>45261</v>
      </c>
      <c r="C280" s="62">
        <v>53448</v>
      </c>
      <c r="D280" s="13">
        <v>269</v>
      </c>
      <c r="E280" s="63">
        <v>8187</v>
      </c>
      <c r="F280" s="113"/>
      <c r="G280" s="113"/>
      <c r="H280" s="97">
        <v>32645755.814284001</v>
      </c>
      <c r="I280" s="97"/>
      <c r="J280" s="13">
        <v>20851103.966958702</v>
      </c>
      <c r="K280" s="13">
        <v>10642962.969953701</v>
      </c>
      <c r="L280" s="13">
        <v>3469219.0804882701</v>
      </c>
    </row>
    <row r="281" spans="2:12" s="1" customFormat="1" ht="8.85" customHeight="1" x14ac:dyDescent="0.15">
      <c r="B281" s="61">
        <v>45261</v>
      </c>
      <c r="C281" s="62">
        <v>53479</v>
      </c>
      <c r="D281" s="13">
        <v>270</v>
      </c>
      <c r="E281" s="63">
        <v>8218</v>
      </c>
      <c r="F281" s="113"/>
      <c r="G281" s="113"/>
      <c r="H281" s="97">
        <v>30626796.27107</v>
      </c>
      <c r="I281" s="97"/>
      <c r="J281" s="13">
        <v>19528400.559308302</v>
      </c>
      <c r="K281" s="13">
        <v>9942469.4412962105</v>
      </c>
      <c r="L281" s="13">
        <v>3227156.74307174</v>
      </c>
    </row>
    <row r="282" spans="2:12" s="1" customFormat="1" ht="8.85" customHeight="1" x14ac:dyDescent="0.15">
      <c r="B282" s="61">
        <v>45261</v>
      </c>
      <c r="C282" s="62">
        <v>53509</v>
      </c>
      <c r="D282" s="13">
        <v>271</v>
      </c>
      <c r="E282" s="63">
        <v>8248</v>
      </c>
      <c r="F282" s="113"/>
      <c r="G282" s="113"/>
      <c r="H282" s="97">
        <v>28826088.542764001</v>
      </c>
      <c r="I282" s="97"/>
      <c r="J282" s="13">
        <v>18350055.478946999</v>
      </c>
      <c r="K282" s="13">
        <v>9319545.6326037794</v>
      </c>
      <c r="L282" s="13">
        <v>3012566.3266530801</v>
      </c>
    </row>
    <row r="283" spans="2:12" s="1" customFormat="1" ht="8.85" customHeight="1" x14ac:dyDescent="0.15">
      <c r="B283" s="61">
        <v>45261</v>
      </c>
      <c r="C283" s="62">
        <v>53540</v>
      </c>
      <c r="D283" s="13">
        <v>272</v>
      </c>
      <c r="E283" s="63">
        <v>8279</v>
      </c>
      <c r="F283" s="113"/>
      <c r="G283" s="113"/>
      <c r="H283" s="97">
        <v>27124762.535698999</v>
      </c>
      <c r="I283" s="97"/>
      <c r="J283" s="13">
        <v>17237742.5140578</v>
      </c>
      <c r="K283" s="13">
        <v>8732364.1829741709</v>
      </c>
      <c r="L283" s="13">
        <v>2810802.5408874899</v>
      </c>
    </row>
    <row r="284" spans="2:12" s="1" customFormat="1" ht="8.85" customHeight="1" x14ac:dyDescent="0.15">
      <c r="B284" s="61">
        <v>45261</v>
      </c>
      <c r="C284" s="62">
        <v>53571</v>
      </c>
      <c r="D284" s="13">
        <v>273</v>
      </c>
      <c r="E284" s="63">
        <v>8310</v>
      </c>
      <c r="F284" s="113"/>
      <c r="G284" s="113"/>
      <c r="H284" s="97">
        <v>25486836.623608999</v>
      </c>
      <c r="I284" s="97"/>
      <c r="J284" s="13">
        <v>16169372.2137686</v>
      </c>
      <c r="K284" s="13">
        <v>8170313.1384815304</v>
      </c>
      <c r="L284" s="13">
        <v>2618748.6664795801</v>
      </c>
    </row>
    <row r="285" spans="2:12" s="1" customFormat="1" ht="8.85" customHeight="1" x14ac:dyDescent="0.15">
      <c r="B285" s="61">
        <v>45261</v>
      </c>
      <c r="C285" s="62">
        <v>53601</v>
      </c>
      <c r="D285" s="13">
        <v>274</v>
      </c>
      <c r="E285" s="63">
        <v>8340</v>
      </c>
      <c r="F285" s="113"/>
      <c r="G285" s="113"/>
      <c r="H285" s="97">
        <v>23931316.829103999</v>
      </c>
      <c r="I285" s="97"/>
      <c r="J285" s="13">
        <v>15157597.8424614</v>
      </c>
      <c r="K285" s="13">
        <v>7640216.9503910001</v>
      </c>
      <c r="L285" s="13">
        <v>2438803.9611459798</v>
      </c>
    </row>
    <row r="286" spans="2:12" s="1" customFormat="1" ht="8.85" customHeight="1" x14ac:dyDescent="0.15">
      <c r="B286" s="61">
        <v>45261</v>
      </c>
      <c r="C286" s="62">
        <v>53632</v>
      </c>
      <c r="D286" s="13">
        <v>275</v>
      </c>
      <c r="E286" s="63">
        <v>8371</v>
      </c>
      <c r="F286" s="113"/>
      <c r="G286" s="113"/>
      <c r="H286" s="97">
        <v>22465686.762926001</v>
      </c>
      <c r="I286" s="97"/>
      <c r="J286" s="13">
        <v>14205164.3293058</v>
      </c>
      <c r="K286" s="13">
        <v>7141931.2561638104</v>
      </c>
      <c r="L286" s="13">
        <v>2270092.14546315</v>
      </c>
    </row>
    <row r="287" spans="2:12" s="1" customFormat="1" ht="8.85" customHeight="1" x14ac:dyDescent="0.15">
      <c r="B287" s="61">
        <v>45261</v>
      </c>
      <c r="C287" s="62">
        <v>53662</v>
      </c>
      <c r="D287" s="13">
        <v>276</v>
      </c>
      <c r="E287" s="63">
        <v>8401</v>
      </c>
      <c r="F287" s="113"/>
      <c r="G287" s="113"/>
      <c r="H287" s="97">
        <v>21071331.923725002</v>
      </c>
      <c r="I287" s="97"/>
      <c r="J287" s="13">
        <v>13301637.6049689</v>
      </c>
      <c r="K287" s="13">
        <v>6671204.9392331997</v>
      </c>
      <c r="L287" s="13">
        <v>2111777.6355047799</v>
      </c>
    </row>
    <row r="288" spans="2:12" s="1" customFormat="1" ht="8.85" customHeight="1" x14ac:dyDescent="0.15">
      <c r="B288" s="61">
        <v>45261</v>
      </c>
      <c r="C288" s="62">
        <v>53693</v>
      </c>
      <c r="D288" s="13">
        <v>277</v>
      </c>
      <c r="E288" s="63">
        <v>8432</v>
      </c>
      <c r="F288" s="113"/>
      <c r="G288" s="113"/>
      <c r="H288" s="97">
        <v>19757142.665851001</v>
      </c>
      <c r="I288" s="97"/>
      <c r="J288" s="13">
        <v>12450879.7338438</v>
      </c>
      <c r="K288" s="13">
        <v>6228641.0242283801</v>
      </c>
      <c r="L288" s="13">
        <v>1963332.3624079099</v>
      </c>
    </row>
    <row r="289" spans="2:12" s="1" customFormat="1" ht="8.85" customHeight="1" x14ac:dyDescent="0.15">
      <c r="B289" s="61">
        <v>45261</v>
      </c>
      <c r="C289" s="62">
        <v>53724</v>
      </c>
      <c r="D289" s="13">
        <v>278</v>
      </c>
      <c r="E289" s="63">
        <v>8463</v>
      </c>
      <c r="F289" s="113"/>
      <c r="G289" s="113"/>
      <c r="H289" s="97">
        <v>18537441.139855999</v>
      </c>
      <c r="I289" s="97"/>
      <c r="J289" s="13">
        <v>11662414.327152301</v>
      </c>
      <c r="K289" s="13">
        <v>5819368.0185812004</v>
      </c>
      <c r="L289" s="13">
        <v>1826555.89182849</v>
      </c>
    </row>
    <row r="290" spans="2:12" s="1" customFormat="1" ht="8.85" customHeight="1" x14ac:dyDescent="0.15">
      <c r="B290" s="61">
        <v>45261</v>
      </c>
      <c r="C290" s="62">
        <v>53752</v>
      </c>
      <c r="D290" s="13">
        <v>279</v>
      </c>
      <c r="E290" s="63">
        <v>8491</v>
      </c>
      <c r="F290" s="113"/>
      <c r="G290" s="113"/>
      <c r="H290" s="97">
        <v>17379625.454886001</v>
      </c>
      <c r="I290" s="97"/>
      <c r="J290" s="13">
        <v>10917249.034963099</v>
      </c>
      <c r="K290" s="13">
        <v>5435026.7995565403</v>
      </c>
      <c r="L290" s="13">
        <v>1699393.0747588801</v>
      </c>
    </row>
    <row r="291" spans="2:12" s="1" customFormat="1" ht="8.85" customHeight="1" x14ac:dyDescent="0.15">
      <c r="B291" s="61">
        <v>45261</v>
      </c>
      <c r="C291" s="62">
        <v>53783</v>
      </c>
      <c r="D291" s="13">
        <v>280</v>
      </c>
      <c r="E291" s="63">
        <v>8522</v>
      </c>
      <c r="F291" s="113"/>
      <c r="G291" s="113"/>
      <c r="H291" s="97">
        <v>16276370.581692001</v>
      </c>
      <c r="I291" s="97"/>
      <c r="J291" s="13">
        <v>10206883.381033501</v>
      </c>
      <c r="K291" s="13">
        <v>5068456.4397568796</v>
      </c>
      <c r="L291" s="13">
        <v>1578063.5627490601</v>
      </c>
    </row>
    <row r="292" spans="2:12" s="1" customFormat="1" ht="8.85" customHeight="1" x14ac:dyDescent="0.15">
      <c r="B292" s="61">
        <v>45261</v>
      </c>
      <c r="C292" s="62">
        <v>53813</v>
      </c>
      <c r="D292" s="13">
        <v>281</v>
      </c>
      <c r="E292" s="63">
        <v>8552</v>
      </c>
      <c r="F292" s="113"/>
      <c r="G292" s="113"/>
      <c r="H292" s="97">
        <v>15235477.620324001</v>
      </c>
      <c r="I292" s="97"/>
      <c r="J292" s="13">
        <v>9538459.0016412996</v>
      </c>
      <c r="K292" s="13">
        <v>4724877.4677931201</v>
      </c>
      <c r="L292" s="13">
        <v>1465059.98777612</v>
      </c>
    </row>
    <row r="293" spans="2:12" s="1" customFormat="1" ht="8.85" customHeight="1" x14ac:dyDescent="0.15">
      <c r="B293" s="61">
        <v>45261</v>
      </c>
      <c r="C293" s="62">
        <v>53844</v>
      </c>
      <c r="D293" s="13">
        <v>282</v>
      </c>
      <c r="E293" s="63">
        <v>8583</v>
      </c>
      <c r="F293" s="113"/>
      <c r="G293" s="113"/>
      <c r="H293" s="97">
        <v>14261721.700106001</v>
      </c>
      <c r="I293" s="97"/>
      <c r="J293" s="13">
        <v>8913676.7448320203</v>
      </c>
      <c r="K293" s="13">
        <v>4404162.2097052503</v>
      </c>
      <c r="L293" s="13">
        <v>1359830.5158663699</v>
      </c>
    </row>
    <row r="294" spans="2:12" s="1" customFormat="1" ht="8.85" customHeight="1" x14ac:dyDescent="0.15">
      <c r="B294" s="61">
        <v>45261</v>
      </c>
      <c r="C294" s="62">
        <v>53874</v>
      </c>
      <c r="D294" s="13">
        <v>283</v>
      </c>
      <c r="E294" s="63">
        <v>8613</v>
      </c>
      <c r="F294" s="113"/>
      <c r="G294" s="113"/>
      <c r="H294" s="97">
        <v>13352901.811663</v>
      </c>
      <c r="I294" s="97"/>
      <c r="J294" s="13">
        <v>8331959.2784711504</v>
      </c>
      <c r="K294" s="13">
        <v>4106608.7842971501</v>
      </c>
      <c r="L294" s="13">
        <v>1262760.2199236299</v>
      </c>
    </row>
    <row r="295" spans="2:12" s="1" customFormat="1" ht="8.85" customHeight="1" x14ac:dyDescent="0.15">
      <c r="B295" s="61">
        <v>45261</v>
      </c>
      <c r="C295" s="62">
        <v>53905</v>
      </c>
      <c r="D295" s="13">
        <v>284</v>
      </c>
      <c r="E295" s="63">
        <v>8644</v>
      </c>
      <c r="F295" s="113"/>
      <c r="G295" s="113"/>
      <c r="H295" s="97">
        <v>12512564.874944</v>
      </c>
      <c r="I295" s="97"/>
      <c r="J295" s="13">
        <v>7794362.5789533304</v>
      </c>
      <c r="K295" s="13">
        <v>3831871.09111943</v>
      </c>
      <c r="L295" s="13">
        <v>1173289.19256032</v>
      </c>
    </row>
    <row r="296" spans="2:12" s="1" customFormat="1" ht="8.85" customHeight="1" x14ac:dyDescent="0.15">
      <c r="B296" s="61">
        <v>45261</v>
      </c>
      <c r="C296" s="62">
        <v>53936</v>
      </c>
      <c r="D296" s="13">
        <v>285</v>
      </c>
      <c r="E296" s="63">
        <v>8675</v>
      </c>
      <c r="F296" s="113"/>
      <c r="G296" s="113"/>
      <c r="H296" s="97">
        <v>11731838.810000001</v>
      </c>
      <c r="I296" s="97"/>
      <c r="J296" s="13">
        <v>7295635.5126288999</v>
      </c>
      <c r="K296" s="13">
        <v>3577564.78917157</v>
      </c>
      <c r="L296" s="13">
        <v>1090782.8647567199</v>
      </c>
    </row>
    <row r="297" spans="2:12" s="1" customFormat="1" ht="8.85" customHeight="1" x14ac:dyDescent="0.15">
      <c r="B297" s="61">
        <v>45261</v>
      </c>
      <c r="C297" s="62">
        <v>53966</v>
      </c>
      <c r="D297" s="13">
        <v>286</v>
      </c>
      <c r="E297" s="63">
        <v>8705</v>
      </c>
      <c r="F297" s="113"/>
      <c r="G297" s="113"/>
      <c r="H297" s="97">
        <v>11026991.08</v>
      </c>
      <c r="I297" s="97"/>
      <c r="J297" s="13">
        <v>6846058.8005042998</v>
      </c>
      <c r="K297" s="13">
        <v>3348842.8737317701</v>
      </c>
      <c r="L297" s="13">
        <v>1016861.14744422</v>
      </c>
    </row>
    <row r="298" spans="2:12" s="1" customFormat="1" ht="8.85" customHeight="1" x14ac:dyDescent="0.15">
      <c r="B298" s="61">
        <v>45261</v>
      </c>
      <c r="C298" s="62">
        <v>53997</v>
      </c>
      <c r="D298" s="13">
        <v>287</v>
      </c>
      <c r="E298" s="63">
        <v>8736</v>
      </c>
      <c r="F298" s="113"/>
      <c r="G298" s="113"/>
      <c r="H298" s="97">
        <v>10388940.140000001</v>
      </c>
      <c r="I298" s="97"/>
      <c r="J298" s="13">
        <v>6438988.1325318702</v>
      </c>
      <c r="K298" s="13">
        <v>3141708.3311682399</v>
      </c>
      <c r="L298" s="13">
        <v>949925.10634212894</v>
      </c>
    </row>
    <row r="299" spans="2:12" s="1" customFormat="1" ht="8.85" customHeight="1" x14ac:dyDescent="0.15">
      <c r="B299" s="61">
        <v>45261</v>
      </c>
      <c r="C299" s="62">
        <v>54027</v>
      </c>
      <c r="D299" s="13">
        <v>288</v>
      </c>
      <c r="E299" s="63">
        <v>8766</v>
      </c>
      <c r="F299" s="113"/>
      <c r="G299" s="113"/>
      <c r="H299" s="97">
        <v>9787427.1099999994</v>
      </c>
      <c r="I299" s="97"/>
      <c r="J299" s="13">
        <v>6056217.7518538898</v>
      </c>
      <c r="K299" s="13">
        <v>2947674.2542349701</v>
      </c>
      <c r="L299" s="13">
        <v>887603.63906555006</v>
      </c>
    </row>
    <row r="300" spans="2:12" s="1" customFormat="1" ht="8.85" customHeight="1" x14ac:dyDescent="0.15">
      <c r="B300" s="61">
        <v>45261</v>
      </c>
      <c r="C300" s="62">
        <v>54058</v>
      </c>
      <c r="D300" s="13">
        <v>289</v>
      </c>
      <c r="E300" s="63">
        <v>8797</v>
      </c>
      <c r="F300" s="113"/>
      <c r="G300" s="113"/>
      <c r="H300" s="97">
        <v>9238238.7400000002</v>
      </c>
      <c r="I300" s="97"/>
      <c r="J300" s="13">
        <v>5706698.1490508001</v>
      </c>
      <c r="K300" s="13">
        <v>2770492.6398320599</v>
      </c>
      <c r="L300" s="13">
        <v>830717.20687332202</v>
      </c>
    </row>
    <row r="301" spans="2:12" s="1" customFormat="1" ht="8.85" customHeight="1" x14ac:dyDescent="0.15">
      <c r="B301" s="61">
        <v>45261</v>
      </c>
      <c r="C301" s="62">
        <v>54089</v>
      </c>
      <c r="D301" s="13">
        <v>290</v>
      </c>
      <c r="E301" s="63">
        <v>8828</v>
      </c>
      <c r="F301" s="113"/>
      <c r="G301" s="113"/>
      <c r="H301" s="97">
        <v>8720642.3699999992</v>
      </c>
      <c r="I301" s="97"/>
      <c r="J301" s="13">
        <v>5377828.8400978697</v>
      </c>
      <c r="K301" s="13">
        <v>2604193.0044512399</v>
      </c>
      <c r="L301" s="13">
        <v>777545.82357440796</v>
      </c>
    </row>
    <row r="302" spans="2:12" s="1" customFormat="1" ht="8.85" customHeight="1" x14ac:dyDescent="0.15">
      <c r="B302" s="61">
        <v>45261</v>
      </c>
      <c r="C302" s="62">
        <v>54118</v>
      </c>
      <c r="D302" s="13">
        <v>291</v>
      </c>
      <c r="E302" s="63">
        <v>8857</v>
      </c>
      <c r="F302" s="113"/>
      <c r="G302" s="113"/>
      <c r="H302" s="97">
        <v>8243696.3600000003</v>
      </c>
      <c r="I302" s="97"/>
      <c r="J302" s="13">
        <v>5075640.1945917401</v>
      </c>
      <c r="K302" s="13">
        <v>2452011.2689555199</v>
      </c>
      <c r="L302" s="13">
        <v>729207.00868993904</v>
      </c>
    </row>
    <row r="303" spans="2:12" s="1" customFormat="1" ht="8.85" customHeight="1" x14ac:dyDescent="0.15">
      <c r="B303" s="61">
        <v>45261</v>
      </c>
      <c r="C303" s="62">
        <v>54149</v>
      </c>
      <c r="D303" s="13">
        <v>292</v>
      </c>
      <c r="E303" s="63">
        <v>8888</v>
      </c>
      <c r="F303" s="113"/>
      <c r="G303" s="113"/>
      <c r="H303" s="97">
        <v>7791149.3099999996</v>
      </c>
      <c r="I303" s="97"/>
      <c r="J303" s="13">
        <v>4788871.0973524097</v>
      </c>
      <c r="K303" s="13">
        <v>2307591.1991666602</v>
      </c>
      <c r="L303" s="13">
        <v>683351.04975702998</v>
      </c>
    </row>
    <row r="304" spans="2:12" s="1" customFormat="1" ht="8.85" customHeight="1" x14ac:dyDescent="0.15">
      <c r="B304" s="61">
        <v>45261</v>
      </c>
      <c r="C304" s="62">
        <v>54179</v>
      </c>
      <c r="D304" s="13">
        <v>293</v>
      </c>
      <c r="E304" s="63">
        <v>8918</v>
      </c>
      <c r="F304" s="113"/>
      <c r="G304" s="113"/>
      <c r="H304" s="97">
        <v>7377407.46</v>
      </c>
      <c r="I304" s="97"/>
      <c r="J304" s="13">
        <v>4527119.4207567498</v>
      </c>
      <c r="K304" s="13">
        <v>2176092.9647943298</v>
      </c>
      <c r="L304" s="13">
        <v>641768.68260027003</v>
      </c>
    </row>
    <row r="305" spans="2:12" s="1" customFormat="1" ht="8.85" customHeight="1" x14ac:dyDescent="0.15">
      <c r="B305" s="61">
        <v>45261</v>
      </c>
      <c r="C305" s="62">
        <v>54210</v>
      </c>
      <c r="D305" s="13">
        <v>294</v>
      </c>
      <c r="E305" s="63">
        <v>8949</v>
      </c>
      <c r="F305" s="113"/>
      <c r="G305" s="113"/>
      <c r="H305" s="97">
        <v>6990155.4199999999</v>
      </c>
      <c r="I305" s="97"/>
      <c r="J305" s="13">
        <v>4282208.32458233</v>
      </c>
      <c r="K305" s="13">
        <v>2053134.39384776</v>
      </c>
      <c r="L305" s="13">
        <v>602941.35595376801</v>
      </c>
    </row>
    <row r="306" spans="2:12" s="1" customFormat="1" ht="8.85" customHeight="1" x14ac:dyDescent="0.15">
      <c r="B306" s="61">
        <v>45261</v>
      </c>
      <c r="C306" s="62">
        <v>54240</v>
      </c>
      <c r="D306" s="13">
        <v>295</v>
      </c>
      <c r="E306" s="63">
        <v>8979</v>
      </c>
      <c r="F306" s="113"/>
      <c r="G306" s="113"/>
      <c r="H306" s="97">
        <v>6668450.46</v>
      </c>
      <c r="I306" s="97"/>
      <c r="J306" s="13">
        <v>4078424.70541242</v>
      </c>
      <c r="K306" s="13">
        <v>1950616.0938643999</v>
      </c>
      <c r="L306" s="13">
        <v>570486.77563417598</v>
      </c>
    </row>
    <row r="307" spans="2:12" s="1" customFormat="1" ht="8.85" customHeight="1" x14ac:dyDescent="0.15">
      <c r="B307" s="61">
        <v>45261</v>
      </c>
      <c r="C307" s="62">
        <v>54271</v>
      </c>
      <c r="D307" s="13">
        <v>296</v>
      </c>
      <c r="E307" s="63">
        <v>9010</v>
      </c>
      <c r="F307" s="113"/>
      <c r="G307" s="113"/>
      <c r="H307" s="97">
        <v>6435003.2199999997</v>
      </c>
      <c r="I307" s="97"/>
      <c r="J307" s="13">
        <v>3928973.2084197602</v>
      </c>
      <c r="K307" s="13">
        <v>1874357.8717708001</v>
      </c>
      <c r="L307" s="13">
        <v>545862.06332789594</v>
      </c>
    </row>
    <row r="308" spans="2:12" s="1" customFormat="1" ht="8.85" customHeight="1" x14ac:dyDescent="0.15">
      <c r="B308" s="61">
        <v>45261</v>
      </c>
      <c r="C308" s="62">
        <v>54302</v>
      </c>
      <c r="D308" s="13">
        <v>297</v>
      </c>
      <c r="E308" s="63">
        <v>9041</v>
      </c>
      <c r="F308" s="113"/>
      <c r="G308" s="113"/>
      <c r="H308" s="97">
        <v>6260314.4299999997</v>
      </c>
      <c r="I308" s="97"/>
      <c r="J308" s="13">
        <v>3815831.81320401</v>
      </c>
      <c r="K308" s="13">
        <v>1815752.9751313601</v>
      </c>
      <c r="L308" s="13">
        <v>526555.04967941705</v>
      </c>
    </row>
    <row r="309" spans="2:12" s="1" customFormat="1" ht="8.85" customHeight="1" x14ac:dyDescent="0.15">
      <c r="B309" s="61">
        <v>45261</v>
      </c>
      <c r="C309" s="62">
        <v>54332</v>
      </c>
      <c r="D309" s="13">
        <v>298</v>
      </c>
      <c r="E309" s="63">
        <v>9071</v>
      </c>
      <c r="F309" s="113"/>
      <c r="G309" s="113"/>
      <c r="H309" s="97">
        <v>6091966.1100000003</v>
      </c>
      <c r="I309" s="97"/>
      <c r="J309" s="13">
        <v>3707124.0330612599</v>
      </c>
      <c r="K309" s="13">
        <v>1759682.9423250901</v>
      </c>
      <c r="L309" s="13">
        <v>508203.35198441299</v>
      </c>
    </row>
    <row r="310" spans="2:12" s="1" customFormat="1" ht="8.85" customHeight="1" x14ac:dyDescent="0.15">
      <c r="B310" s="61">
        <v>45261</v>
      </c>
      <c r="C310" s="62">
        <v>54363</v>
      </c>
      <c r="D310" s="13">
        <v>299</v>
      </c>
      <c r="E310" s="63">
        <v>9102</v>
      </c>
      <c r="F310" s="113"/>
      <c r="G310" s="113"/>
      <c r="H310" s="97">
        <v>5925772.1600000001</v>
      </c>
      <c r="I310" s="97"/>
      <c r="J310" s="13">
        <v>3599874.5502488501</v>
      </c>
      <c r="K310" s="13">
        <v>1704428.4185008199</v>
      </c>
      <c r="L310" s="13">
        <v>490160.699776516</v>
      </c>
    </row>
    <row r="311" spans="2:12" s="1" customFormat="1" ht="8.85" customHeight="1" x14ac:dyDescent="0.15">
      <c r="B311" s="61">
        <v>45261</v>
      </c>
      <c r="C311" s="62">
        <v>54393</v>
      </c>
      <c r="D311" s="13">
        <v>300</v>
      </c>
      <c r="E311" s="63">
        <v>9132</v>
      </c>
      <c r="F311" s="113"/>
      <c r="G311" s="113"/>
      <c r="H311" s="97">
        <v>5759967.6699999999</v>
      </c>
      <c r="I311" s="97"/>
      <c r="J311" s="13">
        <v>3493405.6914265398</v>
      </c>
      <c r="K311" s="13">
        <v>1649947.7483868001</v>
      </c>
      <c r="L311" s="13">
        <v>472548.07135526498</v>
      </c>
    </row>
    <row r="312" spans="2:12" s="1" customFormat="1" ht="8.85" customHeight="1" x14ac:dyDescent="0.15">
      <c r="B312" s="61">
        <v>45261</v>
      </c>
      <c r="C312" s="62">
        <v>54424</v>
      </c>
      <c r="D312" s="13">
        <v>301</v>
      </c>
      <c r="E312" s="63">
        <v>9163</v>
      </c>
      <c r="F312" s="113"/>
      <c r="G312" s="113"/>
      <c r="H312" s="97">
        <v>5593788.2999999998</v>
      </c>
      <c r="I312" s="97"/>
      <c r="J312" s="13">
        <v>3386864.1958959401</v>
      </c>
      <c r="K312" s="13">
        <v>1595559.6439694599</v>
      </c>
      <c r="L312" s="13">
        <v>455035.69602303603</v>
      </c>
    </row>
    <row r="313" spans="2:12" s="1" customFormat="1" ht="8.85" customHeight="1" x14ac:dyDescent="0.15">
      <c r="B313" s="61">
        <v>45261</v>
      </c>
      <c r="C313" s="62">
        <v>54455</v>
      </c>
      <c r="D313" s="13">
        <v>302</v>
      </c>
      <c r="E313" s="63">
        <v>9194</v>
      </c>
      <c r="F313" s="113"/>
      <c r="G313" s="113"/>
      <c r="H313" s="97">
        <v>5427233.1399999997</v>
      </c>
      <c r="I313" s="97"/>
      <c r="J313" s="13">
        <v>3280446.9123139498</v>
      </c>
      <c r="K313" s="13">
        <v>1541495.8758676599</v>
      </c>
      <c r="L313" s="13">
        <v>437755.29745994997</v>
      </c>
    </row>
    <row r="314" spans="2:12" s="1" customFormat="1" ht="8.85" customHeight="1" x14ac:dyDescent="0.15">
      <c r="B314" s="61">
        <v>45261</v>
      </c>
      <c r="C314" s="62">
        <v>54483</v>
      </c>
      <c r="D314" s="13">
        <v>303</v>
      </c>
      <c r="E314" s="63">
        <v>9222</v>
      </c>
      <c r="F314" s="113"/>
      <c r="G314" s="113"/>
      <c r="H314" s="97">
        <v>5260301.22</v>
      </c>
      <c r="I314" s="97"/>
      <c r="J314" s="13">
        <v>3174675.00438907</v>
      </c>
      <c r="K314" s="13">
        <v>1488366.0050369599</v>
      </c>
      <c r="L314" s="13">
        <v>421050.12092707702</v>
      </c>
    </row>
    <row r="315" spans="2:12" s="1" customFormat="1" ht="8.85" customHeight="1" x14ac:dyDescent="0.15">
      <c r="B315" s="61">
        <v>45261</v>
      </c>
      <c r="C315" s="62">
        <v>54514</v>
      </c>
      <c r="D315" s="13">
        <v>304</v>
      </c>
      <c r="E315" s="63">
        <v>9253</v>
      </c>
      <c r="F315" s="113"/>
      <c r="G315" s="113"/>
      <c r="H315" s="97">
        <v>5093007.8600000003</v>
      </c>
      <c r="I315" s="97"/>
      <c r="J315" s="13">
        <v>3068497.5740404101</v>
      </c>
      <c r="K315" s="13">
        <v>1434928.7809908199</v>
      </c>
      <c r="L315" s="13">
        <v>404213.69215564302</v>
      </c>
    </row>
    <row r="316" spans="2:12" s="1" customFormat="1" ht="8.85" customHeight="1" x14ac:dyDescent="0.15">
      <c r="B316" s="61">
        <v>45261</v>
      </c>
      <c r="C316" s="62">
        <v>54544</v>
      </c>
      <c r="D316" s="13">
        <v>305</v>
      </c>
      <c r="E316" s="63">
        <v>9283</v>
      </c>
      <c r="F316" s="113"/>
      <c r="G316" s="113"/>
      <c r="H316" s="97">
        <v>4925935.01</v>
      </c>
      <c r="I316" s="97"/>
      <c r="J316" s="13">
        <v>2962966.05417109</v>
      </c>
      <c r="K316" s="13">
        <v>1382168.545893</v>
      </c>
      <c r="L316" s="13">
        <v>387755.31812784</v>
      </c>
    </row>
    <row r="317" spans="2:12" s="1" customFormat="1" ht="8.85" customHeight="1" x14ac:dyDescent="0.15">
      <c r="B317" s="61">
        <v>45261</v>
      </c>
      <c r="C317" s="62">
        <v>54575</v>
      </c>
      <c r="D317" s="13">
        <v>306</v>
      </c>
      <c r="E317" s="63">
        <v>9314</v>
      </c>
      <c r="F317" s="113"/>
      <c r="G317" s="113"/>
      <c r="H317" s="97">
        <v>4758484.47</v>
      </c>
      <c r="I317" s="97"/>
      <c r="J317" s="13">
        <v>2857389.4278663201</v>
      </c>
      <c r="K317" s="13">
        <v>1329529.12633126</v>
      </c>
      <c r="L317" s="13">
        <v>371407.982003332</v>
      </c>
    </row>
    <row r="318" spans="2:12" s="1" customFormat="1" ht="8.85" customHeight="1" x14ac:dyDescent="0.15">
      <c r="B318" s="61">
        <v>45261</v>
      </c>
      <c r="C318" s="62">
        <v>54605</v>
      </c>
      <c r="D318" s="13">
        <v>307</v>
      </c>
      <c r="E318" s="63">
        <v>9344</v>
      </c>
      <c r="F318" s="113"/>
      <c r="G318" s="113"/>
      <c r="H318" s="97">
        <v>4592133.28</v>
      </c>
      <c r="I318" s="97"/>
      <c r="J318" s="13">
        <v>2752972.1756075998</v>
      </c>
      <c r="K318" s="13">
        <v>1277791.5496848801</v>
      </c>
      <c r="L318" s="13">
        <v>355491.70566344401</v>
      </c>
    </row>
    <row r="319" spans="2:12" s="1" customFormat="1" ht="8.85" customHeight="1" x14ac:dyDescent="0.15">
      <c r="B319" s="61">
        <v>45261</v>
      </c>
      <c r="C319" s="62">
        <v>54636</v>
      </c>
      <c r="D319" s="13">
        <v>308</v>
      </c>
      <c r="E319" s="63">
        <v>9375</v>
      </c>
      <c r="F319" s="113"/>
      <c r="G319" s="113"/>
      <c r="H319" s="97">
        <v>4425764.43</v>
      </c>
      <c r="I319" s="97"/>
      <c r="J319" s="13">
        <v>2648734.3928322699</v>
      </c>
      <c r="K319" s="13">
        <v>1226282.9595632399</v>
      </c>
      <c r="L319" s="13">
        <v>339716.60355850501</v>
      </c>
    </row>
    <row r="320" spans="2:12" s="1" customFormat="1" ht="8.85" customHeight="1" x14ac:dyDescent="0.15">
      <c r="B320" s="61">
        <v>45261</v>
      </c>
      <c r="C320" s="62">
        <v>54667</v>
      </c>
      <c r="D320" s="13">
        <v>309</v>
      </c>
      <c r="E320" s="63">
        <v>9406</v>
      </c>
      <c r="F320" s="113"/>
      <c r="G320" s="113"/>
      <c r="H320" s="97">
        <v>4259924.78</v>
      </c>
      <c r="I320" s="97"/>
      <c r="J320" s="13">
        <v>2545158.4594480898</v>
      </c>
      <c r="K320" s="13">
        <v>1175333.7354430901</v>
      </c>
      <c r="L320" s="13">
        <v>324223.06085935701</v>
      </c>
    </row>
    <row r="321" spans="2:12" s="1" customFormat="1" ht="8.85" customHeight="1" x14ac:dyDescent="0.15">
      <c r="B321" s="61">
        <v>45261</v>
      </c>
      <c r="C321" s="62">
        <v>54697</v>
      </c>
      <c r="D321" s="13">
        <v>310</v>
      </c>
      <c r="E321" s="63">
        <v>9436</v>
      </c>
      <c r="F321" s="113"/>
      <c r="G321" s="113"/>
      <c r="H321" s="97">
        <v>4094452.58</v>
      </c>
      <c r="I321" s="97"/>
      <c r="J321" s="13">
        <v>2442279.1497265999</v>
      </c>
      <c r="K321" s="13">
        <v>1125049.0172033701</v>
      </c>
      <c r="L321" s="13">
        <v>309079.51900148502</v>
      </c>
    </row>
    <row r="322" spans="2:12" s="1" customFormat="1" ht="8.85" customHeight="1" x14ac:dyDescent="0.15">
      <c r="B322" s="61">
        <v>45261</v>
      </c>
      <c r="C322" s="62">
        <v>54728</v>
      </c>
      <c r="D322" s="13">
        <v>311</v>
      </c>
      <c r="E322" s="63">
        <v>9467</v>
      </c>
      <c r="F322" s="113"/>
      <c r="G322" s="113"/>
      <c r="H322" s="97">
        <v>3928603.84</v>
      </c>
      <c r="I322" s="97"/>
      <c r="J322" s="13">
        <v>2339378.3802495599</v>
      </c>
      <c r="K322" s="13">
        <v>1074906.54599059</v>
      </c>
      <c r="L322" s="13">
        <v>294053.33569855097</v>
      </c>
    </row>
    <row r="323" spans="2:12" s="1" customFormat="1" ht="8.85" customHeight="1" x14ac:dyDescent="0.15">
      <c r="B323" s="61">
        <v>45261</v>
      </c>
      <c r="C323" s="62">
        <v>54758</v>
      </c>
      <c r="D323" s="13">
        <v>312</v>
      </c>
      <c r="E323" s="63">
        <v>9497</v>
      </c>
      <c r="F323" s="113"/>
      <c r="G323" s="113"/>
      <c r="H323" s="97">
        <v>3762377.62</v>
      </c>
      <c r="I323" s="97"/>
      <c r="J323" s="13">
        <v>2236717.71778666</v>
      </c>
      <c r="K323" s="13">
        <v>1025206.09848792</v>
      </c>
      <c r="L323" s="13">
        <v>279307.54468452901</v>
      </c>
    </row>
    <row r="324" spans="2:12" s="1" customFormat="1" ht="8.85" customHeight="1" x14ac:dyDescent="0.15">
      <c r="B324" s="61">
        <v>45261</v>
      </c>
      <c r="C324" s="62">
        <v>54789</v>
      </c>
      <c r="D324" s="13">
        <v>313</v>
      </c>
      <c r="E324" s="63">
        <v>9528</v>
      </c>
      <c r="F324" s="113"/>
      <c r="G324" s="113"/>
      <c r="H324" s="97">
        <v>3595773.81</v>
      </c>
      <c r="I324" s="97"/>
      <c r="J324" s="13">
        <v>2134046.80071527</v>
      </c>
      <c r="K324" s="13">
        <v>975658.95571874001</v>
      </c>
      <c r="L324" s="13">
        <v>264683.05645149603</v>
      </c>
    </row>
    <row r="325" spans="2:12" s="1" customFormat="1" ht="8.85" customHeight="1" x14ac:dyDescent="0.15">
      <c r="B325" s="61">
        <v>45261</v>
      </c>
      <c r="C325" s="62">
        <v>54820</v>
      </c>
      <c r="D325" s="13">
        <v>314</v>
      </c>
      <c r="E325" s="63">
        <v>9559</v>
      </c>
      <c r="F325" s="113"/>
      <c r="G325" s="113"/>
      <c r="H325" s="97">
        <v>3429723.37</v>
      </c>
      <c r="I325" s="97"/>
      <c r="J325" s="13">
        <v>2032045.58545324</v>
      </c>
      <c r="K325" s="13">
        <v>926662.59962739795</v>
      </c>
      <c r="L325" s="13">
        <v>250326.23092493101</v>
      </c>
    </row>
    <row r="326" spans="2:12" s="1" customFormat="1" ht="8.85" customHeight="1" x14ac:dyDescent="0.15">
      <c r="B326" s="61">
        <v>45261</v>
      </c>
      <c r="C326" s="62">
        <v>54848</v>
      </c>
      <c r="D326" s="13">
        <v>315</v>
      </c>
      <c r="E326" s="63">
        <v>9587</v>
      </c>
      <c r="F326" s="113"/>
      <c r="G326" s="113"/>
      <c r="H326" s="97">
        <v>3263294.32</v>
      </c>
      <c r="I326" s="97"/>
      <c r="J326" s="13">
        <v>1930477.3999165201</v>
      </c>
      <c r="K326" s="13">
        <v>878322.537185819</v>
      </c>
      <c r="L326" s="13">
        <v>236359.881245011</v>
      </c>
    </row>
    <row r="327" spans="2:12" s="1" customFormat="1" ht="8.85" customHeight="1" x14ac:dyDescent="0.15">
      <c r="B327" s="61">
        <v>45261</v>
      </c>
      <c r="C327" s="62">
        <v>54879</v>
      </c>
      <c r="D327" s="13">
        <v>316</v>
      </c>
      <c r="E327" s="63">
        <v>9618</v>
      </c>
      <c r="F327" s="113"/>
      <c r="G327" s="113"/>
      <c r="H327" s="97">
        <v>3096754.48</v>
      </c>
      <c r="I327" s="97"/>
      <c r="J327" s="13">
        <v>1828849.76261552</v>
      </c>
      <c r="K327" s="13">
        <v>829968.15266830195</v>
      </c>
      <c r="L327" s="13">
        <v>222401.53691057899</v>
      </c>
    </row>
    <row r="328" spans="2:12" s="1" customFormat="1" ht="8.85" customHeight="1" x14ac:dyDescent="0.15">
      <c r="B328" s="61">
        <v>45261</v>
      </c>
      <c r="C328" s="62">
        <v>54909</v>
      </c>
      <c r="D328" s="13">
        <v>317</v>
      </c>
      <c r="E328" s="63">
        <v>9648</v>
      </c>
      <c r="F328" s="113"/>
      <c r="G328" s="113"/>
      <c r="H328" s="97">
        <v>2930443.73</v>
      </c>
      <c r="I328" s="97"/>
      <c r="J328" s="13">
        <v>1727790.9808128199</v>
      </c>
      <c r="K328" s="13">
        <v>782175.78680550703</v>
      </c>
      <c r="L328" s="13">
        <v>208735.73584199601</v>
      </c>
    </row>
    <row r="329" spans="2:12" s="1" customFormat="1" ht="8.85" customHeight="1" x14ac:dyDescent="0.15">
      <c r="B329" s="61">
        <v>45261</v>
      </c>
      <c r="C329" s="62">
        <v>54940</v>
      </c>
      <c r="D329" s="13">
        <v>318</v>
      </c>
      <c r="E329" s="63">
        <v>9679</v>
      </c>
      <c r="F329" s="113"/>
      <c r="G329" s="113"/>
      <c r="H329" s="97">
        <v>2765687.94</v>
      </c>
      <c r="I329" s="97"/>
      <c r="J329" s="13">
        <v>1627885.18611946</v>
      </c>
      <c r="K329" s="13">
        <v>735073.94460540602</v>
      </c>
      <c r="L329" s="13">
        <v>195335.00956596501</v>
      </c>
    </row>
    <row r="330" spans="2:12" s="1" customFormat="1" ht="8.85" customHeight="1" x14ac:dyDescent="0.15">
      <c r="B330" s="61">
        <v>45261</v>
      </c>
      <c r="C330" s="62">
        <v>54970</v>
      </c>
      <c r="D330" s="13">
        <v>319</v>
      </c>
      <c r="E330" s="63">
        <v>9709</v>
      </c>
      <c r="F330" s="113"/>
      <c r="G330" s="113"/>
      <c r="H330" s="97">
        <v>2600744.8199999998</v>
      </c>
      <c r="I330" s="97"/>
      <c r="J330" s="13">
        <v>1528286.9253097901</v>
      </c>
      <c r="K330" s="13">
        <v>688401.68226785294</v>
      </c>
      <c r="L330" s="13">
        <v>182182.67120156399</v>
      </c>
    </row>
    <row r="331" spans="2:12" s="1" customFormat="1" ht="8.85" customHeight="1" x14ac:dyDescent="0.15">
      <c r="B331" s="61">
        <v>45261</v>
      </c>
      <c r="C331" s="62">
        <v>55001</v>
      </c>
      <c r="D331" s="13">
        <v>320</v>
      </c>
      <c r="E331" s="63">
        <v>9740</v>
      </c>
      <c r="F331" s="113"/>
      <c r="G331" s="113"/>
      <c r="H331" s="97">
        <v>2436877.5699999998</v>
      </c>
      <c r="I331" s="97"/>
      <c r="J331" s="13">
        <v>1429564.1386238399</v>
      </c>
      <c r="K331" s="13">
        <v>642295.32840633695</v>
      </c>
      <c r="L331" s="13">
        <v>169260.853079661</v>
      </c>
    </row>
    <row r="332" spans="2:12" s="1" customFormat="1" ht="8.85" customHeight="1" x14ac:dyDescent="0.15">
      <c r="B332" s="61">
        <v>45261</v>
      </c>
      <c r="C332" s="62">
        <v>55032</v>
      </c>
      <c r="D332" s="13">
        <v>321</v>
      </c>
      <c r="E332" s="63">
        <v>9771</v>
      </c>
      <c r="F332" s="113"/>
      <c r="G332" s="113"/>
      <c r="H332" s="97">
        <v>2272897</v>
      </c>
      <c r="I332" s="97"/>
      <c r="J332" s="13">
        <v>1331105.47284147</v>
      </c>
      <c r="K332" s="13">
        <v>596537.40420435695</v>
      </c>
      <c r="L332" s="13">
        <v>156536.65951896401</v>
      </c>
    </row>
    <row r="333" spans="2:12" s="1" customFormat="1" ht="8.85" customHeight="1" x14ac:dyDescent="0.15">
      <c r="B333" s="61">
        <v>45261</v>
      </c>
      <c r="C333" s="62">
        <v>55062</v>
      </c>
      <c r="D333" s="13">
        <v>322</v>
      </c>
      <c r="E333" s="63">
        <v>9801</v>
      </c>
      <c r="F333" s="113"/>
      <c r="G333" s="113"/>
      <c r="H333" s="97">
        <v>2109687.19</v>
      </c>
      <c r="I333" s="97"/>
      <c r="J333" s="13">
        <v>1233494.8478977999</v>
      </c>
      <c r="K333" s="13">
        <v>551432.44855102303</v>
      </c>
      <c r="L333" s="13">
        <v>144107.566134786</v>
      </c>
    </row>
    <row r="334" spans="2:12" s="1" customFormat="1" ht="8.85" customHeight="1" x14ac:dyDescent="0.15">
      <c r="B334" s="61">
        <v>45261</v>
      </c>
      <c r="C334" s="62">
        <v>55093</v>
      </c>
      <c r="D334" s="13">
        <v>323</v>
      </c>
      <c r="E334" s="63">
        <v>9832</v>
      </c>
      <c r="F334" s="113"/>
      <c r="G334" s="113"/>
      <c r="H334" s="97">
        <v>1948567.24</v>
      </c>
      <c r="I334" s="97"/>
      <c r="J334" s="13">
        <v>1137358.68900956</v>
      </c>
      <c r="K334" s="13">
        <v>507161.78421486402</v>
      </c>
      <c r="L334" s="13">
        <v>131976.80358753301</v>
      </c>
    </row>
    <row r="335" spans="2:12" s="1" customFormat="1" ht="8.85" customHeight="1" x14ac:dyDescent="0.15">
      <c r="B335" s="61">
        <v>45261</v>
      </c>
      <c r="C335" s="62">
        <v>55123</v>
      </c>
      <c r="D335" s="13">
        <v>324</v>
      </c>
      <c r="E335" s="63">
        <v>9862</v>
      </c>
      <c r="F335" s="113"/>
      <c r="G335" s="113"/>
      <c r="H335" s="97">
        <v>1789086.32</v>
      </c>
      <c r="I335" s="97"/>
      <c r="J335" s="13">
        <v>1042557.23954202</v>
      </c>
      <c r="K335" s="13">
        <v>463744.47327723901</v>
      </c>
      <c r="L335" s="13">
        <v>120183.79545059901</v>
      </c>
    </row>
    <row r="336" spans="2:12" s="1" customFormat="1" ht="8.85" customHeight="1" x14ac:dyDescent="0.15">
      <c r="B336" s="61">
        <v>45261</v>
      </c>
      <c r="C336" s="62">
        <v>55154</v>
      </c>
      <c r="D336" s="13">
        <v>325</v>
      </c>
      <c r="E336" s="63">
        <v>9893</v>
      </c>
      <c r="F336" s="113"/>
      <c r="G336" s="113"/>
      <c r="H336" s="97">
        <v>1630017.99</v>
      </c>
      <c r="I336" s="97"/>
      <c r="J336" s="13">
        <v>948252.04960108001</v>
      </c>
      <c r="K336" s="13">
        <v>420723.45230953302</v>
      </c>
      <c r="L336" s="13">
        <v>108572.667795995</v>
      </c>
    </row>
    <row r="337" spans="2:12" s="1" customFormat="1" ht="8.85" customHeight="1" x14ac:dyDescent="0.15">
      <c r="B337" s="61">
        <v>45261</v>
      </c>
      <c r="C337" s="62">
        <v>55185</v>
      </c>
      <c r="D337" s="13">
        <v>326</v>
      </c>
      <c r="E337" s="63">
        <v>9924</v>
      </c>
      <c r="F337" s="113"/>
      <c r="G337" s="113"/>
      <c r="H337" s="97">
        <v>1473051.94</v>
      </c>
      <c r="I337" s="97"/>
      <c r="J337" s="13">
        <v>855484.67076616304</v>
      </c>
      <c r="K337" s="13">
        <v>378598.82014892501</v>
      </c>
      <c r="L337" s="13">
        <v>97288.086931625105</v>
      </c>
    </row>
    <row r="338" spans="2:12" s="1" customFormat="1" ht="8.85" customHeight="1" x14ac:dyDescent="0.15">
      <c r="B338" s="61">
        <v>45261</v>
      </c>
      <c r="C338" s="62">
        <v>55213</v>
      </c>
      <c r="D338" s="13">
        <v>327</v>
      </c>
      <c r="E338" s="63">
        <v>9952</v>
      </c>
      <c r="F338" s="113"/>
      <c r="G338" s="113"/>
      <c r="H338" s="97">
        <v>1318626.71</v>
      </c>
      <c r="I338" s="97"/>
      <c r="J338" s="13">
        <v>764627.93947983196</v>
      </c>
      <c r="K338" s="13">
        <v>337612.33336445101</v>
      </c>
      <c r="L338" s="13">
        <v>86423.872437907397</v>
      </c>
    </row>
    <row r="339" spans="2:12" s="1" customFormat="1" ht="8.85" customHeight="1" x14ac:dyDescent="0.15">
      <c r="B339" s="61">
        <v>45261</v>
      </c>
      <c r="C339" s="62">
        <v>55244</v>
      </c>
      <c r="D339" s="13">
        <v>328</v>
      </c>
      <c r="E339" s="63">
        <v>9983</v>
      </c>
      <c r="F339" s="113"/>
      <c r="G339" s="113"/>
      <c r="H339" s="97">
        <v>1170985.75</v>
      </c>
      <c r="I339" s="97"/>
      <c r="J339" s="13">
        <v>677864.17740729696</v>
      </c>
      <c r="K339" s="13">
        <v>298541.64189931302</v>
      </c>
      <c r="L339" s="13">
        <v>76098.650474988201</v>
      </c>
    </row>
    <row r="340" spans="2:12" s="1" customFormat="1" ht="8.85" customHeight="1" x14ac:dyDescent="0.15">
      <c r="B340" s="61">
        <v>45261</v>
      </c>
      <c r="C340" s="62">
        <v>55274</v>
      </c>
      <c r="D340" s="13">
        <v>329</v>
      </c>
      <c r="E340" s="63">
        <v>10013</v>
      </c>
      <c r="F340" s="113"/>
      <c r="G340" s="113"/>
      <c r="H340" s="97">
        <v>1028204.81</v>
      </c>
      <c r="I340" s="97"/>
      <c r="J340" s="13">
        <v>594233.68278828706</v>
      </c>
      <c r="K340" s="13">
        <v>261065.36926159501</v>
      </c>
      <c r="L340" s="13">
        <v>66273.115515157304</v>
      </c>
    </row>
    <row r="341" spans="2:12" s="1" customFormat="1" ht="8.85" customHeight="1" x14ac:dyDescent="0.15">
      <c r="B341" s="61">
        <v>45261</v>
      </c>
      <c r="C341" s="62">
        <v>55305</v>
      </c>
      <c r="D341" s="13">
        <v>330</v>
      </c>
      <c r="E341" s="63">
        <v>10044</v>
      </c>
      <c r="F341" s="113"/>
      <c r="G341" s="113"/>
      <c r="H341" s="97">
        <v>897460.74</v>
      </c>
      <c r="I341" s="97"/>
      <c r="J341" s="13">
        <v>517792.63904358598</v>
      </c>
      <c r="K341" s="13">
        <v>226903.90268935601</v>
      </c>
      <c r="L341" s="13">
        <v>57357.036837955799</v>
      </c>
    </row>
    <row r="342" spans="2:12" s="1" customFormat="1" ht="8.85" customHeight="1" x14ac:dyDescent="0.15">
      <c r="B342" s="61">
        <v>45261</v>
      </c>
      <c r="C342" s="62">
        <v>55335</v>
      </c>
      <c r="D342" s="13">
        <v>331</v>
      </c>
      <c r="E342" s="63">
        <v>10074</v>
      </c>
      <c r="F342" s="113"/>
      <c r="G342" s="113"/>
      <c r="H342" s="97">
        <v>777444.89</v>
      </c>
      <c r="I342" s="97"/>
      <c r="J342" s="13">
        <v>447812.886352606</v>
      </c>
      <c r="K342" s="13">
        <v>195754.812445188</v>
      </c>
      <c r="L342" s="13">
        <v>49280.291965092903</v>
      </c>
    </row>
    <row r="343" spans="2:12" s="1" customFormat="1" ht="8.85" customHeight="1" x14ac:dyDescent="0.15">
      <c r="B343" s="61">
        <v>45261</v>
      </c>
      <c r="C343" s="62">
        <v>55366</v>
      </c>
      <c r="D343" s="13">
        <v>332</v>
      </c>
      <c r="E343" s="63">
        <v>10105</v>
      </c>
      <c r="F343" s="113"/>
      <c r="G343" s="113"/>
      <c r="H343" s="97">
        <v>661706.42000000004</v>
      </c>
      <c r="I343" s="97"/>
      <c r="J343" s="13">
        <v>380500.385162274</v>
      </c>
      <c r="K343" s="13">
        <v>165907.13145649701</v>
      </c>
      <c r="L343" s="13">
        <v>41589.385025881304</v>
      </c>
    </row>
    <row r="344" spans="2:12" s="1" customFormat="1" ht="8.85" customHeight="1" x14ac:dyDescent="0.15">
      <c r="B344" s="61">
        <v>45261</v>
      </c>
      <c r="C344" s="62">
        <v>55397</v>
      </c>
      <c r="D344" s="13">
        <v>333</v>
      </c>
      <c r="E344" s="63">
        <v>10136</v>
      </c>
      <c r="F344" s="113"/>
      <c r="G344" s="113"/>
      <c r="H344" s="97">
        <v>556311.48</v>
      </c>
      <c r="I344" s="97"/>
      <c r="J344" s="13">
        <v>319352.67154812103</v>
      </c>
      <c r="K344" s="13">
        <v>138891.158427149</v>
      </c>
      <c r="L344" s="13">
        <v>34669.586660471999</v>
      </c>
    </row>
    <row r="345" spans="2:12" s="1" customFormat="1" ht="8.85" customHeight="1" x14ac:dyDescent="0.15">
      <c r="B345" s="61">
        <v>45261</v>
      </c>
      <c r="C345" s="62">
        <v>55427</v>
      </c>
      <c r="D345" s="13">
        <v>334</v>
      </c>
      <c r="E345" s="63">
        <v>10166</v>
      </c>
      <c r="F345" s="113"/>
      <c r="G345" s="113"/>
      <c r="H345" s="97">
        <v>462330.3</v>
      </c>
      <c r="I345" s="97"/>
      <c r="J345" s="13">
        <v>264966.79270602902</v>
      </c>
      <c r="K345" s="13">
        <v>114954.310990885</v>
      </c>
      <c r="L345" s="13">
        <v>28576.919400969498</v>
      </c>
    </row>
    <row r="346" spans="2:12" s="1" customFormat="1" ht="8.85" customHeight="1" x14ac:dyDescent="0.15">
      <c r="B346" s="61">
        <v>45261</v>
      </c>
      <c r="C346" s="62">
        <v>55458</v>
      </c>
      <c r="D346" s="13">
        <v>335</v>
      </c>
      <c r="E346" s="63">
        <v>10197</v>
      </c>
      <c r="F346" s="113"/>
      <c r="G346" s="113"/>
      <c r="H346" s="97">
        <v>379828.87</v>
      </c>
      <c r="I346" s="97"/>
      <c r="J346" s="13">
        <v>217315.06915687301</v>
      </c>
      <c r="K346" s="13">
        <v>94041.110551774604</v>
      </c>
      <c r="L346" s="13">
        <v>23279.0104853628</v>
      </c>
    </row>
    <row r="347" spans="2:12" s="1" customFormat="1" ht="8.85" customHeight="1" x14ac:dyDescent="0.15">
      <c r="B347" s="61">
        <v>45261</v>
      </c>
      <c r="C347" s="62">
        <v>55488</v>
      </c>
      <c r="D347" s="13">
        <v>336</v>
      </c>
      <c r="E347" s="63">
        <v>10227</v>
      </c>
      <c r="F347" s="113"/>
      <c r="G347" s="113"/>
      <c r="H347" s="97">
        <v>311086.34000000003</v>
      </c>
      <c r="I347" s="97"/>
      <c r="J347" s="13">
        <v>177692.61255039301</v>
      </c>
      <c r="K347" s="13">
        <v>76705.595647987502</v>
      </c>
      <c r="L347" s="13">
        <v>18909.928945286101</v>
      </c>
    </row>
    <row r="348" spans="2:12" s="1" customFormat="1" ht="8.85" customHeight="1" x14ac:dyDescent="0.15">
      <c r="B348" s="61">
        <v>45261</v>
      </c>
      <c r="C348" s="62">
        <v>55519</v>
      </c>
      <c r="D348" s="13">
        <v>337</v>
      </c>
      <c r="E348" s="63">
        <v>10258</v>
      </c>
      <c r="F348" s="113"/>
      <c r="G348" s="113"/>
      <c r="H348" s="97">
        <v>252899.43</v>
      </c>
      <c r="I348" s="97"/>
      <c r="J348" s="13">
        <v>144211.223303448</v>
      </c>
      <c r="K348" s="13">
        <v>62094.170210508099</v>
      </c>
      <c r="L348" s="13">
        <v>15242.994664145999</v>
      </c>
    </row>
    <row r="349" spans="2:12" s="1" customFormat="1" ht="8.85" customHeight="1" x14ac:dyDescent="0.15">
      <c r="B349" s="61">
        <v>45261</v>
      </c>
      <c r="C349" s="62">
        <v>55550</v>
      </c>
      <c r="D349" s="13">
        <v>338</v>
      </c>
      <c r="E349" s="63">
        <v>10289</v>
      </c>
      <c r="F349" s="113"/>
      <c r="G349" s="113"/>
      <c r="H349" s="97">
        <v>205770.42</v>
      </c>
      <c r="I349" s="97"/>
      <c r="J349" s="13">
        <v>117137.76501093</v>
      </c>
      <c r="K349" s="13">
        <v>50308.665034067402</v>
      </c>
      <c r="L349" s="13">
        <v>12297.558087466599</v>
      </c>
    </row>
    <row r="350" spans="2:12" s="1" customFormat="1" ht="8.85" customHeight="1" x14ac:dyDescent="0.15">
      <c r="B350" s="61">
        <v>45261</v>
      </c>
      <c r="C350" s="62">
        <v>55579</v>
      </c>
      <c r="D350" s="13">
        <v>339</v>
      </c>
      <c r="E350" s="63">
        <v>10318</v>
      </c>
      <c r="F350" s="113"/>
      <c r="G350" s="113"/>
      <c r="H350" s="97">
        <v>164558.19</v>
      </c>
      <c r="I350" s="97"/>
      <c r="J350" s="13">
        <v>93528.470649625902</v>
      </c>
      <c r="K350" s="13">
        <v>40073.3024761134</v>
      </c>
      <c r="L350" s="13">
        <v>9756.7858133508107</v>
      </c>
    </row>
    <row r="351" spans="2:12" s="1" customFormat="1" ht="8.85" customHeight="1" x14ac:dyDescent="0.15">
      <c r="B351" s="61">
        <v>45261</v>
      </c>
      <c r="C351" s="62">
        <v>55610</v>
      </c>
      <c r="D351" s="13">
        <v>340</v>
      </c>
      <c r="E351" s="63">
        <v>10349</v>
      </c>
      <c r="F351" s="113"/>
      <c r="G351" s="113"/>
      <c r="H351" s="97">
        <v>127906.42</v>
      </c>
      <c r="I351" s="97"/>
      <c r="J351" s="13">
        <v>72573.731511121499</v>
      </c>
      <c r="K351" s="13">
        <v>31015.932877698098</v>
      </c>
      <c r="L351" s="13">
        <v>7519.5716944334099</v>
      </c>
    </row>
    <row r="352" spans="2:12" s="1" customFormat="1" ht="8.85" customHeight="1" x14ac:dyDescent="0.15">
      <c r="B352" s="61">
        <v>45261</v>
      </c>
      <c r="C352" s="62">
        <v>55640</v>
      </c>
      <c r="D352" s="13">
        <v>341</v>
      </c>
      <c r="E352" s="63">
        <v>10379</v>
      </c>
      <c r="F352" s="113"/>
      <c r="G352" s="113"/>
      <c r="H352" s="97">
        <v>94503.43</v>
      </c>
      <c r="I352" s="97"/>
      <c r="J352" s="13">
        <v>53532.958092440596</v>
      </c>
      <c r="K352" s="13">
        <v>22822.142028192899</v>
      </c>
      <c r="L352" s="13">
        <v>5510.3697777836496</v>
      </c>
    </row>
    <row r="353" spans="2:12" s="1" customFormat="1" ht="8.85" customHeight="1" x14ac:dyDescent="0.15">
      <c r="B353" s="61">
        <v>45261</v>
      </c>
      <c r="C353" s="62">
        <v>55671</v>
      </c>
      <c r="D353" s="13">
        <v>342</v>
      </c>
      <c r="E353" s="63">
        <v>10410</v>
      </c>
      <c r="F353" s="113"/>
      <c r="G353" s="113"/>
      <c r="H353" s="97">
        <v>67218.11</v>
      </c>
      <c r="I353" s="97"/>
      <c r="J353" s="13">
        <v>38012.177332411396</v>
      </c>
      <c r="K353" s="13">
        <v>16164.1175935476</v>
      </c>
      <c r="L353" s="13">
        <v>3886.26991496348</v>
      </c>
    </row>
    <row r="354" spans="2:12" s="1" customFormat="1" ht="8.85" customHeight="1" x14ac:dyDescent="0.15">
      <c r="B354" s="61">
        <v>45261</v>
      </c>
      <c r="C354" s="62">
        <v>55701</v>
      </c>
      <c r="D354" s="13">
        <v>343</v>
      </c>
      <c r="E354" s="63">
        <v>10440</v>
      </c>
      <c r="F354" s="113"/>
      <c r="G354" s="113"/>
      <c r="H354" s="97">
        <v>47524.91</v>
      </c>
      <c r="I354" s="97"/>
      <c r="J354" s="13">
        <v>26831.4605035356</v>
      </c>
      <c r="K354" s="13">
        <v>11381.6004316542</v>
      </c>
      <c r="L354" s="13">
        <v>2725.2125341784799</v>
      </c>
    </row>
    <row r="355" spans="2:12" s="1" customFormat="1" ht="8.85" customHeight="1" x14ac:dyDescent="0.15">
      <c r="B355" s="61">
        <v>45261</v>
      </c>
      <c r="C355" s="62">
        <v>55732</v>
      </c>
      <c r="D355" s="13">
        <v>344</v>
      </c>
      <c r="E355" s="63">
        <v>10471</v>
      </c>
      <c r="F355" s="113"/>
      <c r="G355" s="113"/>
      <c r="H355" s="97">
        <v>35859.589999999997</v>
      </c>
      <c r="I355" s="97"/>
      <c r="J355" s="13">
        <v>20211.153885886699</v>
      </c>
      <c r="K355" s="13">
        <v>8551.5378750203199</v>
      </c>
      <c r="L355" s="13">
        <v>2038.90920187967</v>
      </c>
    </row>
    <row r="356" spans="2:12" s="1" customFormat="1" ht="8.85" customHeight="1" x14ac:dyDescent="0.15">
      <c r="B356" s="61">
        <v>45261</v>
      </c>
      <c r="C356" s="62">
        <v>55763</v>
      </c>
      <c r="D356" s="13">
        <v>345</v>
      </c>
      <c r="E356" s="63">
        <v>10502</v>
      </c>
      <c r="F356" s="113"/>
      <c r="G356" s="113"/>
      <c r="H356" s="97">
        <v>28868.67</v>
      </c>
      <c r="I356" s="97"/>
      <c r="J356" s="13">
        <v>16243.3403456489</v>
      </c>
      <c r="K356" s="13">
        <v>6855.2382307736698</v>
      </c>
      <c r="L356" s="13">
        <v>1627.5443573913799</v>
      </c>
    </row>
    <row r="357" spans="2:12" s="1" customFormat="1" ht="8.85" customHeight="1" x14ac:dyDescent="0.15">
      <c r="B357" s="61">
        <v>45261</v>
      </c>
      <c r="C357" s="62">
        <v>55793</v>
      </c>
      <c r="D357" s="13">
        <v>346</v>
      </c>
      <c r="E357" s="63">
        <v>10532</v>
      </c>
      <c r="F357" s="113"/>
      <c r="G357" s="113"/>
      <c r="H357" s="97">
        <v>24161.759999999998</v>
      </c>
      <c r="I357" s="97"/>
      <c r="J357" s="13">
        <v>13572.620140368401</v>
      </c>
      <c r="K357" s="13">
        <v>5714.0057038043797</v>
      </c>
      <c r="L357" s="13">
        <v>1351.03635292839</v>
      </c>
    </row>
    <row r="358" spans="2:12" s="1" customFormat="1" ht="8.85" customHeight="1" x14ac:dyDescent="0.15">
      <c r="B358" s="61">
        <v>45261</v>
      </c>
      <c r="C358" s="62">
        <v>55824</v>
      </c>
      <c r="D358" s="13">
        <v>347</v>
      </c>
      <c r="E358" s="63">
        <v>10563</v>
      </c>
      <c r="F358" s="113"/>
      <c r="G358" s="113"/>
      <c r="H358" s="97">
        <v>20173.349999999999</v>
      </c>
      <c r="I358" s="97"/>
      <c r="J358" s="13">
        <v>11312.9516475369</v>
      </c>
      <c r="K358" s="13">
        <v>4750.5839681033503</v>
      </c>
      <c r="L358" s="13">
        <v>1118.4845353401799</v>
      </c>
    </row>
    <row r="359" spans="2:12" s="1" customFormat="1" ht="8.85" customHeight="1" x14ac:dyDescent="0.15">
      <c r="B359" s="61">
        <v>45261</v>
      </c>
      <c r="C359" s="62">
        <v>55854</v>
      </c>
      <c r="D359" s="13">
        <v>348</v>
      </c>
      <c r="E359" s="63">
        <v>10593</v>
      </c>
      <c r="F359" s="113"/>
      <c r="G359" s="113"/>
      <c r="H359" s="97">
        <v>16576.169999999998</v>
      </c>
      <c r="I359" s="97"/>
      <c r="J359" s="13">
        <v>9280.4419799658008</v>
      </c>
      <c r="K359" s="13">
        <v>3887.4918818557599</v>
      </c>
      <c r="L359" s="13">
        <v>911.52495622449305</v>
      </c>
    </row>
    <row r="360" spans="2:12" s="1" customFormat="1" ht="8.85" customHeight="1" x14ac:dyDescent="0.15">
      <c r="B360" s="61">
        <v>45261</v>
      </c>
      <c r="C360" s="62">
        <v>55885</v>
      </c>
      <c r="D360" s="13">
        <v>349</v>
      </c>
      <c r="E360" s="63">
        <v>10624</v>
      </c>
      <c r="F360" s="113"/>
      <c r="G360" s="113"/>
      <c r="H360" s="97">
        <v>13862.62</v>
      </c>
      <c r="I360" s="97"/>
      <c r="J360" s="13">
        <v>7748.0526910508797</v>
      </c>
      <c r="K360" s="13">
        <v>3237.3338890085302</v>
      </c>
      <c r="L360" s="13">
        <v>755.86316475855494</v>
      </c>
    </row>
    <row r="361" spans="2:12" s="1" customFormat="1" ht="8.85" customHeight="1" x14ac:dyDescent="0.15">
      <c r="B361" s="61">
        <v>45261</v>
      </c>
      <c r="C361" s="62">
        <v>55916</v>
      </c>
      <c r="D361" s="13">
        <v>350</v>
      </c>
      <c r="E361" s="63">
        <v>10655</v>
      </c>
      <c r="F361" s="113"/>
      <c r="G361" s="113"/>
      <c r="H361" s="97">
        <v>11140.39</v>
      </c>
      <c r="I361" s="97"/>
      <c r="J361" s="13">
        <v>6215.9916262420302</v>
      </c>
      <c r="K361" s="13">
        <v>2590.5945150523498</v>
      </c>
      <c r="L361" s="13">
        <v>602.29845511589997</v>
      </c>
    </row>
    <row r="362" spans="2:12" s="1" customFormat="1" ht="8.85" customHeight="1" x14ac:dyDescent="0.15">
      <c r="B362" s="61">
        <v>45261</v>
      </c>
      <c r="C362" s="62">
        <v>55944</v>
      </c>
      <c r="D362" s="13">
        <v>351</v>
      </c>
      <c r="E362" s="63">
        <v>10683</v>
      </c>
      <c r="F362" s="113"/>
      <c r="G362" s="113"/>
      <c r="H362" s="97">
        <v>8409.4500000000007</v>
      </c>
      <c r="I362" s="97"/>
      <c r="J362" s="13">
        <v>4685.0231555451701</v>
      </c>
      <c r="K362" s="13">
        <v>1948.0579807639899</v>
      </c>
      <c r="L362" s="13">
        <v>451.17933268196202</v>
      </c>
    </row>
    <row r="363" spans="2:12" s="1" customFormat="1" ht="8.85" customHeight="1" x14ac:dyDescent="0.15">
      <c r="B363" s="61">
        <v>45261</v>
      </c>
      <c r="C363" s="62">
        <v>55975</v>
      </c>
      <c r="D363" s="13">
        <v>352</v>
      </c>
      <c r="E363" s="63">
        <v>10714</v>
      </c>
      <c r="F363" s="113"/>
      <c r="G363" s="113"/>
      <c r="H363" s="97">
        <v>5669.77</v>
      </c>
      <c r="I363" s="97"/>
      <c r="J363" s="13">
        <v>3153.3513983155699</v>
      </c>
      <c r="K363" s="13">
        <v>1307.8459735183801</v>
      </c>
      <c r="L363" s="13">
        <v>301.620279451876</v>
      </c>
    </row>
    <row r="364" spans="2:12" s="1" customFormat="1" ht="8.85" customHeight="1" x14ac:dyDescent="0.15">
      <c r="B364" s="61">
        <v>45261</v>
      </c>
      <c r="C364" s="62">
        <v>56005</v>
      </c>
      <c r="D364" s="13">
        <v>353</v>
      </c>
      <c r="E364" s="63">
        <v>10744</v>
      </c>
      <c r="F364" s="113"/>
      <c r="G364" s="113"/>
      <c r="H364" s="97">
        <v>2921.32</v>
      </c>
      <c r="I364" s="97"/>
      <c r="J364" s="13">
        <v>1622.08131042539</v>
      </c>
      <c r="K364" s="13">
        <v>671.09904016389203</v>
      </c>
      <c r="L364" s="13">
        <v>154.13690683127399</v>
      </c>
    </row>
    <row r="365" spans="2:12" s="1" customFormat="1" ht="8.85" customHeight="1" x14ac:dyDescent="0.15">
      <c r="B365" s="61">
        <v>45261</v>
      </c>
      <c r="C365" s="62">
        <v>56036</v>
      </c>
      <c r="D365" s="13">
        <v>354</v>
      </c>
      <c r="E365" s="63">
        <v>10775</v>
      </c>
      <c r="F365" s="113"/>
      <c r="G365" s="113"/>
      <c r="H365" s="97">
        <v>1463.7</v>
      </c>
      <c r="I365" s="97"/>
      <c r="J365" s="13">
        <v>811.35018643251499</v>
      </c>
      <c r="K365" s="13">
        <v>334.82388437035598</v>
      </c>
      <c r="L365" s="13">
        <v>76.576069625070602</v>
      </c>
    </row>
    <row r="366" spans="2:12" s="1" customFormat="1" ht="8.85" customHeight="1" x14ac:dyDescent="0.15">
      <c r="B366" s="61">
        <v>45261</v>
      </c>
      <c r="C366" s="62">
        <v>56066</v>
      </c>
      <c r="D366" s="13">
        <v>355</v>
      </c>
      <c r="E366" s="63">
        <v>10805</v>
      </c>
      <c r="F366" s="113"/>
      <c r="G366" s="113"/>
      <c r="H366" s="97">
        <v>0</v>
      </c>
      <c r="I366" s="97"/>
      <c r="J366" s="13">
        <v>0</v>
      </c>
      <c r="K366" s="13">
        <v>0</v>
      </c>
      <c r="L366" s="13">
        <v>0</v>
      </c>
    </row>
    <row r="367" spans="2:12" s="1" customFormat="1" ht="8.85" customHeight="1" x14ac:dyDescent="0.15">
      <c r="B367" s="61">
        <v>45261</v>
      </c>
      <c r="C367" s="62">
        <v>56097</v>
      </c>
      <c r="D367" s="13">
        <v>356</v>
      </c>
      <c r="E367" s="63">
        <v>10836</v>
      </c>
      <c r="F367" s="113"/>
      <c r="G367" s="113"/>
      <c r="H367" s="97"/>
      <c r="I367" s="97"/>
      <c r="J367" s="13">
        <v>0</v>
      </c>
      <c r="K367" s="13">
        <v>0</v>
      </c>
      <c r="L367" s="13">
        <v>0</v>
      </c>
    </row>
    <row r="368" spans="2:12" s="1" customFormat="1" ht="11.85" customHeight="1" x14ac:dyDescent="0.15">
      <c r="B368" s="64"/>
      <c r="C368" s="65"/>
      <c r="D368" s="66"/>
      <c r="E368" s="67"/>
      <c r="F368" s="115"/>
      <c r="G368" s="115"/>
      <c r="H368" s="118">
        <v>342811093693.91803</v>
      </c>
      <c r="I368" s="118"/>
      <c r="J368" s="68">
        <v>304788550003.37</v>
      </c>
      <c r="K368" s="68">
        <v>259443934272.85199</v>
      </c>
      <c r="L368" s="68">
        <v>205387733119.228</v>
      </c>
    </row>
    <row r="369" s="1" customFormat="1" ht="22.95" customHeight="1" x14ac:dyDescent="0.15"/>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E4" sqref="E4"/>
    </sheetView>
  </sheetViews>
  <sheetFormatPr defaultRowHeight="14.4"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colBreaks count="1" manualBreakCount="1">
    <brk id="2" max="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A8A1-1C93-4BA0-802F-E62E2B4EB816}">
  <sheetPr>
    <tabColor rgb="FF002060"/>
  </sheetPr>
  <dimension ref="A1:J112"/>
  <sheetViews>
    <sheetView view="pageBreakPreview" topLeftCell="B1" zoomScale="60" zoomScaleNormal="55" workbookViewId="0">
      <selection activeCell="C85" sqref="C85:C86"/>
    </sheetView>
  </sheetViews>
  <sheetFormatPr defaultRowHeight="14.4" x14ac:dyDescent="0.3"/>
  <cols>
    <col min="1" max="1" width="13.33203125" style="161" customWidth="1"/>
    <col min="2" max="2" width="60.5546875" style="161" bestFit="1" customWidth="1"/>
    <col min="3" max="3" width="44.88671875" style="161" customWidth="1"/>
    <col min="4" max="7" width="41" style="161" customWidth="1"/>
    <col min="8" max="8" width="7.33203125" style="161" customWidth="1"/>
    <col min="9" max="9" width="92" style="161" customWidth="1"/>
    <col min="10" max="10" width="47.6640625" style="161" customWidth="1"/>
    <col min="11" max="16384" width="8.88671875" style="156"/>
  </cols>
  <sheetData>
    <row r="1" spans="1:10" x14ac:dyDescent="0.3">
      <c r="A1" s="272" t="s">
        <v>2006</v>
      </c>
      <c r="B1" s="272"/>
    </row>
    <row r="2" spans="1:10" ht="31.2" x14ac:dyDescent="0.3">
      <c r="A2" s="153" t="s">
        <v>2007</v>
      </c>
      <c r="B2" s="153"/>
      <c r="C2" s="154"/>
      <c r="D2" s="154"/>
      <c r="E2" s="154"/>
      <c r="F2" s="155" t="s">
        <v>1386</v>
      </c>
      <c r="G2" s="202"/>
      <c r="H2" s="154"/>
      <c r="I2" s="153"/>
      <c r="J2" s="154"/>
    </row>
    <row r="3" spans="1:10" ht="15" thickBot="1" x14ac:dyDescent="0.35">
      <c r="A3" s="154"/>
      <c r="B3" s="157"/>
      <c r="C3" s="157"/>
      <c r="D3" s="154"/>
      <c r="E3" s="154"/>
      <c r="F3" s="154"/>
      <c r="G3" s="154"/>
      <c r="H3" s="154"/>
    </row>
    <row r="4" spans="1:10" ht="18.600000000000001" thickBot="1" x14ac:dyDescent="0.35">
      <c r="A4" s="158"/>
      <c r="B4" s="159" t="s">
        <v>0</v>
      </c>
      <c r="C4" s="160" t="s">
        <v>1</v>
      </c>
      <c r="D4" s="158"/>
      <c r="E4" s="158"/>
      <c r="F4" s="154"/>
      <c r="G4" s="154"/>
      <c r="H4" s="154"/>
      <c r="I4" s="169" t="s">
        <v>2008</v>
      </c>
      <c r="J4" s="264" t="s">
        <v>1986</v>
      </c>
    </row>
    <row r="5" spans="1:10" ht="15" thickBot="1" x14ac:dyDescent="0.35">
      <c r="H5" s="154"/>
      <c r="I5" s="273" t="s">
        <v>1988</v>
      </c>
      <c r="J5" s="161" t="s">
        <v>50</v>
      </c>
    </row>
    <row r="6" spans="1:10" ht="18" x14ac:dyDescent="0.3">
      <c r="A6" s="162"/>
      <c r="B6" s="163" t="s">
        <v>2009</v>
      </c>
      <c r="C6" s="162"/>
      <c r="E6" s="164"/>
      <c r="F6" s="164"/>
      <c r="G6" s="164"/>
      <c r="H6" s="154"/>
      <c r="I6" s="273" t="s">
        <v>1990</v>
      </c>
      <c r="J6" s="161" t="s">
        <v>1991</v>
      </c>
    </row>
    <row r="7" spans="1:10" x14ac:dyDescent="0.3">
      <c r="B7" s="165" t="s">
        <v>2010</v>
      </c>
      <c r="H7" s="154"/>
      <c r="I7" s="273" t="s">
        <v>1993</v>
      </c>
      <c r="J7" s="161" t="s">
        <v>1994</v>
      </c>
    </row>
    <row r="8" spans="1:10" x14ac:dyDescent="0.3">
      <c r="B8" s="165" t="s">
        <v>763</v>
      </c>
      <c r="H8" s="154"/>
      <c r="I8" s="273" t="s">
        <v>2011</v>
      </c>
      <c r="J8" s="161" t="s">
        <v>2012</v>
      </c>
    </row>
    <row r="9" spans="1:10" ht="15" thickBot="1" x14ac:dyDescent="0.35">
      <c r="B9" s="167" t="s">
        <v>764</v>
      </c>
      <c r="H9" s="154"/>
    </row>
    <row r="10" spans="1:10" x14ac:dyDescent="0.3">
      <c r="B10" s="168"/>
      <c r="H10" s="154"/>
      <c r="I10" s="274" t="s">
        <v>2013</v>
      </c>
    </row>
    <row r="11" spans="1:10" x14ac:dyDescent="0.3">
      <c r="B11" s="168"/>
      <c r="H11" s="154"/>
      <c r="I11" s="274" t="s">
        <v>2014</v>
      </c>
    </row>
    <row r="12" spans="1:10" ht="36" x14ac:dyDescent="0.3">
      <c r="A12" s="169" t="s">
        <v>5</v>
      </c>
      <c r="B12" s="169" t="s">
        <v>762</v>
      </c>
      <c r="C12" s="170"/>
      <c r="D12" s="170"/>
      <c r="E12" s="170"/>
      <c r="F12" s="170"/>
      <c r="G12" s="170"/>
      <c r="H12" s="154"/>
    </row>
    <row r="13" spans="1:10" x14ac:dyDescent="0.3">
      <c r="A13" s="179"/>
      <c r="B13" s="180" t="s">
        <v>765</v>
      </c>
      <c r="C13" s="179" t="s">
        <v>766</v>
      </c>
      <c r="D13" s="179" t="s">
        <v>767</v>
      </c>
      <c r="E13" s="181"/>
      <c r="F13" s="182"/>
      <c r="G13" s="182"/>
      <c r="H13" s="154"/>
    </row>
    <row r="14" spans="1:10" x14ac:dyDescent="0.3">
      <c r="A14" s="161" t="s">
        <v>768</v>
      </c>
      <c r="B14" s="176" t="s">
        <v>769</v>
      </c>
      <c r="C14" s="275"/>
      <c r="D14" s="275"/>
      <c r="E14" s="164"/>
      <c r="F14" s="164"/>
      <c r="G14" s="164"/>
      <c r="H14" s="154"/>
    </row>
    <row r="15" spans="1:10" x14ac:dyDescent="0.3">
      <c r="A15" s="161" t="s">
        <v>770</v>
      </c>
      <c r="B15" s="176" t="s">
        <v>771</v>
      </c>
      <c r="C15" s="161" t="s">
        <v>772</v>
      </c>
      <c r="D15" s="161" t="s">
        <v>773</v>
      </c>
      <c r="E15" s="164"/>
      <c r="F15" s="164"/>
      <c r="G15" s="164"/>
      <c r="H15" s="154"/>
    </row>
    <row r="16" spans="1:10" x14ac:dyDescent="0.3">
      <c r="A16" s="161" t="s">
        <v>774</v>
      </c>
      <c r="B16" s="176" t="s">
        <v>775</v>
      </c>
      <c r="E16" s="164"/>
      <c r="F16" s="164"/>
      <c r="G16" s="164"/>
      <c r="H16" s="154"/>
    </row>
    <row r="17" spans="1:8" x14ac:dyDescent="0.3">
      <c r="A17" s="161" t="s">
        <v>776</v>
      </c>
      <c r="B17" s="176" t="s">
        <v>777</v>
      </c>
      <c r="E17" s="164"/>
      <c r="F17" s="164"/>
      <c r="G17" s="164"/>
      <c r="H17" s="154"/>
    </row>
    <row r="18" spans="1:8" x14ac:dyDescent="0.3">
      <c r="A18" s="161" t="s">
        <v>778</v>
      </c>
      <c r="B18" s="176" t="s">
        <v>779</v>
      </c>
      <c r="E18" s="164"/>
      <c r="F18" s="164"/>
      <c r="G18" s="164"/>
      <c r="H18" s="154"/>
    </row>
    <row r="19" spans="1:8" x14ac:dyDescent="0.3">
      <c r="A19" s="161" t="s">
        <v>780</v>
      </c>
      <c r="B19" s="176" t="s">
        <v>781</v>
      </c>
      <c r="E19" s="164"/>
      <c r="F19" s="164"/>
      <c r="G19" s="164"/>
      <c r="H19" s="154"/>
    </row>
    <row r="20" spans="1:8" x14ac:dyDescent="0.3">
      <c r="A20" s="161" t="s">
        <v>782</v>
      </c>
      <c r="B20" s="176" t="s">
        <v>783</v>
      </c>
      <c r="E20" s="164"/>
      <c r="F20" s="164"/>
      <c r="G20" s="164"/>
      <c r="H20" s="154"/>
    </row>
    <row r="21" spans="1:8" x14ac:dyDescent="0.3">
      <c r="A21" s="161" t="s">
        <v>784</v>
      </c>
      <c r="B21" s="176" t="s">
        <v>785</v>
      </c>
      <c r="E21" s="164"/>
      <c r="F21" s="164"/>
      <c r="G21" s="164"/>
      <c r="H21" s="154"/>
    </row>
    <row r="22" spans="1:8" x14ac:dyDescent="0.3">
      <c r="A22" s="161" t="s">
        <v>786</v>
      </c>
      <c r="B22" s="176" t="s">
        <v>787</v>
      </c>
      <c r="E22" s="164"/>
      <c r="F22" s="164"/>
      <c r="G22" s="164"/>
      <c r="H22" s="154"/>
    </row>
    <row r="23" spans="1:8" x14ac:dyDescent="0.3">
      <c r="A23" s="161" t="s">
        <v>788</v>
      </c>
      <c r="B23" s="176" t="s">
        <v>789</v>
      </c>
      <c r="C23" s="161" t="s">
        <v>790</v>
      </c>
      <c r="E23" s="164"/>
      <c r="F23" s="164"/>
      <c r="G23" s="164"/>
      <c r="H23" s="154"/>
    </row>
    <row r="24" spans="1:8" x14ac:dyDescent="0.3">
      <c r="A24" s="161" t="s">
        <v>791</v>
      </c>
      <c r="B24" s="176" t="s">
        <v>792</v>
      </c>
      <c r="C24" s="161" t="s">
        <v>793</v>
      </c>
      <c r="E24" s="164"/>
      <c r="F24" s="164"/>
      <c r="G24" s="164"/>
      <c r="H24" s="154"/>
    </row>
    <row r="25" spans="1:8" x14ac:dyDescent="0.3">
      <c r="A25" s="161" t="s">
        <v>794</v>
      </c>
      <c r="B25" s="174" t="s">
        <v>2015</v>
      </c>
      <c r="E25" s="164"/>
      <c r="F25" s="164"/>
      <c r="G25" s="164"/>
      <c r="H25" s="154"/>
    </row>
    <row r="26" spans="1:8" x14ac:dyDescent="0.3">
      <c r="A26" s="161" t="s">
        <v>795</v>
      </c>
      <c r="B26" s="276"/>
      <c r="C26" s="221"/>
      <c r="D26" s="221"/>
      <c r="E26" s="164"/>
      <c r="F26" s="164"/>
      <c r="G26" s="164"/>
      <c r="H26" s="154"/>
    </row>
    <row r="27" spans="1:8" x14ac:dyDescent="0.3">
      <c r="A27" s="161" t="s">
        <v>796</v>
      </c>
      <c r="B27" s="276"/>
      <c r="C27" s="221"/>
      <c r="D27" s="221"/>
      <c r="E27" s="164"/>
      <c r="F27" s="164"/>
      <c r="G27" s="164"/>
      <c r="H27" s="154"/>
    </row>
    <row r="28" spans="1:8" x14ac:dyDescent="0.3">
      <c r="A28" s="161" t="s">
        <v>797</v>
      </c>
      <c r="B28" s="276"/>
      <c r="C28" s="221"/>
      <c r="D28" s="221"/>
      <c r="E28" s="164"/>
      <c r="F28" s="164"/>
      <c r="G28" s="164"/>
      <c r="H28" s="154"/>
    </row>
    <row r="29" spans="1:8" x14ac:dyDescent="0.3">
      <c r="A29" s="161" t="s">
        <v>798</v>
      </c>
      <c r="B29" s="276"/>
      <c r="C29" s="221"/>
      <c r="D29" s="221"/>
      <c r="E29" s="164"/>
      <c r="F29" s="164"/>
      <c r="G29" s="164"/>
      <c r="H29" s="154"/>
    </row>
    <row r="30" spans="1:8" x14ac:dyDescent="0.3">
      <c r="A30" s="161" t="s">
        <v>799</v>
      </c>
      <c r="B30" s="276"/>
      <c r="C30" s="221"/>
      <c r="D30" s="221"/>
      <c r="E30" s="164"/>
      <c r="F30" s="164"/>
      <c r="G30" s="164"/>
      <c r="H30" s="154"/>
    </row>
    <row r="31" spans="1:8" x14ac:dyDescent="0.3">
      <c r="A31" s="161" t="s">
        <v>800</v>
      </c>
      <c r="B31" s="276"/>
      <c r="C31" s="221"/>
      <c r="D31" s="221"/>
      <c r="E31" s="164"/>
      <c r="F31" s="164"/>
      <c r="G31" s="164"/>
      <c r="H31" s="154"/>
    </row>
    <row r="32" spans="1:8" x14ac:dyDescent="0.3">
      <c r="A32" s="161" t="s">
        <v>801</v>
      </c>
      <c r="B32" s="276"/>
      <c r="C32" s="221"/>
      <c r="D32" s="221"/>
      <c r="E32" s="164"/>
      <c r="F32" s="164"/>
      <c r="G32" s="164"/>
      <c r="H32" s="154"/>
    </row>
    <row r="33" spans="1:8" ht="18" x14ac:dyDescent="0.3">
      <c r="A33" s="170"/>
      <c r="B33" s="169" t="s">
        <v>763</v>
      </c>
      <c r="C33" s="170"/>
      <c r="D33" s="170"/>
      <c r="E33" s="170"/>
      <c r="F33" s="170"/>
      <c r="G33" s="170"/>
      <c r="H33" s="154"/>
    </row>
    <row r="34" spans="1:8" x14ac:dyDescent="0.3">
      <c r="A34" s="179"/>
      <c r="B34" s="180" t="s">
        <v>802</v>
      </c>
      <c r="C34" s="179" t="s">
        <v>803</v>
      </c>
      <c r="D34" s="179" t="s">
        <v>767</v>
      </c>
      <c r="E34" s="179" t="s">
        <v>804</v>
      </c>
      <c r="F34" s="182"/>
      <c r="G34" s="182"/>
      <c r="H34" s="154"/>
    </row>
    <row r="35" spans="1:8" x14ac:dyDescent="0.3">
      <c r="A35" s="161" t="s">
        <v>805</v>
      </c>
      <c r="B35" s="275" t="s">
        <v>2016</v>
      </c>
      <c r="C35" s="275"/>
      <c r="D35" s="275"/>
      <c r="E35" s="275"/>
      <c r="F35" s="277"/>
      <c r="G35" s="277"/>
      <c r="H35" s="154"/>
    </row>
    <row r="36" spans="1:8" x14ac:dyDescent="0.3">
      <c r="A36" s="161" t="s">
        <v>806</v>
      </c>
      <c r="B36" s="176" t="s">
        <v>2017</v>
      </c>
      <c r="H36" s="154"/>
    </row>
    <row r="37" spans="1:8" x14ac:dyDescent="0.3">
      <c r="A37" s="161" t="s">
        <v>807</v>
      </c>
      <c r="B37" s="176" t="s">
        <v>2018</v>
      </c>
      <c r="H37" s="154"/>
    </row>
    <row r="38" spans="1:8" x14ac:dyDescent="0.3">
      <c r="A38" s="161" t="s">
        <v>808</v>
      </c>
      <c r="B38" s="176" t="s">
        <v>2019</v>
      </c>
      <c r="H38" s="154"/>
    </row>
    <row r="39" spans="1:8" x14ac:dyDescent="0.3">
      <c r="A39" s="161" t="s">
        <v>809</v>
      </c>
      <c r="B39" s="176" t="s">
        <v>2020</v>
      </c>
      <c r="H39" s="154"/>
    </row>
    <row r="40" spans="1:8" x14ac:dyDescent="0.3">
      <c r="A40" s="161" t="s">
        <v>810</v>
      </c>
      <c r="B40" s="176" t="s">
        <v>2021</v>
      </c>
      <c r="H40" s="154"/>
    </row>
    <row r="41" spans="1:8" x14ac:dyDescent="0.3">
      <c r="A41" s="161" t="s">
        <v>811</v>
      </c>
      <c r="B41" s="176" t="s">
        <v>2022</v>
      </c>
      <c r="H41" s="154"/>
    </row>
    <row r="42" spans="1:8" x14ac:dyDescent="0.3">
      <c r="A42" s="161" t="s">
        <v>812</v>
      </c>
      <c r="B42" s="176" t="s">
        <v>2023</v>
      </c>
      <c r="H42" s="154"/>
    </row>
    <row r="43" spans="1:8" x14ac:dyDescent="0.3">
      <c r="A43" s="161" t="s">
        <v>813</v>
      </c>
      <c r="B43" s="176" t="s">
        <v>2024</v>
      </c>
      <c r="H43" s="154"/>
    </row>
    <row r="44" spans="1:8" x14ac:dyDescent="0.3">
      <c r="A44" s="161" t="s">
        <v>814</v>
      </c>
      <c r="B44" s="176" t="s">
        <v>2025</v>
      </c>
      <c r="H44" s="154"/>
    </row>
    <row r="45" spans="1:8" x14ac:dyDescent="0.3">
      <c r="A45" s="161" t="s">
        <v>815</v>
      </c>
      <c r="B45" s="176" t="s">
        <v>2026</v>
      </c>
      <c r="H45" s="154"/>
    </row>
    <row r="46" spans="1:8" x14ac:dyDescent="0.3">
      <c r="A46" s="161" t="s">
        <v>816</v>
      </c>
      <c r="B46" s="176" t="s">
        <v>2027</v>
      </c>
      <c r="H46" s="154"/>
    </row>
    <row r="47" spans="1:8" x14ac:dyDescent="0.3">
      <c r="A47" s="161" t="s">
        <v>817</v>
      </c>
      <c r="B47" s="176" t="s">
        <v>2028</v>
      </c>
      <c r="H47" s="154"/>
    </row>
    <row r="48" spans="1:8" x14ac:dyDescent="0.3">
      <c r="A48" s="161" t="s">
        <v>818</v>
      </c>
      <c r="B48" s="176" t="s">
        <v>2029</v>
      </c>
      <c r="H48" s="154"/>
    </row>
    <row r="49" spans="1:8" x14ac:dyDescent="0.3">
      <c r="A49" s="161" t="s">
        <v>819</v>
      </c>
      <c r="B49" s="176" t="s">
        <v>2030</v>
      </c>
      <c r="H49" s="154"/>
    </row>
    <row r="50" spans="1:8" x14ac:dyDescent="0.3">
      <c r="A50" s="161" t="s">
        <v>820</v>
      </c>
      <c r="B50" s="176" t="s">
        <v>2031</v>
      </c>
      <c r="H50" s="154"/>
    </row>
    <row r="51" spans="1:8" x14ac:dyDescent="0.3">
      <c r="A51" s="161" t="s">
        <v>821</v>
      </c>
      <c r="B51" s="176" t="s">
        <v>2032</v>
      </c>
      <c r="H51" s="154"/>
    </row>
    <row r="52" spans="1:8" x14ac:dyDescent="0.3">
      <c r="A52" s="161" t="s">
        <v>822</v>
      </c>
      <c r="B52" s="176" t="s">
        <v>2033</v>
      </c>
      <c r="H52" s="154"/>
    </row>
    <row r="53" spans="1:8" x14ac:dyDescent="0.3">
      <c r="A53" s="161" t="s">
        <v>823</v>
      </c>
      <c r="B53" s="176" t="s">
        <v>2034</v>
      </c>
      <c r="H53" s="154"/>
    </row>
    <row r="54" spans="1:8" x14ac:dyDescent="0.3">
      <c r="A54" s="161" t="s">
        <v>824</v>
      </c>
      <c r="B54" s="176" t="s">
        <v>2035</v>
      </c>
      <c r="H54" s="154"/>
    </row>
    <row r="55" spans="1:8" x14ac:dyDescent="0.3">
      <c r="A55" s="161" t="s">
        <v>825</v>
      </c>
      <c r="B55" s="176" t="s">
        <v>2036</v>
      </c>
      <c r="H55" s="154"/>
    </row>
    <row r="56" spans="1:8" x14ac:dyDescent="0.3">
      <c r="A56" s="161" t="s">
        <v>826</v>
      </c>
      <c r="B56" s="176" t="s">
        <v>2037</v>
      </c>
      <c r="H56" s="154"/>
    </row>
    <row r="57" spans="1:8" x14ac:dyDescent="0.3">
      <c r="A57" s="161" t="s">
        <v>827</v>
      </c>
      <c r="B57" s="176" t="s">
        <v>2038</v>
      </c>
      <c r="H57" s="154"/>
    </row>
    <row r="58" spans="1:8" x14ac:dyDescent="0.3">
      <c r="A58" s="161" t="s">
        <v>828</v>
      </c>
      <c r="B58" s="176" t="s">
        <v>2039</v>
      </c>
      <c r="H58" s="154"/>
    </row>
    <row r="59" spans="1:8" x14ac:dyDescent="0.3">
      <c r="A59" s="161" t="s">
        <v>829</v>
      </c>
      <c r="B59" s="176" t="s">
        <v>2040</v>
      </c>
      <c r="H59" s="154"/>
    </row>
    <row r="60" spans="1:8" x14ac:dyDescent="0.3">
      <c r="A60" s="161" t="s">
        <v>830</v>
      </c>
      <c r="B60" s="176"/>
      <c r="E60" s="176"/>
      <c r="F60" s="176"/>
      <c r="G60" s="176"/>
      <c r="H60" s="154"/>
    </row>
    <row r="61" spans="1:8" x14ac:dyDescent="0.3">
      <c r="A61" s="161" t="s">
        <v>831</v>
      </c>
      <c r="B61" s="176"/>
      <c r="E61" s="176"/>
      <c r="F61" s="176"/>
      <c r="G61" s="176"/>
      <c r="H61" s="154"/>
    </row>
    <row r="62" spans="1:8" x14ac:dyDescent="0.3">
      <c r="A62" s="161" t="s">
        <v>832</v>
      </c>
      <c r="B62" s="176"/>
      <c r="E62" s="176"/>
      <c r="F62" s="176"/>
      <c r="G62" s="176"/>
      <c r="H62" s="154"/>
    </row>
    <row r="63" spans="1:8" x14ac:dyDescent="0.3">
      <c r="A63" s="161" t="s">
        <v>833</v>
      </c>
      <c r="B63" s="176"/>
      <c r="E63" s="176"/>
      <c r="F63" s="176"/>
      <c r="G63" s="176"/>
      <c r="H63" s="154"/>
    </row>
    <row r="64" spans="1:8" x14ac:dyDescent="0.3">
      <c r="A64" s="161" t="s">
        <v>834</v>
      </c>
      <c r="B64" s="176"/>
      <c r="E64" s="176"/>
      <c r="F64" s="176"/>
      <c r="G64" s="176"/>
      <c r="H64" s="154"/>
    </row>
    <row r="65" spans="1:10" x14ac:dyDescent="0.3">
      <c r="A65" s="161" t="s">
        <v>835</v>
      </c>
      <c r="B65" s="176"/>
      <c r="E65" s="176"/>
      <c r="F65" s="176"/>
      <c r="G65" s="176"/>
      <c r="H65" s="154"/>
    </row>
    <row r="66" spans="1:10" x14ac:dyDescent="0.3">
      <c r="A66" s="161" t="s">
        <v>836</v>
      </c>
      <c r="B66" s="176"/>
      <c r="E66" s="176"/>
      <c r="F66" s="176"/>
      <c r="G66" s="176"/>
      <c r="H66" s="154"/>
    </row>
    <row r="67" spans="1:10" x14ac:dyDescent="0.3">
      <c r="A67" s="161" t="s">
        <v>837</v>
      </c>
      <c r="B67" s="176"/>
      <c r="E67" s="176"/>
      <c r="F67" s="176"/>
      <c r="G67" s="176"/>
      <c r="H67" s="154"/>
    </row>
    <row r="68" spans="1:10" x14ac:dyDescent="0.3">
      <c r="A68" s="161" t="s">
        <v>838</v>
      </c>
      <c r="B68" s="176"/>
      <c r="E68" s="176"/>
      <c r="F68" s="176"/>
      <c r="G68" s="176"/>
      <c r="H68" s="154"/>
    </row>
    <row r="69" spans="1:10" x14ac:dyDescent="0.3">
      <c r="A69" s="161" t="s">
        <v>839</v>
      </c>
      <c r="B69" s="176"/>
      <c r="E69" s="176"/>
      <c r="F69" s="176"/>
      <c r="G69" s="176"/>
      <c r="H69" s="154"/>
    </row>
    <row r="70" spans="1:10" x14ac:dyDescent="0.3">
      <c r="A70" s="161" t="s">
        <v>840</v>
      </c>
      <c r="B70" s="176"/>
      <c r="E70" s="176"/>
      <c r="F70" s="176"/>
      <c r="G70" s="176"/>
      <c r="H70" s="154"/>
    </row>
    <row r="71" spans="1:10" x14ac:dyDescent="0.3">
      <c r="A71" s="161" t="s">
        <v>841</v>
      </c>
      <c r="B71" s="176"/>
      <c r="E71" s="176"/>
      <c r="F71" s="176"/>
      <c r="G71" s="176"/>
      <c r="H71" s="154"/>
    </row>
    <row r="72" spans="1:10" x14ac:dyDescent="0.3">
      <c r="A72" s="161" t="s">
        <v>842</v>
      </c>
      <c r="B72" s="176"/>
      <c r="E72" s="176"/>
      <c r="F72" s="176"/>
      <c r="G72" s="176"/>
      <c r="H72" s="154"/>
    </row>
    <row r="73" spans="1:10" ht="18" x14ac:dyDescent="0.3">
      <c r="A73" s="170"/>
      <c r="B73" s="169" t="s">
        <v>764</v>
      </c>
      <c r="C73" s="170"/>
      <c r="D73" s="170"/>
      <c r="E73" s="170"/>
      <c r="F73" s="170"/>
      <c r="G73" s="170"/>
      <c r="H73" s="154"/>
    </row>
    <row r="74" spans="1:10" x14ac:dyDescent="0.3">
      <c r="A74" s="179"/>
      <c r="B74" s="180" t="s">
        <v>843</v>
      </c>
      <c r="C74" s="179" t="s">
        <v>844</v>
      </c>
      <c r="D74" s="179"/>
      <c r="E74" s="182"/>
      <c r="F74" s="182"/>
      <c r="G74" s="182"/>
      <c r="H74" s="186"/>
      <c r="I74" s="186"/>
      <c r="J74" s="186"/>
    </row>
    <row r="75" spans="1:10" x14ac:dyDescent="0.3">
      <c r="A75" s="161" t="s">
        <v>845</v>
      </c>
      <c r="B75" s="161" t="s">
        <v>846</v>
      </c>
      <c r="C75" s="228">
        <v>53.022852296642299</v>
      </c>
      <c r="H75" s="154"/>
    </row>
    <row r="76" spans="1:10" x14ac:dyDescent="0.3">
      <c r="A76" s="161" t="s">
        <v>847</v>
      </c>
      <c r="B76" s="161" t="s">
        <v>2041</v>
      </c>
      <c r="C76" s="228">
        <v>179.25486549806899</v>
      </c>
      <c r="H76" s="154"/>
    </row>
    <row r="77" spans="1:10" x14ac:dyDescent="0.3">
      <c r="A77" s="161" t="s">
        <v>848</v>
      </c>
      <c r="H77" s="154"/>
    </row>
    <row r="78" spans="1:10" x14ac:dyDescent="0.3">
      <c r="A78" s="161" t="s">
        <v>849</v>
      </c>
      <c r="H78" s="154"/>
    </row>
    <row r="79" spans="1:10" x14ac:dyDescent="0.3">
      <c r="A79" s="161" t="s">
        <v>850</v>
      </c>
      <c r="H79" s="154"/>
    </row>
    <row r="80" spans="1:10" x14ac:dyDescent="0.3">
      <c r="A80" s="161" t="s">
        <v>851</v>
      </c>
      <c r="H80" s="154"/>
    </row>
    <row r="81" spans="1:8" x14ac:dyDescent="0.3">
      <c r="A81" s="179"/>
      <c r="B81" s="180" t="s">
        <v>852</v>
      </c>
      <c r="C81" s="179" t="s">
        <v>440</v>
      </c>
      <c r="D81" s="179" t="s">
        <v>441</v>
      </c>
      <c r="E81" s="182" t="s">
        <v>853</v>
      </c>
      <c r="F81" s="182" t="s">
        <v>854</v>
      </c>
      <c r="G81" s="182" t="s">
        <v>855</v>
      </c>
      <c r="H81" s="154"/>
    </row>
    <row r="82" spans="1:8" x14ac:dyDescent="0.3">
      <c r="A82" s="161" t="s">
        <v>856</v>
      </c>
      <c r="B82" s="161" t="s">
        <v>2042</v>
      </c>
      <c r="C82" s="278">
        <v>3.02961684486581E-4</v>
      </c>
      <c r="G82" s="278">
        <v>3.02961684486581E-4</v>
      </c>
      <c r="H82" s="154"/>
    </row>
    <row r="83" spans="1:8" x14ac:dyDescent="0.3">
      <c r="A83" s="161" t="s">
        <v>857</v>
      </c>
      <c r="B83" s="161" t="s">
        <v>858</v>
      </c>
      <c r="C83" s="278">
        <v>1.5309743259987101E-3</v>
      </c>
      <c r="G83" s="278">
        <v>1.5309743259987101E-3</v>
      </c>
      <c r="H83" s="154"/>
    </row>
    <row r="84" spans="1:8" x14ac:dyDescent="0.3">
      <c r="A84" s="161" t="s">
        <v>859</v>
      </c>
      <c r="B84" s="161" t="s">
        <v>860</v>
      </c>
      <c r="C84" s="278">
        <v>6.5938983677279894E-5</v>
      </c>
      <c r="G84" s="278">
        <v>6.5938983677279894E-5</v>
      </c>
      <c r="H84" s="154"/>
    </row>
    <row r="85" spans="1:8" x14ac:dyDescent="0.3">
      <c r="A85" s="161" t="s">
        <v>861</v>
      </c>
      <c r="B85" s="161" t="s">
        <v>862</v>
      </c>
      <c r="C85" s="278">
        <v>8.35057269186098E-5</v>
      </c>
      <c r="G85" s="278">
        <v>8.35057269186098E-5</v>
      </c>
      <c r="H85" s="154"/>
    </row>
    <row r="86" spans="1:8" x14ac:dyDescent="0.3">
      <c r="A86" s="161" t="s">
        <v>863</v>
      </c>
      <c r="B86" s="161" t="s">
        <v>864</v>
      </c>
      <c r="C86" s="278">
        <v>0</v>
      </c>
      <c r="G86" s="278">
        <v>0</v>
      </c>
      <c r="H86" s="154"/>
    </row>
    <row r="87" spans="1:8" x14ac:dyDescent="0.3">
      <c r="A87" s="161" t="s">
        <v>865</v>
      </c>
      <c r="H87" s="154"/>
    </row>
    <row r="88" spans="1:8" x14ac:dyDescent="0.3">
      <c r="A88" s="161" t="s">
        <v>866</v>
      </c>
      <c r="H88" s="154"/>
    </row>
    <row r="89" spans="1:8" x14ac:dyDescent="0.3">
      <c r="A89" s="161" t="s">
        <v>867</v>
      </c>
      <c r="H89" s="154"/>
    </row>
    <row r="90" spans="1:8" x14ac:dyDescent="0.3">
      <c r="A90" s="161" t="s">
        <v>868</v>
      </c>
      <c r="H90" s="154"/>
    </row>
    <row r="91" spans="1:8" x14ac:dyDescent="0.3">
      <c r="H91" s="154"/>
    </row>
    <row r="92" spans="1:8" x14ac:dyDescent="0.3">
      <c r="H92" s="154"/>
    </row>
    <row r="93" spans="1:8" x14ac:dyDescent="0.3">
      <c r="H93" s="154"/>
    </row>
    <row r="94" spans="1:8" x14ac:dyDescent="0.3">
      <c r="H94" s="154"/>
    </row>
    <row r="95" spans="1:8" x14ac:dyDescent="0.3">
      <c r="H95" s="154"/>
    </row>
    <row r="96" spans="1:8" x14ac:dyDescent="0.3">
      <c r="H96" s="154"/>
    </row>
    <row r="97" spans="8:8" x14ac:dyDescent="0.3">
      <c r="H97" s="154"/>
    </row>
    <row r="98" spans="8:8" x14ac:dyDescent="0.3">
      <c r="H98" s="154"/>
    </row>
    <row r="99" spans="8:8" x14ac:dyDescent="0.3">
      <c r="H99" s="154"/>
    </row>
    <row r="100" spans="8:8" x14ac:dyDescent="0.3">
      <c r="H100" s="154"/>
    </row>
    <row r="101" spans="8:8" x14ac:dyDescent="0.3">
      <c r="H101" s="154"/>
    </row>
    <row r="102" spans="8:8" x14ac:dyDescent="0.3">
      <c r="H102" s="154"/>
    </row>
    <row r="103" spans="8:8" x14ac:dyDescent="0.3">
      <c r="H103" s="154"/>
    </row>
    <row r="104" spans="8:8" x14ac:dyDescent="0.3">
      <c r="H104" s="154"/>
    </row>
    <row r="105" spans="8:8" x14ac:dyDescent="0.3">
      <c r="H105" s="154"/>
    </row>
    <row r="106" spans="8:8" x14ac:dyDescent="0.3">
      <c r="H106" s="154"/>
    </row>
    <row r="107" spans="8:8" x14ac:dyDescent="0.3">
      <c r="H107" s="154"/>
    </row>
    <row r="108" spans="8:8" x14ac:dyDescent="0.3">
      <c r="H108" s="154"/>
    </row>
    <row r="109" spans="8:8" x14ac:dyDescent="0.3">
      <c r="H109" s="154"/>
    </row>
    <row r="110" spans="8:8" x14ac:dyDescent="0.3">
      <c r="H110" s="154"/>
    </row>
    <row r="111" spans="8:8" x14ac:dyDescent="0.3">
      <c r="H111" s="154"/>
    </row>
    <row r="112" spans="8:8" x14ac:dyDescent="0.3">
      <c r="H112" s="154"/>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756D8A2B-6549-4B4D-B421-29D161BC439B}"/>
    <hyperlink ref="B7" location="'E. Optional ECB-ECAIs data'!B12" display="1. Additional information on the programme" xr:uid="{183EA47F-5F4C-4369-B6CD-88F639AC9C22}"/>
    <hyperlink ref="B9" location="'E. Optional ECB-ECAIs data'!B73" display="3.  Additional information on the asset distribution" xr:uid="{70C115B6-1FAB-43B8-8793-98B66658BF76}"/>
  </hyperlinks>
  <pageMargins left="0.7" right="0.7" top="0.75" bottom="0.75" header="0.3" footer="0.3"/>
  <pageSetup paperSize="9" scale="20"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74A7B-3CFA-4FD5-8A90-AE0BE9641A9F}">
  <sheetPr>
    <tabColor rgb="FF847A75"/>
  </sheetPr>
  <dimension ref="B1:J43"/>
  <sheetViews>
    <sheetView topLeftCell="A3" zoomScale="80" zoomScaleNormal="80" workbookViewId="0">
      <selection activeCell="D9" sqref="D9"/>
    </sheetView>
  </sheetViews>
  <sheetFormatPr defaultColWidth="9.109375" defaultRowHeight="14.4" x14ac:dyDescent="0.3"/>
  <cols>
    <col min="1" max="1" width="9.109375" style="120"/>
    <col min="2" max="10" width="12.44140625" style="120" customWidth="1"/>
    <col min="11" max="16384" width="9.109375" style="120"/>
  </cols>
  <sheetData>
    <row r="1" spans="2:10" ht="15" thickBot="1" x14ac:dyDescent="0.35"/>
    <row r="2" spans="2:10" x14ac:dyDescent="0.3">
      <c r="B2" s="132"/>
      <c r="C2" s="133"/>
      <c r="D2" s="133"/>
      <c r="E2" s="133"/>
      <c r="F2" s="133"/>
      <c r="G2" s="133"/>
      <c r="H2" s="133"/>
      <c r="I2" s="133"/>
      <c r="J2" s="134"/>
    </row>
    <row r="3" spans="2:10" x14ac:dyDescent="0.3">
      <c r="B3" s="135"/>
      <c r="C3" s="136"/>
      <c r="D3" s="136"/>
      <c r="E3" s="136"/>
      <c r="F3" s="136"/>
      <c r="G3" s="136"/>
      <c r="H3" s="136"/>
      <c r="I3" s="136"/>
      <c r="J3" s="137"/>
    </row>
    <row r="4" spans="2:10" x14ac:dyDescent="0.3">
      <c r="B4" s="135"/>
      <c r="C4" s="136"/>
      <c r="D4" s="136"/>
      <c r="E4" s="136"/>
      <c r="F4" s="136"/>
      <c r="G4" s="136"/>
      <c r="H4" s="136"/>
      <c r="I4" s="136"/>
      <c r="J4" s="137"/>
    </row>
    <row r="5" spans="2:10" ht="31.2" x14ac:dyDescent="0.35">
      <c r="B5" s="135"/>
      <c r="C5" s="136"/>
      <c r="D5" s="136"/>
      <c r="E5" s="138"/>
      <c r="F5" s="139" t="s">
        <v>1371</v>
      </c>
      <c r="G5" s="136"/>
      <c r="H5" s="136"/>
      <c r="I5" s="136"/>
      <c r="J5" s="137"/>
    </row>
    <row r="6" spans="2:10" ht="41.25" customHeight="1" x14ac:dyDescent="0.3">
      <c r="B6" s="135"/>
      <c r="C6" s="136"/>
      <c r="D6" s="140" t="s">
        <v>1372</v>
      </c>
      <c r="E6" s="140"/>
      <c r="F6" s="140"/>
      <c r="G6" s="140"/>
      <c r="H6" s="140"/>
      <c r="I6" s="136"/>
      <c r="J6" s="137"/>
    </row>
    <row r="7" spans="2:10" ht="25.8" x14ac:dyDescent="0.3">
      <c r="B7" s="135"/>
      <c r="C7" s="136"/>
      <c r="D7" s="136"/>
      <c r="E7" s="136"/>
      <c r="F7" s="141" t="s">
        <v>8</v>
      </c>
      <c r="G7" s="136"/>
      <c r="H7" s="136"/>
      <c r="I7" s="136"/>
      <c r="J7" s="137"/>
    </row>
    <row r="8" spans="2:10" ht="25.8" x14ac:dyDescent="0.3">
      <c r="B8" s="135"/>
      <c r="C8" s="136"/>
      <c r="D8" s="136"/>
      <c r="E8" s="136"/>
      <c r="F8" s="141" t="s">
        <v>772</v>
      </c>
      <c r="G8" s="136"/>
      <c r="H8" s="136"/>
      <c r="I8" s="136"/>
      <c r="J8" s="137"/>
    </row>
    <row r="9" spans="2:10" ht="21" x14ac:dyDescent="0.3">
      <c r="B9" s="135"/>
      <c r="C9" s="136"/>
      <c r="D9" s="136"/>
      <c r="E9" s="136"/>
      <c r="F9" s="142" t="s">
        <v>2043</v>
      </c>
      <c r="G9" s="136"/>
      <c r="H9" s="136"/>
      <c r="I9" s="136"/>
      <c r="J9" s="137"/>
    </row>
    <row r="10" spans="2:10" ht="21" x14ac:dyDescent="0.3">
      <c r="B10" s="135"/>
      <c r="C10" s="136"/>
      <c r="D10" s="136"/>
      <c r="E10" s="136"/>
      <c r="F10" s="142" t="s">
        <v>2044</v>
      </c>
      <c r="G10" s="136"/>
      <c r="H10" s="136"/>
      <c r="I10" s="136"/>
      <c r="J10" s="137"/>
    </row>
    <row r="11" spans="2:10" ht="21" x14ac:dyDescent="0.3">
      <c r="B11" s="135"/>
      <c r="C11" s="136"/>
      <c r="D11" s="136"/>
      <c r="E11" s="136"/>
      <c r="F11" s="142"/>
      <c r="G11" s="136"/>
      <c r="H11" s="136"/>
      <c r="I11" s="136"/>
      <c r="J11" s="137"/>
    </row>
    <row r="12" spans="2:10" x14ac:dyDescent="0.3">
      <c r="B12" s="135"/>
      <c r="C12" s="136"/>
      <c r="D12" s="136"/>
      <c r="E12" s="136"/>
      <c r="F12" s="136"/>
      <c r="G12" s="136"/>
      <c r="H12" s="136"/>
      <c r="I12" s="136"/>
      <c r="J12" s="137"/>
    </row>
    <row r="13" spans="2:10" x14ac:dyDescent="0.3">
      <c r="B13" s="135"/>
      <c r="C13" s="136"/>
      <c r="D13" s="136"/>
      <c r="E13" s="136"/>
      <c r="F13" s="136"/>
      <c r="G13" s="136"/>
      <c r="H13" s="136"/>
      <c r="I13" s="136"/>
      <c r="J13" s="137"/>
    </row>
    <row r="14" spans="2:10" x14ac:dyDescent="0.3">
      <c r="B14" s="135"/>
      <c r="C14" s="136"/>
      <c r="D14" s="136"/>
      <c r="E14" s="136"/>
      <c r="F14" s="136"/>
      <c r="G14" s="136"/>
      <c r="H14" s="136"/>
      <c r="I14" s="136"/>
      <c r="J14" s="137"/>
    </row>
    <row r="15" spans="2:10" x14ac:dyDescent="0.3">
      <c r="B15" s="135"/>
      <c r="C15" s="136"/>
      <c r="D15" s="136"/>
      <c r="E15" s="136"/>
      <c r="F15" s="136"/>
      <c r="G15" s="136"/>
      <c r="H15" s="136"/>
      <c r="I15" s="136"/>
      <c r="J15" s="137"/>
    </row>
    <row r="16" spans="2:10" x14ac:dyDescent="0.3">
      <c r="B16" s="135"/>
      <c r="C16" s="136"/>
      <c r="D16" s="136"/>
      <c r="E16" s="136"/>
      <c r="F16" s="136"/>
      <c r="G16" s="136"/>
      <c r="H16" s="136"/>
      <c r="I16" s="136"/>
      <c r="J16" s="137"/>
    </row>
    <row r="17" spans="2:10" x14ac:dyDescent="0.3">
      <c r="B17" s="135"/>
      <c r="C17" s="136"/>
      <c r="D17" s="136"/>
      <c r="E17" s="136"/>
      <c r="F17" s="136"/>
      <c r="G17" s="136"/>
      <c r="H17" s="136"/>
      <c r="I17" s="136"/>
      <c r="J17" s="137"/>
    </row>
    <row r="18" spans="2:10" x14ac:dyDescent="0.3">
      <c r="B18" s="135"/>
      <c r="C18" s="136"/>
      <c r="D18" s="136"/>
      <c r="E18" s="136"/>
      <c r="F18" s="136"/>
      <c r="G18" s="136"/>
      <c r="H18" s="136"/>
      <c r="I18" s="136"/>
      <c r="J18" s="137"/>
    </row>
    <row r="19" spans="2:10" x14ac:dyDescent="0.3">
      <c r="B19" s="135"/>
      <c r="C19" s="136"/>
      <c r="D19" s="136"/>
      <c r="E19" s="136"/>
      <c r="F19" s="136"/>
      <c r="G19" s="136"/>
      <c r="H19" s="136"/>
      <c r="I19" s="136"/>
      <c r="J19" s="137"/>
    </row>
    <row r="20" spans="2:10" x14ac:dyDescent="0.3">
      <c r="B20" s="135"/>
      <c r="C20" s="136"/>
      <c r="D20" s="136"/>
      <c r="E20" s="136"/>
      <c r="F20" s="136"/>
      <c r="G20" s="136"/>
      <c r="H20" s="136"/>
      <c r="I20" s="136"/>
      <c r="J20" s="137"/>
    </row>
    <row r="21" spans="2:10" x14ac:dyDescent="0.3">
      <c r="B21" s="135"/>
      <c r="C21" s="136"/>
      <c r="D21" s="136"/>
      <c r="E21" s="136"/>
      <c r="F21" s="136"/>
      <c r="G21" s="136"/>
      <c r="H21" s="136"/>
      <c r="I21" s="136"/>
      <c r="J21" s="137"/>
    </row>
    <row r="22" spans="2:10" x14ac:dyDescent="0.3">
      <c r="B22" s="135"/>
      <c r="C22" s="136"/>
      <c r="D22" s="136"/>
      <c r="E22" s="136"/>
      <c r="F22" s="143" t="s">
        <v>1373</v>
      </c>
      <c r="G22" s="136"/>
      <c r="H22" s="136"/>
      <c r="I22" s="136"/>
      <c r="J22" s="137"/>
    </row>
    <row r="23" spans="2:10" x14ac:dyDescent="0.3">
      <c r="B23" s="135"/>
      <c r="C23" s="136"/>
      <c r="D23" s="136"/>
      <c r="E23" s="136"/>
      <c r="F23" s="144"/>
      <c r="G23" s="136"/>
      <c r="H23" s="136"/>
      <c r="I23" s="136"/>
      <c r="J23" s="137"/>
    </row>
    <row r="24" spans="2:10" x14ac:dyDescent="0.3">
      <c r="B24" s="135"/>
      <c r="C24" s="136"/>
      <c r="D24" s="145" t="s">
        <v>1374</v>
      </c>
      <c r="E24" s="146" t="s">
        <v>1375</v>
      </c>
      <c r="F24" s="146"/>
      <c r="G24" s="146"/>
      <c r="H24" s="146"/>
      <c r="I24" s="136"/>
      <c r="J24" s="137"/>
    </row>
    <row r="25" spans="2:10" x14ac:dyDescent="0.3">
      <c r="B25" s="135"/>
      <c r="C25" s="136"/>
      <c r="D25" s="136"/>
      <c r="H25" s="136"/>
      <c r="I25" s="136"/>
      <c r="J25" s="137"/>
    </row>
    <row r="26" spans="2:10" x14ac:dyDescent="0.3">
      <c r="B26" s="135"/>
      <c r="C26" s="136"/>
      <c r="D26" s="145" t="s">
        <v>1376</v>
      </c>
      <c r="E26" s="146"/>
      <c r="F26" s="146"/>
      <c r="G26" s="146"/>
      <c r="H26" s="146"/>
      <c r="I26" s="136"/>
      <c r="J26" s="137"/>
    </row>
    <row r="27" spans="2:10" x14ac:dyDescent="0.3">
      <c r="B27" s="135"/>
      <c r="C27" s="136"/>
      <c r="D27" s="147"/>
      <c r="E27" s="147"/>
      <c r="F27" s="147"/>
      <c r="G27" s="147"/>
      <c r="H27" s="147"/>
      <c r="I27" s="136"/>
      <c r="J27" s="137"/>
    </row>
    <row r="28" spans="2:10" x14ac:dyDescent="0.3">
      <c r="B28" s="135"/>
      <c r="C28" s="136"/>
      <c r="D28" s="145" t="s">
        <v>1377</v>
      </c>
      <c r="E28" s="146" t="s">
        <v>1375</v>
      </c>
      <c r="F28" s="146"/>
      <c r="G28" s="146"/>
      <c r="H28" s="146"/>
      <c r="I28" s="136"/>
      <c r="J28" s="137"/>
    </row>
    <row r="29" spans="2:10" x14ac:dyDescent="0.3">
      <c r="B29" s="135"/>
      <c r="C29" s="136"/>
      <c r="D29" s="147"/>
      <c r="E29" s="147"/>
      <c r="F29" s="147"/>
      <c r="G29" s="147"/>
      <c r="H29" s="147"/>
      <c r="I29" s="136"/>
      <c r="J29" s="137"/>
    </row>
    <row r="30" spans="2:10" x14ac:dyDescent="0.3">
      <c r="B30" s="135"/>
      <c r="C30" s="136"/>
      <c r="D30" s="145" t="s">
        <v>1378</v>
      </c>
      <c r="E30" s="146" t="s">
        <v>1375</v>
      </c>
      <c r="F30" s="146"/>
      <c r="G30" s="146"/>
      <c r="H30" s="146"/>
      <c r="I30" s="136"/>
      <c r="J30" s="137"/>
    </row>
    <row r="31" spans="2:10" x14ac:dyDescent="0.3">
      <c r="B31" s="135"/>
      <c r="C31" s="136"/>
      <c r="D31" s="147"/>
      <c r="E31" s="147"/>
      <c r="F31" s="147"/>
      <c r="G31" s="147"/>
      <c r="H31" s="147"/>
      <c r="I31" s="136"/>
      <c r="J31" s="137"/>
    </row>
    <row r="32" spans="2:10" x14ac:dyDescent="0.3">
      <c r="B32" s="135"/>
      <c r="C32" s="136"/>
      <c r="D32" s="145" t="s">
        <v>1379</v>
      </c>
      <c r="E32" s="146" t="s">
        <v>1375</v>
      </c>
      <c r="F32" s="146"/>
      <c r="G32" s="146"/>
      <c r="H32" s="146"/>
      <c r="I32" s="136"/>
      <c r="J32" s="137"/>
    </row>
    <row r="33" spans="2:10" x14ac:dyDescent="0.3">
      <c r="B33" s="135"/>
      <c r="C33" s="136"/>
      <c r="I33" s="136"/>
      <c r="J33" s="137"/>
    </row>
    <row r="34" spans="2:10" x14ac:dyDescent="0.3">
      <c r="B34" s="135"/>
      <c r="C34" s="136"/>
      <c r="D34" s="145" t="s">
        <v>1380</v>
      </c>
      <c r="E34" s="146" t="s">
        <v>1375</v>
      </c>
      <c r="F34" s="146"/>
      <c r="G34" s="146"/>
      <c r="H34" s="146"/>
      <c r="I34" s="136"/>
      <c r="J34" s="137"/>
    </row>
    <row r="35" spans="2:10" x14ac:dyDescent="0.3">
      <c r="B35" s="135"/>
      <c r="C35" s="136"/>
      <c r="D35" s="136"/>
      <c r="E35" s="136"/>
      <c r="F35" s="136"/>
      <c r="G35" s="136"/>
      <c r="H35" s="136"/>
      <c r="I35" s="136"/>
      <c r="J35" s="137"/>
    </row>
    <row r="36" spans="2:10" x14ac:dyDescent="0.3">
      <c r="B36" s="135"/>
      <c r="C36" s="136"/>
      <c r="D36" s="148" t="s">
        <v>1381</v>
      </c>
      <c r="E36" s="149"/>
      <c r="F36" s="149"/>
      <c r="G36" s="149"/>
      <c r="H36" s="149"/>
      <c r="I36" s="136"/>
      <c r="J36" s="137"/>
    </row>
    <row r="37" spans="2:10" x14ac:dyDescent="0.3">
      <c r="B37" s="135"/>
      <c r="C37" s="136"/>
      <c r="D37" s="136"/>
      <c r="E37" s="136"/>
      <c r="F37" s="144"/>
      <c r="G37" s="136"/>
      <c r="H37" s="136"/>
      <c r="I37" s="136"/>
      <c r="J37" s="137"/>
    </row>
    <row r="38" spans="2:10" x14ac:dyDescent="0.3">
      <c r="B38" s="135"/>
      <c r="C38" s="136"/>
      <c r="D38" s="148" t="s">
        <v>1382</v>
      </c>
      <c r="E38" s="149"/>
      <c r="F38" s="149"/>
      <c r="G38" s="149"/>
      <c r="H38" s="149"/>
      <c r="I38" s="136"/>
      <c r="J38" s="137"/>
    </row>
    <row r="39" spans="2:10" x14ac:dyDescent="0.3">
      <c r="B39" s="135"/>
      <c r="C39" s="136"/>
      <c r="I39" s="136"/>
      <c r="J39" s="137"/>
    </row>
    <row r="40" spans="2:10" x14ac:dyDescent="0.3">
      <c r="B40" s="135"/>
      <c r="C40" s="136"/>
      <c r="D40" s="148" t="s">
        <v>1383</v>
      </c>
      <c r="E40" s="149" t="s">
        <v>1375</v>
      </c>
      <c r="F40" s="149"/>
      <c r="G40" s="149"/>
      <c r="H40" s="149"/>
      <c r="I40" s="136"/>
      <c r="J40" s="137"/>
    </row>
    <row r="41" spans="2:10" x14ac:dyDescent="0.3">
      <c r="B41" s="135"/>
      <c r="C41" s="136"/>
      <c r="D41" s="136"/>
      <c r="E41" s="147"/>
      <c r="F41" s="147"/>
      <c r="G41" s="147"/>
      <c r="H41" s="147"/>
      <c r="I41" s="136"/>
      <c r="J41" s="137"/>
    </row>
    <row r="42" spans="2:10" x14ac:dyDescent="0.3">
      <c r="B42" s="135"/>
      <c r="C42" s="136"/>
      <c r="D42" s="148" t="s">
        <v>1384</v>
      </c>
      <c r="E42" s="149"/>
      <c r="F42" s="149"/>
      <c r="G42" s="149"/>
      <c r="H42" s="149"/>
      <c r="I42" s="136"/>
      <c r="J42" s="137"/>
    </row>
    <row r="43" spans="2:10" ht="15" thickBot="1" x14ac:dyDescent="0.35">
      <c r="B43" s="150"/>
      <c r="C43" s="151"/>
      <c r="D43" s="151"/>
      <c r="E43" s="151"/>
      <c r="F43" s="151"/>
      <c r="G43" s="151"/>
      <c r="H43" s="151"/>
      <c r="I43" s="151"/>
      <c r="J43" s="152"/>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71364723-6EBD-4520-AF0A-DF41224A3488}"/>
    <hyperlink ref="D26:H26" location="'B1. HTT Mortgage Assets'!A1" display="Worksheet B1: HTT Mortgage Assets" xr:uid="{CEBCB6EC-573C-49A6-A03F-8E9D91594107}"/>
    <hyperlink ref="D28:H28" location="'B2. HTT Public Sector Assets'!A1" display="Worksheet C: HTT Public Sector Assets" xr:uid="{C1122FEF-46AB-4A92-9E40-15A7004D85E1}"/>
    <hyperlink ref="D32:H32" location="'C. HTT Harmonised Glossary'!A1" display="Worksheet C: HTT Harmonised Glossary" xr:uid="{FDA4B77B-3A02-4A24-A6C8-8A3D062A6D1D}"/>
    <hyperlink ref="D30:H30" location="'B3. HTT Shipping Assets'!A1" display="Worksheet B3: HTT Shipping Assets" xr:uid="{26F0E13E-AB6C-45D4-8D68-83D17C12E810}"/>
    <hyperlink ref="D34:H34" location="Disclaimer!A1" display="Disclaimer" xr:uid="{CFF5DCD8-7E12-4B9A-B4D5-115CD9A3EFB3}"/>
    <hyperlink ref="D40:H40" location="'F1. Sustainable M data'!A1" display="Worksheet F1: Sustainable M data" xr:uid="{D6DB25D2-6405-4CB4-9C4C-68937696DD31}"/>
    <hyperlink ref="D42:H42" location="'G1. Crisis M Payment Holidays'!A1" display="Worksheet G1. Crisis M Payment Holidays" xr:uid="{CB9738BF-0410-4245-9B4A-CAD7CBD0809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F03A6-3B80-451B-B50F-DE481FA1860F}">
  <sheetPr>
    <tabColor theme="9" tint="-0.249977111117893"/>
  </sheetPr>
  <dimension ref="A1:G413"/>
  <sheetViews>
    <sheetView topLeftCell="A237" zoomScale="70" zoomScaleNormal="70" workbookViewId="0">
      <selection activeCell="A330" sqref="A330:XFD365"/>
    </sheetView>
  </sheetViews>
  <sheetFormatPr defaultRowHeight="14.4" outlineLevelRow="1" x14ac:dyDescent="0.3"/>
  <cols>
    <col min="1" max="1" width="13.33203125" style="161" customWidth="1"/>
    <col min="2" max="2" width="60.6640625" style="161" customWidth="1"/>
    <col min="3" max="3" width="40.6640625" style="161" customWidth="1"/>
    <col min="4" max="4" width="35.109375" style="161" bestFit="1" customWidth="1"/>
    <col min="5" max="5" width="6.6640625" style="161" customWidth="1"/>
    <col min="6" max="6" width="41.6640625" style="161" customWidth="1"/>
    <col min="7" max="7" width="41.6640625" style="154" customWidth="1"/>
    <col min="8" max="16384" width="8.88671875" style="156"/>
  </cols>
  <sheetData>
    <row r="1" spans="1:7" ht="31.2" x14ac:dyDescent="0.3">
      <c r="A1" s="153" t="s">
        <v>1385</v>
      </c>
      <c r="B1" s="153"/>
      <c r="C1" s="154"/>
      <c r="D1" s="154"/>
      <c r="E1" s="154"/>
      <c r="F1" s="155" t="s">
        <v>1386</v>
      </c>
    </row>
    <row r="2" spans="1:7" thickBot="1" x14ac:dyDescent="0.35">
      <c r="A2" s="154"/>
      <c r="B2" s="157"/>
      <c r="C2" s="157"/>
      <c r="D2" s="154"/>
      <c r="E2" s="154"/>
      <c r="F2" s="154"/>
    </row>
    <row r="3" spans="1:7" ht="18.600000000000001" thickBot="1" x14ac:dyDescent="0.35">
      <c r="A3" s="158"/>
      <c r="B3" s="159" t="s">
        <v>0</v>
      </c>
      <c r="C3" s="160" t="s">
        <v>1</v>
      </c>
      <c r="D3" s="158"/>
      <c r="E3" s="158"/>
      <c r="F3" s="154"/>
      <c r="G3" s="158"/>
    </row>
    <row r="4" spans="1:7" ht="15" thickBot="1" x14ac:dyDescent="0.35"/>
    <row r="5" spans="1:7" ht="18" x14ac:dyDescent="0.3">
      <c r="A5" s="162"/>
      <c r="B5" s="163" t="s">
        <v>2</v>
      </c>
      <c r="C5" s="162"/>
      <c r="E5" s="164"/>
      <c r="F5" s="164"/>
    </row>
    <row r="6" spans="1:7" x14ac:dyDescent="0.3">
      <c r="B6" s="165" t="s">
        <v>3</v>
      </c>
      <c r="C6" s="164"/>
      <c r="D6" s="164"/>
    </row>
    <row r="7" spans="1:7" x14ac:dyDescent="0.3">
      <c r="B7" s="166" t="s">
        <v>1387</v>
      </c>
      <c r="C7" s="164"/>
      <c r="D7" s="164"/>
    </row>
    <row r="8" spans="1:7" x14ac:dyDescent="0.3">
      <c r="B8" s="166" t="s">
        <v>4</v>
      </c>
      <c r="C8" s="164"/>
      <c r="D8" s="164"/>
      <c r="F8" s="161" t="s">
        <v>1388</v>
      </c>
    </row>
    <row r="9" spans="1:7" x14ac:dyDescent="0.3">
      <c r="B9" s="165" t="s">
        <v>1389</v>
      </c>
    </row>
    <row r="10" spans="1:7" x14ac:dyDescent="0.3">
      <c r="B10" s="165" t="s">
        <v>337</v>
      </c>
    </row>
    <row r="11" spans="1:7" ht="15" thickBot="1" x14ac:dyDescent="0.35">
      <c r="B11" s="167" t="s">
        <v>348</v>
      </c>
    </row>
    <row r="12" spans="1:7" x14ac:dyDescent="0.3">
      <c r="B12" s="168"/>
    </row>
    <row r="13" spans="1:7" ht="36" x14ac:dyDescent="0.3">
      <c r="A13" s="169" t="s">
        <v>5</v>
      </c>
      <c r="B13" s="169" t="s">
        <v>3</v>
      </c>
      <c r="C13" s="170"/>
      <c r="D13" s="170"/>
      <c r="E13" s="170"/>
      <c r="F13" s="170"/>
      <c r="G13" s="171"/>
    </row>
    <row r="14" spans="1:7" x14ac:dyDescent="0.3">
      <c r="A14" s="161" t="s">
        <v>6</v>
      </c>
      <c r="B14" s="172" t="s">
        <v>7</v>
      </c>
      <c r="C14" s="161" t="s">
        <v>8</v>
      </c>
      <c r="E14" s="164"/>
      <c r="F14" s="164"/>
    </row>
    <row r="15" spans="1:7" x14ac:dyDescent="0.3">
      <c r="A15" s="161" t="s">
        <v>9</v>
      </c>
      <c r="B15" s="172" t="s">
        <v>10</v>
      </c>
      <c r="C15" s="161" t="s">
        <v>11</v>
      </c>
      <c r="E15" s="164"/>
      <c r="F15" s="164"/>
    </row>
    <row r="16" spans="1:7" ht="28.8" x14ac:dyDescent="0.3">
      <c r="A16" s="161" t="s">
        <v>12</v>
      </c>
      <c r="B16" s="172" t="s">
        <v>13</v>
      </c>
      <c r="C16" s="161" t="s">
        <v>14</v>
      </c>
      <c r="E16" s="164"/>
      <c r="F16" s="164"/>
    </row>
    <row r="17" spans="1:7" x14ac:dyDescent="0.3">
      <c r="A17" s="161" t="s">
        <v>15</v>
      </c>
      <c r="B17" s="172" t="s">
        <v>16</v>
      </c>
      <c r="C17" s="173">
        <v>45291</v>
      </c>
      <c r="E17" s="164"/>
      <c r="F17" s="164"/>
    </row>
    <row r="18" spans="1:7" x14ac:dyDescent="0.3">
      <c r="A18" s="161" t="s">
        <v>17</v>
      </c>
      <c r="B18" s="174" t="s">
        <v>1390</v>
      </c>
      <c r="E18" s="164"/>
      <c r="F18" s="164"/>
    </row>
    <row r="19" spans="1:7" x14ac:dyDescent="0.3">
      <c r="A19" s="161" t="s">
        <v>18</v>
      </c>
      <c r="B19" s="174" t="s">
        <v>1391</v>
      </c>
      <c r="E19" s="164"/>
      <c r="F19" s="164"/>
    </row>
    <row r="20" spans="1:7" x14ac:dyDescent="0.3">
      <c r="A20" s="161" t="s">
        <v>19</v>
      </c>
      <c r="B20" s="174"/>
      <c r="E20" s="164"/>
      <c r="F20" s="164"/>
    </row>
    <row r="21" spans="1:7" x14ac:dyDescent="0.3">
      <c r="A21" s="161" t="s">
        <v>20</v>
      </c>
      <c r="B21" s="174"/>
      <c r="E21" s="164"/>
      <c r="F21" s="164"/>
    </row>
    <row r="22" spans="1:7" x14ac:dyDescent="0.3">
      <c r="A22" s="161" t="s">
        <v>21</v>
      </c>
      <c r="B22" s="174"/>
      <c r="E22" s="164"/>
      <c r="F22" s="164"/>
    </row>
    <row r="23" spans="1:7" x14ac:dyDescent="0.3">
      <c r="A23" s="161" t="s">
        <v>22</v>
      </c>
      <c r="B23" s="174"/>
      <c r="E23" s="164"/>
      <c r="F23" s="164"/>
    </row>
    <row r="24" spans="1:7" x14ac:dyDescent="0.3">
      <c r="A24" s="161" t="s">
        <v>23</v>
      </c>
      <c r="B24" s="174"/>
      <c r="E24" s="164"/>
      <c r="F24" s="164"/>
    </row>
    <row r="25" spans="1:7" x14ac:dyDescent="0.3">
      <c r="A25" s="161" t="s">
        <v>24</v>
      </c>
      <c r="B25" s="174"/>
      <c r="E25" s="164"/>
      <c r="F25" s="164"/>
    </row>
    <row r="26" spans="1:7" ht="18" x14ac:dyDescent="0.3">
      <c r="A26" s="170"/>
      <c r="B26" s="169" t="s">
        <v>1387</v>
      </c>
      <c r="C26" s="170"/>
      <c r="D26" s="170"/>
      <c r="E26" s="170"/>
      <c r="F26" s="170"/>
      <c r="G26" s="171"/>
    </row>
    <row r="27" spans="1:7" x14ac:dyDescent="0.3">
      <c r="A27" s="161" t="s">
        <v>25</v>
      </c>
      <c r="B27" s="175" t="s">
        <v>1392</v>
      </c>
      <c r="C27" s="161" t="s">
        <v>26</v>
      </c>
      <c r="D27" s="176"/>
      <c r="E27" s="176"/>
      <c r="F27" s="176"/>
    </row>
    <row r="28" spans="1:7" x14ac:dyDescent="0.3">
      <c r="A28" s="161" t="s">
        <v>27</v>
      </c>
      <c r="B28" s="177" t="s">
        <v>1393</v>
      </c>
      <c r="C28" s="161" t="s">
        <v>26</v>
      </c>
      <c r="D28" s="176"/>
      <c r="E28" s="176"/>
      <c r="F28" s="176"/>
    </row>
    <row r="29" spans="1:7" x14ac:dyDescent="0.3">
      <c r="A29" s="161" t="s">
        <v>28</v>
      </c>
      <c r="B29" s="175" t="s">
        <v>29</v>
      </c>
      <c r="C29" s="161" t="s">
        <v>26</v>
      </c>
      <c r="E29" s="176"/>
      <c r="F29" s="176"/>
    </row>
    <row r="30" spans="1:7" x14ac:dyDescent="0.3">
      <c r="A30" s="161" t="s">
        <v>30</v>
      </c>
      <c r="B30" s="175" t="s">
        <v>31</v>
      </c>
      <c r="C30" s="161" t="s">
        <v>26</v>
      </c>
      <c r="E30" s="176"/>
      <c r="F30" s="176"/>
    </row>
    <row r="31" spans="1:7" x14ac:dyDescent="0.3">
      <c r="A31" s="161" t="s">
        <v>32</v>
      </c>
      <c r="B31" s="175"/>
      <c r="E31" s="176"/>
      <c r="F31" s="176"/>
    </row>
    <row r="32" spans="1:7" x14ac:dyDescent="0.3">
      <c r="A32" s="161" t="s">
        <v>33</v>
      </c>
      <c r="B32" s="175"/>
      <c r="E32" s="176"/>
      <c r="F32" s="176"/>
    </row>
    <row r="33" spans="1:7" x14ac:dyDescent="0.3">
      <c r="A33" s="161" t="s">
        <v>34</v>
      </c>
      <c r="B33" s="175"/>
      <c r="E33" s="176"/>
      <c r="F33" s="176"/>
    </row>
    <row r="34" spans="1:7" x14ac:dyDescent="0.3">
      <c r="A34" s="161" t="s">
        <v>35</v>
      </c>
      <c r="B34" s="175"/>
      <c r="E34" s="176"/>
      <c r="F34" s="176"/>
    </row>
    <row r="35" spans="1:7" x14ac:dyDescent="0.3">
      <c r="A35" s="161" t="s">
        <v>1394</v>
      </c>
      <c r="B35" s="178"/>
      <c r="E35" s="176"/>
      <c r="F35" s="176"/>
    </row>
    <row r="36" spans="1:7" ht="18" x14ac:dyDescent="0.3">
      <c r="A36" s="169"/>
      <c r="B36" s="169" t="s">
        <v>4</v>
      </c>
      <c r="C36" s="169"/>
      <c r="D36" s="170"/>
      <c r="E36" s="170"/>
      <c r="F36" s="170"/>
      <c r="G36" s="171"/>
    </row>
    <row r="37" spans="1:7" x14ac:dyDescent="0.3">
      <c r="A37" s="179"/>
      <c r="B37" s="180" t="s">
        <v>36</v>
      </c>
      <c r="C37" s="179" t="s">
        <v>55</v>
      </c>
      <c r="D37" s="181"/>
      <c r="E37" s="181"/>
      <c r="F37" s="181"/>
      <c r="G37" s="182"/>
    </row>
    <row r="38" spans="1:7" x14ac:dyDescent="0.3">
      <c r="A38" s="161" t="s">
        <v>37</v>
      </c>
      <c r="B38" s="176" t="s">
        <v>1395</v>
      </c>
      <c r="C38" s="183">
        <f>C58</f>
        <v>3786.27411957001</v>
      </c>
      <c r="F38" s="176"/>
    </row>
    <row r="39" spans="1:7" x14ac:dyDescent="0.3">
      <c r="A39" s="161" t="s">
        <v>38</v>
      </c>
      <c r="B39" s="176" t="s">
        <v>39</v>
      </c>
      <c r="C39" s="183">
        <v>2750</v>
      </c>
      <c r="F39" s="176"/>
    </row>
    <row r="40" spans="1:7" x14ac:dyDescent="0.3">
      <c r="A40" s="161" t="s">
        <v>40</v>
      </c>
      <c r="B40" s="184" t="s">
        <v>41</v>
      </c>
      <c r="C40" s="183">
        <v>3374.5011839284998</v>
      </c>
      <c r="F40" s="176"/>
    </row>
    <row r="41" spans="1:7" x14ac:dyDescent="0.3">
      <c r="A41" s="161" t="s">
        <v>42</v>
      </c>
      <c r="B41" s="184" t="s">
        <v>43</v>
      </c>
      <c r="C41" s="183">
        <v>2717.9668124999998</v>
      </c>
      <c r="F41" s="176"/>
    </row>
    <row r="42" spans="1:7" x14ac:dyDescent="0.3">
      <c r="A42" s="161" t="s">
        <v>44</v>
      </c>
      <c r="B42" s="184"/>
      <c r="C42" s="185"/>
      <c r="F42" s="176"/>
    </row>
    <row r="43" spans="1:7" x14ac:dyDescent="0.3">
      <c r="A43" s="186" t="s">
        <v>1396</v>
      </c>
      <c r="B43" s="176"/>
      <c r="F43" s="176"/>
    </row>
    <row r="44" spans="1:7" x14ac:dyDescent="0.3">
      <c r="A44" s="179"/>
      <c r="B44" s="179" t="s">
        <v>1397</v>
      </c>
      <c r="C44" s="179" t="s">
        <v>1398</v>
      </c>
      <c r="D44" s="179" t="s">
        <v>45</v>
      </c>
      <c r="E44" s="179"/>
      <c r="F44" s="179" t="s">
        <v>46</v>
      </c>
      <c r="G44" s="179" t="s">
        <v>47</v>
      </c>
    </row>
    <row r="45" spans="1:7" x14ac:dyDescent="0.3">
      <c r="A45" s="161" t="s">
        <v>48</v>
      </c>
      <c r="B45" s="176" t="s">
        <v>49</v>
      </c>
      <c r="C45" s="187">
        <v>0.05</v>
      </c>
      <c r="D45" s="187">
        <f>IF(OR(C38="[For completion]",C39="[For completion]"),"Please complete G.3.1.1 and G.3.1.2",(C38/C39-1-MAX(C45,F45)))</f>
        <v>0.32682695257091271</v>
      </c>
      <c r="E45" s="187"/>
      <c r="F45" s="187">
        <v>0.05</v>
      </c>
      <c r="G45" s="161" t="s">
        <v>50</v>
      </c>
    </row>
    <row r="46" spans="1:7" x14ac:dyDescent="0.3">
      <c r="A46" s="161" t="s">
        <v>51</v>
      </c>
      <c r="B46" s="174" t="s">
        <v>1399</v>
      </c>
      <c r="C46" s="187"/>
      <c r="D46" s="187">
        <v>0.20329033336065699</v>
      </c>
      <c r="E46" s="187"/>
      <c r="F46" s="187"/>
      <c r="G46" s="188"/>
    </row>
    <row r="47" spans="1:7" x14ac:dyDescent="0.3">
      <c r="A47" s="161" t="s">
        <v>52</v>
      </c>
      <c r="B47" s="174" t="s">
        <v>1400</v>
      </c>
      <c r="C47" s="187"/>
      <c r="D47" s="187">
        <v>0.24155349079653099</v>
      </c>
      <c r="E47" s="187"/>
      <c r="F47" s="187"/>
      <c r="G47" s="188"/>
    </row>
    <row r="48" spans="1:7" x14ac:dyDescent="0.3">
      <c r="A48" s="161" t="s">
        <v>53</v>
      </c>
      <c r="B48" s="174"/>
      <c r="C48" s="188"/>
      <c r="D48" s="188"/>
      <c r="E48" s="188"/>
      <c r="F48" s="188"/>
      <c r="G48" s="188"/>
    </row>
    <row r="49" spans="1:7" x14ac:dyDescent="0.3">
      <c r="A49" s="161" t="s">
        <v>54</v>
      </c>
      <c r="B49" s="174"/>
      <c r="C49" s="188"/>
      <c r="D49" s="188"/>
      <c r="E49" s="188"/>
      <c r="F49" s="188"/>
      <c r="G49" s="188"/>
    </row>
    <row r="50" spans="1:7" x14ac:dyDescent="0.3">
      <c r="A50" s="161" t="s">
        <v>1401</v>
      </c>
      <c r="B50" s="174"/>
      <c r="C50" s="188"/>
      <c r="D50" s="188"/>
      <c r="E50" s="188"/>
      <c r="F50" s="188"/>
      <c r="G50" s="188"/>
    </row>
    <row r="51" spans="1:7" x14ac:dyDescent="0.3">
      <c r="A51" s="161" t="s">
        <v>1402</v>
      </c>
      <c r="B51" s="174"/>
      <c r="C51" s="188"/>
      <c r="D51" s="188"/>
      <c r="E51" s="188"/>
      <c r="F51" s="188"/>
      <c r="G51" s="188"/>
    </row>
    <row r="52" spans="1:7" x14ac:dyDescent="0.3">
      <c r="A52" s="179"/>
      <c r="B52" s="180" t="s">
        <v>1403</v>
      </c>
      <c r="C52" s="179" t="s">
        <v>55</v>
      </c>
      <c r="D52" s="179"/>
      <c r="E52" s="181"/>
      <c r="F52" s="182" t="s">
        <v>287</v>
      </c>
      <c r="G52" s="182"/>
    </row>
    <row r="53" spans="1:7" x14ac:dyDescent="0.3">
      <c r="A53" s="161" t="s">
        <v>56</v>
      </c>
      <c r="B53" s="176" t="s">
        <v>57</v>
      </c>
      <c r="C53" s="183">
        <v>3606.7510710200099</v>
      </c>
      <c r="E53" s="189"/>
      <c r="F53" s="187">
        <v>0.95258582900215705</v>
      </c>
      <c r="G53" s="190"/>
    </row>
    <row r="54" spans="1:7" x14ac:dyDescent="0.3">
      <c r="A54" s="161" t="s">
        <v>58</v>
      </c>
      <c r="B54" s="176" t="s">
        <v>59</v>
      </c>
      <c r="C54" s="183" t="s">
        <v>60</v>
      </c>
      <c r="E54" s="189"/>
      <c r="F54" s="187" t="s">
        <v>60</v>
      </c>
      <c r="G54" s="190"/>
    </row>
    <row r="55" spans="1:7" x14ac:dyDescent="0.3">
      <c r="A55" s="161" t="s">
        <v>61</v>
      </c>
      <c r="B55" s="176" t="s">
        <v>62</v>
      </c>
      <c r="C55" s="183" t="s">
        <v>60</v>
      </c>
      <c r="E55" s="189"/>
      <c r="F55" s="187" t="s">
        <v>60</v>
      </c>
      <c r="G55" s="190"/>
    </row>
    <row r="56" spans="1:7" x14ac:dyDescent="0.3">
      <c r="A56" s="161" t="s">
        <v>63</v>
      </c>
      <c r="B56" s="176" t="s">
        <v>64</v>
      </c>
      <c r="C56" s="183">
        <v>20</v>
      </c>
      <c r="E56" s="189"/>
      <c r="F56" s="187">
        <v>5.2822377272227997E-3</v>
      </c>
      <c r="G56" s="190"/>
    </row>
    <row r="57" spans="1:7" x14ac:dyDescent="0.3">
      <c r="A57" s="161" t="s">
        <v>65</v>
      </c>
      <c r="B57" s="161" t="s">
        <v>66</v>
      </c>
      <c r="C57" s="183">
        <v>159.52304855</v>
      </c>
      <c r="E57" s="189"/>
      <c r="F57" s="187">
        <v>4.2131933270620203E-2</v>
      </c>
      <c r="G57" s="190"/>
    </row>
    <row r="58" spans="1:7" x14ac:dyDescent="0.3">
      <c r="A58" s="161" t="s">
        <v>67</v>
      </c>
      <c r="B58" s="191" t="s">
        <v>68</v>
      </c>
      <c r="C58" s="192">
        <f>SUM(C53:C57)</f>
        <v>3786.27411957001</v>
      </c>
      <c r="D58" s="189"/>
      <c r="E58" s="189"/>
      <c r="F58" s="193">
        <f>SUM(F53:F57)</f>
        <v>1</v>
      </c>
      <c r="G58" s="190"/>
    </row>
    <row r="59" spans="1:7" x14ac:dyDescent="0.3">
      <c r="A59" s="161" t="s">
        <v>69</v>
      </c>
      <c r="B59" s="194" t="s">
        <v>174</v>
      </c>
      <c r="C59" s="185"/>
      <c r="E59" s="189"/>
      <c r="F59" s="195" t="str">
        <f t="shared" ref="F59:F64" si="0">IF($D$58=0,"",IF(C59="[for completion]","",C59/$D$58))</f>
        <v/>
      </c>
      <c r="G59" s="190"/>
    </row>
    <row r="60" spans="1:7" x14ac:dyDescent="0.3">
      <c r="A60" s="161" t="s">
        <v>70</v>
      </c>
      <c r="B60" s="194" t="s">
        <v>174</v>
      </c>
      <c r="C60" s="185"/>
      <c r="E60" s="189"/>
      <c r="F60" s="195" t="str">
        <f t="shared" si="0"/>
        <v/>
      </c>
      <c r="G60" s="190"/>
    </row>
    <row r="61" spans="1:7" x14ac:dyDescent="0.3">
      <c r="A61" s="161" t="s">
        <v>71</v>
      </c>
      <c r="B61" s="194" t="s">
        <v>174</v>
      </c>
      <c r="C61" s="185"/>
      <c r="E61" s="189"/>
      <c r="F61" s="195" t="str">
        <f t="shared" si="0"/>
        <v/>
      </c>
      <c r="G61" s="190"/>
    </row>
    <row r="62" spans="1:7" x14ac:dyDescent="0.3">
      <c r="A62" s="161" t="s">
        <v>72</v>
      </c>
      <c r="B62" s="194" t="s">
        <v>174</v>
      </c>
      <c r="C62" s="185"/>
      <c r="E62" s="189"/>
      <c r="F62" s="195" t="str">
        <f t="shared" si="0"/>
        <v/>
      </c>
      <c r="G62" s="190"/>
    </row>
    <row r="63" spans="1:7" x14ac:dyDescent="0.3">
      <c r="A63" s="161" t="s">
        <v>73</v>
      </c>
      <c r="B63" s="194" t="s">
        <v>174</v>
      </c>
      <c r="C63" s="185"/>
      <c r="E63" s="189"/>
      <c r="F63" s="195" t="str">
        <f t="shared" si="0"/>
        <v/>
      </c>
      <c r="G63" s="190"/>
    </row>
    <row r="64" spans="1:7" x14ac:dyDescent="0.3">
      <c r="A64" s="161" t="s">
        <v>74</v>
      </c>
      <c r="B64" s="194" t="s">
        <v>174</v>
      </c>
      <c r="C64" s="196"/>
      <c r="D64" s="186"/>
      <c r="E64" s="186"/>
      <c r="F64" s="195" t="str">
        <f t="shared" si="0"/>
        <v/>
      </c>
      <c r="G64" s="197"/>
    </row>
    <row r="65" spans="1:7" x14ac:dyDescent="0.3">
      <c r="A65" s="179"/>
      <c r="B65" s="180" t="s">
        <v>75</v>
      </c>
      <c r="C65" s="198" t="s">
        <v>1404</v>
      </c>
      <c r="D65" s="198" t="s">
        <v>1405</v>
      </c>
      <c r="E65" s="181"/>
      <c r="F65" s="182" t="s">
        <v>76</v>
      </c>
      <c r="G65" s="199" t="s">
        <v>77</v>
      </c>
    </row>
    <row r="66" spans="1:7" x14ac:dyDescent="0.3">
      <c r="A66" s="161" t="s">
        <v>78</v>
      </c>
      <c r="B66" s="176" t="s">
        <v>1406</v>
      </c>
      <c r="C66" s="183">
        <v>7.8378620529652396</v>
      </c>
      <c r="D66" s="200" t="s">
        <v>50</v>
      </c>
      <c r="E66" s="172"/>
      <c r="F66" s="201"/>
      <c r="G66" s="202"/>
    </row>
    <row r="67" spans="1:7" x14ac:dyDescent="0.3">
      <c r="B67" s="176"/>
      <c r="C67" s="183"/>
      <c r="E67" s="172"/>
      <c r="F67" s="201"/>
      <c r="G67" s="202"/>
    </row>
    <row r="68" spans="1:7" x14ac:dyDescent="0.3">
      <c r="B68" s="176" t="s">
        <v>80</v>
      </c>
      <c r="C68" s="183"/>
      <c r="D68" s="172"/>
      <c r="E68" s="172"/>
      <c r="F68" s="202"/>
      <c r="G68" s="202"/>
    </row>
    <row r="69" spans="1:7" x14ac:dyDescent="0.3">
      <c r="B69" s="176" t="s">
        <v>81</v>
      </c>
      <c r="C69" s="183"/>
      <c r="E69" s="172"/>
      <c r="F69" s="202"/>
      <c r="G69" s="202"/>
    </row>
    <row r="70" spans="1:7" x14ac:dyDescent="0.3">
      <c r="A70" s="161" t="s">
        <v>82</v>
      </c>
      <c r="B70" s="203" t="s">
        <v>110</v>
      </c>
      <c r="C70" s="183">
        <v>71.415028290000095</v>
      </c>
      <c r="D70" s="200" t="s">
        <v>50</v>
      </c>
      <c r="E70" s="203"/>
      <c r="F70" s="204">
        <v>1.9800376262120001E-2</v>
      </c>
      <c r="G70" s="195" t="str">
        <f>IF($E$77=0,"",IF(D70="[Mark as ND1 if not relevant]","",D70/$E$77))</f>
        <v/>
      </c>
    </row>
    <row r="71" spans="1:7" x14ac:dyDescent="0.3">
      <c r="A71" s="161" t="s">
        <v>83</v>
      </c>
      <c r="B71" s="203" t="s">
        <v>112</v>
      </c>
      <c r="C71" s="183">
        <v>127.63328862</v>
      </c>
      <c r="D71" s="200" t="s">
        <v>50</v>
      </c>
      <c r="E71" s="203"/>
      <c r="F71" s="204">
        <v>3.5387329512570301E-2</v>
      </c>
      <c r="G71" s="195" t="str">
        <f t="shared" ref="G71:G76" si="1">IF($E$77=0,"",IF(D71="[Mark as ND1 if not relevant]","",D71/$E$77))</f>
        <v/>
      </c>
    </row>
    <row r="72" spans="1:7" x14ac:dyDescent="0.3">
      <c r="A72" s="161" t="s">
        <v>84</v>
      </c>
      <c r="B72" s="203" t="s">
        <v>114</v>
      </c>
      <c r="C72" s="183">
        <v>168.15646229000001</v>
      </c>
      <c r="D72" s="200" t="s">
        <v>50</v>
      </c>
      <c r="E72" s="203"/>
      <c r="F72" s="204">
        <v>4.6622696986527802E-2</v>
      </c>
      <c r="G72" s="195" t="str">
        <f t="shared" si="1"/>
        <v/>
      </c>
    </row>
    <row r="73" spans="1:7" x14ac:dyDescent="0.3">
      <c r="A73" s="161" t="s">
        <v>85</v>
      </c>
      <c r="B73" s="203" t="s">
        <v>116</v>
      </c>
      <c r="C73" s="183">
        <v>213.76900477000001</v>
      </c>
      <c r="D73" s="200" t="s">
        <v>50</v>
      </c>
      <c r="E73" s="203"/>
      <c r="F73" s="204">
        <v>5.9269131847667501E-2</v>
      </c>
      <c r="G73" s="195" t="str">
        <f t="shared" si="1"/>
        <v/>
      </c>
    </row>
    <row r="74" spans="1:7" x14ac:dyDescent="0.3">
      <c r="A74" s="161" t="s">
        <v>86</v>
      </c>
      <c r="B74" s="203" t="s">
        <v>118</v>
      </c>
      <c r="C74" s="183">
        <v>220.08967580000001</v>
      </c>
      <c r="D74" s="200" t="s">
        <v>50</v>
      </c>
      <c r="E74" s="203"/>
      <c r="F74" s="204">
        <v>6.1021587424872799E-2</v>
      </c>
      <c r="G74" s="195" t="str">
        <f t="shared" si="1"/>
        <v/>
      </c>
    </row>
    <row r="75" spans="1:7" x14ac:dyDescent="0.3">
      <c r="A75" s="161" t="s">
        <v>87</v>
      </c>
      <c r="B75" s="203" t="s">
        <v>120</v>
      </c>
      <c r="C75" s="183">
        <v>1765.4865962199899</v>
      </c>
      <c r="D75" s="200" t="s">
        <v>50</v>
      </c>
      <c r="E75" s="203"/>
      <c r="F75" s="204">
        <v>0.48949499465199098</v>
      </c>
      <c r="G75" s="195" t="str">
        <f t="shared" si="1"/>
        <v/>
      </c>
    </row>
    <row r="76" spans="1:7" x14ac:dyDescent="0.3">
      <c r="A76" s="161" t="s">
        <v>88</v>
      </c>
      <c r="B76" s="203" t="s">
        <v>122</v>
      </c>
      <c r="C76" s="183">
        <v>1040.20101503</v>
      </c>
      <c r="D76" s="200" t="s">
        <v>50</v>
      </c>
      <c r="E76" s="203"/>
      <c r="F76" s="204">
        <v>0.28840388331425099</v>
      </c>
      <c r="G76" s="195" t="str">
        <f t="shared" si="1"/>
        <v/>
      </c>
    </row>
    <row r="77" spans="1:7" x14ac:dyDescent="0.3">
      <c r="A77" s="161" t="s">
        <v>89</v>
      </c>
      <c r="B77" s="205" t="s">
        <v>68</v>
      </c>
      <c r="C77" s="192">
        <f>SUM(C70:C76)</f>
        <v>3606.7510710199904</v>
      </c>
      <c r="D77" s="192">
        <f>SUM(D70:D76)</f>
        <v>0</v>
      </c>
      <c r="E77" s="176"/>
      <c r="F77" s="193">
        <f>SUM(F70:F76)</f>
        <v>1.0000000000000004</v>
      </c>
      <c r="G77" s="193">
        <f>SUM(G70:G76)</f>
        <v>0</v>
      </c>
    </row>
    <row r="78" spans="1:7" x14ac:dyDescent="0.3">
      <c r="A78" s="161" t="s">
        <v>91</v>
      </c>
      <c r="B78" s="206" t="s">
        <v>92</v>
      </c>
      <c r="C78" s="183">
        <v>1.6344808399999999</v>
      </c>
      <c r="D78" s="192"/>
      <c r="E78" s="176"/>
      <c r="F78" s="195" t="str">
        <f>IF($D$77=0,"",IF(C78="[for completion]","",C78/$D$77))</f>
        <v/>
      </c>
      <c r="G78" s="195" t="str">
        <f t="shared" ref="G78:G87" si="2">IF($E$77=0,"",IF(D78="[for completion]","",D78/$E$77))</f>
        <v/>
      </c>
    </row>
    <row r="79" spans="1:7" x14ac:dyDescent="0.3">
      <c r="A79" s="161" t="s">
        <v>93</v>
      </c>
      <c r="B79" s="206" t="s">
        <v>94</v>
      </c>
      <c r="C79" s="183">
        <v>21.797631330000002</v>
      </c>
      <c r="D79" s="192"/>
      <c r="E79" s="176"/>
      <c r="F79" s="195" t="str">
        <f t="shared" ref="F79:F87" si="3">IF($D$77=0,"",IF(C79="[for completion]","",C79/$D$77))</f>
        <v/>
      </c>
      <c r="G79" s="195" t="str">
        <f t="shared" si="2"/>
        <v/>
      </c>
    </row>
    <row r="80" spans="1:7" x14ac:dyDescent="0.3">
      <c r="A80" s="161" t="s">
        <v>95</v>
      </c>
      <c r="B80" s="206" t="s">
        <v>1407</v>
      </c>
      <c r="C80" s="183">
        <v>47.982916120000098</v>
      </c>
      <c r="D80" s="192"/>
      <c r="E80" s="176"/>
      <c r="F80" s="195" t="str">
        <f t="shared" si="3"/>
        <v/>
      </c>
      <c r="G80" s="195" t="str">
        <f t="shared" si="2"/>
        <v/>
      </c>
    </row>
    <row r="81" spans="1:7" x14ac:dyDescent="0.3">
      <c r="A81" s="161" t="s">
        <v>96</v>
      </c>
      <c r="B81" s="206" t="s">
        <v>97</v>
      </c>
      <c r="C81" s="183">
        <v>65.863395489999803</v>
      </c>
      <c r="D81" s="192"/>
      <c r="E81" s="176"/>
      <c r="F81" s="195" t="str">
        <f t="shared" si="3"/>
        <v/>
      </c>
      <c r="G81" s="195" t="str">
        <f t="shared" si="2"/>
        <v/>
      </c>
    </row>
    <row r="82" spans="1:7" x14ac:dyDescent="0.3">
      <c r="A82" s="161" t="s">
        <v>98</v>
      </c>
      <c r="B82" s="206" t="s">
        <v>1408</v>
      </c>
      <c r="C82" s="183">
        <v>61.76989313</v>
      </c>
      <c r="D82" s="192"/>
      <c r="E82" s="176"/>
      <c r="F82" s="195" t="str">
        <f t="shared" si="3"/>
        <v/>
      </c>
      <c r="G82" s="195" t="str">
        <f t="shared" si="2"/>
        <v/>
      </c>
    </row>
    <row r="83" spans="1:7" x14ac:dyDescent="0.3">
      <c r="A83" s="161" t="s">
        <v>99</v>
      </c>
      <c r="B83" s="206"/>
      <c r="C83" s="189"/>
      <c r="D83" s="189"/>
      <c r="E83" s="176"/>
      <c r="F83" s="190"/>
      <c r="G83" s="190"/>
    </row>
    <row r="84" spans="1:7" x14ac:dyDescent="0.3">
      <c r="A84" s="161" t="s">
        <v>100</v>
      </c>
      <c r="B84" s="206"/>
      <c r="C84" s="189"/>
      <c r="D84" s="189"/>
      <c r="E84" s="176"/>
      <c r="F84" s="190"/>
      <c r="G84" s="190"/>
    </row>
    <row r="85" spans="1:7" x14ac:dyDescent="0.3">
      <c r="A85" s="161" t="s">
        <v>101</v>
      </c>
      <c r="B85" s="206"/>
      <c r="C85" s="189"/>
      <c r="D85" s="189"/>
      <c r="E85" s="176"/>
      <c r="F85" s="190"/>
      <c r="G85" s="190"/>
    </row>
    <row r="86" spans="1:7" x14ac:dyDescent="0.3">
      <c r="A86" s="161" t="s">
        <v>102</v>
      </c>
      <c r="B86" s="205"/>
      <c r="C86" s="189"/>
      <c r="D86" s="189"/>
      <c r="E86" s="176"/>
      <c r="F86" s="190" t="str">
        <f t="shared" si="3"/>
        <v/>
      </c>
      <c r="G86" s="190" t="str">
        <f t="shared" si="2"/>
        <v/>
      </c>
    </row>
    <row r="87" spans="1:7" x14ac:dyDescent="0.3">
      <c r="A87" s="161" t="s">
        <v>1409</v>
      </c>
      <c r="B87" s="206"/>
      <c r="C87" s="189"/>
      <c r="D87" s="189"/>
      <c r="E87" s="176"/>
      <c r="F87" s="190" t="str">
        <f t="shared" si="3"/>
        <v/>
      </c>
      <c r="G87" s="190" t="str">
        <f t="shared" si="2"/>
        <v/>
      </c>
    </row>
    <row r="88" spans="1:7" x14ac:dyDescent="0.3">
      <c r="A88" s="179"/>
      <c r="B88" s="180" t="s">
        <v>103</v>
      </c>
      <c r="C88" s="198" t="s">
        <v>1410</v>
      </c>
      <c r="D88" s="198" t="s">
        <v>104</v>
      </c>
      <c r="E88" s="181"/>
      <c r="F88" s="182" t="s">
        <v>1411</v>
      </c>
      <c r="G88" s="179" t="s">
        <v>105</v>
      </c>
    </row>
    <row r="89" spans="1:7" x14ac:dyDescent="0.3">
      <c r="A89" s="161" t="s">
        <v>106</v>
      </c>
      <c r="B89" s="176" t="s">
        <v>79</v>
      </c>
      <c r="C89" s="183">
        <v>3.3646326276463299</v>
      </c>
      <c r="D89" s="183">
        <v>4.3646326276463299</v>
      </c>
      <c r="E89" s="172"/>
      <c r="F89" s="207"/>
      <c r="G89" s="208"/>
    </row>
    <row r="90" spans="1:7" x14ac:dyDescent="0.3">
      <c r="B90" s="176"/>
      <c r="C90" s="200"/>
      <c r="D90" s="200"/>
      <c r="E90" s="172"/>
      <c r="F90" s="207"/>
      <c r="G90" s="208"/>
    </row>
    <row r="91" spans="1:7" x14ac:dyDescent="0.3">
      <c r="B91" s="176" t="s">
        <v>107</v>
      </c>
      <c r="C91" s="209"/>
      <c r="D91" s="209"/>
      <c r="E91" s="172"/>
      <c r="F91" s="208"/>
      <c r="G91" s="208"/>
    </row>
    <row r="92" spans="1:7" x14ac:dyDescent="0.3">
      <c r="A92" s="161" t="s">
        <v>108</v>
      </c>
      <c r="B92" s="176" t="s">
        <v>81</v>
      </c>
      <c r="C92" s="200"/>
      <c r="D92" s="200"/>
      <c r="E92" s="172"/>
      <c r="F92" s="208"/>
      <c r="G92" s="208"/>
    </row>
    <row r="93" spans="1:7" x14ac:dyDescent="0.3">
      <c r="A93" s="161" t="s">
        <v>109</v>
      </c>
      <c r="B93" s="203" t="s">
        <v>110</v>
      </c>
      <c r="C93" s="183">
        <v>500</v>
      </c>
      <c r="D93" s="183">
        <v>0</v>
      </c>
      <c r="E93" s="203"/>
      <c r="F93" s="195">
        <f>IF($D$100=0,"",IF(C93="[for completion]","",IF(C93="","",C93/$D$100)))</f>
        <v>0.18181818181818182</v>
      </c>
      <c r="G93" s="193">
        <v>0</v>
      </c>
    </row>
    <row r="94" spans="1:7" x14ac:dyDescent="0.3">
      <c r="A94" s="161" t="s">
        <v>111</v>
      </c>
      <c r="B94" s="203" t="s">
        <v>112</v>
      </c>
      <c r="C94" s="183">
        <v>500</v>
      </c>
      <c r="D94" s="183">
        <v>500</v>
      </c>
      <c r="E94" s="203"/>
      <c r="F94" s="195">
        <f t="shared" ref="F94:F99" si="4">IF($D$100=0,"",IF(C94="[for completion]","",IF(C94="","",C94/$D$100)))</f>
        <v>0.18181818181818182</v>
      </c>
      <c r="G94" s="193">
        <v>0.18181818181818199</v>
      </c>
    </row>
    <row r="95" spans="1:7" x14ac:dyDescent="0.3">
      <c r="A95" s="161" t="s">
        <v>113</v>
      </c>
      <c r="B95" s="203" t="s">
        <v>114</v>
      </c>
      <c r="C95" s="183">
        <v>0</v>
      </c>
      <c r="D95" s="183">
        <v>500</v>
      </c>
      <c r="E95" s="203"/>
      <c r="F95" s="195">
        <f t="shared" si="4"/>
        <v>0</v>
      </c>
      <c r="G95" s="193">
        <v>0.18181818181818199</v>
      </c>
    </row>
    <row r="96" spans="1:7" x14ac:dyDescent="0.3">
      <c r="A96" s="161" t="s">
        <v>115</v>
      </c>
      <c r="B96" s="203" t="s">
        <v>116</v>
      </c>
      <c r="C96" s="183">
        <v>0</v>
      </c>
      <c r="D96" s="183">
        <v>0</v>
      </c>
      <c r="E96" s="203"/>
      <c r="F96" s="195">
        <f t="shared" si="4"/>
        <v>0</v>
      </c>
      <c r="G96" s="193">
        <v>0</v>
      </c>
    </row>
    <row r="97" spans="1:7" x14ac:dyDescent="0.3">
      <c r="A97" s="161" t="s">
        <v>117</v>
      </c>
      <c r="B97" s="203" t="s">
        <v>118</v>
      </c>
      <c r="C97" s="183">
        <v>1750</v>
      </c>
      <c r="D97" s="183">
        <v>0</v>
      </c>
      <c r="E97" s="203"/>
      <c r="F97" s="195">
        <f t="shared" si="4"/>
        <v>0.63636363636363635</v>
      </c>
      <c r="G97" s="193">
        <v>0</v>
      </c>
    </row>
    <row r="98" spans="1:7" x14ac:dyDescent="0.3">
      <c r="A98" s="161" t="s">
        <v>119</v>
      </c>
      <c r="B98" s="203" t="s">
        <v>120</v>
      </c>
      <c r="C98" s="183">
        <v>0</v>
      </c>
      <c r="D98" s="183">
        <v>1750</v>
      </c>
      <c r="E98" s="203"/>
      <c r="F98" s="195">
        <f t="shared" si="4"/>
        <v>0</v>
      </c>
      <c r="G98" s="193">
        <v>0.63636363636363602</v>
      </c>
    </row>
    <row r="99" spans="1:7" x14ac:dyDescent="0.3">
      <c r="A99" s="161" t="s">
        <v>121</v>
      </c>
      <c r="B99" s="203" t="s">
        <v>122</v>
      </c>
      <c r="C99" s="183">
        <v>0</v>
      </c>
      <c r="D99" s="183">
        <v>0</v>
      </c>
      <c r="E99" s="203"/>
      <c r="F99" s="195">
        <f t="shared" si="4"/>
        <v>0</v>
      </c>
      <c r="G99" s="193">
        <v>0</v>
      </c>
    </row>
    <row r="100" spans="1:7" x14ac:dyDescent="0.3">
      <c r="A100" s="161" t="s">
        <v>123</v>
      </c>
      <c r="B100" s="205" t="s">
        <v>68</v>
      </c>
      <c r="C100" s="192">
        <f>SUM(C93:C99)</f>
        <v>2750</v>
      </c>
      <c r="D100" s="192">
        <f>SUM(D93:D99)</f>
        <v>2750</v>
      </c>
      <c r="E100" s="176"/>
      <c r="F100" s="193">
        <f>SUM(F93:F99)</f>
        <v>1</v>
      </c>
      <c r="G100" s="193">
        <f>SUM(G93:G99)</f>
        <v>1</v>
      </c>
    </row>
    <row r="101" spans="1:7" x14ac:dyDescent="0.3">
      <c r="A101" s="161" t="s">
        <v>124</v>
      </c>
      <c r="B101" s="206" t="s">
        <v>92</v>
      </c>
      <c r="C101" s="183">
        <v>0</v>
      </c>
      <c r="D101" s="192"/>
      <c r="E101" s="176"/>
      <c r="F101" s="195">
        <f>IF($D$100=0,"",IF(C101="[for completion]","",C101/$D$100))</f>
        <v>0</v>
      </c>
      <c r="G101" s="195" t="str">
        <f>IF($E$100=0,"",IF(D101="[for completion]","",D101/$E$100))</f>
        <v/>
      </c>
    </row>
    <row r="102" spans="1:7" x14ac:dyDescent="0.3">
      <c r="A102" s="161" t="s">
        <v>125</v>
      </c>
      <c r="B102" s="206" t="s">
        <v>94</v>
      </c>
      <c r="C102" s="183">
        <v>0</v>
      </c>
      <c r="D102" s="192"/>
      <c r="E102" s="176"/>
      <c r="F102" s="195">
        <f>IF($D$100=0,"",IF(C102="[for completion]","",C102/$D$100))</f>
        <v>0</v>
      </c>
      <c r="G102" s="195" t="str">
        <f>IF($E$100=0,"",IF(D102="[for completion]","",D102/$E$100))</f>
        <v/>
      </c>
    </row>
    <row r="103" spans="1:7" x14ac:dyDescent="0.3">
      <c r="A103" s="161" t="s">
        <v>126</v>
      </c>
      <c r="B103" s="206" t="s">
        <v>1407</v>
      </c>
      <c r="C103" s="183">
        <v>500</v>
      </c>
      <c r="D103" s="192"/>
      <c r="E103" s="176"/>
      <c r="F103" s="195">
        <f>IF($D$100=0,"",IF(C103="[for completion]","",C103/$D$100))</f>
        <v>0.18181818181818182</v>
      </c>
      <c r="G103" s="195" t="str">
        <f>IF($E$100=0,"",IF(D103="[for completion]","",D103/$E$100))</f>
        <v/>
      </c>
    </row>
    <row r="104" spans="1:7" x14ac:dyDescent="0.3">
      <c r="A104" s="161" t="s">
        <v>127</v>
      </c>
      <c r="B104" s="206" t="s">
        <v>97</v>
      </c>
      <c r="C104" s="183">
        <v>0</v>
      </c>
      <c r="D104" s="192"/>
      <c r="E104" s="176"/>
      <c r="F104" s="195">
        <f>IF($D$100=0,"",IF(C104="[for completion]","",C104/$D$100))</f>
        <v>0</v>
      </c>
      <c r="G104" s="195" t="str">
        <f>IF($E$100=0,"",IF(D104="[for completion]","",D104/$E$100))</f>
        <v/>
      </c>
    </row>
    <row r="105" spans="1:7" x14ac:dyDescent="0.3">
      <c r="A105" s="161" t="s">
        <v>128</v>
      </c>
      <c r="B105" s="206" t="s">
        <v>1408</v>
      </c>
      <c r="C105" s="183">
        <v>500</v>
      </c>
      <c r="D105" s="192"/>
      <c r="E105" s="176"/>
      <c r="F105" s="195">
        <f>IF($D$100=0,"",IF(C105="[for completion]","",C105/$D$100))</f>
        <v>0.18181818181818182</v>
      </c>
      <c r="G105" s="195" t="str">
        <f>IF($E$100=0,"",IF(D105="[for completion]","",D105/$E$100))</f>
        <v/>
      </c>
    </row>
    <row r="106" spans="1:7" x14ac:dyDescent="0.3">
      <c r="A106" s="161" t="s">
        <v>129</v>
      </c>
      <c r="B106" s="206"/>
      <c r="C106" s="189"/>
      <c r="D106" s="189"/>
      <c r="E106" s="176"/>
      <c r="F106" s="190"/>
      <c r="G106" s="190"/>
    </row>
    <row r="107" spans="1:7" x14ac:dyDescent="0.3">
      <c r="A107" s="161" t="s">
        <v>130</v>
      </c>
      <c r="B107" s="206"/>
      <c r="C107" s="189"/>
      <c r="D107" s="189"/>
      <c r="E107" s="176"/>
      <c r="F107" s="190"/>
      <c r="G107" s="190"/>
    </row>
    <row r="108" spans="1:7" x14ac:dyDescent="0.3">
      <c r="A108" s="161" t="s">
        <v>131</v>
      </c>
      <c r="B108" s="205"/>
      <c r="C108" s="189"/>
      <c r="D108" s="189"/>
      <c r="E108" s="176"/>
      <c r="F108" s="190"/>
      <c r="G108" s="190"/>
    </row>
    <row r="109" spans="1:7" x14ac:dyDescent="0.3">
      <c r="A109" s="161" t="s">
        <v>132</v>
      </c>
      <c r="B109" s="206"/>
      <c r="C109" s="189"/>
      <c r="D109" s="189"/>
      <c r="E109" s="176"/>
      <c r="F109" s="190"/>
      <c r="G109" s="190"/>
    </row>
    <row r="110" spans="1:7" x14ac:dyDescent="0.3">
      <c r="A110" s="161" t="s">
        <v>133</v>
      </c>
      <c r="B110" s="206"/>
      <c r="C110" s="189"/>
      <c r="D110" s="189"/>
      <c r="E110" s="176"/>
      <c r="F110" s="190"/>
      <c r="G110" s="190"/>
    </row>
    <row r="111" spans="1:7" x14ac:dyDescent="0.3">
      <c r="A111" s="179"/>
      <c r="B111" s="210" t="s">
        <v>1412</v>
      </c>
      <c r="C111" s="182" t="s">
        <v>134</v>
      </c>
      <c r="D111" s="182" t="s">
        <v>135</v>
      </c>
      <c r="E111" s="181"/>
      <c r="F111" s="182" t="s">
        <v>136</v>
      </c>
      <c r="G111" s="182" t="s">
        <v>137</v>
      </c>
    </row>
    <row r="112" spans="1:7" x14ac:dyDescent="0.3">
      <c r="A112" s="161" t="s">
        <v>138</v>
      </c>
      <c r="B112" s="176" t="s">
        <v>1</v>
      </c>
      <c r="C112" s="183">
        <f>C58</f>
        <v>3786.27411957001</v>
      </c>
      <c r="D112" s="185"/>
      <c r="E112" s="190"/>
      <c r="F112" s="187">
        <v>1</v>
      </c>
      <c r="G112" s="195" t="str">
        <f t="shared" ref="G112:G129" si="5">IF($E$130=0,"",IF(D112="[for completion]","",IF(D112="","",D112/$E$130)))</f>
        <v/>
      </c>
    </row>
    <row r="113" spans="1:7" x14ac:dyDescent="0.3">
      <c r="A113" s="161" t="s">
        <v>139</v>
      </c>
      <c r="B113" s="176" t="s">
        <v>140</v>
      </c>
      <c r="C113" s="183"/>
      <c r="D113" s="185"/>
      <c r="E113" s="190"/>
      <c r="F113" s="195"/>
      <c r="G113" s="195" t="str">
        <f t="shared" si="5"/>
        <v/>
      </c>
    </row>
    <row r="114" spans="1:7" x14ac:dyDescent="0.3">
      <c r="A114" s="161" t="s">
        <v>141</v>
      </c>
      <c r="B114" s="176" t="s">
        <v>142</v>
      </c>
      <c r="C114" s="183"/>
      <c r="D114" s="185"/>
      <c r="E114" s="190"/>
      <c r="F114" s="195"/>
      <c r="G114" s="195" t="str">
        <f t="shared" si="5"/>
        <v/>
      </c>
    </row>
    <row r="115" spans="1:7" x14ac:dyDescent="0.3">
      <c r="A115" s="161" t="s">
        <v>143</v>
      </c>
      <c r="B115" s="176" t="s">
        <v>144</v>
      </c>
      <c r="C115" s="183"/>
      <c r="D115" s="185"/>
      <c r="E115" s="190"/>
      <c r="F115" s="195"/>
      <c r="G115" s="195" t="str">
        <f t="shared" si="5"/>
        <v/>
      </c>
    </row>
    <row r="116" spans="1:7" x14ac:dyDescent="0.3">
      <c r="A116" s="161" t="s">
        <v>145</v>
      </c>
      <c r="B116" s="176" t="s">
        <v>146</v>
      </c>
      <c r="C116" s="183"/>
      <c r="D116" s="185"/>
      <c r="E116" s="190"/>
      <c r="F116" s="195"/>
      <c r="G116" s="195" t="str">
        <f t="shared" si="5"/>
        <v/>
      </c>
    </row>
    <row r="117" spans="1:7" x14ac:dyDescent="0.3">
      <c r="A117" s="161" t="s">
        <v>147</v>
      </c>
      <c r="B117" s="176" t="s">
        <v>148</v>
      </c>
      <c r="C117" s="183"/>
      <c r="D117" s="185"/>
      <c r="E117" s="176"/>
      <c r="F117" s="195"/>
      <c r="G117" s="195" t="str">
        <f t="shared" si="5"/>
        <v/>
      </c>
    </row>
    <row r="118" spans="1:7" x14ac:dyDescent="0.3">
      <c r="A118" s="161" t="s">
        <v>149</v>
      </c>
      <c r="B118" s="176" t="s">
        <v>150</v>
      </c>
      <c r="C118" s="183"/>
      <c r="D118" s="185"/>
      <c r="E118" s="176"/>
      <c r="F118" s="195"/>
      <c r="G118" s="195" t="str">
        <f t="shared" si="5"/>
        <v/>
      </c>
    </row>
    <row r="119" spans="1:7" x14ac:dyDescent="0.3">
      <c r="A119" s="161" t="s">
        <v>151</v>
      </c>
      <c r="B119" s="176" t="s">
        <v>152</v>
      </c>
      <c r="C119" s="183"/>
      <c r="D119" s="185"/>
      <c r="E119" s="176"/>
      <c r="F119" s="195"/>
      <c r="G119" s="195" t="str">
        <f t="shared" si="5"/>
        <v/>
      </c>
    </row>
    <row r="120" spans="1:7" x14ac:dyDescent="0.3">
      <c r="A120" s="161" t="s">
        <v>153</v>
      </c>
      <c r="B120" s="176" t="s">
        <v>154</v>
      </c>
      <c r="C120" s="183"/>
      <c r="D120" s="185"/>
      <c r="E120" s="176"/>
      <c r="F120" s="195"/>
      <c r="G120" s="195" t="str">
        <f t="shared" si="5"/>
        <v/>
      </c>
    </row>
    <row r="121" spans="1:7" x14ac:dyDescent="0.3">
      <c r="A121" s="161" t="s">
        <v>155</v>
      </c>
      <c r="B121" s="176" t="s">
        <v>156</v>
      </c>
      <c r="C121" s="183"/>
      <c r="D121" s="185"/>
      <c r="F121" s="195"/>
      <c r="G121" s="195" t="str">
        <f t="shared" si="5"/>
        <v/>
      </c>
    </row>
    <row r="122" spans="1:7" x14ac:dyDescent="0.3">
      <c r="A122" s="161" t="s">
        <v>157</v>
      </c>
      <c r="B122" s="176" t="s">
        <v>158</v>
      </c>
      <c r="C122" s="183"/>
      <c r="D122" s="185"/>
      <c r="E122" s="176"/>
      <c r="F122" s="195"/>
      <c r="G122" s="195" t="str">
        <f t="shared" si="5"/>
        <v/>
      </c>
    </row>
    <row r="123" spans="1:7" x14ac:dyDescent="0.3">
      <c r="A123" s="161" t="s">
        <v>159</v>
      </c>
      <c r="B123" s="176" t="s">
        <v>160</v>
      </c>
      <c r="C123" s="183"/>
      <c r="D123" s="185"/>
      <c r="E123" s="176"/>
      <c r="F123" s="195"/>
      <c r="G123" s="195" t="str">
        <f t="shared" si="5"/>
        <v/>
      </c>
    </row>
    <row r="124" spans="1:7" x14ac:dyDescent="0.3">
      <c r="A124" s="161" t="s">
        <v>161</v>
      </c>
      <c r="B124" s="176" t="s">
        <v>162</v>
      </c>
      <c r="C124" s="183"/>
      <c r="D124" s="185"/>
      <c r="E124" s="176"/>
      <c r="F124" s="195"/>
      <c r="G124" s="195" t="str">
        <f t="shared" si="5"/>
        <v/>
      </c>
    </row>
    <row r="125" spans="1:7" x14ac:dyDescent="0.3">
      <c r="A125" s="161" t="s">
        <v>163</v>
      </c>
      <c r="B125" s="176" t="s">
        <v>164</v>
      </c>
      <c r="C125" s="183"/>
      <c r="D125" s="185"/>
      <c r="E125" s="176"/>
      <c r="F125" s="195"/>
      <c r="G125" s="195" t="str">
        <f t="shared" si="5"/>
        <v/>
      </c>
    </row>
    <row r="126" spans="1:7" x14ac:dyDescent="0.3">
      <c r="A126" s="161" t="s">
        <v>165</v>
      </c>
      <c r="B126" s="176" t="s">
        <v>166</v>
      </c>
      <c r="C126" s="183"/>
      <c r="D126" s="185"/>
      <c r="E126" s="176"/>
      <c r="F126" s="195"/>
      <c r="G126" s="195" t="str">
        <f t="shared" si="5"/>
        <v/>
      </c>
    </row>
    <row r="127" spans="1:7" x14ac:dyDescent="0.3">
      <c r="A127" s="161" t="s">
        <v>167</v>
      </c>
      <c r="B127" s="176" t="s">
        <v>168</v>
      </c>
      <c r="C127" s="183"/>
      <c r="D127" s="185"/>
      <c r="E127" s="176"/>
      <c r="F127" s="195"/>
      <c r="G127" s="195" t="str">
        <f t="shared" si="5"/>
        <v/>
      </c>
    </row>
    <row r="128" spans="1:7" x14ac:dyDescent="0.3">
      <c r="A128" s="161" t="s">
        <v>169</v>
      </c>
      <c r="B128" s="176" t="s">
        <v>170</v>
      </c>
      <c r="C128" s="183"/>
      <c r="D128" s="185"/>
      <c r="E128" s="176"/>
      <c r="F128" s="195"/>
      <c r="G128" s="195" t="str">
        <f t="shared" si="5"/>
        <v/>
      </c>
    </row>
    <row r="129" spans="1:7" x14ac:dyDescent="0.3">
      <c r="A129" s="161" t="s">
        <v>171</v>
      </c>
      <c r="B129" s="176" t="s">
        <v>66</v>
      </c>
      <c r="C129" s="183"/>
      <c r="D129" s="185"/>
      <c r="E129" s="176"/>
      <c r="F129" s="195"/>
      <c r="G129" s="195" t="str">
        <f t="shared" si="5"/>
        <v/>
      </c>
    </row>
    <row r="130" spans="1:7" x14ac:dyDescent="0.3">
      <c r="A130" s="161" t="s">
        <v>172</v>
      </c>
      <c r="B130" s="205" t="s">
        <v>68</v>
      </c>
      <c r="C130" s="185">
        <f>SUM(C112:C129)</f>
        <v>3786.27411957001</v>
      </c>
      <c r="D130" s="185">
        <f>SUM(D112:D129)</f>
        <v>0</v>
      </c>
      <c r="E130" s="176"/>
      <c r="F130" s="187">
        <f>SUM(F112:F129)</f>
        <v>1</v>
      </c>
      <c r="G130" s="187"/>
    </row>
    <row r="131" spans="1:7" x14ac:dyDescent="0.3">
      <c r="A131" s="161" t="s">
        <v>173</v>
      </c>
      <c r="B131" s="194" t="s">
        <v>174</v>
      </c>
      <c r="C131" s="185"/>
      <c r="D131" s="185"/>
      <c r="E131" s="176"/>
      <c r="F131" s="195" t="str">
        <f t="shared" ref="F131:F136" si="6">IF($D$130=0,"",IF(C131="[for completion]","",C131/$D$130))</f>
        <v/>
      </c>
      <c r="G131" s="195" t="str">
        <f t="shared" ref="G131:G136" si="7">IF($E$130=0,"",IF(D131="[for completion]","",D131/$E$130))</f>
        <v/>
      </c>
    </row>
    <row r="132" spans="1:7" x14ac:dyDescent="0.3">
      <c r="A132" s="161" t="s">
        <v>175</v>
      </c>
      <c r="B132" s="194" t="s">
        <v>174</v>
      </c>
      <c r="C132" s="185"/>
      <c r="D132" s="185"/>
      <c r="E132" s="176"/>
      <c r="F132" s="195" t="str">
        <f t="shared" si="6"/>
        <v/>
      </c>
      <c r="G132" s="195" t="str">
        <f t="shared" si="7"/>
        <v/>
      </c>
    </row>
    <row r="133" spans="1:7" x14ac:dyDescent="0.3">
      <c r="A133" s="161" t="s">
        <v>176</v>
      </c>
      <c r="B133" s="194" t="s">
        <v>174</v>
      </c>
      <c r="C133" s="185"/>
      <c r="D133" s="185"/>
      <c r="E133" s="176"/>
      <c r="F133" s="195" t="str">
        <f t="shared" si="6"/>
        <v/>
      </c>
      <c r="G133" s="195" t="str">
        <f t="shared" si="7"/>
        <v/>
      </c>
    </row>
    <row r="134" spans="1:7" x14ac:dyDescent="0.3">
      <c r="A134" s="161" t="s">
        <v>177</v>
      </c>
      <c r="B134" s="194" t="s">
        <v>174</v>
      </c>
      <c r="C134" s="185"/>
      <c r="D134" s="185"/>
      <c r="E134" s="176"/>
      <c r="F134" s="195" t="str">
        <f t="shared" si="6"/>
        <v/>
      </c>
      <c r="G134" s="195" t="str">
        <f t="shared" si="7"/>
        <v/>
      </c>
    </row>
    <row r="135" spans="1:7" x14ac:dyDescent="0.3">
      <c r="A135" s="161" t="s">
        <v>178</v>
      </c>
      <c r="B135" s="194" t="s">
        <v>174</v>
      </c>
      <c r="C135" s="185"/>
      <c r="D135" s="185"/>
      <c r="E135" s="176"/>
      <c r="F135" s="195" t="str">
        <f t="shared" si="6"/>
        <v/>
      </c>
      <c r="G135" s="195" t="str">
        <f t="shared" si="7"/>
        <v/>
      </c>
    </row>
    <row r="136" spans="1:7" x14ac:dyDescent="0.3">
      <c r="A136" s="161" t="s">
        <v>179</v>
      </c>
      <c r="B136" s="194" t="s">
        <v>174</v>
      </c>
      <c r="C136" s="185"/>
      <c r="D136" s="185"/>
      <c r="E136" s="176"/>
      <c r="F136" s="195" t="str">
        <f t="shared" si="6"/>
        <v/>
      </c>
      <c r="G136" s="195" t="str">
        <f t="shared" si="7"/>
        <v/>
      </c>
    </row>
    <row r="137" spans="1:7" x14ac:dyDescent="0.3">
      <c r="A137" s="179"/>
      <c r="B137" s="180" t="s">
        <v>180</v>
      </c>
      <c r="C137" s="182" t="s">
        <v>134</v>
      </c>
      <c r="D137" s="182" t="s">
        <v>135</v>
      </c>
      <c r="E137" s="181"/>
      <c r="F137" s="182" t="s">
        <v>136</v>
      </c>
      <c r="G137" s="182" t="s">
        <v>137</v>
      </c>
    </row>
    <row r="138" spans="1:7" x14ac:dyDescent="0.3">
      <c r="A138" s="161" t="s">
        <v>181</v>
      </c>
      <c r="B138" s="176" t="s">
        <v>1</v>
      </c>
      <c r="C138" s="183">
        <v>2750</v>
      </c>
      <c r="D138" s="183"/>
      <c r="E138" s="190"/>
      <c r="F138" s="187">
        <v>1</v>
      </c>
      <c r="G138" s="195" t="str">
        <f t="shared" ref="G138:G155" si="8">IF($E$156=0,"",IF(D138="[for completion]","",IF(D138="","",D138/$E$156)))</f>
        <v/>
      </c>
    </row>
    <row r="139" spans="1:7" x14ac:dyDescent="0.3">
      <c r="A139" s="161" t="s">
        <v>182</v>
      </c>
      <c r="B139" s="176" t="s">
        <v>140</v>
      </c>
      <c r="C139" s="185"/>
      <c r="D139" s="185"/>
      <c r="E139" s="190"/>
      <c r="F139" s="195"/>
      <c r="G139" s="195" t="str">
        <f t="shared" si="8"/>
        <v/>
      </c>
    </row>
    <row r="140" spans="1:7" x14ac:dyDescent="0.3">
      <c r="A140" s="161" t="s">
        <v>183</v>
      </c>
      <c r="B140" s="176" t="s">
        <v>142</v>
      </c>
      <c r="C140" s="185"/>
      <c r="D140" s="185"/>
      <c r="E140" s="190"/>
      <c r="F140" s="195" t="str">
        <f t="shared" ref="F140:F155" si="9">IF($D$156=0,"",IF(C140="[for completion]","",IF(C140="","",C140/$D$156)))</f>
        <v/>
      </c>
      <c r="G140" s="195" t="str">
        <f t="shared" si="8"/>
        <v/>
      </c>
    </row>
    <row r="141" spans="1:7" x14ac:dyDescent="0.3">
      <c r="A141" s="161" t="s">
        <v>184</v>
      </c>
      <c r="B141" s="176" t="s">
        <v>144</v>
      </c>
      <c r="C141" s="185"/>
      <c r="D141" s="185"/>
      <c r="E141" s="190"/>
      <c r="F141" s="195" t="str">
        <f t="shared" si="9"/>
        <v/>
      </c>
      <c r="G141" s="195" t="str">
        <f t="shared" si="8"/>
        <v/>
      </c>
    </row>
    <row r="142" spans="1:7" x14ac:dyDescent="0.3">
      <c r="A142" s="161" t="s">
        <v>185</v>
      </c>
      <c r="B142" s="176" t="s">
        <v>146</v>
      </c>
      <c r="C142" s="185"/>
      <c r="D142" s="185"/>
      <c r="E142" s="190"/>
      <c r="F142" s="195" t="str">
        <f t="shared" si="9"/>
        <v/>
      </c>
      <c r="G142" s="195" t="str">
        <f t="shared" si="8"/>
        <v/>
      </c>
    </row>
    <row r="143" spans="1:7" x14ac:dyDescent="0.3">
      <c r="A143" s="161" t="s">
        <v>186</v>
      </c>
      <c r="B143" s="176" t="s">
        <v>148</v>
      </c>
      <c r="C143" s="185"/>
      <c r="D143" s="185"/>
      <c r="E143" s="176"/>
      <c r="F143" s="195" t="str">
        <f t="shared" si="9"/>
        <v/>
      </c>
      <c r="G143" s="195" t="str">
        <f t="shared" si="8"/>
        <v/>
      </c>
    </row>
    <row r="144" spans="1:7" x14ac:dyDescent="0.3">
      <c r="A144" s="161" t="s">
        <v>187</v>
      </c>
      <c r="B144" s="176" t="s">
        <v>150</v>
      </c>
      <c r="C144" s="185"/>
      <c r="D144" s="185"/>
      <c r="E144" s="176"/>
      <c r="F144" s="195" t="str">
        <f t="shared" si="9"/>
        <v/>
      </c>
      <c r="G144" s="195" t="str">
        <f t="shared" si="8"/>
        <v/>
      </c>
    </row>
    <row r="145" spans="1:7" x14ac:dyDescent="0.3">
      <c r="A145" s="161" t="s">
        <v>188</v>
      </c>
      <c r="B145" s="176" t="s">
        <v>152</v>
      </c>
      <c r="C145" s="185"/>
      <c r="D145" s="185"/>
      <c r="E145" s="176"/>
      <c r="F145" s="195" t="str">
        <f t="shared" si="9"/>
        <v/>
      </c>
      <c r="G145" s="195" t="str">
        <f t="shared" si="8"/>
        <v/>
      </c>
    </row>
    <row r="146" spans="1:7" x14ac:dyDescent="0.3">
      <c r="A146" s="161" t="s">
        <v>189</v>
      </c>
      <c r="B146" s="176" t="s">
        <v>154</v>
      </c>
      <c r="C146" s="185"/>
      <c r="D146" s="185"/>
      <c r="E146" s="176"/>
      <c r="F146" s="195" t="str">
        <f t="shared" si="9"/>
        <v/>
      </c>
      <c r="G146" s="195" t="str">
        <f t="shared" si="8"/>
        <v/>
      </c>
    </row>
    <row r="147" spans="1:7" x14ac:dyDescent="0.3">
      <c r="A147" s="161" t="s">
        <v>190</v>
      </c>
      <c r="B147" s="176" t="s">
        <v>156</v>
      </c>
      <c r="C147" s="185"/>
      <c r="D147" s="185"/>
      <c r="F147" s="195" t="str">
        <f t="shared" si="9"/>
        <v/>
      </c>
      <c r="G147" s="195" t="str">
        <f t="shared" si="8"/>
        <v/>
      </c>
    </row>
    <row r="148" spans="1:7" x14ac:dyDescent="0.3">
      <c r="A148" s="161" t="s">
        <v>191</v>
      </c>
      <c r="B148" s="176" t="s">
        <v>158</v>
      </c>
      <c r="C148" s="185"/>
      <c r="D148" s="185"/>
      <c r="E148" s="176"/>
      <c r="F148" s="195" t="str">
        <f t="shared" si="9"/>
        <v/>
      </c>
      <c r="G148" s="195" t="str">
        <f t="shared" si="8"/>
        <v/>
      </c>
    </row>
    <row r="149" spans="1:7" x14ac:dyDescent="0.3">
      <c r="A149" s="161" t="s">
        <v>192</v>
      </c>
      <c r="B149" s="176" t="s">
        <v>160</v>
      </c>
      <c r="C149" s="185"/>
      <c r="D149" s="185"/>
      <c r="E149" s="176"/>
      <c r="F149" s="195" t="str">
        <f t="shared" si="9"/>
        <v/>
      </c>
      <c r="G149" s="195" t="str">
        <f t="shared" si="8"/>
        <v/>
      </c>
    </row>
    <row r="150" spans="1:7" x14ac:dyDescent="0.3">
      <c r="A150" s="161" t="s">
        <v>193</v>
      </c>
      <c r="B150" s="176" t="s">
        <v>162</v>
      </c>
      <c r="C150" s="185"/>
      <c r="D150" s="185"/>
      <c r="E150" s="176"/>
      <c r="F150" s="195" t="str">
        <f t="shared" si="9"/>
        <v/>
      </c>
      <c r="G150" s="195" t="str">
        <f t="shared" si="8"/>
        <v/>
      </c>
    </row>
    <row r="151" spans="1:7" x14ac:dyDescent="0.3">
      <c r="A151" s="161" t="s">
        <v>194</v>
      </c>
      <c r="B151" s="176" t="s">
        <v>164</v>
      </c>
      <c r="C151" s="185"/>
      <c r="D151" s="185"/>
      <c r="E151" s="176"/>
      <c r="F151" s="195" t="str">
        <f t="shared" si="9"/>
        <v/>
      </c>
      <c r="G151" s="195" t="str">
        <f t="shared" si="8"/>
        <v/>
      </c>
    </row>
    <row r="152" spans="1:7" x14ac:dyDescent="0.3">
      <c r="A152" s="161" t="s">
        <v>195</v>
      </c>
      <c r="B152" s="176" t="s">
        <v>166</v>
      </c>
      <c r="C152" s="185"/>
      <c r="D152" s="185"/>
      <c r="E152" s="176"/>
      <c r="F152" s="195" t="str">
        <f t="shared" si="9"/>
        <v/>
      </c>
      <c r="G152" s="195" t="str">
        <f t="shared" si="8"/>
        <v/>
      </c>
    </row>
    <row r="153" spans="1:7" x14ac:dyDescent="0.3">
      <c r="A153" s="161" t="s">
        <v>196</v>
      </c>
      <c r="B153" s="176" t="s">
        <v>168</v>
      </c>
      <c r="C153" s="185"/>
      <c r="D153" s="185"/>
      <c r="E153" s="176"/>
      <c r="F153" s="195" t="str">
        <f t="shared" si="9"/>
        <v/>
      </c>
      <c r="G153" s="195" t="str">
        <f t="shared" si="8"/>
        <v/>
      </c>
    </row>
    <row r="154" spans="1:7" x14ac:dyDescent="0.3">
      <c r="A154" s="161" t="s">
        <v>197</v>
      </c>
      <c r="B154" s="176" t="s">
        <v>170</v>
      </c>
      <c r="C154" s="185"/>
      <c r="D154" s="185"/>
      <c r="E154" s="176"/>
      <c r="F154" s="195" t="str">
        <f t="shared" si="9"/>
        <v/>
      </c>
      <c r="G154" s="195" t="str">
        <f t="shared" si="8"/>
        <v/>
      </c>
    </row>
    <row r="155" spans="1:7" x14ac:dyDescent="0.3">
      <c r="A155" s="161" t="s">
        <v>198</v>
      </c>
      <c r="B155" s="176" t="s">
        <v>66</v>
      </c>
      <c r="C155" s="185"/>
      <c r="D155" s="185"/>
      <c r="E155" s="176"/>
      <c r="F155" s="195" t="str">
        <f t="shared" si="9"/>
        <v/>
      </c>
      <c r="G155" s="195" t="str">
        <f t="shared" si="8"/>
        <v/>
      </c>
    </row>
    <row r="156" spans="1:7" x14ac:dyDescent="0.3">
      <c r="A156" s="161" t="s">
        <v>199</v>
      </c>
      <c r="B156" s="205" t="s">
        <v>68</v>
      </c>
      <c r="C156" s="185">
        <f>SUM(C138:C155)</f>
        <v>2750</v>
      </c>
      <c r="D156" s="185"/>
      <c r="E156" s="176"/>
      <c r="F156" s="187">
        <f>SUM(F138:F155)</f>
        <v>1</v>
      </c>
      <c r="G156" s="187"/>
    </row>
    <row r="157" spans="1:7" x14ac:dyDescent="0.3">
      <c r="A157" s="161" t="s">
        <v>200</v>
      </c>
      <c r="B157" s="194" t="s">
        <v>174</v>
      </c>
      <c r="C157" s="185"/>
      <c r="D157" s="185"/>
      <c r="E157" s="176"/>
      <c r="F157" s="195" t="str">
        <f t="shared" ref="F157:F162" si="10">IF($D$156=0,"",IF(C157="[for completion]","",IF(C157="","",C157/$D$156)))</f>
        <v/>
      </c>
      <c r="G157" s="195" t="str">
        <f t="shared" ref="G157:G162" si="11">IF($E$156=0,"",IF(D157="[for completion]","",IF(D157="","",D157/$E$156)))</f>
        <v/>
      </c>
    </row>
    <row r="158" spans="1:7" x14ac:dyDescent="0.3">
      <c r="A158" s="161" t="s">
        <v>201</v>
      </c>
      <c r="B158" s="194" t="s">
        <v>174</v>
      </c>
      <c r="C158" s="185"/>
      <c r="D158" s="185"/>
      <c r="E158" s="176"/>
      <c r="F158" s="195" t="str">
        <f t="shared" si="10"/>
        <v/>
      </c>
      <c r="G158" s="195" t="str">
        <f t="shared" si="11"/>
        <v/>
      </c>
    </row>
    <row r="159" spans="1:7" x14ac:dyDescent="0.3">
      <c r="A159" s="161" t="s">
        <v>202</v>
      </c>
      <c r="B159" s="194" t="s">
        <v>174</v>
      </c>
      <c r="C159" s="185"/>
      <c r="D159" s="185"/>
      <c r="E159" s="176"/>
      <c r="F159" s="195" t="str">
        <f t="shared" si="10"/>
        <v/>
      </c>
      <c r="G159" s="195" t="str">
        <f t="shared" si="11"/>
        <v/>
      </c>
    </row>
    <row r="160" spans="1:7" x14ac:dyDescent="0.3">
      <c r="A160" s="161" t="s">
        <v>203</v>
      </c>
      <c r="B160" s="194" t="s">
        <v>174</v>
      </c>
      <c r="C160" s="185"/>
      <c r="D160" s="185"/>
      <c r="E160" s="176"/>
      <c r="F160" s="195" t="str">
        <f t="shared" si="10"/>
        <v/>
      </c>
      <c r="G160" s="195" t="str">
        <f t="shared" si="11"/>
        <v/>
      </c>
    </row>
    <row r="161" spans="1:7" x14ac:dyDescent="0.3">
      <c r="A161" s="161" t="s">
        <v>204</v>
      </c>
      <c r="B161" s="194" t="s">
        <v>174</v>
      </c>
      <c r="C161" s="185"/>
      <c r="D161" s="185"/>
      <c r="E161" s="176"/>
      <c r="F161" s="195" t="str">
        <f t="shared" si="10"/>
        <v/>
      </c>
      <c r="G161" s="195" t="str">
        <f t="shared" si="11"/>
        <v/>
      </c>
    </row>
    <row r="162" spans="1:7" x14ac:dyDescent="0.3">
      <c r="A162" s="161" t="s">
        <v>205</v>
      </c>
      <c r="B162" s="194" t="s">
        <v>174</v>
      </c>
      <c r="C162" s="185"/>
      <c r="D162" s="185"/>
      <c r="E162" s="176"/>
      <c r="F162" s="195" t="str">
        <f t="shared" si="10"/>
        <v/>
      </c>
      <c r="G162" s="195" t="str">
        <f t="shared" si="11"/>
        <v/>
      </c>
    </row>
    <row r="163" spans="1:7" x14ac:dyDescent="0.3">
      <c r="A163" s="179"/>
      <c r="B163" s="180" t="s">
        <v>206</v>
      </c>
      <c r="C163" s="198" t="s">
        <v>134</v>
      </c>
      <c r="D163" s="198" t="s">
        <v>135</v>
      </c>
      <c r="E163" s="181"/>
      <c r="F163" s="198" t="s">
        <v>136</v>
      </c>
      <c r="G163" s="198" t="s">
        <v>137</v>
      </c>
    </row>
    <row r="164" spans="1:7" x14ac:dyDescent="0.3">
      <c r="A164" s="161" t="s">
        <v>207</v>
      </c>
      <c r="B164" s="154" t="s">
        <v>208</v>
      </c>
      <c r="C164" s="183">
        <v>2750</v>
      </c>
      <c r="D164" s="185"/>
      <c r="E164" s="211"/>
      <c r="F164" s="187">
        <v>1</v>
      </c>
      <c r="G164" s="195" t="str">
        <f>IF($E$167=0,"",IF(D164="[for completion]","",IF(D164="","",D164/$E$167)))</f>
        <v/>
      </c>
    </row>
    <row r="165" spans="1:7" x14ac:dyDescent="0.3">
      <c r="A165" s="161" t="s">
        <v>209</v>
      </c>
      <c r="B165" s="154" t="s">
        <v>210</v>
      </c>
      <c r="C165" s="183">
        <v>0</v>
      </c>
      <c r="D165" s="185"/>
      <c r="E165" s="211"/>
      <c r="F165" s="195" t="str">
        <f>IF($D$167=0,"",IF(C165="[for completion]","",IF(C165="","",C165/$D$167)))</f>
        <v/>
      </c>
      <c r="G165" s="195" t="str">
        <f>IF($E$167=0,"",IF(D165="[for completion]","",IF(D165="","",D165/$E$167)))</f>
        <v/>
      </c>
    </row>
    <row r="166" spans="1:7" x14ac:dyDescent="0.3">
      <c r="A166" s="161" t="s">
        <v>211</v>
      </c>
      <c r="B166" s="154" t="s">
        <v>66</v>
      </c>
      <c r="C166" s="183">
        <v>0</v>
      </c>
      <c r="D166" s="185"/>
      <c r="E166" s="211"/>
      <c r="F166" s="195" t="str">
        <f>IF($D$167=0,"",IF(C166="[for completion]","",IF(C166="","",C166/$D$167)))</f>
        <v/>
      </c>
      <c r="G166" s="195" t="str">
        <f>IF($E$167=0,"",IF(D166="[for completion]","",IF(D166="","",D166/$E$167)))</f>
        <v/>
      </c>
    </row>
    <row r="167" spans="1:7" x14ac:dyDescent="0.3">
      <c r="A167" s="161" t="s">
        <v>212</v>
      </c>
      <c r="B167" s="212" t="s">
        <v>68</v>
      </c>
      <c r="C167" s="213">
        <f>SUM(C164:C166)</f>
        <v>2750</v>
      </c>
      <c r="D167" s="213"/>
      <c r="E167" s="211"/>
      <c r="F167" s="214">
        <f>SUM(F164:F166)</f>
        <v>1</v>
      </c>
      <c r="G167" s="214"/>
    </row>
    <row r="168" spans="1:7" x14ac:dyDescent="0.3">
      <c r="A168" s="161" t="s">
        <v>213</v>
      </c>
      <c r="B168" s="212"/>
      <c r="C168" s="213"/>
      <c r="D168" s="213"/>
      <c r="E168" s="211"/>
      <c r="F168" s="211"/>
      <c r="G168" s="203"/>
    </row>
    <row r="169" spans="1:7" x14ac:dyDescent="0.3">
      <c r="A169" s="161" t="s">
        <v>214</v>
      </c>
      <c r="B169" s="212"/>
      <c r="C169" s="213"/>
      <c r="D169" s="213"/>
      <c r="E169" s="211"/>
      <c r="F169" s="211"/>
      <c r="G169" s="203"/>
    </row>
    <row r="170" spans="1:7" x14ac:dyDescent="0.3">
      <c r="A170" s="161" t="s">
        <v>215</v>
      </c>
      <c r="B170" s="212"/>
      <c r="C170" s="213"/>
      <c r="D170" s="213"/>
      <c r="E170" s="211"/>
      <c r="F170" s="211"/>
      <c r="G170" s="203"/>
    </row>
    <row r="171" spans="1:7" x14ac:dyDescent="0.3">
      <c r="A171" s="161" t="s">
        <v>216</v>
      </c>
      <c r="B171" s="212"/>
      <c r="C171" s="213"/>
      <c r="D171" s="213"/>
      <c r="E171" s="211"/>
      <c r="F171" s="211"/>
      <c r="G171" s="203"/>
    </row>
    <row r="172" spans="1:7" x14ac:dyDescent="0.3">
      <c r="A172" s="161" t="s">
        <v>217</v>
      </c>
      <c r="B172" s="212"/>
      <c r="C172" s="213"/>
      <c r="D172" s="213"/>
      <c r="E172" s="211"/>
      <c r="F172" s="211"/>
      <c r="G172" s="203"/>
    </row>
    <row r="173" spans="1:7" x14ac:dyDescent="0.3">
      <c r="A173" s="179"/>
      <c r="B173" s="180" t="s">
        <v>218</v>
      </c>
      <c r="C173" s="179" t="s">
        <v>55</v>
      </c>
      <c r="D173" s="179"/>
      <c r="E173" s="181"/>
      <c r="F173" s="182" t="s">
        <v>219</v>
      </c>
      <c r="G173" s="182"/>
    </row>
    <row r="174" spans="1:7" x14ac:dyDescent="0.3">
      <c r="A174" s="161" t="s">
        <v>220</v>
      </c>
      <c r="B174" s="176" t="s">
        <v>221</v>
      </c>
      <c r="C174" s="183">
        <v>0</v>
      </c>
      <c r="D174" s="172"/>
      <c r="E174" s="164"/>
      <c r="F174" s="187">
        <v>0</v>
      </c>
      <c r="G174" s="190"/>
    </row>
    <row r="175" spans="1:7" x14ac:dyDescent="0.3">
      <c r="A175" s="161" t="s">
        <v>222</v>
      </c>
      <c r="B175" s="176" t="s">
        <v>223</v>
      </c>
      <c r="C175" s="183">
        <v>20</v>
      </c>
      <c r="E175" s="197"/>
      <c r="F175" s="187">
        <v>0.11140630777796599</v>
      </c>
      <c r="G175" s="190"/>
    </row>
    <row r="176" spans="1:7" x14ac:dyDescent="0.3">
      <c r="A176" s="161" t="s">
        <v>224</v>
      </c>
      <c r="B176" s="176" t="s">
        <v>225</v>
      </c>
      <c r="C176" s="183">
        <v>0</v>
      </c>
      <c r="E176" s="197"/>
      <c r="F176" s="187">
        <v>0</v>
      </c>
      <c r="G176" s="190"/>
    </row>
    <row r="177" spans="1:7" x14ac:dyDescent="0.3">
      <c r="A177" s="161" t="s">
        <v>226</v>
      </c>
      <c r="B177" s="176" t="s">
        <v>227</v>
      </c>
      <c r="C177" s="183">
        <v>159.52304855</v>
      </c>
      <c r="E177" s="197"/>
      <c r="F177" s="187">
        <v>0.88859369222203399</v>
      </c>
      <c r="G177" s="190"/>
    </row>
    <row r="178" spans="1:7" x14ac:dyDescent="0.3">
      <c r="A178" s="161" t="s">
        <v>228</v>
      </c>
      <c r="B178" s="176" t="s">
        <v>66</v>
      </c>
      <c r="C178" s="183">
        <v>0</v>
      </c>
      <c r="E178" s="197"/>
      <c r="F178" s="187">
        <v>0</v>
      </c>
      <c r="G178" s="190"/>
    </row>
    <row r="179" spans="1:7" x14ac:dyDescent="0.3">
      <c r="A179" s="161" t="s">
        <v>229</v>
      </c>
      <c r="B179" s="205" t="s">
        <v>68</v>
      </c>
      <c r="C179" s="215">
        <f>SUM(C174:C178)</f>
        <v>179.52304855</v>
      </c>
      <c r="E179" s="197"/>
      <c r="F179" s="193">
        <f>SUM(F174:F178)</f>
        <v>1</v>
      </c>
      <c r="G179" s="190"/>
    </row>
    <row r="180" spans="1:7" x14ac:dyDescent="0.3">
      <c r="A180" s="161" t="s">
        <v>230</v>
      </c>
      <c r="B180" s="216" t="s">
        <v>231</v>
      </c>
      <c r="C180" s="185"/>
      <c r="E180" s="197"/>
      <c r="F180" s="195" t="str">
        <f t="shared" ref="F180:F187" si="12">IF($D$179=0,"",IF(C180="[for completion]","",C180/$D$179))</f>
        <v/>
      </c>
      <c r="G180" s="190"/>
    </row>
    <row r="181" spans="1:7" ht="28.8" x14ac:dyDescent="0.3">
      <c r="A181" s="161" t="s">
        <v>232</v>
      </c>
      <c r="B181" s="216" t="s">
        <v>233</v>
      </c>
      <c r="C181" s="217"/>
      <c r="D181" s="216"/>
      <c r="E181" s="216"/>
      <c r="F181" s="195" t="str">
        <f t="shared" si="12"/>
        <v/>
      </c>
      <c r="G181" s="216"/>
    </row>
    <row r="182" spans="1:7" ht="28.8" x14ac:dyDescent="0.3">
      <c r="A182" s="161" t="s">
        <v>234</v>
      </c>
      <c r="B182" s="216" t="s">
        <v>235</v>
      </c>
      <c r="C182" s="185"/>
      <c r="E182" s="197"/>
      <c r="F182" s="195" t="str">
        <f t="shared" si="12"/>
        <v/>
      </c>
      <c r="G182" s="190"/>
    </row>
    <row r="183" spans="1:7" x14ac:dyDescent="0.3">
      <c r="A183" s="161" t="s">
        <v>236</v>
      </c>
      <c r="B183" s="216" t="s">
        <v>237</v>
      </c>
      <c r="C183" s="185"/>
      <c r="E183" s="197"/>
      <c r="F183" s="195" t="str">
        <f t="shared" si="12"/>
        <v/>
      </c>
      <c r="G183" s="190"/>
    </row>
    <row r="184" spans="1:7" x14ac:dyDescent="0.3">
      <c r="A184" s="161" t="s">
        <v>238</v>
      </c>
      <c r="B184" s="216" t="s">
        <v>239</v>
      </c>
      <c r="C184" s="217"/>
      <c r="D184" s="216"/>
      <c r="E184" s="216"/>
      <c r="F184" s="195" t="str">
        <f t="shared" si="12"/>
        <v/>
      </c>
      <c r="G184" s="216"/>
    </row>
    <row r="185" spans="1:7" x14ac:dyDescent="0.3">
      <c r="A185" s="161" t="s">
        <v>240</v>
      </c>
      <c r="B185" s="216" t="s">
        <v>241</v>
      </c>
      <c r="C185" s="185"/>
      <c r="E185" s="197"/>
      <c r="F185" s="195" t="str">
        <f t="shared" si="12"/>
        <v/>
      </c>
      <c r="G185" s="190"/>
    </row>
    <row r="186" spans="1:7" x14ac:dyDescent="0.3">
      <c r="A186" s="161" t="s">
        <v>242</v>
      </c>
      <c r="B186" s="216" t="s">
        <v>243</v>
      </c>
      <c r="C186" s="185"/>
      <c r="E186" s="197"/>
      <c r="F186" s="195" t="str">
        <f t="shared" si="12"/>
        <v/>
      </c>
      <c r="G186" s="190"/>
    </row>
    <row r="187" spans="1:7" x14ac:dyDescent="0.3">
      <c r="A187" s="161" t="s">
        <v>244</v>
      </c>
      <c r="B187" s="216" t="s">
        <v>245</v>
      </c>
      <c r="C187" s="185"/>
      <c r="E187" s="197"/>
      <c r="F187" s="195" t="str">
        <f t="shared" si="12"/>
        <v/>
      </c>
      <c r="G187" s="190"/>
    </row>
    <row r="188" spans="1:7" x14ac:dyDescent="0.3">
      <c r="A188" s="161" t="s">
        <v>246</v>
      </c>
      <c r="B188" s="216"/>
      <c r="E188" s="197"/>
      <c r="F188" s="190"/>
      <c r="G188" s="190"/>
    </row>
    <row r="189" spans="1:7" x14ac:dyDescent="0.3">
      <c r="A189" s="161" t="s">
        <v>247</v>
      </c>
      <c r="B189" s="216"/>
      <c r="E189" s="197"/>
      <c r="F189" s="190"/>
      <c r="G189" s="190"/>
    </row>
    <row r="190" spans="1:7" x14ac:dyDescent="0.3">
      <c r="A190" s="161" t="s">
        <v>248</v>
      </c>
      <c r="B190" s="216"/>
      <c r="E190" s="197"/>
      <c r="F190" s="190"/>
      <c r="G190" s="190"/>
    </row>
    <row r="191" spans="1:7" x14ac:dyDescent="0.3">
      <c r="A191" s="161" t="s">
        <v>249</v>
      </c>
      <c r="B191" s="194"/>
      <c r="E191" s="197"/>
      <c r="F191" s="190"/>
      <c r="G191" s="190"/>
    </row>
    <row r="192" spans="1:7" x14ac:dyDescent="0.3">
      <c r="A192" s="179"/>
      <c r="B192" s="180" t="s">
        <v>250</v>
      </c>
      <c r="C192" s="179" t="s">
        <v>55</v>
      </c>
      <c r="D192" s="179"/>
      <c r="E192" s="181"/>
      <c r="F192" s="182" t="s">
        <v>219</v>
      </c>
      <c r="G192" s="182"/>
    </row>
    <row r="193" spans="1:7" x14ac:dyDescent="0.3">
      <c r="A193" s="161" t="s">
        <v>251</v>
      </c>
      <c r="B193" s="176" t="s">
        <v>252</v>
      </c>
      <c r="C193" s="183">
        <v>20</v>
      </c>
      <c r="E193" s="189"/>
      <c r="F193" s="204">
        <v>1</v>
      </c>
      <c r="G193" s="190"/>
    </row>
    <row r="194" spans="1:7" x14ac:dyDescent="0.3">
      <c r="A194" s="161" t="s">
        <v>253</v>
      </c>
      <c r="B194" s="176" t="s">
        <v>254</v>
      </c>
      <c r="C194" s="183">
        <v>0</v>
      </c>
      <c r="E194" s="197"/>
      <c r="F194" s="204">
        <v>0</v>
      </c>
      <c r="G194" s="197"/>
    </row>
    <row r="195" spans="1:7" x14ac:dyDescent="0.3">
      <c r="A195" s="161" t="s">
        <v>255</v>
      </c>
      <c r="B195" s="176" t="s">
        <v>256</v>
      </c>
      <c r="C195" s="183">
        <v>0</v>
      </c>
      <c r="E195" s="197"/>
      <c r="F195" s="204">
        <v>0</v>
      </c>
      <c r="G195" s="197"/>
    </row>
    <row r="196" spans="1:7" x14ac:dyDescent="0.3">
      <c r="A196" s="161" t="s">
        <v>257</v>
      </c>
      <c r="B196" s="176" t="s">
        <v>258</v>
      </c>
      <c r="C196" s="183">
        <v>0</v>
      </c>
      <c r="E196" s="197"/>
      <c r="F196" s="204">
        <v>0</v>
      </c>
      <c r="G196" s="197"/>
    </row>
    <row r="197" spans="1:7" x14ac:dyDescent="0.3">
      <c r="A197" s="161" t="s">
        <v>259</v>
      </c>
      <c r="B197" s="176" t="s">
        <v>260</v>
      </c>
      <c r="C197" s="183">
        <v>0</v>
      </c>
      <c r="E197" s="197"/>
      <c r="F197" s="204">
        <v>0</v>
      </c>
      <c r="G197" s="197"/>
    </row>
    <row r="198" spans="1:7" x14ac:dyDescent="0.3">
      <c r="A198" s="161" t="s">
        <v>261</v>
      </c>
      <c r="B198" s="176" t="s">
        <v>262</v>
      </c>
      <c r="C198" s="183">
        <v>0</v>
      </c>
      <c r="E198" s="197"/>
      <c r="F198" s="204">
        <v>0</v>
      </c>
      <c r="G198" s="197"/>
    </row>
    <row r="199" spans="1:7" x14ac:dyDescent="0.3">
      <c r="A199" s="161" t="s">
        <v>263</v>
      </c>
      <c r="B199" s="176" t="s">
        <v>264</v>
      </c>
      <c r="C199" s="183">
        <v>0</v>
      </c>
      <c r="E199" s="197"/>
      <c r="F199" s="204">
        <v>0</v>
      </c>
      <c r="G199" s="197"/>
    </row>
    <row r="200" spans="1:7" x14ac:dyDescent="0.3">
      <c r="A200" s="161" t="s">
        <v>265</v>
      </c>
      <c r="B200" s="176" t="s">
        <v>266</v>
      </c>
      <c r="C200" s="183">
        <v>0</v>
      </c>
      <c r="E200" s="197"/>
      <c r="F200" s="204">
        <v>0</v>
      </c>
      <c r="G200" s="197"/>
    </row>
    <row r="201" spans="1:7" x14ac:dyDescent="0.3">
      <c r="A201" s="161" t="s">
        <v>267</v>
      </c>
      <c r="B201" s="176" t="s">
        <v>268</v>
      </c>
      <c r="C201" s="183">
        <v>0</v>
      </c>
      <c r="E201" s="197"/>
      <c r="F201" s="204">
        <v>0</v>
      </c>
      <c r="G201" s="197"/>
    </row>
    <row r="202" spans="1:7" x14ac:dyDescent="0.3">
      <c r="A202" s="161" t="s">
        <v>269</v>
      </c>
      <c r="B202" s="176" t="s">
        <v>270</v>
      </c>
      <c r="C202" s="183">
        <v>0</v>
      </c>
      <c r="E202" s="197"/>
      <c r="F202" s="204">
        <v>0</v>
      </c>
      <c r="G202" s="197"/>
    </row>
    <row r="203" spans="1:7" x14ac:dyDescent="0.3">
      <c r="A203" s="161" t="s">
        <v>271</v>
      </c>
      <c r="B203" s="176" t="s">
        <v>272</v>
      </c>
      <c r="C203" s="183">
        <v>0</v>
      </c>
      <c r="E203" s="197"/>
      <c r="F203" s="204">
        <v>0</v>
      </c>
      <c r="G203" s="197"/>
    </row>
    <row r="204" spans="1:7" x14ac:dyDescent="0.3">
      <c r="A204" s="161" t="s">
        <v>273</v>
      </c>
      <c r="B204" s="176" t="s">
        <v>274</v>
      </c>
      <c r="C204" s="183">
        <v>0</v>
      </c>
      <c r="E204" s="197"/>
      <c r="F204" s="204">
        <v>0</v>
      </c>
      <c r="G204" s="197"/>
    </row>
    <row r="205" spans="1:7" x14ac:dyDescent="0.3">
      <c r="A205" s="161" t="s">
        <v>275</v>
      </c>
      <c r="B205" s="176" t="s">
        <v>276</v>
      </c>
      <c r="C205" s="183">
        <v>0</v>
      </c>
      <c r="E205" s="197"/>
      <c r="F205" s="204">
        <v>0</v>
      </c>
      <c r="G205" s="197"/>
    </row>
    <row r="206" spans="1:7" x14ac:dyDescent="0.3">
      <c r="A206" s="161" t="s">
        <v>277</v>
      </c>
      <c r="B206" s="176" t="s">
        <v>66</v>
      </c>
      <c r="C206" s="183">
        <v>0</v>
      </c>
      <c r="E206" s="197"/>
      <c r="F206" s="204">
        <v>0</v>
      </c>
      <c r="G206" s="197"/>
    </row>
    <row r="207" spans="1:7" x14ac:dyDescent="0.3">
      <c r="A207" s="161" t="s">
        <v>278</v>
      </c>
      <c r="B207" s="191" t="s">
        <v>279</v>
      </c>
      <c r="C207" s="215">
        <v>20</v>
      </c>
      <c r="E207" s="197"/>
      <c r="F207" s="204">
        <v>1</v>
      </c>
      <c r="G207" s="197"/>
    </row>
    <row r="208" spans="1:7" x14ac:dyDescent="0.3">
      <c r="A208" s="161" t="s">
        <v>280</v>
      </c>
      <c r="B208" s="205" t="s">
        <v>68</v>
      </c>
      <c r="C208" s="215">
        <f>SUM(C193:C206)</f>
        <v>20</v>
      </c>
      <c r="D208" s="176"/>
      <c r="E208" s="197"/>
      <c r="F208" s="204">
        <f>SUM(F193:F206)</f>
        <v>1</v>
      </c>
      <c r="G208" s="197"/>
    </row>
    <row r="209" spans="1:7" x14ac:dyDescent="0.3">
      <c r="A209" s="161" t="s">
        <v>281</v>
      </c>
      <c r="B209" s="194" t="s">
        <v>174</v>
      </c>
      <c r="C209" s="185"/>
      <c r="E209" s="197"/>
      <c r="F209" s="195" t="str">
        <f>IF($D$208=0,"",IF(C209="[for completion]","",C209/$D$208))</f>
        <v/>
      </c>
      <c r="G209" s="197"/>
    </row>
    <row r="210" spans="1:7" x14ac:dyDescent="0.3">
      <c r="A210" s="161" t="s">
        <v>1413</v>
      </c>
      <c r="B210" s="194" t="s">
        <v>174</v>
      </c>
      <c r="C210" s="185"/>
      <c r="E210" s="197"/>
      <c r="F210" s="195" t="str">
        <f t="shared" ref="F210:F215" si="13">IF($D$208=0,"",IF(C210="[for completion]","",C210/$D$208))</f>
        <v/>
      </c>
      <c r="G210" s="197"/>
    </row>
    <row r="211" spans="1:7" x14ac:dyDescent="0.3">
      <c r="A211" s="161" t="s">
        <v>282</v>
      </c>
      <c r="B211" s="194" t="s">
        <v>174</v>
      </c>
      <c r="C211" s="185"/>
      <c r="E211" s="197"/>
      <c r="F211" s="195" t="str">
        <f t="shared" si="13"/>
        <v/>
      </c>
      <c r="G211" s="197"/>
    </row>
    <row r="212" spans="1:7" x14ac:dyDescent="0.3">
      <c r="A212" s="161" t="s">
        <v>283</v>
      </c>
      <c r="B212" s="194" t="s">
        <v>174</v>
      </c>
      <c r="C212" s="185"/>
      <c r="E212" s="197"/>
      <c r="F212" s="195" t="str">
        <f t="shared" si="13"/>
        <v/>
      </c>
      <c r="G212" s="197"/>
    </row>
    <row r="213" spans="1:7" x14ac:dyDescent="0.3">
      <c r="A213" s="161" t="s">
        <v>284</v>
      </c>
      <c r="B213" s="194" t="s">
        <v>174</v>
      </c>
      <c r="C213" s="185"/>
      <c r="E213" s="197"/>
      <c r="F213" s="195" t="str">
        <f t="shared" si="13"/>
        <v/>
      </c>
      <c r="G213" s="197"/>
    </row>
    <row r="214" spans="1:7" x14ac:dyDescent="0.3">
      <c r="A214" s="161" t="s">
        <v>285</v>
      </c>
      <c r="B214" s="194" t="s">
        <v>174</v>
      </c>
      <c r="C214" s="185"/>
      <c r="E214" s="197"/>
      <c r="F214" s="195" t="str">
        <f t="shared" si="13"/>
        <v/>
      </c>
      <c r="G214" s="197"/>
    </row>
    <row r="215" spans="1:7" x14ac:dyDescent="0.3">
      <c r="A215" s="161" t="s">
        <v>286</v>
      </c>
      <c r="B215" s="194" t="s">
        <v>174</v>
      </c>
      <c r="C215" s="185"/>
      <c r="E215" s="197"/>
      <c r="F215" s="195" t="str">
        <f t="shared" si="13"/>
        <v/>
      </c>
      <c r="G215" s="197"/>
    </row>
    <row r="216" spans="1:7" x14ac:dyDescent="0.3">
      <c r="A216" s="179"/>
      <c r="B216" s="180" t="s">
        <v>1414</v>
      </c>
      <c r="C216" s="179" t="s">
        <v>55</v>
      </c>
      <c r="D216" s="179"/>
      <c r="E216" s="181"/>
      <c r="F216" s="182" t="s">
        <v>287</v>
      </c>
      <c r="G216" s="182" t="s">
        <v>288</v>
      </c>
    </row>
    <row r="217" spans="1:7" x14ac:dyDescent="0.3">
      <c r="A217" s="161" t="s">
        <v>289</v>
      </c>
      <c r="B217" s="203" t="s">
        <v>290</v>
      </c>
      <c r="C217" s="215">
        <v>20</v>
      </c>
      <c r="E217" s="211"/>
      <c r="F217" s="218">
        <v>5.5451567369588098E-3</v>
      </c>
      <c r="G217" s="218">
        <v>7.2727272727272701E-3</v>
      </c>
    </row>
    <row r="218" spans="1:7" x14ac:dyDescent="0.3">
      <c r="A218" s="161" t="s">
        <v>291</v>
      </c>
      <c r="B218" s="203" t="s">
        <v>292</v>
      </c>
      <c r="C218" s="215">
        <v>0</v>
      </c>
      <c r="E218" s="211"/>
      <c r="F218" s="190" t="str">
        <f>IF($D$38=0,"",IF(C218="[for completion]","",IF(C218="","",C218/$D$38)))</f>
        <v/>
      </c>
      <c r="G218" s="190" t="str">
        <f>IF($D$39=0,"",IF(C218="[for completion]","",IF(C218="","",C218/$D$39)))</f>
        <v/>
      </c>
    </row>
    <row r="219" spans="1:7" x14ac:dyDescent="0.3">
      <c r="A219" s="161" t="s">
        <v>293</v>
      </c>
      <c r="B219" s="203" t="s">
        <v>66</v>
      </c>
      <c r="C219" s="215">
        <v>0</v>
      </c>
      <c r="E219" s="211"/>
      <c r="F219" s="190" t="str">
        <f>IF($D$38=0,"",IF(C219="[for completion]","",IF(C219="","",C219/$D$38)))</f>
        <v/>
      </c>
      <c r="G219" s="190" t="str">
        <f>IF($D$39=0,"",IF(C219="[for completion]","",IF(C219="","",C219/$D$39)))</f>
        <v/>
      </c>
    </row>
    <row r="220" spans="1:7" x14ac:dyDescent="0.3">
      <c r="A220" s="161" t="s">
        <v>294</v>
      </c>
      <c r="B220" s="205" t="s">
        <v>68</v>
      </c>
      <c r="C220" s="183">
        <f>SUM(C217:C219)</f>
        <v>20</v>
      </c>
      <c r="E220" s="211"/>
      <c r="F220" s="218">
        <f>SUM(F217:F219)</f>
        <v>5.5451567369588098E-3</v>
      </c>
      <c r="G220" s="218">
        <f>SUM(G217:G219)</f>
        <v>7.2727272727272701E-3</v>
      </c>
    </row>
    <row r="221" spans="1:7" x14ac:dyDescent="0.3">
      <c r="A221" s="161" t="s">
        <v>295</v>
      </c>
      <c r="B221" s="194" t="s">
        <v>174</v>
      </c>
      <c r="C221" s="185"/>
      <c r="E221" s="211"/>
      <c r="F221" s="195" t="str">
        <f t="shared" ref="F221:F227" si="14">IF($D$38=0,"",IF(C221="[for completion]","",IF(C221="","",C221/$D$38)))</f>
        <v/>
      </c>
      <c r="G221" s="195" t="str">
        <f t="shared" ref="G221:G227" si="15">IF($D$39=0,"",IF(C221="[for completion]","",IF(C221="","",C221/$D$39)))</f>
        <v/>
      </c>
    </row>
    <row r="222" spans="1:7" x14ac:dyDescent="0.3">
      <c r="A222" s="161" t="s">
        <v>296</v>
      </c>
      <c r="B222" s="194" t="s">
        <v>174</v>
      </c>
      <c r="C222" s="185"/>
      <c r="E222" s="211"/>
      <c r="F222" s="195" t="str">
        <f t="shared" si="14"/>
        <v/>
      </c>
      <c r="G222" s="195" t="str">
        <f t="shared" si="15"/>
        <v/>
      </c>
    </row>
    <row r="223" spans="1:7" x14ac:dyDescent="0.3">
      <c r="A223" s="161" t="s">
        <v>297</v>
      </c>
      <c r="B223" s="194" t="s">
        <v>174</v>
      </c>
      <c r="C223" s="185"/>
      <c r="E223" s="211"/>
      <c r="F223" s="195" t="str">
        <f t="shared" si="14"/>
        <v/>
      </c>
      <c r="G223" s="195" t="str">
        <f t="shared" si="15"/>
        <v/>
      </c>
    </row>
    <row r="224" spans="1:7" x14ac:dyDescent="0.3">
      <c r="A224" s="161" t="s">
        <v>298</v>
      </c>
      <c r="B224" s="194" t="s">
        <v>174</v>
      </c>
      <c r="C224" s="185"/>
      <c r="E224" s="211"/>
      <c r="F224" s="195" t="str">
        <f t="shared" si="14"/>
        <v/>
      </c>
      <c r="G224" s="195" t="str">
        <f t="shared" si="15"/>
        <v/>
      </c>
    </row>
    <row r="225" spans="1:7" x14ac:dyDescent="0.3">
      <c r="A225" s="161" t="s">
        <v>299</v>
      </c>
      <c r="B225" s="194" t="s">
        <v>174</v>
      </c>
      <c r="C225" s="185"/>
      <c r="E225" s="211"/>
      <c r="F225" s="195" t="str">
        <f t="shared" si="14"/>
        <v/>
      </c>
      <c r="G225" s="195" t="str">
        <f t="shared" si="15"/>
        <v/>
      </c>
    </row>
    <row r="226" spans="1:7" x14ac:dyDescent="0.3">
      <c r="A226" s="161" t="s">
        <v>300</v>
      </c>
      <c r="B226" s="194" t="s">
        <v>174</v>
      </c>
      <c r="C226" s="185"/>
      <c r="E226" s="176"/>
      <c r="F226" s="195" t="str">
        <f t="shared" si="14"/>
        <v/>
      </c>
      <c r="G226" s="195" t="str">
        <f t="shared" si="15"/>
        <v/>
      </c>
    </row>
    <row r="227" spans="1:7" x14ac:dyDescent="0.3">
      <c r="A227" s="161" t="s">
        <v>301</v>
      </c>
      <c r="B227" s="194" t="s">
        <v>174</v>
      </c>
      <c r="C227" s="185"/>
      <c r="E227" s="211"/>
      <c r="F227" s="195" t="str">
        <f t="shared" si="14"/>
        <v/>
      </c>
      <c r="G227" s="195" t="str">
        <f t="shared" si="15"/>
        <v/>
      </c>
    </row>
    <row r="228" spans="1:7" x14ac:dyDescent="0.3">
      <c r="A228" s="179"/>
      <c r="B228" s="180" t="s">
        <v>1415</v>
      </c>
      <c r="C228" s="179"/>
      <c r="D228" s="179"/>
      <c r="E228" s="181"/>
      <c r="F228" s="182"/>
      <c r="G228" s="182"/>
    </row>
    <row r="229" spans="1:7" x14ac:dyDescent="0.3">
      <c r="A229" s="161" t="s">
        <v>302</v>
      </c>
      <c r="B229" s="176" t="s">
        <v>1416</v>
      </c>
      <c r="C229" s="219" t="s">
        <v>303</v>
      </c>
    </row>
    <row r="230" spans="1:7" x14ac:dyDescent="0.3">
      <c r="A230" s="179"/>
      <c r="B230" s="180" t="s">
        <v>304</v>
      </c>
      <c r="C230" s="179"/>
      <c r="D230" s="179"/>
      <c r="E230" s="181"/>
      <c r="F230" s="182"/>
      <c r="G230" s="182"/>
    </row>
    <row r="231" spans="1:7" x14ac:dyDescent="0.3">
      <c r="A231" s="161" t="s">
        <v>305</v>
      </c>
      <c r="B231" s="161" t="s">
        <v>306</v>
      </c>
      <c r="C231" s="185"/>
      <c r="E231" s="176"/>
    </row>
    <row r="232" spans="1:7" x14ac:dyDescent="0.3">
      <c r="A232" s="161" t="s">
        <v>307</v>
      </c>
      <c r="B232" s="220" t="s">
        <v>308</v>
      </c>
      <c r="C232" s="185"/>
      <c r="E232" s="176"/>
    </row>
    <row r="233" spans="1:7" x14ac:dyDescent="0.3">
      <c r="A233" s="161" t="s">
        <v>309</v>
      </c>
      <c r="B233" s="220" t="s">
        <v>310</v>
      </c>
      <c r="C233" s="185"/>
      <c r="E233" s="176"/>
    </row>
    <row r="234" spans="1:7" x14ac:dyDescent="0.3">
      <c r="A234" s="161" t="s">
        <v>311</v>
      </c>
      <c r="B234" s="174" t="s">
        <v>312</v>
      </c>
      <c r="C234" s="192"/>
      <c r="D234" s="176"/>
      <c r="E234" s="176"/>
    </row>
    <row r="235" spans="1:7" x14ac:dyDescent="0.3">
      <c r="A235" s="161" t="s">
        <v>313</v>
      </c>
      <c r="B235" s="174" t="s">
        <v>314</v>
      </c>
      <c r="C235" s="192"/>
      <c r="D235" s="176"/>
      <c r="E235" s="176"/>
    </row>
    <row r="236" spans="1:7" x14ac:dyDescent="0.3">
      <c r="A236" s="161" t="s">
        <v>315</v>
      </c>
      <c r="B236" s="174" t="s">
        <v>316</v>
      </c>
      <c r="C236" s="176"/>
      <c r="D236" s="176"/>
      <c r="E236" s="176"/>
    </row>
    <row r="237" spans="1:7" x14ac:dyDescent="0.3">
      <c r="A237" s="161" t="s">
        <v>317</v>
      </c>
      <c r="C237" s="176"/>
      <c r="D237" s="176"/>
      <c r="E237" s="176"/>
    </row>
    <row r="238" spans="1:7" x14ac:dyDescent="0.3">
      <c r="A238" s="161" t="s">
        <v>318</v>
      </c>
      <c r="C238" s="176"/>
      <c r="D238" s="176"/>
      <c r="E238" s="176"/>
    </row>
    <row r="239" spans="1:7" x14ac:dyDescent="0.3">
      <c r="A239" s="179"/>
      <c r="B239" s="180" t="s">
        <v>1417</v>
      </c>
      <c r="C239" s="179"/>
      <c r="D239" s="179"/>
      <c r="E239" s="181"/>
      <c r="F239" s="182"/>
      <c r="G239" s="182"/>
    </row>
    <row r="240" spans="1:7" x14ac:dyDescent="0.3">
      <c r="A240" s="161" t="s">
        <v>1418</v>
      </c>
      <c r="B240" s="161" t="s">
        <v>1419</v>
      </c>
      <c r="D240" s="156"/>
      <c r="E240" s="156"/>
      <c r="F240" s="156"/>
      <c r="G240" s="156"/>
    </row>
    <row r="241" spans="1:7" ht="28.8" x14ac:dyDescent="0.3">
      <c r="A241" s="161" t="s">
        <v>1420</v>
      </c>
      <c r="B241" s="161" t="s">
        <v>1421</v>
      </c>
      <c r="C241" s="221"/>
      <c r="D241" s="156"/>
      <c r="E241" s="156"/>
      <c r="F241" s="156"/>
      <c r="G241" s="156"/>
    </row>
    <row r="242" spans="1:7" x14ac:dyDescent="0.3">
      <c r="A242" s="161" t="s">
        <v>1422</v>
      </c>
      <c r="B242" s="161" t="s">
        <v>1423</v>
      </c>
      <c r="C242" s="221"/>
      <c r="D242" s="156"/>
      <c r="E242" s="156"/>
      <c r="F242" s="156"/>
      <c r="G242" s="156"/>
    </row>
    <row r="243" spans="1:7" x14ac:dyDescent="0.3">
      <c r="A243" s="161" t="s">
        <v>1424</v>
      </c>
      <c r="B243" s="161" t="s">
        <v>1425</v>
      </c>
      <c r="D243" s="156"/>
      <c r="E243" s="156"/>
      <c r="F243" s="156"/>
      <c r="G243" s="156"/>
    </row>
    <row r="244" spans="1:7" hidden="1" outlineLevel="1" x14ac:dyDescent="0.3">
      <c r="A244" s="161" t="s">
        <v>1426</v>
      </c>
      <c r="D244" s="156"/>
      <c r="E244" s="156"/>
      <c r="F244" s="156"/>
      <c r="G244" s="156"/>
    </row>
    <row r="245" spans="1:7" hidden="1" outlineLevel="1" x14ac:dyDescent="0.3">
      <c r="A245" s="161" t="s">
        <v>1427</v>
      </c>
      <c r="D245" s="156"/>
      <c r="E245" s="156"/>
      <c r="F245" s="156"/>
      <c r="G245" s="156"/>
    </row>
    <row r="246" spans="1:7" hidden="1" outlineLevel="1" x14ac:dyDescent="0.3">
      <c r="A246" s="161" t="s">
        <v>1428</v>
      </c>
      <c r="D246" s="156"/>
      <c r="E246" s="156"/>
      <c r="F246" s="156"/>
      <c r="G246" s="156"/>
    </row>
    <row r="247" spans="1:7" hidden="1" outlineLevel="1" x14ac:dyDescent="0.3">
      <c r="A247" s="161" t="s">
        <v>1429</v>
      </c>
      <c r="D247" s="156"/>
      <c r="E247" s="156"/>
      <c r="F247" s="156"/>
      <c r="G247" s="156"/>
    </row>
    <row r="248" spans="1:7" hidden="1" outlineLevel="1" x14ac:dyDescent="0.3">
      <c r="A248" s="161" t="s">
        <v>1430</v>
      </c>
      <c r="D248" s="156"/>
      <c r="E248" s="156"/>
      <c r="F248" s="156"/>
      <c r="G248" s="156"/>
    </row>
    <row r="249" spans="1:7" hidden="1" outlineLevel="1" x14ac:dyDescent="0.3">
      <c r="A249" s="161" t="s">
        <v>1431</v>
      </c>
      <c r="D249" s="156"/>
      <c r="E249" s="156"/>
      <c r="F249" s="156"/>
      <c r="G249" s="156"/>
    </row>
    <row r="250" spans="1:7" hidden="1" outlineLevel="1" x14ac:dyDescent="0.3">
      <c r="A250" s="161" t="s">
        <v>1432</v>
      </c>
      <c r="D250" s="156"/>
      <c r="E250" s="156"/>
      <c r="F250" s="156"/>
      <c r="G250" s="156"/>
    </row>
    <row r="251" spans="1:7" hidden="1" outlineLevel="1" x14ac:dyDescent="0.3">
      <c r="A251" s="161" t="s">
        <v>1433</v>
      </c>
      <c r="D251" s="156"/>
      <c r="E251" s="156"/>
      <c r="F251" s="156"/>
      <c r="G251" s="156"/>
    </row>
    <row r="252" spans="1:7" hidden="1" outlineLevel="1" x14ac:dyDescent="0.3">
      <c r="A252" s="161" t="s">
        <v>1434</v>
      </c>
      <c r="D252" s="156"/>
      <c r="E252" s="156"/>
      <c r="F252" s="156"/>
      <c r="G252" s="156"/>
    </row>
    <row r="253" spans="1:7" hidden="1" outlineLevel="1" x14ac:dyDescent="0.3">
      <c r="A253" s="161" t="s">
        <v>1435</v>
      </c>
      <c r="D253" s="156"/>
      <c r="E253" s="156"/>
      <c r="F253" s="156"/>
      <c r="G253" s="156"/>
    </row>
    <row r="254" spans="1:7" hidden="1" outlineLevel="1" x14ac:dyDescent="0.3">
      <c r="A254" s="161" t="s">
        <v>1436</v>
      </c>
      <c r="D254" s="156"/>
      <c r="E254" s="156"/>
      <c r="F254" s="156"/>
      <c r="G254" s="156"/>
    </row>
    <row r="255" spans="1:7" hidden="1" outlineLevel="1" x14ac:dyDescent="0.3">
      <c r="A255" s="161" t="s">
        <v>1437</v>
      </c>
      <c r="D255" s="156"/>
      <c r="E255" s="156"/>
      <c r="F255" s="156"/>
      <c r="G255" s="156"/>
    </row>
    <row r="256" spans="1:7" hidden="1" outlineLevel="1" x14ac:dyDescent="0.3">
      <c r="A256" s="161" t="s">
        <v>1438</v>
      </c>
      <c r="D256" s="156"/>
      <c r="E256" s="156"/>
      <c r="F256" s="156"/>
      <c r="G256" s="156"/>
    </row>
    <row r="257" spans="1:7" hidden="1" outlineLevel="1" x14ac:dyDescent="0.3">
      <c r="A257" s="161" t="s">
        <v>1439</v>
      </c>
      <c r="D257" s="156"/>
      <c r="E257" s="156"/>
      <c r="F257" s="156"/>
      <c r="G257" s="156"/>
    </row>
    <row r="258" spans="1:7" hidden="1" outlineLevel="1" x14ac:dyDescent="0.3">
      <c r="A258" s="161" t="s">
        <v>1440</v>
      </c>
      <c r="D258" s="156"/>
      <c r="E258" s="156"/>
      <c r="F258" s="156"/>
      <c r="G258" s="156"/>
    </row>
    <row r="259" spans="1:7" hidden="1" outlineLevel="1" x14ac:dyDescent="0.3">
      <c r="A259" s="161" t="s">
        <v>1441</v>
      </c>
      <c r="D259" s="156"/>
      <c r="E259" s="156"/>
      <c r="F259" s="156"/>
      <c r="G259" s="156"/>
    </row>
    <row r="260" spans="1:7" hidden="1" outlineLevel="1" x14ac:dyDescent="0.3">
      <c r="A260" s="161" t="s">
        <v>1442</v>
      </c>
      <c r="D260" s="156"/>
      <c r="E260" s="156"/>
      <c r="F260" s="156"/>
      <c r="G260" s="156"/>
    </row>
    <row r="261" spans="1:7" hidden="1" outlineLevel="1" x14ac:dyDescent="0.3">
      <c r="A261" s="161" t="s">
        <v>1443</v>
      </c>
      <c r="D261" s="156"/>
      <c r="E261" s="156"/>
      <c r="F261" s="156"/>
      <c r="G261" s="156"/>
    </row>
    <row r="262" spans="1:7" hidden="1" outlineLevel="1" x14ac:dyDescent="0.3">
      <c r="A262" s="161" t="s">
        <v>1444</v>
      </c>
      <c r="D262" s="156"/>
      <c r="E262" s="156"/>
      <c r="F262" s="156"/>
      <c r="G262" s="156"/>
    </row>
    <row r="263" spans="1:7" hidden="1" outlineLevel="1" x14ac:dyDescent="0.3">
      <c r="A263" s="161" t="s">
        <v>1445</v>
      </c>
      <c r="D263" s="156"/>
      <c r="E263" s="156"/>
      <c r="F263" s="156"/>
      <c r="G263" s="156"/>
    </row>
    <row r="264" spans="1:7" hidden="1" outlineLevel="1" x14ac:dyDescent="0.3">
      <c r="A264" s="161" t="s">
        <v>1446</v>
      </c>
      <c r="D264" s="156"/>
      <c r="E264" s="156"/>
      <c r="F264" s="156"/>
      <c r="G264" s="156"/>
    </row>
    <row r="265" spans="1:7" hidden="1" outlineLevel="1" x14ac:dyDescent="0.3">
      <c r="A265" s="161" t="s">
        <v>1447</v>
      </c>
      <c r="D265" s="156"/>
      <c r="E265" s="156"/>
      <c r="F265" s="156"/>
      <c r="G265" s="156"/>
    </row>
    <row r="266" spans="1:7" hidden="1" outlineLevel="1" x14ac:dyDescent="0.3">
      <c r="A266" s="161" t="s">
        <v>1448</v>
      </c>
      <c r="D266" s="156"/>
      <c r="E266" s="156"/>
      <c r="F266" s="156"/>
      <c r="G266" s="156"/>
    </row>
    <row r="267" spans="1:7" hidden="1" outlineLevel="1" x14ac:dyDescent="0.3">
      <c r="A267" s="161" t="s">
        <v>1449</v>
      </c>
      <c r="D267" s="156"/>
      <c r="E267" s="156"/>
      <c r="F267" s="156"/>
      <c r="G267" s="156"/>
    </row>
    <row r="268" spans="1:7" hidden="1" outlineLevel="1" x14ac:dyDescent="0.3">
      <c r="A268" s="161" t="s">
        <v>1450</v>
      </c>
      <c r="D268" s="156"/>
      <c r="E268" s="156"/>
      <c r="F268" s="156"/>
      <c r="G268" s="156"/>
    </row>
    <row r="269" spans="1:7" hidden="1" outlineLevel="1" x14ac:dyDescent="0.3">
      <c r="A269" s="161" t="s">
        <v>1451</v>
      </c>
      <c r="D269" s="156"/>
      <c r="E269" s="156"/>
      <c r="F269" s="156"/>
      <c r="G269" s="156"/>
    </row>
    <row r="270" spans="1:7" hidden="1" outlineLevel="1" x14ac:dyDescent="0.3">
      <c r="A270" s="161" t="s">
        <v>1452</v>
      </c>
      <c r="D270" s="156"/>
      <c r="E270" s="156"/>
      <c r="F270" s="156"/>
      <c r="G270" s="156"/>
    </row>
    <row r="271" spans="1:7" hidden="1" outlineLevel="1" x14ac:dyDescent="0.3">
      <c r="A271" s="161" t="s">
        <v>1453</v>
      </c>
      <c r="D271" s="156"/>
      <c r="E271" s="156"/>
      <c r="F271" s="156"/>
      <c r="G271" s="156"/>
    </row>
    <row r="272" spans="1:7" hidden="1" outlineLevel="1" x14ac:dyDescent="0.3">
      <c r="A272" s="161" t="s">
        <v>1454</v>
      </c>
      <c r="D272" s="156"/>
      <c r="E272" s="156"/>
      <c r="F272" s="156"/>
      <c r="G272" s="156"/>
    </row>
    <row r="273" spans="1:7" hidden="1" outlineLevel="1" x14ac:dyDescent="0.3">
      <c r="A273" s="161" t="s">
        <v>1455</v>
      </c>
      <c r="D273" s="156"/>
      <c r="E273" s="156"/>
      <c r="F273" s="156"/>
      <c r="G273" s="156"/>
    </row>
    <row r="274" spans="1:7" hidden="1" outlineLevel="1" x14ac:dyDescent="0.3">
      <c r="A274" s="161" t="s">
        <v>1456</v>
      </c>
      <c r="D274" s="156"/>
      <c r="E274" s="156"/>
      <c r="F274" s="156"/>
      <c r="G274" s="156"/>
    </row>
    <row r="275" spans="1:7" hidden="1" outlineLevel="1" x14ac:dyDescent="0.3">
      <c r="A275" s="161" t="s">
        <v>1457</v>
      </c>
      <c r="D275" s="156"/>
      <c r="E275" s="156"/>
      <c r="F275" s="156"/>
      <c r="G275" s="156"/>
    </row>
    <row r="276" spans="1:7" hidden="1" outlineLevel="1" x14ac:dyDescent="0.3">
      <c r="A276" s="161" t="s">
        <v>1458</v>
      </c>
      <c r="D276" s="156"/>
      <c r="E276" s="156"/>
      <c r="F276" s="156"/>
      <c r="G276" s="156"/>
    </row>
    <row r="277" spans="1:7" hidden="1" outlineLevel="1" x14ac:dyDescent="0.3">
      <c r="A277" s="161" t="s">
        <v>1459</v>
      </c>
      <c r="D277" s="156"/>
      <c r="E277" s="156"/>
      <c r="F277" s="156"/>
      <c r="G277" s="156"/>
    </row>
    <row r="278" spans="1:7" hidden="1" outlineLevel="1" x14ac:dyDescent="0.3">
      <c r="A278" s="161" t="s">
        <v>1460</v>
      </c>
      <c r="D278" s="156"/>
      <c r="E278" s="156"/>
      <c r="F278" s="156"/>
      <c r="G278" s="156"/>
    </row>
    <row r="279" spans="1:7" hidden="1" outlineLevel="1" x14ac:dyDescent="0.3">
      <c r="A279" s="161" t="s">
        <v>1461</v>
      </c>
      <c r="D279" s="156"/>
      <c r="E279" s="156"/>
      <c r="F279" s="156"/>
      <c r="G279" s="156"/>
    </row>
    <row r="280" spans="1:7" hidden="1" outlineLevel="1" x14ac:dyDescent="0.3">
      <c r="A280" s="161" t="s">
        <v>1462</v>
      </c>
      <c r="D280" s="156"/>
      <c r="E280" s="156"/>
      <c r="F280" s="156"/>
      <c r="G280" s="156"/>
    </row>
    <row r="281" spans="1:7" hidden="1" outlineLevel="1" x14ac:dyDescent="0.3">
      <c r="A281" s="161" t="s">
        <v>1463</v>
      </c>
      <c r="D281" s="156"/>
      <c r="E281" s="156"/>
      <c r="F281" s="156"/>
      <c r="G281" s="156"/>
    </row>
    <row r="282" spans="1:7" hidden="1" outlineLevel="1" x14ac:dyDescent="0.3">
      <c r="A282" s="161" t="s">
        <v>1464</v>
      </c>
      <c r="D282" s="156"/>
      <c r="E282" s="156"/>
      <c r="F282" s="156"/>
      <c r="G282" s="156"/>
    </row>
    <row r="283" spans="1:7" hidden="1" outlineLevel="1" x14ac:dyDescent="0.3">
      <c r="A283" s="161" t="s">
        <v>1465</v>
      </c>
      <c r="D283" s="156"/>
      <c r="E283" s="156"/>
      <c r="F283" s="156"/>
      <c r="G283" s="156"/>
    </row>
    <row r="284" spans="1:7" hidden="1" outlineLevel="1" x14ac:dyDescent="0.3">
      <c r="A284" s="161" t="s">
        <v>1466</v>
      </c>
      <c r="D284" s="156"/>
      <c r="E284" s="156"/>
      <c r="F284" s="156"/>
      <c r="G284" s="156"/>
    </row>
    <row r="285" spans="1:7" ht="18" collapsed="1" x14ac:dyDescent="0.3">
      <c r="A285" s="169"/>
      <c r="B285" s="169" t="s">
        <v>1467</v>
      </c>
      <c r="C285" s="169" t="s">
        <v>319</v>
      </c>
      <c r="D285" s="169" t="s">
        <v>319</v>
      </c>
      <c r="E285" s="169"/>
      <c r="F285" s="170"/>
      <c r="G285" s="171"/>
    </row>
    <row r="286" spans="1:7" ht="13.8" x14ac:dyDescent="0.3">
      <c r="A286" s="222" t="s">
        <v>1468</v>
      </c>
      <c r="B286" s="223"/>
      <c r="C286" s="223"/>
      <c r="D286" s="223"/>
      <c r="E286" s="223"/>
      <c r="F286" s="224"/>
      <c r="G286" s="223"/>
    </row>
    <row r="287" spans="1:7" ht="13.8" x14ac:dyDescent="0.3">
      <c r="A287" s="222" t="s">
        <v>1469</v>
      </c>
      <c r="B287" s="223"/>
      <c r="C287" s="223"/>
      <c r="D287" s="223"/>
      <c r="E287" s="223"/>
      <c r="F287" s="224"/>
      <c r="G287" s="223"/>
    </row>
    <row r="288" spans="1:7" x14ac:dyDescent="0.3">
      <c r="A288" s="161" t="s">
        <v>320</v>
      </c>
      <c r="B288" s="174" t="s">
        <v>1470</v>
      </c>
      <c r="C288" s="225">
        <f>ROW(B38)</f>
        <v>38</v>
      </c>
      <c r="D288" s="188"/>
      <c r="E288" s="188"/>
      <c r="F288" s="188"/>
      <c r="G288" s="188"/>
    </row>
    <row r="289" spans="1:7" x14ac:dyDescent="0.3">
      <c r="A289" s="161" t="s">
        <v>321</v>
      </c>
      <c r="B289" s="174" t="s">
        <v>1471</v>
      </c>
      <c r="C289" s="225">
        <f>ROW(B39)</f>
        <v>39</v>
      </c>
      <c r="E289" s="188"/>
      <c r="F289" s="188"/>
    </row>
    <row r="290" spans="1:7" ht="28.8" x14ac:dyDescent="0.3">
      <c r="A290" s="161" t="s">
        <v>322</v>
      </c>
      <c r="B290" s="174" t="s">
        <v>1472</v>
      </c>
      <c r="C290" s="221" t="s">
        <v>1473</v>
      </c>
      <c r="G290" s="226"/>
    </row>
    <row r="291" spans="1:7" x14ac:dyDescent="0.3">
      <c r="A291" s="161" t="s">
        <v>324</v>
      </c>
      <c r="B291" s="174" t="s">
        <v>1474</v>
      </c>
      <c r="C291" s="225" t="s">
        <v>323</v>
      </c>
      <c r="D291" s="225" t="s">
        <v>1475</v>
      </c>
      <c r="E291" s="226"/>
      <c r="F291" s="188"/>
    </row>
    <row r="292" spans="1:7" x14ac:dyDescent="0.3">
      <c r="A292" s="161" t="s">
        <v>325</v>
      </c>
      <c r="B292" s="174" t="s">
        <v>1476</v>
      </c>
      <c r="C292" s="225">
        <f>ROW(B52)</f>
        <v>52</v>
      </c>
      <c r="G292" s="226"/>
    </row>
    <row r="293" spans="1:7" x14ac:dyDescent="0.3">
      <c r="A293" s="161" t="s">
        <v>326</v>
      </c>
      <c r="B293" s="174" t="s">
        <v>1477</v>
      </c>
      <c r="C293" s="227" t="s">
        <v>1478</v>
      </c>
      <c r="D293" s="225" t="s">
        <v>1479</v>
      </c>
      <c r="E293" s="226"/>
      <c r="F293" s="225" t="s">
        <v>1475</v>
      </c>
      <c r="G293" s="225" t="s">
        <v>1475</v>
      </c>
    </row>
    <row r="294" spans="1:7" x14ac:dyDescent="0.3">
      <c r="A294" s="161" t="s">
        <v>327</v>
      </c>
      <c r="B294" s="174" t="s">
        <v>1480</v>
      </c>
      <c r="C294" s="227" t="s">
        <v>1481</v>
      </c>
    </row>
    <row r="295" spans="1:7" x14ac:dyDescent="0.3">
      <c r="A295" s="161" t="s">
        <v>328</v>
      </c>
      <c r="B295" s="174" t="s">
        <v>1482</v>
      </c>
      <c r="C295" s="225" t="s">
        <v>1483</v>
      </c>
      <c r="D295" s="225" t="s">
        <v>1475</v>
      </c>
      <c r="F295" s="225" t="s">
        <v>1475</v>
      </c>
    </row>
    <row r="296" spans="1:7" x14ac:dyDescent="0.3">
      <c r="A296" s="161" t="s">
        <v>329</v>
      </c>
      <c r="B296" s="174" t="s">
        <v>1484</v>
      </c>
      <c r="C296" s="225">
        <f>ROW(B111)</f>
        <v>111</v>
      </c>
      <c r="F296" s="226"/>
    </row>
    <row r="297" spans="1:7" x14ac:dyDescent="0.3">
      <c r="A297" s="161" t="s">
        <v>330</v>
      </c>
      <c r="B297" s="174" t="s">
        <v>1485</v>
      </c>
      <c r="C297" s="225">
        <f>ROW(B163)</f>
        <v>163</v>
      </c>
      <c r="E297" s="226"/>
      <c r="F297" s="226"/>
    </row>
    <row r="298" spans="1:7" x14ac:dyDescent="0.3">
      <c r="A298" s="161" t="s">
        <v>331</v>
      </c>
      <c r="B298" s="174" t="s">
        <v>1486</v>
      </c>
      <c r="C298" s="225">
        <f>ROW(B137)</f>
        <v>137</v>
      </c>
      <c r="E298" s="226"/>
      <c r="F298" s="226"/>
    </row>
    <row r="299" spans="1:7" x14ac:dyDescent="0.3">
      <c r="A299" s="161" t="s">
        <v>332</v>
      </c>
      <c r="B299" s="174" t="s">
        <v>1487</v>
      </c>
      <c r="C299" s="221"/>
      <c r="E299" s="226"/>
    </row>
    <row r="300" spans="1:7" x14ac:dyDescent="0.3">
      <c r="A300" s="161" t="s">
        <v>333</v>
      </c>
      <c r="B300" s="174" t="s">
        <v>1488</v>
      </c>
      <c r="C300" s="225" t="s">
        <v>1489</v>
      </c>
      <c r="D300" s="225" t="s">
        <v>1490</v>
      </c>
      <c r="E300" s="226"/>
    </row>
    <row r="301" spans="1:7" x14ac:dyDescent="0.3">
      <c r="A301" s="161" t="s">
        <v>1491</v>
      </c>
      <c r="B301" s="174" t="s">
        <v>1492</v>
      </c>
      <c r="C301" s="225" t="s">
        <v>1493</v>
      </c>
    </row>
    <row r="302" spans="1:7" x14ac:dyDescent="0.3">
      <c r="A302" s="161" t="s">
        <v>1494</v>
      </c>
      <c r="B302" s="174" t="s">
        <v>1495</v>
      </c>
      <c r="C302" s="225" t="s">
        <v>1496</v>
      </c>
    </row>
    <row r="303" spans="1:7" x14ac:dyDescent="0.3">
      <c r="A303" s="161" t="s">
        <v>1497</v>
      </c>
      <c r="B303" s="174" t="s">
        <v>1498</v>
      </c>
      <c r="C303" s="225">
        <f>ROW(B65)</f>
        <v>65</v>
      </c>
    </row>
    <row r="304" spans="1:7" x14ac:dyDescent="0.3">
      <c r="A304" s="161" t="s">
        <v>1499</v>
      </c>
      <c r="B304" s="174" t="s">
        <v>1500</v>
      </c>
      <c r="C304" s="225">
        <f>ROW(B88)</f>
        <v>88</v>
      </c>
    </row>
    <row r="305" spans="1:7" x14ac:dyDescent="0.3">
      <c r="A305" s="161" t="s">
        <v>1501</v>
      </c>
      <c r="B305" s="174" t="s">
        <v>1502</v>
      </c>
      <c r="C305" s="225" t="s">
        <v>1503</v>
      </c>
      <c r="E305" s="226"/>
    </row>
    <row r="306" spans="1:7" x14ac:dyDescent="0.3">
      <c r="A306" s="161" t="s">
        <v>1504</v>
      </c>
      <c r="B306" s="174" t="s">
        <v>1505</v>
      </c>
      <c r="C306" s="225">
        <v>44</v>
      </c>
      <c r="E306" s="226"/>
    </row>
    <row r="307" spans="1:7" x14ac:dyDescent="0.3">
      <c r="A307" s="161" t="s">
        <v>1506</v>
      </c>
      <c r="B307" s="174" t="s">
        <v>1507</v>
      </c>
      <c r="C307" s="225" t="s">
        <v>1508</v>
      </c>
      <c r="D307" s="225" t="s">
        <v>1475</v>
      </c>
      <c r="E307" s="226"/>
      <c r="F307" s="225" t="s">
        <v>1475</v>
      </c>
    </row>
    <row r="308" spans="1:7" x14ac:dyDescent="0.3">
      <c r="A308" s="161" t="s">
        <v>334</v>
      </c>
      <c r="B308" s="174"/>
      <c r="E308" s="226"/>
    </row>
    <row r="309" spans="1:7" x14ac:dyDescent="0.3">
      <c r="A309" s="161" t="s">
        <v>335</v>
      </c>
      <c r="E309" s="226"/>
    </row>
    <row r="310" spans="1:7" x14ac:dyDescent="0.3">
      <c r="A310" s="161" t="s">
        <v>336</v>
      </c>
    </row>
    <row r="311" spans="1:7" ht="36" x14ac:dyDescent="0.3">
      <c r="A311" s="170"/>
      <c r="B311" s="169" t="s">
        <v>337</v>
      </c>
      <c r="C311" s="170"/>
      <c r="D311" s="170"/>
      <c r="E311" s="170"/>
      <c r="F311" s="170"/>
      <c r="G311" s="171"/>
    </row>
    <row r="312" spans="1:7" x14ac:dyDescent="0.3">
      <c r="A312" s="161" t="s">
        <v>338</v>
      </c>
      <c r="B312" s="184" t="s">
        <v>339</v>
      </c>
      <c r="C312" s="228">
        <v>159.52304855</v>
      </c>
    </row>
    <row r="313" spans="1:7" x14ac:dyDescent="0.3">
      <c r="A313" s="161" t="s">
        <v>340</v>
      </c>
      <c r="B313" s="184" t="s">
        <v>341</v>
      </c>
    </row>
    <row r="314" spans="1:7" x14ac:dyDescent="0.3">
      <c r="A314" s="161" t="s">
        <v>342</v>
      </c>
      <c r="B314" s="184" t="s">
        <v>343</v>
      </c>
    </row>
    <row r="315" spans="1:7" x14ac:dyDescent="0.3">
      <c r="A315" s="161" t="s">
        <v>344</v>
      </c>
      <c r="B315" s="184"/>
      <c r="C315" s="225"/>
    </row>
    <row r="316" spans="1:7" x14ac:dyDescent="0.3">
      <c r="A316" s="161" t="s">
        <v>345</v>
      </c>
      <c r="B316" s="184"/>
      <c r="C316" s="225"/>
    </row>
    <row r="317" spans="1:7" x14ac:dyDescent="0.3">
      <c r="A317" s="161" t="s">
        <v>346</v>
      </c>
      <c r="B317" s="184"/>
      <c r="C317" s="225"/>
    </row>
    <row r="318" spans="1:7" x14ac:dyDescent="0.3">
      <c r="A318" s="161" t="s">
        <v>347</v>
      </c>
      <c r="B318" s="184"/>
      <c r="C318" s="225"/>
    </row>
    <row r="319" spans="1:7" ht="18" x14ac:dyDescent="0.3">
      <c r="A319" s="170"/>
      <c r="B319" s="169" t="s">
        <v>348</v>
      </c>
      <c r="C319" s="170"/>
      <c r="D319" s="170"/>
      <c r="E319" s="170"/>
      <c r="F319" s="170"/>
      <c r="G319" s="171"/>
    </row>
    <row r="320" spans="1:7" x14ac:dyDescent="0.3">
      <c r="A320" s="179"/>
      <c r="B320" s="180" t="s">
        <v>349</v>
      </c>
      <c r="C320" s="179"/>
      <c r="D320" s="179"/>
      <c r="E320" s="181"/>
      <c r="F320" s="182"/>
      <c r="G320" s="182"/>
    </row>
    <row r="321" spans="1:3" x14ac:dyDescent="0.3">
      <c r="A321" s="161" t="s">
        <v>350</v>
      </c>
      <c r="B321" s="174" t="s">
        <v>1509</v>
      </c>
      <c r="C321" s="174"/>
    </row>
    <row r="322" spans="1:3" x14ac:dyDescent="0.3">
      <c r="A322" s="161" t="s">
        <v>351</v>
      </c>
      <c r="B322" s="174" t="s">
        <v>1510</v>
      </c>
      <c r="C322" s="174"/>
    </row>
    <row r="323" spans="1:3" x14ac:dyDescent="0.3">
      <c r="A323" s="161" t="s">
        <v>352</v>
      </c>
      <c r="B323" s="174" t="s">
        <v>353</v>
      </c>
      <c r="C323" s="174"/>
    </row>
    <row r="324" spans="1:3" x14ac:dyDescent="0.3">
      <c r="A324" s="161" t="s">
        <v>354</v>
      </c>
      <c r="B324" s="174" t="s">
        <v>355</v>
      </c>
    </row>
    <row r="325" spans="1:3" x14ac:dyDescent="0.3">
      <c r="A325" s="161" t="s">
        <v>356</v>
      </c>
      <c r="B325" s="174" t="s">
        <v>357</v>
      </c>
    </row>
    <row r="326" spans="1:3" x14ac:dyDescent="0.3">
      <c r="A326" s="161" t="s">
        <v>358</v>
      </c>
      <c r="B326" s="174" t="s">
        <v>771</v>
      </c>
    </row>
    <row r="327" spans="1:3" x14ac:dyDescent="0.3">
      <c r="A327" s="161" t="s">
        <v>359</v>
      </c>
      <c r="B327" s="174" t="s">
        <v>360</v>
      </c>
    </row>
    <row r="328" spans="1:3" x14ac:dyDescent="0.3">
      <c r="A328" s="161" t="s">
        <v>361</v>
      </c>
      <c r="B328" s="174" t="s">
        <v>362</v>
      </c>
    </row>
    <row r="329" spans="1:3" x14ac:dyDescent="0.3">
      <c r="A329" s="161" t="s">
        <v>363</v>
      </c>
      <c r="B329" s="174" t="s">
        <v>1511</v>
      </c>
    </row>
    <row r="330" spans="1:3" hidden="1" outlineLevel="1" x14ac:dyDescent="0.3">
      <c r="A330" s="161" t="s">
        <v>364</v>
      </c>
      <c r="B330" s="194" t="s">
        <v>365</v>
      </c>
    </row>
    <row r="331" spans="1:3" hidden="1" outlineLevel="1" x14ac:dyDescent="0.3">
      <c r="A331" s="161" t="s">
        <v>366</v>
      </c>
      <c r="B331" s="194" t="s">
        <v>365</v>
      </c>
    </row>
    <row r="332" spans="1:3" hidden="1" outlineLevel="1" x14ac:dyDescent="0.3">
      <c r="A332" s="161" t="s">
        <v>367</v>
      </c>
      <c r="B332" s="194" t="s">
        <v>365</v>
      </c>
    </row>
    <row r="333" spans="1:3" hidden="1" outlineLevel="1" x14ac:dyDescent="0.3">
      <c r="A333" s="161" t="s">
        <v>368</v>
      </c>
      <c r="B333" s="194" t="s">
        <v>365</v>
      </c>
    </row>
    <row r="334" spans="1:3" hidden="1" outlineLevel="1" x14ac:dyDescent="0.3">
      <c r="A334" s="161" t="s">
        <v>369</v>
      </c>
      <c r="B334" s="194" t="s">
        <v>365</v>
      </c>
    </row>
    <row r="335" spans="1:3" hidden="1" outlineLevel="1" x14ac:dyDescent="0.3">
      <c r="A335" s="161" t="s">
        <v>370</v>
      </c>
      <c r="B335" s="194" t="s">
        <v>365</v>
      </c>
    </row>
    <row r="336" spans="1:3" hidden="1" outlineLevel="1" x14ac:dyDescent="0.3">
      <c r="A336" s="161" t="s">
        <v>371</v>
      </c>
      <c r="B336" s="194" t="s">
        <v>365</v>
      </c>
    </row>
    <row r="337" spans="1:2" hidden="1" outlineLevel="1" x14ac:dyDescent="0.3">
      <c r="A337" s="161" t="s">
        <v>372</v>
      </c>
      <c r="B337" s="194" t="s">
        <v>365</v>
      </c>
    </row>
    <row r="338" spans="1:2" hidden="1" outlineLevel="1" x14ac:dyDescent="0.3">
      <c r="A338" s="161" t="s">
        <v>373</v>
      </c>
      <c r="B338" s="194" t="s">
        <v>365</v>
      </c>
    </row>
    <row r="339" spans="1:2" hidden="1" outlineLevel="1" x14ac:dyDescent="0.3">
      <c r="A339" s="161" t="s">
        <v>374</v>
      </c>
      <c r="B339" s="194" t="s">
        <v>365</v>
      </c>
    </row>
    <row r="340" spans="1:2" hidden="1" outlineLevel="1" x14ac:dyDescent="0.3">
      <c r="A340" s="161" t="s">
        <v>375</v>
      </c>
      <c r="B340" s="194" t="s">
        <v>365</v>
      </c>
    </row>
    <row r="341" spans="1:2" hidden="1" outlineLevel="1" x14ac:dyDescent="0.3">
      <c r="A341" s="161" t="s">
        <v>376</v>
      </c>
      <c r="B341" s="194" t="s">
        <v>365</v>
      </c>
    </row>
    <row r="342" spans="1:2" hidden="1" outlineLevel="1" x14ac:dyDescent="0.3">
      <c r="A342" s="161" t="s">
        <v>377</v>
      </c>
      <c r="B342" s="194" t="s">
        <v>365</v>
      </c>
    </row>
    <row r="343" spans="1:2" hidden="1" outlineLevel="1" x14ac:dyDescent="0.3">
      <c r="A343" s="161" t="s">
        <v>378</v>
      </c>
      <c r="B343" s="194" t="s">
        <v>365</v>
      </c>
    </row>
    <row r="344" spans="1:2" hidden="1" outlineLevel="1" x14ac:dyDescent="0.3">
      <c r="A344" s="161" t="s">
        <v>379</v>
      </c>
      <c r="B344" s="194" t="s">
        <v>365</v>
      </c>
    </row>
    <row r="345" spans="1:2" hidden="1" outlineLevel="1" x14ac:dyDescent="0.3">
      <c r="A345" s="161" t="s">
        <v>380</v>
      </c>
      <c r="B345" s="194" t="s">
        <v>365</v>
      </c>
    </row>
    <row r="346" spans="1:2" hidden="1" outlineLevel="1" x14ac:dyDescent="0.3">
      <c r="A346" s="161" t="s">
        <v>381</v>
      </c>
      <c r="B346" s="194" t="s">
        <v>365</v>
      </c>
    </row>
    <row r="347" spans="1:2" hidden="1" outlineLevel="1" x14ac:dyDescent="0.3">
      <c r="A347" s="161" t="s">
        <v>382</v>
      </c>
      <c r="B347" s="194" t="s">
        <v>365</v>
      </c>
    </row>
    <row r="348" spans="1:2" hidden="1" outlineLevel="1" x14ac:dyDescent="0.3">
      <c r="A348" s="161" t="s">
        <v>383</v>
      </c>
      <c r="B348" s="194" t="s">
        <v>365</v>
      </c>
    </row>
    <row r="349" spans="1:2" hidden="1" outlineLevel="1" x14ac:dyDescent="0.3">
      <c r="A349" s="161" t="s">
        <v>384</v>
      </c>
      <c r="B349" s="194" t="s">
        <v>365</v>
      </c>
    </row>
    <row r="350" spans="1:2" hidden="1" outlineLevel="1" x14ac:dyDescent="0.3">
      <c r="A350" s="161" t="s">
        <v>385</v>
      </c>
      <c r="B350" s="194" t="s">
        <v>365</v>
      </c>
    </row>
    <row r="351" spans="1:2" hidden="1" outlineLevel="1" x14ac:dyDescent="0.3">
      <c r="A351" s="161" t="s">
        <v>386</v>
      </c>
      <c r="B351" s="194" t="s">
        <v>365</v>
      </c>
    </row>
    <row r="352" spans="1:2" hidden="1" outlineLevel="1" x14ac:dyDescent="0.3">
      <c r="A352" s="161" t="s">
        <v>387</v>
      </c>
      <c r="B352" s="194" t="s">
        <v>365</v>
      </c>
    </row>
    <row r="353" spans="1:2" hidden="1" outlineLevel="1" x14ac:dyDescent="0.3">
      <c r="A353" s="161" t="s">
        <v>388</v>
      </c>
      <c r="B353" s="194" t="s">
        <v>365</v>
      </c>
    </row>
    <row r="354" spans="1:2" hidden="1" outlineLevel="1" x14ac:dyDescent="0.3">
      <c r="A354" s="161" t="s">
        <v>389</v>
      </c>
      <c r="B354" s="194" t="s">
        <v>365</v>
      </c>
    </row>
    <row r="355" spans="1:2" hidden="1" outlineLevel="1" x14ac:dyDescent="0.3">
      <c r="A355" s="161" t="s">
        <v>390</v>
      </c>
      <c r="B355" s="194" t="s">
        <v>365</v>
      </c>
    </row>
    <row r="356" spans="1:2" hidden="1" outlineLevel="1" x14ac:dyDescent="0.3">
      <c r="A356" s="161" t="s">
        <v>391</v>
      </c>
      <c r="B356" s="194" t="s">
        <v>365</v>
      </c>
    </row>
    <row r="357" spans="1:2" hidden="1" outlineLevel="1" x14ac:dyDescent="0.3">
      <c r="A357" s="161" t="s">
        <v>392</v>
      </c>
      <c r="B357" s="194" t="s">
        <v>365</v>
      </c>
    </row>
    <row r="358" spans="1:2" hidden="1" outlineLevel="1" x14ac:dyDescent="0.3">
      <c r="A358" s="161" t="s">
        <v>393</v>
      </c>
      <c r="B358" s="194" t="s">
        <v>365</v>
      </c>
    </row>
    <row r="359" spans="1:2" hidden="1" outlineLevel="1" x14ac:dyDescent="0.3">
      <c r="A359" s="161" t="s">
        <v>394</v>
      </c>
      <c r="B359" s="194" t="s">
        <v>365</v>
      </c>
    </row>
    <row r="360" spans="1:2" hidden="1" outlineLevel="1" x14ac:dyDescent="0.3">
      <c r="A360" s="161" t="s">
        <v>395</v>
      </c>
      <c r="B360" s="194" t="s">
        <v>365</v>
      </c>
    </row>
    <row r="361" spans="1:2" hidden="1" outlineLevel="1" x14ac:dyDescent="0.3">
      <c r="A361" s="161" t="s">
        <v>396</v>
      </c>
      <c r="B361" s="194" t="s">
        <v>365</v>
      </c>
    </row>
    <row r="362" spans="1:2" hidden="1" outlineLevel="1" x14ac:dyDescent="0.3">
      <c r="A362" s="161" t="s">
        <v>397</v>
      </c>
      <c r="B362" s="194" t="s">
        <v>365</v>
      </c>
    </row>
    <row r="363" spans="1:2" hidden="1" outlineLevel="1" x14ac:dyDescent="0.3">
      <c r="A363" s="161" t="s">
        <v>398</v>
      </c>
      <c r="B363" s="194" t="s">
        <v>365</v>
      </c>
    </row>
    <row r="364" spans="1:2" hidden="1" outlineLevel="1" x14ac:dyDescent="0.3">
      <c r="A364" s="161" t="s">
        <v>399</v>
      </c>
      <c r="B364" s="194" t="s">
        <v>365</v>
      </c>
    </row>
    <row r="365" spans="1:2" hidden="1" outlineLevel="1" x14ac:dyDescent="0.3">
      <c r="A365" s="161" t="s">
        <v>400</v>
      </c>
      <c r="B365" s="194" t="s">
        <v>365</v>
      </c>
    </row>
    <row r="366" spans="1:2" collapsed="1" x14ac:dyDescent="0.3"/>
    <row r="369" spans="1:7" ht="13.8" x14ac:dyDescent="0.3">
      <c r="A369" s="186"/>
      <c r="B369" s="186"/>
      <c r="C369" s="186"/>
      <c r="D369" s="186"/>
      <c r="E369" s="186"/>
      <c r="F369" s="186"/>
      <c r="G369" s="186"/>
    </row>
    <row r="370" spans="1:7" ht="13.8" x14ac:dyDescent="0.3">
      <c r="A370" s="186"/>
      <c r="B370" s="186"/>
      <c r="C370" s="186"/>
      <c r="D370" s="186"/>
      <c r="E370" s="186"/>
      <c r="F370" s="186"/>
      <c r="G370" s="186"/>
    </row>
    <row r="371" spans="1:7" ht="13.8" x14ac:dyDescent="0.3">
      <c r="A371" s="186"/>
      <c r="B371" s="186"/>
      <c r="C371" s="186"/>
      <c r="D371" s="186"/>
      <c r="E371" s="186"/>
      <c r="F371" s="186"/>
      <c r="G371" s="186"/>
    </row>
    <row r="372" spans="1:7" ht="13.8" x14ac:dyDescent="0.3">
      <c r="A372" s="186"/>
      <c r="B372" s="186"/>
      <c r="C372" s="186"/>
      <c r="D372" s="186"/>
      <c r="E372" s="186"/>
      <c r="F372" s="186"/>
      <c r="G372" s="186"/>
    </row>
    <row r="373" spans="1:7" ht="13.8" x14ac:dyDescent="0.3">
      <c r="A373" s="186"/>
      <c r="B373" s="186"/>
      <c r="C373" s="186"/>
      <c r="D373" s="186"/>
      <c r="E373" s="186"/>
      <c r="F373" s="186"/>
      <c r="G373" s="186"/>
    </row>
    <row r="374" spans="1:7" ht="13.8" x14ac:dyDescent="0.3">
      <c r="A374" s="186"/>
      <c r="B374" s="186"/>
      <c r="C374" s="186"/>
      <c r="D374" s="186"/>
      <c r="E374" s="186"/>
      <c r="F374" s="186"/>
      <c r="G374" s="186"/>
    </row>
    <row r="375" spans="1:7" ht="13.8" x14ac:dyDescent="0.3">
      <c r="A375" s="186"/>
      <c r="B375" s="186"/>
      <c r="C375" s="186"/>
      <c r="D375" s="186"/>
      <c r="E375" s="186"/>
      <c r="F375" s="186"/>
      <c r="G375" s="186"/>
    </row>
    <row r="376" spans="1:7" ht="13.8" x14ac:dyDescent="0.3">
      <c r="A376" s="186"/>
      <c r="B376" s="186"/>
      <c r="C376" s="186"/>
      <c r="D376" s="186"/>
      <c r="E376" s="186"/>
      <c r="F376" s="186"/>
      <c r="G376" s="186"/>
    </row>
    <row r="377" spans="1:7" ht="13.8" x14ac:dyDescent="0.3">
      <c r="A377" s="186"/>
      <c r="B377" s="186"/>
      <c r="C377" s="186"/>
      <c r="D377" s="186"/>
      <c r="E377" s="186"/>
      <c r="F377" s="186"/>
      <c r="G377" s="186"/>
    </row>
    <row r="378" spans="1:7" ht="13.8" x14ac:dyDescent="0.3">
      <c r="A378" s="186"/>
      <c r="B378" s="186"/>
      <c r="C378" s="186"/>
      <c r="D378" s="186"/>
      <c r="E378" s="186"/>
      <c r="F378" s="186"/>
      <c r="G378" s="186"/>
    </row>
    <row r="379" spans="1:7" ht="13.8" x14ac:dyDescent="0.3">
      <c r="A379" s="186"/>
      <c r="B379" s="186"/>
      <c r="C379" s="186"/>
      <c r="D379" s="186"/>
      <c r="E379" s="186"/>
      <c r="F379" s="186"/>
      <c r="G379" s="186"/>
    </row>
    <row r="380" spans="1:7" ht="13.8" x14ac:dyDescent="0.3">
      <c r="A380" s="186"/>
      <c r="B380" s="186"/>
      <c r="C380" s="186"/>
      <c r="D380" s="186"/>
      <c r="E380" s="186"/>
      <c r="F380" s="186"/>
      <c r="G380" s="186"/>
    </row>
    <row r="381" spans="1:7" ht="13.8" x14ac:dyDescent="0.3">
      <c r="A381" s="186"/>
      <c r="B381" s="186"/>
      <c r="C381" s="186"/>
      <c r="D381" s="186"/>
      <c r="E381" s="186"/>
      <c r="F381" s="186"/>
      <c r="G381" s="186"/>
    </row>
    <row r="382" spans="1:7" ht="13.8" x14ac:dyDescent="0.3">
      <c r="A382" s="186"/>
      <c r="B382" s="186"/>
      <c r="C382" s="186"/>
      <c r="D382" s="186"/>
      <c r="E382" s="186"/>
      <c r="F382" s="186"/>
      <c r="G382" s="186"/>
    </row>
    <row r="383" spans="1:7" ht="13.8" x14ac:dyDescent="0.3">
      <c r="A383" s="186"/>
      <c r="B383" s="186"/>
      <c r="C383" s="186"/>
      <c r="D383" s="186"/>
      <c r="E383" s="186"/>
      <c r="F383" s="186"/>
      <c r="G383" s="186"/>
    </row>
    <row r="384" spans="1:7" ht="13.8" x14ac:dyDescent="0.3">
      <c r="A384" s="186"/>
      <c r="B384" s="186"/>
      <c r="C384" s="186"/>
      <c r="D384" s="186"/>
      <c r="E384" s="186"/>
      <c r="F384" s="186"/>
      <c r="G384" s="186"/>
    </row>
    <row r="385" spans="1:7" ht="13.8" x14ac:dyDescent="0.3">
      <c r="A385" s="186"/>
      <c r="B385" s="186"/>
      <c r="C385" s="186"/>
      <c r="D385" s="186"/>
      <c r="E385" s="186"/>
      <c r="F385" s="186"/>
      <c r="G385" s="186"/>
    </row>
    <row r="386" spans="1:7" ht="13.8" x14ac:dyDescent="0.3">
      <c r="A386" s="186"/>
      <c r="B386" s="186"/>
      <c r="C386" s="186"/>
      <c r="D386" s="186"/>
      <c r="E386" s="186"/>
      <c r="F386" s="186"/>
      <c r="G386" s="186"/>
    </row>
    <row r="387" spans="1:7" ht="13.8" x14ac:dyDescent="0.3">
      <c r="A387" s="186"/>
      <c r="B387" s="186"/>
      <c r="C387" s="186"/>
      <c r="D387" s="186"/>
      <c r="E387" s="186"/>
      <c r="F387" s="186"/>
      <c r="G387" s="186"/>
    </row>
    <row r="388" spans="1:7" ht="13.8" x14ac:dyDescent="0.3">
      <c r="A388" s="186"/>
      <c r="B388" s="186"/>
      <c r="C388" s="186"/>
      <c r="D388" s="186"/>
      <c r="E388" s="186"/>
      <c r="F388" s="186"/>
      <c r="G388" s="186"/>
    </row>
    <row r="389" spans="1:7" ht="13.8" x14ac:dyDescent="0.3">
      <c r="A389" s="186"/>
      <c r="B389" s="186"/>
      <c r="C389" s="186"/>
      <c r="D389" s="186"/>
      <c r="E389" s="186"/>
      <c r="F389" s="186"/>
      <c r="G389" s="186"/>
    </row>
    <row r="390" spans="1:7" ht="13.8" x14ac:dyDescent="0.3">
      <c r="A390" s="186"/>
      <c r="B390" s="186"/>
      <c r="C390" s="186"/>
      <c r="D390" s="186"/>
      <c r="E390" s="186"/>
      <c r="F390" s="186"/>
      <c r="G390" s="186"/>
    </row>
    <row r="391" spans="1:7" ht="13.8" x14ac:dyDescent="0.3">
      <c r="A391" s="186"/>
      <c r="B391" s="186"/>
      <c r="C391" s="186"/>
      <c r="D391" s="186"/>
      <c r="E391" s="186"/>
      <c r="F391" s="186"/>
      <c r="G391" s="186"/>
    </row>
    <row r="392" spans="1:7" ht="13.8" x14ac:dyDescent="0.3">
      <c r="A392" s="186"/>
      <c r="B392" s="186"/>
      <c r="C392" s="186"/>
      <c r="D392" s="186"/>
      <c r="E392" s="186"/>
      <c r="F392" s="186"/>
      <c r="G392" s="186"/>
    </row>
    <row r="393" spans="1:7" ht="13.8" x14ac:dyDescent="0.3">
      <c r="A393" s="186"/>
      <c r="B393" s="186"/>
      <c r="C393" s="186"/>
      <c r="D393" s="186"/>
      <c r="E393" s="186"/>
      <c r="F393" s="186"/>
      <c r="G393" s="186"/>
    </row>
    <row r="394" spans="1:7" ht="13.8" x14ac:dyDescent="0.3">
      <c r="A394" s="186"/>
      <c r="B394" s="186"/>
      <c r="C394" s="186"/>
      <c r="D394" s="186"/>
      <c r="E394" s="186"/>
      <c r="F394" s="186"/>
      <c r="G394" s="186"/>
    </row>
    <row r="395" spans="1:7" ht="13.8" x14ac:dyDescent="0.3">
      <c r="A395" s="186"/>
      <c r="B395" s="186"/>
      <c r="C395" s="186"/>
      <c r="D395" s="186"/>
      <c r="E395" s="186"/>
      <c r="F395" s="186"/>
      <c r="G395" s="186"/>
    </row>
    <row r="396" spans="1:7" ht="13.8" x14ac:dyDescent="0.3">
      <c r="A396" s="186"/>
      <c r="B396" s="186"/>
      <c r="C396" s="186"/>
      <c r="D396" s="186"/>
      <c r="E396" s="186"/>
      <c r="F396" s="186"/>
      <c r="G396" s="186"/>
    </row>
    <row r="397" spans="1:7" ht="13.8" x14ac:dyDescent="0.3">
      <c r="A397" s="186"/>
      <c r="B397" s="186"/>
      <c r="C397" s="186"/>
      <c r="D397" s="186"/>
      <c r="E397" s="186"/>
      <c r="F397" s="186"/>
      <c r="G397" s="186"/>
    </row>
    <row r="398" spans="1:7" ht="13.8" x14ac:dyDescent="0.3">
      <c r="A398" s="186"/>
      <c r="B398" s="186"/>
      <c r="C398" s="186"/>
      <c r="D398" s="186"/>
      <c r="E398" s="186"/>
      <c r="F398" s="186"/>
      <c r="G398" s="186"/>
    </row>
    <row r="399" spans="1:7" ht="13.8" x14ac:dyDescent="0.3">
      <c r="A399" s="186"/>
      <c r="B399" s="186"/>
      <c r="C399" s="186"/>
      <c r="D399" s="186"/>
      <c r="E399" s="186"/>
      <c r="F399" s="186"/>
      <c r="G399" s="186"/>
    </row>
    <row r="400" spans="1:7" ht="13.8" x14ac:dyDescent="0.3">
      <c r="A400" s="186"/>
      <c r="B400" s="186"/>
      <c r="C400" s="186"/>
      <c r="D400" s="186"/>
      <c r="E400" s="186"/>
      <c r="F400" s="186"/>
      <c r="G400" s="186"/>
    </row>
    <row r="401" spans="1:7" ht="13.8" x14ac:dyDescent="0.3">
      <c r="A401" s="186"/>
      <c r="B401" s="186"/>
      <c r="C401" s="186"/>
      <c r="D401" s="186"/>
      <c r="E401" s="186"/>
      <c r="F401" s="186"/>
      <c r="G401" s="186"/>
    </row>
    <row r="402" spans="1:7" ht="13.8" x14ac:dyDescent="0.3">
      <c r="A402" s="186"/>
      <c r="B402" s="186"/>
      <c r="C402" s="186"/>
      <c r="D402" s="186"/>
      <c r="E402" s="186"/>
      <c r="F402" s="186"/>
      <c r="G402" s="186"/>
    </row>
    <row r="403" spans="1:7" ht="13.8" x14ac:dyDescent="0.3">
      <c r="A403" s="186"/>
      <c r="B403" s="186"/>
      <c r="C403" s="186"/>
      <c r="D403" s="186"/>
      <c r="E403" s="186"/>
      <c r="F403" s="186"/>
      <c r="G403" s="186"/>
    </row>
    <row r="404" spans="1:7" ht="13.8" x14ac:dyDescent="0.3">
      <c r="A404" s="186"/>
      <c r="B404" s="186"/>
      <c r="C404" s="186"/>
      <c r="D404" s="186"/>
      <c r="E404" s="186"/>
      <c r="F404" s="186"/>
      <c r="G404" s="186"/>
    </row>
    <row r="405" spans="1:7" ht="13.8" x14ac:dyDescent="0.3">
      <c r="A405" s="186"/>
      <c r="B405" s="186"/>
      <c r="C405" s="186"/>
      <c r="D405" s="186"/>
      <c r="E405" s="186"/>
      <c r="F405" s="186"/>
      <c r="G405" s="186"/>
    </row>
    <row r="406" spans="1:7" ht="13.8" x14ac:dyDescent="0.3">
      <c r="A406" s="186"/>
      <c r="B406" s="186"/>
      <c r="C406" s="186"/>
      <c r="D406" s="186"/>
      <c r="E406" s="186"/>
      <c r="F406" s="186"/>
      <c r="G406" s="186"/>
    </row>
    <row r="407" spans="1:7" ht="13.8" x14ac:dyDescent="0.3">
      <c r="A407" s="186"/>
      <c r="B407" s="186"/>
      <c r="C407" s="186"/>
      <c r="D407" s="186"/>
      <c r="E407" s="186"/>
      <c r="F407" s="186"/>
      <c r="G407" s="186"/>
    </row>
    <row r="408" spans="1:7" ht="13.8" x14ac:dyDescent="0.3">
      <c r="A408" s="186"/>
      <c r="B408" s="186"/>
      <c r="C408" s="186"/>
      <c r="D408" s="186"/>
      <c r="E408" s="186"/>
      <c r="F408" s="186"/>
      <c r="G408" s="186"/>
    </row>
    <row r="409" spans="1:7" ht="13.8" x14ac:dyDescent="0.3">
      <c r="A409" s="186"/>
      <c r="B409" s="186"/>
      <c r="C409" s="186"/>
      <c r="D409" s="186"/>
      <c r="E409" s="186"/>
      <c r="F409" s="186"/>
      <c r="G409" s="186"/>
    </row>
    <row r="410" spans="1:7" ht="13.8" x14ac:dyDescent="0.3">
      <c r="A410" s="186"/>
      <c r="B410" s="186"/>
      <c r="C410" s="186"/>
      <c r="D410" s="186"/>
      <c r="E410" s="186"/>
      <c r="F410" s="186"/>
      <c r="G410" s="186"/>
    </row>
    <row r="411" spans="1:7" ht="13.8" x14ac:dyDescent="0.3">
      <c r="A411" s="186"/>
      <c r="B411" s="186"/>
      <c r="C411" s="186"/>
      <c r="D411" s="186"/>
      <c r="E411" s="186"/>
      <c r="F411" s="186"/>
      <c r="G411" s="186"/>
    </row>
    <row r="412" spans="1:7" ht="13.8" x14ac:dyDescent="0.3">
      <c r="A412" s="186"/>
      <c r="B412" s="186"/>
      <c r="C412" s="186"/>
      <c r="D412" s="186"/>
      <c r="E412" s="186"/>
      <c r="F412" s="186"/>
      <c r="G412" s="186"/>
    </row>
    <row r="413" spans="1:7" ht="13.8" x14ac:dyDescent="0.3">
      <c r="A413" s="186"/>
      <c r="B413" s="186"/>
      <c r="C413" s="186"/>
      <c r="D413" s="186"/>
      <c r="E413" s="186"/>
      <c r="F413" s="186"/>
      <c r="G413" s="186"/>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BD07DC4F-122C-4F6F-90C9-7660907FE6BB}">
      <formula1>J299:J302</formula1>
    </dataValidation>
  </dataValidations>
  <hyperlinks>
    <hyperlink ref="B6" location="'A. HTT General'!B13" display="1. Basic Facts" xr:uid="{7FC351E0-D32E-4623-BE0B-9CFCA8B24C96}"/>
    <hyperlink ref="B7" location="'A. HTT General'!B26" display="2. Regulatory Summary" xr:uid="{4A95F33E-649D-4AC9-B256-4D6D7B990F7B}"/>
    <hyperlink ref="B8" location="'A. HTT General'!B36" display="3. General Cover Pool / Covered Bond Information" xr:uid="{C346816F-4E19-42EC-BD68-98DEE9E14F37}"/>
    <hyperlink ref="B9" location="'A. HTT General'!B285" display="4. References to Capital Requirements Regulation (CRR) 129(7)" xr:uid="{7D99C8F4-C0BD-4F23-AF51-8826C3820A3C}"/>
    <hyperlink ref="B11" location="'A. HTT General'!B319" display="6. Other relevant information" xr:uid="{8E9BA983-3C6F-4A9B-BB7A-27FB5B15C08B}"/>
    <hyperlink ref="C289" location="'A. HTT General'!A39" display="'A. HTT General'!A39" xr:uid="{6BD4D01D-AE88-4E1D-9772-8A4D83BB49E4}"/>
    <hyperlink ref="C291" location="'B1. HTT Mortgage Assets'!B43" display="'B1. HTT Mortgage Assets'!B43" xr:uid="{C30C80DC-C066-4D99-B3BB-1C46B12496E4}"/>
    <hyperlink ref="D291" location="'B2. HTT Public Sector Assets'!B48" display="'B2. HTT Public Sector Assets'!B48" xr:uid="{8EDABE78-95F3-4709-8359-2BC9BD565C53}"/>
    <hyperlink ref="C292" location="'A. HTT General'!A52" display="'A. HTT General'!A52" xr:uid="{C724CF5E-81D0-40FA-96AD-1E1D6394DA14}"/>
    <hyperlink ref="C297" location="'A. HTT General'!B163" display="'A. HTT General'!B163" xr:uid="{13E345D8-C0CB-48EF-AC11-DECB526CA7FA}"/>
    <hyperlink ref="C298" location="'A. HTT General'!B137" display="'A. HTT General'!B137" xr:uid="{2B2D2C3F-C5BD-42D1-ABD2-0BB00DDB5BFC}"/>
    <hyperlink ref="C302" location="'C. HTT Harmonised Glossary'!B18" display="'C. HTT Harmonised Glossary'!B18" xr:uid="{BF26BFFA-5822-46E0-B870-0F77919AE5F1}"/>
    <hyperlink ref="C303" location="'A. HTT General'!B65" display="'A. HTT General'!B65" xr:uid="{282D4AD3-15DB-416F-8D3E-40140059A9E1}"/>
    <hyperlink ref="C304" location="'A. HTT General'!B88" display="'A. HTT General'!B88" xr:uid="{7EAD840E-803D-496A-8CE5-B65852716F84}"/>
    <hyperlink ref="C307" location="'B1. HTT Mortgage Assets'!B179" display="'B1. HTT Mortgage Assets'!B179" xr:uid="{45CC19FB-EC2C-424B-BC6A-5D332BF06474}"/>
    <hyperlink ref="D307" location="'B2. HTT Public Sector Assets'!B166" display="'B2. HTT Public Sector Assets'!B166" xr:uid="{94DA4AAC-572A-4A37-8326-6B9859017628}"/>
    <hyperlink ref="B27" r:id="rId1" display="Basel Compliance (Y/N)" xr:uid="{C7448B68-7DAE-47D3-892E-A8F4C0D2B32E}"/>
    <hyperlink ref="B29" r:id="rId2" xr:uid="{D485717F-C601-4D2D-AF6F-AC32DDB028EA}"/>
    <hyperlink ref="B30" r:id="rId3" xr:uid="{D63EDA39-6152-429E-9DA1-BC231547A894}"/>
    <hyperlink ref="B10" location="'A. HTT General'!B311" display="5. References to Capital Requirements Regulation (CRR) 129(1)" xr:uid="{30CAB53D-B60D-4072-8F02-8B66EFEFDE78}"/>
    <hyperlink ref="D293" location="'B1. HTT Mortgage Assets'!B424" display="'B1. HTT Mortgage Assets'!B424" xr:uid="{6022AB81-C6A5-47E6-82CF-CA5A5E386D7F}"/>
    <hyperlink ref="C293" location="'B1. HTT Mortgage Assets'!B186" display="'B1. HTT Mortgage Assets'!B186" xr:uid="{79F50172-0DDE-4746-BC80-B1B3D1CDF603}"/>
    <hyperlink ref="C288" location="'A. HTT General'!A38" display="'A. HTT General'!A38" xr:uid="{F8B06B37-1A08-495E-925C-1C3336B126B9}"/>
    <hyperlink ref="C296" location="'A. HTT General'!B111" display="'A. HTT General'!B111" xr:uid="{9C8C23B1-E7CF-47BA-8624-6F09B9E02C02}"/>
    <hyperlink ref="D295" location="'B2. HTT Public Sector Assets'!B129" display="'B2. HTT Public Sector Assets'!B129" xr:uid="{75040EEF-874D-4B23-A223-78ECC57B1B49}"/>
    <hyperlink ref="C295" location="'B1. HTT Mortgage Assets'!B149" display="'B1. HTT Mortgage Assets'!B149" xr:uid="{89F263C5-992B-45DF-B258-766860A72D3B}"/>
    <hyperlink ref="C294" location="'C. HTT Harmonised Glossary'!B20" display="link to Glossary HG.1.15" xr:uid="{C5C7E9B8-7870-4FB3-9F87-A5E665E77F1B}"/>
    <hyperlink ref="C306" location="'A. HTT General'!B44" display="'A. HTT General'!B44" xr:uid="{8F89D2CA-764E-4462-9FEC-1DFC27C82A0D}"/>
    <hyperlink ref="C300" location="'B1. HTT Mortgage Assets'!B215" display="215 LTV residential mortgage" xr:uid="{8E16F76B-7E83-4BD0-9B2F-16EA5ED781F2}"/>
    <hyperlink ref="D300" location="'B1. HTT Mortgage Assets'!B453" display="441 LTV Commercial Mortgage" xr:uid="{8379661C-60B8-474A-A2B5-1F1A905846B2}"/>
    <hyperlink ref="C301" location="'A. HTT General'!B230" display="230 Derivatives and Swaps" xr:uid="{51093ACA-A65A-442F-98C4-91E2B3E63399}"/>
    <hyperlink ref="B28" r:id="rId4" display="CBD Compliance (Y/N)" xr:uid="{89CDE43B-0DC3-4917-9D17-04142ED6C092}"/>
    <hyperlink ref="F293" location="'B2. HTT Public Sector Assets'!A18" display="'B2. HTT Public Sector Assets'!A18" xr:uid="{6247DCE8-3DF4-4252-A80E-6E3C73BD9F44}"/>
    <hyperlink ref="G293" location="'B3. HTT Shipping Assets'!B116" display="'B3. HTT Shipping Assets'!B116" xr:uid="{B8068482-DA2C-4F1B-B8F1-8EEB233EC1B7}"/>
    <hyperlink ref="F295" location="'B3. HTT Shipping Assets'!B80" display="'B3. HTT Shipping Assets'!B80" xr:uid="{49016812-DBD7-4369-9972-C1B361D21041}"/>
    <hyperlink ref="C305" location="'C. HTT Harmonised Glossary'!B12" display="link to Glossary HG 1.7" xr:uid="{06CD86CF-84AB-49C7-BB09-D36A81AF72A1}"/>
    <hyperlink ref="F307" location="'B3. HTT Shipping Assets'!B110" display="'B3. HTT Shipping Assets'!B110" xr:uid="{A077CA20-1B93-4D01-836D-1476EE08794B}"/>
    <hyperlink ref="B44" location="'C. HTT Harmonised Glossary'!B6" display="2. Over-collateralisation (OC) " xr:uid="{B31A847A-5603-4CD5-A6F2-DF5133EE2D9F}"/>
  </hyperlinks>
  <pageMargins left="0.7" right="0.7" top="0.75" bottom="0.75" header="0.3" footer="0.3"/>
  <pageSetup paperSize="9" scale="34" orientation="portrait" r:id="rId5"/>
  <headerFooter>
    <oddFooter>&amp;R&amp;1#&amp;"Calibri"&amp;10&amp;K0078D7Classification : Internal</oddFooter>
  </headerFooter>
  <rowBreaks count="1" manualBreakCount="1">
    <brk id="1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4A669-7EA6-4673-9165-5073ED4F732E}">
  <sheetPr>
    <tabColor theme="9" tint="-0.249977111117893"/>
  </sheetPr>
  <dimension ref="A1:I622"/>
  <sheetViews>
    <sheetView view="pageBreakPreview" zoomScale="60" zoomScaleNormal="100" workbookViewId="0">
      <selection activeCell="A511" sqref="A511:XFD524"/>
    </sheetView>
  </sheetViews>
  <sheetFormatPr defaultRowHeight="14.4" outlineLevelRow="1" x14ac:dyDescent="0.3"/>
  <cols>
    <col min="1" max="1" width="13.88671875" style="161" customWidth="1"/>
    <col min="2" max="2" width="60.88671875" style="161" customWidth="1"/>
    <col min="3" max="3" width="41" style="161" customWidth="1"/>
    <col min="4" max="4" width="40.88671875" style="161" customWidth="1"/>
    <col min="5" max="5" width="6.6640625" style="161" customWidth="1"/>
    <col min="6" max="6" width="41.5546875" style="161" customWidth="1"/>
    <col min="7" max="7" width="41.5546875" style="154" customWidth="1"/>
    <col min="8" max="16384" width="8.88671875" style="156"/>
  </cols>
  <sheetData>
    <row r="1" spans="1:7" ht="31.2" x14ac:dyDescent="0.3">
      <c r="A1" s="153" t="s">
        <v>761</v>
      </c>
      <c r="B1" s="153"/>
      <c r="C1" s="154"/>
      <c r="D1" s="154"/>
      <c r="E1" s="154"/>
      <c r="F1" s="155" t="s">
        <v>1386</v>
      </c>
    </row>
    <row r="2" spans="1:7" thickBot="1" x14ac:dyDescent="0.35">
      <c r="A2" s="154"/>
      <c r="B2" s="154"/>
      <c r="C2" s="154"/>
      <c r="D2" s="154"/>
      <c r="E2" s="154"/>
      <c r="F2" s="154"/>
    </row>
    <row r="3" spans="1:7" ht="18.600000000000001" thickBot="1" x14ac:dyDescent="0.35">
      <c r="A3" s="158"/>
      <c r="B3" s="159" t="s">
        <v>0</v>
      </c>
      <c r="C3" s="229" t="s">
        <v>1</v>
      </c>
      <c r="D3" s="158"/>
      <c r="E3" s="158"/>
      <c r="F3" s="154"/>
      <c r="G3" s="158"/>
    </row>
    <row r="4" spans="1:7" ht="15" thickBot="1" x14ac:dyDescent="0.35"/>
    <row r="5" spans="1:7" ht="18" x14ac:dyDescent="0.3">
      <c r="A5" s="162"/>
      <c r="B5" s="163" t="s">
        <v>401</v>
      </c>
      <c r="C5" s="162"/>
      <c r="E5" s="164"/>
      <c r="F5" s="164"/>
    </row>
    <row r="6" spans="1:7" x14ac:dyDescent="0.3">
      <c r="B6" s="230" t="s">
        <v>402</v>
      </c>
    </row>
    <row r="7" spans="1:7" x14ac:dyDescent="0.3">
      <c r="B7" s="231" t="s">
        <v>403</v>
      </c>
    </row>
    <row r="8" spans="1:7" ht="15" thickBot="1" x14ac:dyDescent="0.35">
      <c r="B8" s="232" t="s">
        <v>404</v>
      </c>
    </row>
    <row r="9" spans="1:7" x14ac:dyDescent="0.3">
      <c r="B9" s="233"/>
    </row>
    <row r="10" spans="1:7" ht="36" x14ac:dyDescent="0.3">
      <c r="A10" s="169" t="s">
        <v>5</v>
      </c>
      <c r="B10" s="169" t="s">
        <v>402</v>
      </c>
      <c r="C10" s="170"/>
      <c r="D10" s="170"/>
      <c r="E10" s="170"/>
      <c r="F10" s="170"/>
      <c r="G10" s="171"/>
    </row>
    <row r="11" spans="1:7" x14ac:dyDescent="0.3">
      <c r="A11" s="179"/>
      <c r="B11" s="180" t="s">
        <v>405</v>
      </c>
      <c r="C11" s="179" t="s">
        <v>55</v>
      </c>
      <c r="D11" s="179"/>
      <c r="E11" s="179"/>
      <c r="F11" s="182" t="s">
        <v>406</v>
      </c>
      <c r="G11" s="182"/>
    </row>
    <row r="12" spans="1:7" x14ac:dyDescent="0.3">
      <c r="A12" s="161" t="s">
        <v>407</v>
      </c>
      <c r="B12" s="161" t="s">
        <v>408</v>
      </c>
      <c r="C12" s="183">
        <v>3606.7510710200099</v>
      </c>
      <c r="F12" s="190">
        <f>IF($C$15=0,"",IF(C12="[for completion]","",C12/$C$15))</f>
        <v>1</v>
      </c>
    </row>
    <row r="13" spans="1:7" x14ac:dyDescent="0.3">
      <c r="A13" s="161" t="s">
        <v>409</v>
      </c>
      <c r="B13" s="161" t="s">
        <v>410</v>
      </c>
      <c r="C13" s="183">
        <v>0</v>
      </c>
      <c r="F13" s="190">
        <f>IF($C$15=0,"",IF(C13="[for completion]","",C13/$C$15))</f>
        <v>0</v>
      </c>
    </row>
    <row r="14" spans="1:7" x14ac:dyDescent="0.3">
      <c r="A14" s="161" t="s">
        <v>411</v>
      </c>
      <c r="B14" s="161" t="s">
        <v>66</v>
      </c>
      <c r="C14" s="183">
        <v>0</v>
      </c>
      <c r="F14" s="190">
        <f>IF($C$15=0,"",IF(C14="[for completion]","",C14/$C$15))</f>
        <v>0</v>
      </c>
    </row>
    <row r="15" spans="1:7" x14ac:dyDescent="0.3">
      <c r="A15" s="161" t="s">
        <v>412</v>
      </c>
      <c r="B15" s="234" t="s">
        <v>68</v>
      </c>
      <c r="C15" s="183">
        <v>3606.7510710200099</v>
      </c>
      <c r="F15" s="235">
        <f>SUM(F12:F14)</f>
        <v>1</v>
      </c>
    </row>
    <row r="16" spans="1:7" x14ac:dyDescent="0.3">
      <c r="A16" s="161" t="s">
        <v>413</v>
      </c>
      <c r="B16" s="194" t="s">
        <v>414</v>
      </c>
      <c r="C16" s="185"/>
      <c r="F16" s="195">
        <f t="shared" ref="F16:F26" si="0">IF($C$15=0,"",IF(C16="[for completion]","",C16/$C$15))</f>
        <v>0</v>
      </c>
    </row>
    <row r="17" spans="1:7" x14ac:dyDescent="0.3">
      <c r="A17" s="161" t="s">
        <v>415</v>
      </c>
      <c r="B17" s="194" t="s">
        <v>416</v>
      </c>
      <c r="C17" s="185"/>
      <c r="F17" s="195">
        <f t="shared" si="0"/>
        <v>0</v>
      </c>
    </row>
    <row r="18" spans="1:7" x14ac:dyDescent="0.3">
      <c r="A18" s="161" t="s">
        <v>417</v>
      </c>
      <c r="B18" s="194" t="s">
        <v>174</v>
      </c>
      <c r="C18" s="185"/>
      <c r="F18" s="195">
        <f t="shared" si="0"/>
        <v>0</v>
      </c>
    </row>
    <row r="19" spans="1:7" x14ac:dyDescent="0.3">
      <c r="A19" s="161" t="s">
        <v>418</v>
      </c>
      <c r="B19" s="194" t="s">
        <v>174</v>
      </c>
      <c r="C19" s="185"/>
      <c r="F19" s="195">
        <f t="shared" si="0"/>
        <v>0</v>
      </c>
    </row>
    <row r="20" spans="1:7" x14ac:dyDescent="0.3">
      <c r="A20" s="161" t="s">
        <v>419</v>
      </c>
      <c r="B20" s="194" t="s">
        <v>174</v>
      </c>
      <c r="C20" s="185"/>
      <c r="F20" s="195">
        <f t="shared" si="0"/>
        <v>0</v>
      </c>
    </row>
    <row r="21" spans="1:7" x14ac:dyDescent="0.3">
      <c r="A21" s="161" t="s">
        <v>420</v>
      </c>
      <c r="B21" s="194" t="s">
        <v>174</v>
      </c>
      <c r="C21" s="185"/>
      <c r="F21" s="195">
        <f t="shared" si="0"/>
        <v>0</v>
      </c>
    </row>
    <row r="22" spans="1:7" x14ac:dyDescent="0.3">
      <c r="A22" s="161" t="s">
        <v>421</v>
      </c>
      <c r="B22" s="194" t="s">
        <v>174</v>
      </c>
      <c r="C22" s="185"/>
      <c r="F22" s="195">
        <f t="shared" si="0"/>
        <v>0</v>
      </c>
    </row>
    <row r="23" spans="1:7" x14ac:dyDescent="0.3">
      <c r="A23" s="161" t="s">
        <v>422</v>
      </c>
      <c r="B23" s="194" t="s">
        <v>174</v>
      </c>
      <c r="C23" s="185"/>
      <c r="F23" s="195">
        <f t="shared" si="0"/>
        <v>0</v>
      </c>
    </row>
    <row r="24" spans="1:7" x14ac:dyDescent="0.3">
      <c r="A24" s="161" t="s">
        <v>423</v>
      </c>
      <c r="B24" s="194" t="s">
        <v>174</v>
      </c>
      <c r="C24" s="185"/>
      <c r="F24" s="195">
        <f t="shared" si="0"/>
        <v>0</v>
      </c>
    </row>
    <row r="25" spans="1:7" x14ac:dyDescent="0.3">
      <c r="A25" s="161" t="s">
        <v>424</v>
      </c>
      <c r="B25" s="194" t="s">
        <v>174</v>
      </c>
      <c r="C25" s="185"/>
      <c r="F25" s="195">
        <f t="shared" si="0"/>
        <v>0</v>
      </c>
    </row>
    <row r="26" spans="1:7" x14ac:dyDescent="0.3">
      <c r="A26" s="161" t="s">
        <v>1512</v>
      </c>
      <c r="B26" s="194" t="s">
        <v>174</v>
      </c>
      <c r="C26" s="196"/>
      <c r="D26" s="186"/>
      <c r="E26" s="186"/>
      <c r="F26" s="195">
        <f t="shared" si="0"/>
        <v>0</v>
      </c>
    </row>
    <row r="27" spans="1:7" x14ac:dyDescent="0.3">
      <c r="A27" s="179"/>
      <c r="B27" s="180" t="s">
        <v>425</v>
      </c>
      <c r="C27" s="179" t="s">
        <v>426</v>
      </c>
      <c r="D27" s="179" t="s">
        <v>427</v>
      </c>
      <c r="E27" s="181"/>
      <c r="F27" s="179" t="s">
        <v>428</v>
      </c>
      <c r="G27" s="182"/>
    </row>
    <row r="28" spans="1:7" x14ac:dyDescent="0.3">
      <c r="A28" s="161" t="s">
        <v>429</v>
      </c>
      <c r="B28" s="161" t="s">
        <v>430</v>
      </c>
      <c r="C28" s="236">
        <v>50074</v>
      </c>
      <c r="D28" s="236">
        <v>0</v>
      </c>
      <c r="F28" s="236">
        <f>IF(AND(C28="[For completion]",D28="[For completion]"),"[For completion]",SUM(C28:D28))</f>
        <v>50074</v>
      </c>
    </row>
    <row r="29" spans="1:7" x14ac:dyDescent="0.3">
      <c r="A29" s="161" t="s">
        <v>431</v>
      </c>
      <c r="B29" s="174" t="s">
        <v>1513</v>
      </c>
      <c r="C29" s="236">
        <v>26650</v>
      </c>
      <c r="D29" s="236">
        <v>0</v>
      </c>
      <c r="F29" s="236">
        <f>IF(AND(C29="[For completion]",D29="[For completion]"),"[For completion]",SUM(C29:D29))</f>
        <v>26650</v>
      </c>
    </row>
    <row r="30" spans="1:7" x14ac:dyDescent="0.3">
      <c r="A30" s="161" t="s">
        <v>433</v>
      </c>
      <c r="B30" s="174" t="s">
        <v>434</v>
      </c>
      <c r="C30" s="236">
        <v>0</v>
      </c>
      <c r="D30" s="236">
        <v>0</v>
      </c>
    </row>
    <row r="31" spans="1:7" x14ac:dyDescent="0.3">
      <c r="A31" s="161" t="s">
        <v>435</v>
      </c>
      <c r="B31" s="174"/>
    </row>
    <row r="32" spans="1:7" x14ac:dyDescent="0.3">
      <c r="A32" s="161" t="s">
        <v>436</v>
      </c>
      <c r="B32" s="174"/>
    </row>
    <row r="33" spans="1:7" x14ac:dyDescent="0.3">
      <c r="A33" s="161" t="s">
        <v>437</v>
      </c>
      <c r="B33" s="174"/>
    </row>
    <row r="34" spans="1:7" x14ac:dyDescent="0.3">
      <c r="A34" s="161" t="s">
        <v>438</v>
      </c>
      <c r="B34" s="174"/>
    </row>
    <row r="35" spans="1:7" x14ac:dyDescent="0.3">
      <c r="A35" s="179"/>
      <c r="B35" s="180" t="s">
        <v>439</v>
      </c>
      <c r="C35" s="179" t="s">
        <v>440</v>
      </c>
      <c r="D35" s="179" t="s">
        <v>441</v>
      </c>
      <c r="E35" s="181"/>
      <c r="F35" s="182" t="s">
        <v>406</v>
      </c>
      <c r="G35" s="182"/>
    </row>
    <row r="36" spans="1:7" x14ac:dyDescent="0.3">
      <c r="A36" s="161" t="s">
        <v>442</v>
      </c>
      <c r="B36" s="161" t="s">
        <v>443</v>
      </c>
      <c r="C36" s="237">
        <v>7.2859813700889399E-3</v>
      </c>
      <c r="D36" s="237">
        <v>0</v>
      </c>
      <c r="E36" s="238"/>
      <c r="F36" s="237">
        <v>7.2859813700889399E-3</v>
      </c>
    </row>
    <row r="37" spans="1:7" x14ac:dyDescent="0.3">
      <c r="A37" s="161" t="s">
        <v>444</v>
      </c>
      <c r="C37" s="237"/>
      <c r="D37" s="237"/>
      <c r="E37" s="238"/>
      <c r="F37" s="237"/>
    </row>
    <row r="38" spans="1:7" x14ac:dyDescent="0.3">
      <c r="A38" s="161" t="s">
        <v>445</v>
      </c>
      <c r="C38" s="237"/>
      <c r="D38" s="237"/>
      <c r="E38" s="238"/>
      <c r="F38" s="237"/>
    </row>
    <row r="39" spans="1:7" x14ac:dyDescent="0.3">
      <c r="A39" s="161" t="s">
        <v>446</v>
      </c>
      <c r="C39" s="237"/>
      <c r="D39" s="237"/>
      <c r="E39" s="238"/>
      <c r="F39" s="237"/>
    </row>
    <row r="40" spans="1:7" x14ac:dyDescent="0.3">
      <c r="A40" s="161" t="s">
        <v>447</v>
      </c>
      <c r="C40" s="237"/>
      <c r="D40" s="237"/>
      <c r="E40" s="238"/>
      <c r="F40" s="237"/>
    </row>
    <row r="41" spans="1:7" x14ac:dyDescent="0.3">
      <c r="A41" s="161" t="s">
        <v>448</v>
      </c>
      <c r="C41" s="237"/>
      <c r="D41" s="237"/>
      <c r="E41" s="238"/>
      <c r="F41" s="237"/>
    </row>
    <row r="42" spans="1:7" x14ac:dyDescent="0.3">
      <c r="A42" s="161" t="s">
        <v>449</v>
      </c>
      <c r="C42" s="237"/>
      <c r="D42" s="237"/>
      <c r="E42" s="238"/>
      <c r="F42" s="237"/>
    </row>
    <row r="43" spans="1:7" x14ac:dyDescent="0.3">
      <c r="A43" s="179"/>
      <c r="B43" s="180" t="s">
        <v>450</v>
      </c>
      <c r="C43" s="179" t="s">
        <v>440</v>
      </c>
      <c r="D43" s="179" t="s">
        <v>441</v>
      </c>
      <c r="E43" s="181"/>
      <c r="F43" s="182" t="s">
        <v>406</v>
      </c>
      <c r="G43" s="182"/>
    </row>
    <row r="44" spans="1:7" x14ac:dyDescent="0.3">
      <c r="A44" s="161" t="s">
        <v>451</v>
      </c>
      <c r="B44" s="239" t="s">
        <v>452</v>
      </c>
      <c r="C44" s="240">
        <f>SUM(C45:C71)</f>
        <v>1</v>
      </c>
      <c r="D44" s="241">
        <f>SUM(D45:D71)</f>
        <v>0</v>
      </c>
      <c r="E44" s="237"/>
      <c r="F44" s="240">
        <f>SUM(F45:F71)</f>
        <v>1</v>
      </c>
      <c r="G44" s="161"/>
    </row>
    <row r="45" spans="1:7" x14ac:dyDescent="0.3">
      <c r="A45" s="161" t="s">
        <v>453</v>
      </c>
      <c r="B45" s="161" t="s">
        <v>454</v>
      </c>
      <c r="C45" s="235">
        <v>0</v>
      </c>
      <c r="D45" s="237">
        <v>0</v>
      </c>
      <c r="E45" s="237"/>
      <c r="F45" s="235">
        <v>0</v>
      </c>
      <c r="G45" s="161"/>
    </row>
    <row r="46" spans="1:7" x14ac:dyDescent="0.3">
      <c r="A46" s="161" t="s">
        <v>455</v>
      </c>
      <c r="B46" s="161" t="s">
        <v>8</v>
      </c>
      <c r="C46" s="235">
        <v>1</v>
      </c>
      <c r="D46" s="237">
        <v>0</v>
      </c>
      <c r="E46" s="237"/>
      <c r="F46" s="235">
        <v>1</v>
      </c>
      <c r="G46" s="161"/>
    </row>
    <row r="47" spans="1:7" x14ac:dyDescent="0.3">
      <c r="A47" s="161" t="s">
        <v>456</v>
      </c>
      <c r="B47" s="161" t="s">
        <v>457</v>
      </c>
      <c r="C47" s="235">
        <v>0</v>
      </c>
      <c r="D47" s="237">
        <v>0</v>
      </c>
      <c r="E47" s="237"/>
      <c r="F47" s="235">
        <v>0</v>
      </c>
      <c r="G47" s="161"/>
    </row>
    <row r="48" spans="1:7" x14ac:dyDescent="0.3">
      <c r="A48" s="161" t="s">
        <v>458</v>
      </c>
      <c r="B48" s="161" t="s">
        <v>459</v>
      </c>
      <c r="C48" s="235">
        <v>0</v>
      </c>
      <c r="D48" s="237">
        <v>0</v>
      </c>
      <c r="E48" s="237"/>
      <c r="F48" s="235">
        <v>0</v>
      </c>
      <c r="G48" s="161"/>
    </row>
    <row r="49" spans="1:7" x14ac:dyDescent="0.3">
      <c r="A49" s="161" t="s">
        <v>460</v>
      </c>
      <c r="B49" s="161" t="s">
        <v>461</v>
      </c>
      <c r="C49" s="235">
        <v>0</v>
      </c>
      <c r="D49" s="237">
        <v>0</v>
      </c>
      <c r="E49" s="237"/>
      <c r="F49" s="235">
        <v>0</v>
      </c>
      <c r="G49" s="161"/>
    </row>
    <row r="50" spans="1:7" x14ac:dyDescent="0.3">
      <c r="A50" s="161" t="s">
        <v>462</v>
      </c>
      <c r="B50" s="161" t="s">
        <v>1514</v>
      </c>
      <c r="C50" s="235">
        <v>0</v>
      </c>
      <c r="D50" s="237">
        <v>0</v>
      </c>
      <c r="E50" s="237"/>
      <c r="F50" s="235">
        <v>0</v>
      </c>
      <c r="G50" s="161"/>
    </row>
    <row r="51" spans="1:7" x14ac:dyDescent="0.3">
      <c r="A51" s="161" t="s">
        <v>463</v>
      </c>
      <c r="B51" s="161" t="s">
        <v>464</v>
      </c>
      <c r="C51" s="235">
        <v>0</v>
      </c>
      <c r="D51" s="237">
        <v>0</v>
      </c>
      <c r="E51" s="237"/>
      <c r="F51" s="235">
        <v>0</v>
      </c>
      <c r="G51" s="161"/>
    </row>
    <row r="52" spans="1:7" x14ac:dyDescent="0.3">
      <c r="A52" s="161" t="s">
        <v>465</v>
      </c>
      <c r="B52" s="161" t="s">
        <v>466</v>
      </c>
      <c r="C52" s="235">
        <v>0</v>
      </c>
      <c r="D52" s="237">
        <v>0</v>
      </c>
      <c r="E52" s="237"/>
      <c r="F52" s="235">
        <v>0</v>
      </c>
      <c r="G52" s="161"/>
    </row>
    <row r="53" spans="1:7" x14ac:dyDescent="0.3">
      <c r="A53" s="161" t="s">
        <v>467</v>
      </c>
      <c r="B53" s="161" t="s">
        <v>468</v>
      </c>
      <c r="C53" s="235">
        <v>0</v>
      </c>
      <c r="D53" s="237">
        <v>0</v>
      </c>
      <c r="E53" s="237"/>
      <c r="F53" s="235">
        <v>0</v>
      </c>
      <c r="G53" s="161"/>
    </row>
    <row r="54" spans="1:7" x14ac:dyDescent="0.3">
      <c r="A54" s="161" t="s">
        <v>469</v>
      </c>
      <c r="B54" s="161" t="s">
        <v>470</v>
      </c>
      <c r="C54" s="235">
        <v>0</v>
      </c>
      <c r="D54" s="237">
        <v>0</v>
      </c>
      <c r="E54" s="237"/>
      <c r="F54" s="235">
        <v>0</v>
      </c>
      <c r="G54" s="161"/>
    </row>
    <row r="55" spans="1:7" x14ac:dyDescent="0.3">
      <c r="A55" s="161" t="s">
        <v>471</v>
      </c>
      <c r="B55" s="161" t="s">
        <v>472</v>
      </c>
      <c r="C55" s="235">
        <v>0</v>
      </c>
      <c r="D55" s="237">
        <v>0</v>
      </c>
      <c r="E55" s="237"/>
      <c r="F55" s="235">
        <v>0</v>
      </c>
      <c r="G55" s="161"/>
    </row>
    <row r="56" spans="1:7" x14ac:dyDescent="0.3">
      <c r="A56" s="161" t="s">
        <v>473</v>
      </c>
      <c r="B56" s="161" t="s">
        <v>474</v>
      </c>
      <c r="C56" s="235">
        <v>0</v>
      </c>
      <c r="D56" s="237">
        <v>0</v>
      </c>
      <c r="E56" s="237"/>
      <c r="F56" s="235">
        <v>0</v>
      </c>
      <c r="G56" s="161"/>
    </row>
    <row r="57" spans="1:7" x14ac:dyDescent="0.3">
      <c r="A57" s="161" t="s">
        <v>475</v>
      </c>
      <c r="B57" s="161" t="s">
        <v>476</v>
      </c>
      <c r="C57" s="235">
        <v>0</v>
      </c>
      <c r="D57" s="237">
        <v>0</v>
      </c>
      <c r="E57" s="237"/>
      <c r="F57" s="235">
        <v>0</v>
      </c>
      <c r="G57" s="161"/>
    </row>
    <row r="58" spans="1:7" x14ac:dyDescent="0.3">
      <c r="A58" s="161" t="s">
        <v>477</v>
      </c>
      <c r="B58" s="161" t="s">
        <v>478</v>
      </c>
      <c r="C58" s="235">
        <v>0</v>
      </c>
      <c r="D58" s="237">
        <v>0</v>
      </c>
      <c r="E58" s="237"/>
      <c r="F58" s="235">
        <v>0</v>
      </c>
      <c r="G58" s="161"/>
    </row>
    <row r="59" spans="1:7" x14ac:dyDescent="0.3">
      <c r="A59" s="161" t="s">
        <v>479</v>
      </c>
      <c r="B59" s="161" t="s">
        <v>480</v>
      </c>
      <c r="C59" s="235">
        <v>0</v>
      </c>
      <c r="D59" s="237">
        <v>0</v>
      </c>
      <c r="E59" s="237"/>
      <c r="F59" s="235">
        <v>0</v>
      </c>
      <c r="G59" s="161"/>
    </row>
    <row r="60" spans="1:7" x14ac:dyDescent="0.3">
      <c r="A60" s="161" t="s">
        <v>481</v>
      </c>
      <c r="B60" s="161" t="s">
        <v>482</v>
      </c>
      <c r="C60" s="235">
        <v>0</v>
      </c>
      <c r="D60" s="237">
        <v>0</v>
      </c>
      <c r="E60" s="237"/>
      <c r="F60" s="235">
        <v>0</v>
      </c>
      <c r="G60" s="161"/>
    </row>
    <row r="61" spans="1:7" x14ac:dyDescent="0.3">
      <c r="A61" s="161" t="s">
        <v>483</v>
      </c>
      <c r="B61" s="161" t="s">
        <v>484</v>
      </c>
      <c r="C61" s="235">
        <v>0</v>
      </c>
      <c r="D61" s="237">
        <v>0</v>
      </c>
      <c r="E61" s="237"/>
      <c r="F61" s="235">
        <v>0</v>
      </c>
      <c r="G61" s="161"/>
    </row>
    <row r="62" spans="1:7" x14ac:dyDescent="0.3">
      <c r="A62" s="161" t="s">
        <v>485</v>
      </c>
      <c r="B62" s="161" t="s">
        <v>486</v>
      </c>
      <c r="C62" s="235">
        <v>0</v>
      </c>
      <c r="D62" s="237">
        <v>0</v>
      </c>
      <c r="E62" s="237"/>
      <c r="F62" s="235">
        <v>0</v>
      </c>
      <c r="G62" s="161"/>
    </row>
    <row r="63" spans="1:7" x14ac:dyDescent="0.3">
      <c r="A63" s="161" t="s">
        <v>487</v>
      </c>
      <c r="B63" s="161" t="s">
        <v>488</v>
      </c>
      <c r="C63" s="235">
        <v>0</v>
      </c>
      <c r="D63" s="237">
        <v>0</v>
      </c>
      <c r="E63" s="237"/>
      <c r="F63" s="235">
        <v>0</v>
      </c>
      <c r="G63" s="161"/>
    </row>
    <row r="64" spans="1:7" x14ac:dyDescent="0.3">
      <c r="A64" s="161" t="s">
        <v>489</v>
      </c>
      <c r="B64" s="161" t="s">
        <v>490</v>
      </c>
      <c r="C64" s="235">
        <v>0</v>
      </c>
      <c r="D64" s="237">
        <v>0</v>
      </c>
      <c r="E64" s="237"/>
      <c r="F64" s="235">
        <v>0</v>
      </c>
      <c r="G64" s="161"/>
    </row>
    <row r="65" spans="1:7" x14ac:dyDescent="0.3">
      <c r="A65" s="161" t="s">
        <v>491</v>
      </c>
      <c r="B65" s="161" t="s">
        <v>492</v>
      </c>
      <c r="C65" s="235">
        <v>0</v>
      </c>
      <c r="D65" s="237">
        <v>0</v>
      </c>
      <c r="E65" s="237"/>
      <c r="F65" s="235">
        <v>0</v>
      </c>
      <c r="G65" s="161"/>
    </row>
    <row r="66" spans="1:7" x14ac:dyDescent="0.3">
      <c r="A66" s="161" t="s">
        <v>493</v>
      </c>
      <c r="B66" s="161" t="s">
        <v>494</v>
      </c>
      <c r="C66" s="235">
        <v>0</v>
      </c>
      <c r="D66" s="237">
        <v>0</v>
      </c>
      <c r="E66" s="237"/>
      <c r="F66" s="235">
        <v>0</v>
      </c>
      <c r="G66" s="161"/>
    </row>
    <row r="67" spans="1:7" x14ac:dyDescent="0.3">
      <c r="A67" s="161" t="s">
        <v>495</v>
      </c>
      <c r="B67" s="161" t="s">
        <v>496</v>
      </c>
      <c r="C67" s="235">
        <v>0</v>
      </c>
      <c r="D67" s="237">
        <v>0</v>
      </c>
      <c r="E67" s="237"/>
      <c r="F67" s="235">
        <v>0</v>
      </c>
      <c r="G67" s="161"/>
    </row>
    <row r="68" spans="1:7" x14ac:dyDescent="0.3">
      <c r="A68" s="161" t="s">
        <v>497</v>
      </c>
      <c r="B68" s="161" t="s">
        <v>498</v>
      </c>
      <c r="C68" s="235">
        <v>0</v>
      </c>
      <c r="D68" s="237">
        <v>0</v>
      </c>
      <c r="E68" s="237"/>
      <c r="F68" s="235">
        <v>0</v>
      </c>
      <c r="G68" s="161"/>
    </row>
    <row r="69" spans="1:7" x14ac:dyDescent="0.3">
      <c r="A69" s="161" t="s">
        <v>499</v>
      </c>
      <c r="B69" s="161" t="s">
        <v>500</v>
      </c>
      <c r="C69" s="235">
        <v>0</v>
      </c>
      <c r="D69" s="237">
        <v>0</v>
      </c>
      <c r="E69" s="237"/>
      <c r="F69" s="235">
        <v>0</v>
      </c>
      <c r="G69" s="161"/>
    </row>
    <row r="70" spans="1:7" x14ac:dyDescent="0.3">
      <c r="A70" s="161" t="s">
        <v>501</v>
      </c>
      <c r="B70" s="161" t="s">
        <v>502</v>
      </c>
      <c r="C70" s="235">
        <v>0</v>
      </c>
      <c r="D70" s="237">
        <v>0</v>
      </c>
      <c r="E70" s="237"/>
      <c r="F70" s="235">
        <v>0</v>
      </c>
      <c r="G70" s="161"/>
    </row>
    <row r="71" spans="1:7" x14ac:dyDescent="0.3">
      <c r="A71" s="161" t="s">
        <v>503</v>
      </c>
      <c r="B71" s="161" t="s">
        <v>504</v>
      </c>
      <c r="C71" s="235">
        <v>0</v>
      </c>
      <c r="D71" s="237">
        <v>0</v>
      </c>
      <c r="E71" s="237"/>
      <c r="F71" s="235">
        <v>0</v>
      </c>
      <c r="G71" s="161"/>
    </row>
    <row r="72" spans="1:7" x14ac:dyDescent="0.3">
      <c r="A72" s="161" t="s">
        <v>505</v>
      </c>
      <c r="B72" s="239" t="s">
        <v>258</v>
      </c>
      <c r="C72" s="240">
        <f>SUM(C73:C75)</f>
        <v>0</v>
      </c>
      <c r="D72" s="241">
        <f>SUM(D73:D75)</f>
        <v>0</v>
      </c>
      <c r="E72" s="237"/>
      <c r="F72" s="240">
        <f>SUM(F73:F75)</f>
        <v>0</v>
      </c>
      <c r="G72" s="161"/>
    </row>
    <row r="73" spans="1:7" x14ac:dyDescent="0.3">
      <c r="A73" s="161" t="s">
        <v>506</v>
      </c>
      <c r="B73" s="161" t="s">
        <v>507</v>
      </c>
      <c r="C73" s="237"/>
      <c r="D73" s="237"/>
      <c r="E73" s="237"/>
      <c r="F73" s="237"/>
      <c r="G73" s="161"/>
    </row>
    <row r="74" spans="1:7" x14ac:dyDescent="0.3">
      <c r="A74" s="161" t="s">
        <v>508</v>
      </c>
      <c r="B74" s="161" t="s">
        <v>509</v>
      </c>
      <c r="C74" s="237"/>
      <c r="D74" s="237"/>
      <c r="E74" s="237"/>
      <c r="F74" s="237"/>
      <c r="G74" s="161"/>
    </row>
    <row r="75" spans="1:7" x14ac:dyDescent="0.3">
      <c r="A75" s="161" t="s">
        <v>510</v>
      </c>
      <c r="B75" s="161" t="s">
        <v>511</v>
      </c>
      <c r="C75" s="237"/>
      <c r="D75" s="237"/>
      <c r="E75" s="237"/>
      <c r="F75" s="237"/>
      <c r="G75" s="161"/>
    </row>
    <row r="76" spans="1:7" x14ac:dyDescent="0.3">
      <c r="A76" s="161" t="s">
        <v>512</v>
      </c>
      <c r="B76" s="239" t="s">
        <v>66</v>
      </c>
      <c r="C76" s="240">
        <f>SUM(C77:C87)</f>
        <v>0</v>
      </c>
      <c r="D76" s="240">
        <f>SUM(D77:D87)</f>
        <v>0</v>
      </c>
      <c r="E76" s="235"/>
      <c r="F76" s="240">
        <f>SUM(F77:F87)</f>
        <v>0</v>
      </c>
      <c r="G76" s="161"/>
    </row>
    <row r="77" spans="1:7" x14ac:dyDescent="0.3">
      <c r="A77" s="161" t="s">
        <v>513</v>
      </c>
      <c r="B77" s="176" t="s">
        <v>260</v>
      </c>
      <c r="C77" s="237"/>
      <c r="D77" s="237"/>
      <c r="E77" s="237"/>
      <c r="F77" s="237"/>
      <c r="G77" s="161"/>
    </row>
    <row r="78" spans="1:7" x14ac:dyDescent="0.3">
      <c r="A78" s="161" t="s">
        <v>514</v>
      </c>
      <c r="B78" s="161" t="s">
        <v>515</v>
      </c>
      <c r="C78" s="237"/>
      <c r="D78" s="237"/>
      <c r="E78" s="237"/>
      <c r="F78" s="237"/>
      <c r="G78" s="161"/>
    </row>
    <row r="79" spans="1:7" x14ac:dyDescent="0.3">
      <c r="A79" s="161" t="s">
        <v>516</v>
      </c>
      <c r="B79" s="176" t="s">
        <v>262</v>
      </c>
      <c r="C79" s="237"/>
      <c r="D79" s="237"/>
      <c r="E79" s="237"/>
      <c r="F79" s="237"/>
      <c r="G79" s="161"/>
    </row>
    <row r="80" spans="1:7" x14ac:dyDescent="0.3">
      <c r="A80" s="161" t="s">
        <v>517</v>
      </c>
      <c r="B80" s="176" t="s">
        <v>264</v>
      </c>
      <c r="C80" s="237"/>
      <c r="D80" s="237"/>
      <c r="E80" s="237"/>
      <c r="F80" s="237"/>
      <c r="G80" s="161"/>
    </row>
    <row r="81" spans="1:7" x14ac:dyDescent="0.3">
      <c r="A81" s="161" t="s">
        <v>518</v>
      </c>
      <c r="B81" s="176" t="s">
        <v>266</v>
      </c>
      <c r="C81" s="237"/>
      <c r="D81" s="237"/>
      <c r="E81" s="237"/>
      <c r="F81" s="237"/>
      <c r="G81" s="161"/>
    </row>
    <row r="82" spans="1:7" x14ac:dyDescent="0.3">
      <c r="A82" s="161" t="s">
        <v>519</v>
      </c>
      <c r="B82" s="176" t="s">
        <v>268</v>
      </c>
      <c r="C82" s="237"/>
      <c r="D82" s="237"/>
      <c r="E82" s="237"/>
      <c r="F82" s="237"/>
      <c r="G82" s="161"/>
    </row>
    <row r="83" spans="1:7" x14ac:dyDescent="0.3">
      <c r="A83" s="161" t="s">
        <v>520</v>
      </c>
      <c r="B83" s="176" t="s">
        <v>270</v>
      </c>
      <c r="C83" s="237"/>
      <c r="D83" s="237"/>
      <c r="E83" s="237"/>
      <c r="F83" s="237"/>
      <c r="G83" s="161"/>
    </row>
    <row r="84" spans="1:7" x14ac:dyDescent="0.3">
      <c r="A84" s="161" t="s">
        <v>521</v>
      </c>
      <c r="B84" s="176" t="s">
        <v>272</v>
      </c>
      <c r="C84" s="237"/>
      <c r="D84" s="237"/>
      <c r="E84" s="237"/>
      <c r="F84" s="237"/>
      <c r="G84" s="161"/>
    </row>
    <row r="85" spans="1:7" x14ac:dyDescent="0.3">
      <c r="A85" s="161" t="s">
        <v>522</v>
      </c>
      <c r="B85" s="176" t="s">
        <v>274</v>
      </c>
      <c r="C85" s="237"/>
      <c r="D85" s="237"/>
      <c r="E85" s="237"/>
      <c r="F85" s="237"/>
      <c r="G85" s="161"/>
    </row>
    <row r="86" spans="1:7" x14ac:dyDescent="0.3">
      <c r="A86" s="161" t="s">
        <v>523</v>
      </c>
      <c r="B86" s="176" t="s">
        <v>276</v>
      </c>
      <c r="C86" s="237"/>
      <c r="D86" s="237"/>
      <c r="E86" s="237"/>
      <c r="F86" s="237"/>
      <c r="G86" s="161"/>
    </row>
    <row r="87" spans="1:7" x14ac:dyDescent="0.3">
      <c r="A87" s="161" t="s">
        <v>524</v>
      </c>
      <c r="B87" s="176" t="s">
        <v>66</v>
      </c>
      <c r="C87" s="237"/>
      <c r="D87" s="237"/>
      <c r="E87" s="237"/>
      <c r="F87" s="237"/>
      <c r="G87" s="161"/>
    </row>
    <row r="88" spans="1:7" hidden="1" outlineLevel="1" x14ac:dyDescent="0.3">
      <c r="A88" s="161" t="s">
        <v>525</v>
      </c>
      <c r="B88" s="194" t="s">
        <v>174</v>
      </c>
      <c r="C88" s="237"/>
      <c r="D88" s="237"/>
      <c r="E88" s="237"/>
      <c r="F88" s="237"/>
      <c r="G88" s="161"/>
    </row>
    <row r="89" spans="1:7" hidden="1" outlineLevel="1" x14ac:dyDescent="0.3">
      <c r="A89" s="161" t="s">
        <v>526</v>
      </c>
      <c r="B89" s="194" t="s">
        <v>174</v>
      </c>
      <c r="C89" s="237"/>
      <c r="D89" s="237"/>
      <c r="E89" s="237"/>
      <c r="F89" s="237"/>
      <c r="G89" s="161"/>
    </row>
    <row r="90" spans="1:7" hidden="1" outlineLevel="1" x14ac:dyDescent="0.3">
      <c r="A90" s="161" t="s">
        <v>527</v>
      </c>
      <c r="B90" s="194" t="s">
        <v>174</v>
      </c>
      <c r="C90" s="237"/>
      <c r="D90" s="237"/>
      <c r="E90" s="237"/>
      <c r="F90" s="237"/>
      <c r="G90" s="161"/>
    </row>
    <row r="91" spans="1:7" hidden="1" outlineLevel="1" x14ac:dyDescent="0.3">
      <c r="A91" s="161" t="s">
        <v>528</v>
      </c>
      <c r="B91" s="194" t="s">
        <v>174</v>
      </c>
      <c r="C91" s="237"/>
      <c r="D91" s="237"/>
      <c r="E91" s="237"/>
      <c r="F91" s="237"/>
      <c r="G91" s="161"/>
    </row>
    <row r="92" spans="1:7" hidden="1" outlineLevel="1" x14ac:dyDescent="0.3">
      <c r="A92" s="161" t="s">
        <v>529</v>
      </c>
      <c r="B92" s="194" t="s">
        <v>174</v>
      </c>
      <c r="C92" s="237"/>
      <c r="D92" s="237"/>
      <c r="E92" s="237"/>
      <c r="F92" s="237"/>
      <c r="G92" s="161"/>
    </row>
    <row r="93" spans="1:7" hidden="1" outlineLevel="1" x14ac:dyDescent="0.3">
      <c r="A93" s="161" t="s">
        <v>530</v>
      </c>
      <c r="B93" s="194" t="s">
        <v>174</v>
      </c>
      <c r="C93" s="237"/>
      <c r="D93" s="237"/>
      <c r="E93" s="237"/>
      <c r="F93" s="237"/>
      <c r="G93" s="161"/>
    </row>
    <row r="94" spans="1:7" hidden="1" outlineLevel="1" x14ac:dyDescent="0.3">
      <c r="A94" s="161" t="s">
        <v>531</v>
      </c>
      <c r="B94" s="194" t="s">
        <v>174</v>
      </c>
      <c r="C94" s="237"/>
      <c r="D94" s="237"/>
      <c r="E94" s="237"/>
      <c r="F94" s="237"/>
      <c r="G94" s="161"/>
    </row>
    <row r="95" spans="1:7" hidden="1" outlineLevel="1" x14ac:dyDescent="0.3">
      <c r="A95" s="161" t="s">
        <v>532</v>
      </c>
      <c r="B95" s="194" t="s">
        <v>174</v>
      </c>
      <c r="C95" s="237"/>
      <c r="D95" s="237"/>
      <c r="E95" s="237"/>
      <c r="F95" s="237"/>
      <c r="G95" s="161"/>
    </row>
    <row r="96" spans="1:7" hidden="1" outlineLevel="1" x14ac:dyDescent="0.3">
      <c r="A96" s="161" t="s">
        <v>533</v>
      </c>
      <c r="B96" s="194" t="s">
        <v>174</v>
      </c>
      <c r="C96" s="237"/>
      <c r="D96" s="237"/>
      <c r="E96" s="237"/>
      <c r="F96" s="237"/>
      <c r="G96" s="161"/>
    </row>
    <row r="97" spans="1:7" hidden="1" outlineLevel="1" x14ac:dyDescent="0.3">
      <c r="A97" s="161" t="s">
        <v>534</v>
      </c>
      <c r="B97" s="194" t="s">
        <v>174</v>
      </c>
      <c r="C97" s="237"/>
      <c r="D97" s="237"/>
      <c r="E97" s="237"/>
      <c r="F97" s="237"/>
      <c r="G97" s="161"/>
    </row>
    <row r="98" spans="1:7" collapsed="1" x14ac:dyDescent="0.3">
      <c r="A98" s="179"/>
      <c r="B98" s="210" t="s">
        <v>1515</v>
      </c>
      <c r="C98" s="179" t="s">
        <v>440</v>
      </c>
      <c r="D98" s="179" t="s">
        <v>441</v>
      </c>
      <c r="E98" s="181"/>
      <c r="F98" s="182" t="s">
        <v>406</v>
      </c>
      <c r="G98" s="182"/>
    </row>
    <row r="99" spans="1:7" x14ac:dyDescent="0.3">
      <c r="A99" s="161" t="s">
        <v>535</v>
      </c>
      <c r="B99" s="237" t="s">
        <v>536</v>
      </c>
      <c r="C99" s="235">
        <v>0.16638407811723199</v>
      </c>
      <c r="D99" s="235"/>
      <c r="E99" s="235"/>
      <c r="F99" s="235">
        <v>0.16638407811723199</v>
      </c>
      <c r="G99" s="161"/>
    </row>
    <row r="100" spans="1:7" x14ac:dyDescent="0.3">
      <c r="A100" s="161" t="s">
        <v>537</v>
      </c>
      <c r="B100" s="237" t="s">
        <v>538</v>
      </c>
      <c r="C100" s="235">
        <v>0.135478942108365</v>
      </c>
      <c r="D100" s="235"/>
      <c r="E100" s="235"/>
      <c r="F100" s="235">
        <v>0.135478942108365</v>
      </c>
      <c r="G100" s="161"/>
    </row>
    <row r="101" spans="1:7" x14ac:dyDescent="0.3">
      <c r="A101" s="161" t="s">
        <v>539</v>
      </c>
      <c r="B101" s="237" t="s">
        <v>540</v>
      </c>
      <c r="C101" s="235">
        <v>0.14943513344201301</v>
      </c>
      <c r="D101" s="235"/>
      <c r="E101" s="235"/>
      <c r="F101" s="235">
        <v>0.14943513344201301</v>
      </c>
      <c r="G101" s="161"/>
    </row>
    <row r="102" spans="1:7" x14ac:dyDescent="0.3">
      <c r="A102" s="161" t="s">
        <v>541</v>
      </c>
      <c r="B102" s="237" t="s">
        <v>542</v>
      </c>
      <c r="C102" s="235">
        <v>0.103308726114726</v>
      </c>
      <c r="D102" s="235"/>
      <c r="E102" s="235"/>
      <c r="F102" s="235">
        <v>0.103308726114726</v>
      </c>
      <c r="G102" s="161"/>
    </row>
    <row r="103" spans="1:7" x14ac:dyDescent="0.3">
      <c r="A103" s="161" t="s">
        <v>543</v>
      </c>
      <c r="B103" s="237" t="s">
        <v>544</v>
      </c>
      <c r="C103" s="235">
        <v>0.107006179054341</v>
      </c>
      <c r="D103" s="235"/>
      <c r="E103" s="235"/>
      <c r="F103" s="235">
        <v>0.107006179054341</v>
      </c>
      <c r="G103" s="161"/>
    </row>
    <row r="104" spans="1:7" x14ac:dyDescent="0.3">
      <c r="A104" s="161" t="s">
        <v>545</v>
      </c>
      <c r="B104" s="237" t="s">
        <v>546</v>
      </c>
      <c r="C104" s="235">
        <v>6.85437105394925E-2</v>
      </c>
      <c r="D104" s="235"/>
      <c r="E104" s="235"/>
      <c r="F104" s="235">
        <v>6.85437105394925E-2</v>
      </c>
      <c r="G104" s="161"/>
    </row>
    <row r="105" spans="1:7" x14ac:dyDescent="0.3">
      <c r="A105" s="161" t="s">
        <v>547</v>
      </c>
      <c r="B105" s="237" t="s">
        <v>548</v>
      </c>
      <c r="C105" s="235">
        <v>7.7602170146676003E-2</v>
      </c>
      <c r="D105" s="235"/>
      <c r="E105" s="235"/>
      <c r="F105" s="235">
        <v>7.7602170146676003E-2</v>
      </c>
      <c r="G105" s="161"/>
    </row>
    <row r="106" spans="1:7" x14ac:dyDescent="0.3">
      <c r="A106" s="161" t="s">
        <v>549</v>
      </c>
      <c r="B106" s="237" t="s">
        <v>550</v>
      </c>
      <c r="C106" s="235">
        <v>6.2794940194181095E-2</v>
      </c>
      <c r="D106" s="235"/>
      <c r="E106" s="235"/>
      <c r="F106" s="235">
        <v>6.2794940194181095E-2</v>
      </c>
      <c r="G106" s="161"/>
    </row>
    <row r="107" spans="1:7" x14ac:dyDescent="0.3">
      <c r="A107" s="161" t="s">
        <v>551</v>
      </c>
      <c r="B107" s="237" t="s">
        <v>552</v>
      </c>
      <c r="C107" s="235">
        <v>5.5993770740847298E-2</v>
      </c>
      <c r="D107" s="235"/>
      <c r="E107" s="235"/>
      <c r="F107" s="235">
        <v>5.5993770740847298E-2</v>
      </c>
      <c r="G107" s="161"/>
    </row>
    <row r="108" spans="1:7" x14ac:dyDescent="0.3">
      <c r="A108" s="161" t="s">
        <v>553</v>
      </c>
      <c r="B108" s="237" t="s">
        <v>554</v>
      </c>
      <c r="C108" s="235">
        <v>4.2199122341136999E-2</v>
      </c>
      <c r="D108" s="235"/>
      <c r="E108" s="235"/>
      <c r="F108" s="235">
        <v>4.2199122341136999E-2</v>
      </c>
      <c r="G108" s="161"/>
    </row>
    <row r="109" spans="1:7" x14ac:dyDescent="0.3">
      <c r="A109" s="161" t="s">
        <v>555</v>
      </c>
      <c r="B109" s="237" t="s">
        <v>488</v>
      </c>
      <c r="C109" s="235">
        <v>3.01764532502709E-2</v>
      </c>
      <c r="D109" s="235"/>
      <c r="E109" s="235"/>
      <c r="F109" s="235">
        <v>3.01764532502709E-2</v>
      </c>
      <c r="G109" s="161"/>
    </row>
    <row r="110" spans="1:7" x14ac:dyDescent="0.3">
      <c r="A110" s="161" t="s">
        <v>556</v>
      </c>
      <c r="B110" s="237" t="s">
        <v>66</v>
      </c>
      <c r="C110" s="235">
        <v>1.0767739507183899E-3</v>
      </c>
      <c r="D110" s="235"/>
      <c r="E110" s="235"/>
      <c r="F110" s="235">
        <v>1.0767739507183899E-3</v>
      </c>
      <c r="G110" s="161"/>
    </row>
    <row r="111" spans="1:7" hidden="1" outlineLevel="1" x14ac:dyDescent="0.3">
      <c r="A111" s="161" t="s">
        <v>557</v>
      </c>
      <c r="B111" s="176" t="s">
        <v>558</v>
      </c>
      <c r="C111" s="237"/>
      <c r="D111" s="237"/>
      <c r="E111" s="237"/>
      <c r="F111" s="237"/>
      <c r="G111" s="161"/>
    </row>
    <row r="112" spans="1:7" hidden="1" outlineLevel="1" x14ac:dyDescent="0.3">
      <c r="A112" s="161" t="s">
        <v>559</v>
      </c>
      <c r="B112" s="176" t="s">
        <v>558</v>
      </c>
      <c r="C112" s="237"/>
      <c r="D112" s="237"/>
      <c r="E112" s="237"/>
      <c r="F112" s="237"/>
      <c r="G112" s="161"/>
    </row>
    <row r="113" spans="1:7" hidden="1" outlineLevel="1" x14ac:dyDescent="0.3">
      <c r="A113" s="161" t="s">
        <v>560</v>
      </c>
      <c r="B113" s="176" t="s">
        <v>558</v>
      </c>
      <c r="C113" s="237"/>
      <c r="D113" s="237"/>
      <c r="E113" s="237"/>
      <c r="F113" s="237"/>
      <c r="G113" s="161"/>
    </row>
    <row r="114" spans="1:7" hidden="1" outlineLevel="1" x14ac:dyDescent="0.3">
      <c r="A114" s="161" t="s">
        <v>561</v>
      </c>
      <c r="B114" s="176" t="s">
        <v>558</v>
      </c>
      <c r="C114" s="237"/>
      <c r="D114" s="237"/>
      <c r="E114" s="237"/>
      <c r="F114" s="237"/>
      <c r="G114" s="161"/>
    </row>
    <row r="115" spans="1:7" hidden="1" outlineLevel="1" x14ac:dyDescent="0.3">
      <c r="A115" s="161" t="s">
        <v>562</v>
      </c>
      <c r="B115" s="176" t="s">
        <v>558</v>
      </c>
      <c r="C115" s="237"/>
      <c r="D115" s="237"/>
      <c r="E115" s="237"/>
      <c r="F115" s="237"/>
      <c r="G115" s="161"/>
    </row>
    <row r="116" spans="1:7" hidden="1" outlineLevel="1" x14ac:dyDescent="0.3">
      <c r="A116" s="161" t="s">
        <v>563</v>
      </c>
      <c r="B116" s="176" t="s">
        <v>558</v>
      </c>
      <c r="C116" s="237"/>
      <c r="D116" s="237"/>
      <c r="E116" s="237"/>
      <c r="F116" s="237"/>
      <c r="G116" s="161"/>
    </row>
    <row r="117" spans="1:7" hidden="1" outlineLevel="1" x14ac:dyDescent="0.3">
      <c r="A117" s="161" t="s">
        <v>564</v>
      </c>
      <c r="B117" s="176" t="s">
        <v>558</v>
      </c>
      <c r="C117" s="237"/>
      <c r="D117" s="237"/>
      <c r="E117" s="237"/>
      <c r="F117" s="237"/>
      <c r="G117" s="161"/>
    </row>
    <row r="118" spans="1:7" hidden="1" outlineLevel="1" x14ac:dyDescent="0.3">
      <c r="A118" s="161" t="s">
        <v>565</v>
      </c>
      <c r="B118" s="176" t="s">
        <v>558</v>
      </c>
      <c r="C118" s="237"/>
      <c r="D118" s="237"/>
      <c r="E118" s="237"/>
      <c r="F118" s="237"/>
      <c r="G118" s="161"/>
    </row>
    <row r="119" spans="1:7" hidden="1" outlineLevel="1" x14ac:dyDescent="0.3">
      <c r="A119" s="161" t="s">
        <v>566</v>
      </c>
      <c r="B119" s="176" t="s">
        <v>558</v>
      </c>
      <c r="C119" s="237"/>
      <c r="D119" s="237"/>
      <c r="E119" s="237"/>
      <c r="F119" s="237"/>
      <c r="G119" s="161"/>
    </row>
    <row r="120" spans="1:7" hidden="1" outlineLevel="1" x14ac:dyDescent="0.3">
      <c r="A120" s="161" t="s">
        <v>567</v>
      </c>
      <c r="B120" s="176" t="s">
        <v>558</v>
      </c>
      <c r="C120" s="237"/>
      <c r="D120" s="237"/>
      <c r="E120" s="237"/>
      <c r="F120" s="237"/>
      <c r="G120" s="161"/>
    </row>
    <row r="121" spans="1:7" hidden="1" outlineLevel="1" x14ac:dyDescent="0.3">
      <c r="A121" s="161" t="s">
        <v>568</v>
      </c>
      <c r="B121" s="176" t="s">
        <v>558</v>
      </c>
      <c r="C121" s="237"/>
      <c r="D121" s="237"/>
      <c r="E121" s="237"/>
      <c r="F121" s="237"/>
      <c r="G121" s="161"/>
    </row>
    <row r="122" spans="1:7" hidden="1" outlineLevel="1" x14ac:dyDescent="0.3">
      <c r="A122" s="161" t="s">
        <v>569</v>
      </c>
      <c r="B122" s="176" t="s">
        <v>558</v>
      </c>
      <c r="C122" s="237"/>
      <c r="D122" s="237"/>
      <c r="E122" s="237"/>
      <c r="F122" s="237"/>
      <c r="G122" s="161"/>
    </row>
    <row r="123" spans="1:7" hidden="1" outlineLevel="1" x14ac:dyDescent="0.3">
      <c r="A123" s="161" t="s">
        <v>570</v>
      </c>
      <c r="B123" s="176" t="s">
        <v>558</v>
      </c>
      <c r="C123" s="237"/>
      <c r="D123" s="237"/>
      <c r="E123" s="237"/>
      <c r="F123" s="237"/>
      <c r="G123" s="161"/>
    </row>
    <row r="124" spans="1:7" hidden="1" outlineLevel="1" x14ac:dyDescent="0.3">
      <c r="A124" s="161" t="s">
        <v>571</v>
      </c>
      <c r="B124" s="176" t="s">
        <v>558</v>
      </c>
      <c r="C124" s="237"/>
      <c r="D124" s="237"/>
      <c r="E124" s="237"/>
      <c r="F124" s="237"/>
      <c r="G124" s="161"/>
    </row>
    <row r="125" spans="1:7" hidden="1" outlineLevel="1" x14ac:dyDescent="0.3">
      <c r="A125" s="161" t="s">
        <v>572</v>
      </c>
      <c r="B125" s="176" t="s">
        <v>558</v>
      </c>
      <c r="C125" s="237"/>
      <c r="D125" s="237"/>
      <c r="E125" s="237"/>
      <c r="F125" s="237"/>
      <c r="G125" s="161"/>
    </row>
    <row r="126" spans="1:7" hidden="1" outlineLevel="1" x14ac:dyDescent="0.3">
      <c r="A126" s="161" t="s">
        <v>573</v>
      </c>
      <c r="B126" s="176" t="s">
        <v>558</v>
      </c>
      <c r="C126" s="237"/>
      <c r="D126" s="237"/>
      <c r="E126" s="237"/>
      <c r="F126" s="237"/>
      <c r="G126" s="161"/>
    </row>
    <row r="127" spans="1:7" hidden="1" outlineLevel="1" x14ac:dyDescent="0.3">
      <c r="A127" s="161" t="s">
        <v>574</v>
      </c>
      <c r="B127" s="176" t="s">
        <v>558</v>
      </c>
      <c r="C127" s="237"/>
      <c r="D127" s="237"/>
      <c r="E127" s="237"/>
      <c r="F127" s="237"/>
      <c r="G127" s="161"/>
    </row>
    <row r="128" spans="1:7" hidden="1" outlineLevel="1" x14ac:dyDescent="0.3">
      <c r="A128" s="161" t="s">
        <v>575</v>
      </c>
      <c r="B128" s="176" t="s">
        <v>558</v>
      </c>
      <c r="C128" s="237"/>
      <c r="D128" s="237"/>
      <c r="E128" s="237"/>
      <c r="F128" s="237"/>
      <c r="G128" s="161"/>
    </row>
    <row r="129" spans="1:7" hidden="1" outlineLevel="1" x14ac:dyDescent="0.3">
      <c r="A129" s="161" t="s">
        <v>576</v>
      </c>
      <c r="B129" s="176" t="s">
        <v>558</v>
      </c>
      <c r="C129" s="237"/>
      <c r="D129" s="237"/>
      <c r="E129" s="237"/>
      <c r="F129" s="237"/>
      <c r="G129" s="161"/>
    </row>
    <row r="130" spans="1:7" hidden="1" outlineLevel="1" x14ac:dyDescent="0.3">
      <c r="A130" s="161" t="s">
        <v>1516</v>
      </c>
      <c r="B130" s="176" t="s">
        <v>558</v>
      </c>
      <c r="C130" s="237"/>
      <c r="D130" s="237"/>
      <c r="E130" s="237"/>
      <c r="F130" s="237"/>
      <c r="G130" s="161"/>
    </row>
    <row r="131" spans="1:7" hidden="1" outlineLevel="1" x14ac:dyDescent="0.3">
      <c r="A131" s="161" t="s">
        <v>1517</v>
      </c>
      <c r="B131" s="176" t="s">
        <v>558</v>
      </c>
      <c r="C131" s="237"/>
      <c r="D131" s="237"/>
      <c r="E131" s="237"/>
      <c r="F131" s="237"/>
      <c r="G131" s="161"/>
    </row>
    <row r="132" spans="1:7" hidden="1" outlineLevel="1" x14ac:dyDescent="0.3">
      <c r="A132" s="161" t="s">
        <v>1518</v>
      </c>
      <c r="B132" s="176" t="s">
        <v>558</v>
      </c>
      <c r="C132" s="237"/>
      <c r="D132" s="237"/>
      <c r="E132" s="237"/>
      <c r="F132" s="237"/>
      <c r="G132" s="161"/>
    </row>
    <row r="133" spans="1:7" hidden="1" outlineLevel="1" x14ac:dyDescent="0.3">
      <c r="A133" s="161" t="s">
        <v>1519</v>
      </c>
      <c r="B133" s="176" t="s">
        <v>558</v>
      </c>
      <c r="C133" s="237"/>
      <c r="D133" s="237"/>
      <c r="E133" s="237"/>
      <c r="F133" s="237"/>
      <c r="G133" s="161"/>
    </row>
    <row r="134" spans="1:7" hidden="1" outlineLevel="1" x14ac:dyDescent="0.3">
      <c r="A134" s="161" t="s">
        <v>1520</v>
      </c>
      <c r="B134" s="176" t="s">
        <v>558</v>
      </c>
      <c r="C134" s="237"/>
      <c r="D134" s="237"/>
      <c r="E134" s="237"/>
      <c r="F134" s="237"/>
      <c r="G134" s="161"/>
    </row>
    <row r="135" spans="1:7" hidden="1" outlineLevel="1" x14ac:dyDescent="0.3">
      <c r="A135" s="161" t="s">
        <v>1521</v>
      </c>
      <c r="B135" s="176" t="s">
        <v>558</v>
      </c>
      <c r="C135" s="237"/>
      <c r="D135" s="237"/>
      <c r="E135" s="237"/>
      <c r="F135" s="237"/>
      <c r="G135" s="161"/>
    </row>
    <row r="136" spans="1:7" hidden="1" outlineLevel="1" x14ac:dyDescent="0.3">
      <c r="A136" s="161" t="s">
        <v>1522</v>
      </c>
      <c r="B136" s="176" t="s">
        <v>558</v>
      </c>
      <c r="C136" s="237"/>
      <c r="D136" s="237"/>
      <c r="E136" s="237"/>
      <c r="F136" s="237"/>
      <c r="G136" s="161"/>
    </row>
    <row r="137" spans="1:7" hidden="1" outlineLevel="1" x14ac:dyDescent="0.3">
      <c r="A137" s="161" t="s">
        <v>1523</v>
      </c>
      <c r="B137" s="176" t="s">
        <v>558</v>
      </c>
      <c r="C137" s="237"/>
      <c r="D137" s="237"/>
      <c r="E137" s="237"/>
      <c r="F137" s="237"/>
      <c r="G137" s="161"/>
    </row>
    <row r="138" spans="1:7" hidden="1" outlineLevel="1" x14ac:dyDescent="0.3">
      <c r="A138" s="161" t="s">
        <v>1524</v>
      </c>
      <c r="B138" s="176" t="s">
        <v>558</v>
      </c>
      <c r="C138" s="237"/>
      <c r="D138" s="237"/>
      <c r="E138" s="237"/>
      <c r="F138" s="237"/>
      <c r="G138" s="161"/>
    </row>
    <row r="139" spans="1:7" hidden="1" outlineLevel="1" x14ac:dyDescent="0.3">
      <c r="A139" s="161" t="s">
        <v>1525</v>
      </c>
      <c r="B139" s="176" t="s">
        <v>558</v>
      </c>
      <c r="C139" s="237"/>
      <c r="D139" s="237"/>
      <c r="E139" s="237"/>
      <c r="F139" s="237"/>
      <c r="G139" s="161"/>
    </row>
    <row r="140" spans="1:7" hidden="1" outlineLevel="1" x14ac:dyDescent="0.3">
      <c r="A140" s="161" t="s">
        <v>1526</v>
      </c>
      <c r="B140" s="176" t="s">
        <v>558</v>
      </c>
      <c r="C140" s="237"/>
      <c r="D140" s="237"/>
      <c r="E140" s="237"/>
      <c r="F140" s="237"/>
      <c r="G140" s="161"/>
    </row>
    <row r="141" spans="1:7" hidden="1" outlineLevel="1" x14ac:dyDescent="0.3">
      <c r="A141" s="161" t="s">
        <v>1527</v>
      </c>
      <c r="B141" s="176" t="s">
        <v>558</v>
      </c>
      <c r="C141" s="237"/>
      <c r="D141" s="237"/>
      <c r="E141" s="237"/>
      <c r="F141" s="237"/>
      <c r="G141" s="161"/>
    </row>
    <row r="142" spans="1:7" hidden="1" outlineLevel="1" x14ac:dyDescent="0.3">
      <c r="A142" s="161" t="s">
        <v>1528</v>
      </c>
      <c r="B142" s="176" t="s">
        <v>558</v>
      </c>
      <c r="C142" s="237"/>
      <c r="D142" s="237"/>
      <c r="E142" s="237"/>
      <c r="F142" s="237"/>
      <c r="G142" s="161"/>
    </row>
    <row r="143" spans="1:7" hidden="1" outlineLevel="1" x14ac:dyDescent="0.3">
      <c r="A143" s="161" t="s">
        <v>1529</v>
      </c>
      <c r="B143" s="176" t="s">
        <v>558</v>
      </c>
      <c r="C143" s="237"/>
      <c r="D143" s="237"/>
      <c r="E143" s="237"/>
      <c r="F143" s="237"/>
      <c r="G143" s="161"/>
    </row>
    <row r="144" spans="1:7" hidden="1" outlineLevel="1" x14ac:dyDescent="0.3">
      <c r="A144" s="161" t="s">
        <v>1530</v>
      </c>
      <c r="B144" s="176" t="s">
        <v>558</v>
      </c>
      <c r="C144" s="237"/>
      <c r="D144" s="237"/>
      <c r="E144" s="237"/>
      <c r="F144" s="237"/>
      <c r="G144" s="161"/>
    </row>
    <row r="145" spans="1:7" hidden="1" outlineLevel="1" x14ac:dyDescent="0.3">
      <c r="A145" s="161" t="s">
        <v>1531</v>
      </c>
      <c r="B145" s="176" t="s">
        <v>558</v>
      </c>
      <c r="C145" s="237"/>
      <c r="D145" s="237"/>
      <c r="E145" s="237"/>
      <c r="F145" s="237"/>
      <c r="G145" s="161"/>
    </row>
    <row r="146" spans="1:7" hidden="1" outlineLevel="1" x14ac:dyDescent="0.3">
      <c r="A146" s="161" t="s">
        <v>1532</v>
      </c>
      <c r="B146" s="176" t="s">
        <v>558</v>
      </c>
      <c r="C146" s="237"/>
      <c r="D146" s="237"/>
      <c r="E146" s="237"/>
      <c r="F146" s="237"/>
      <c r="G146" s="161"/>
    </row>
    <row r="147" spans="1:7" hidden="1" outlineLevel="1" x14ac:dyDescent="0.3">
      <c r="A147" s="161" t="s">
        <v>1533</v>
      </c>
      <c r="B147" s="176" t="s">
        <v>558</v>
      </c>
      <c r="C147" s="237"/>
      <c r="D147" s="237"/>
      <c r="E147" s="237"/>
      <c r="F147" s="237"/>
      <c r="G147" s="161"/>
    </row>
    <row r="148" spans="1:7" hidden="1" outlineLevel="1" x14ac:dyDescent="0.3">
      <c r="A148" s="161" t="s">
        <v>1534</v>
      </c>
      <c r="B148" s="176" t="s">
        <v>558</v>
      </c>
      <c r="C148" s="237"/>
      <c r="D148" s="237"/>
      <c r="E148" s="237"/>
      <c r="F148" s="237"/>
      <c r="G148" s="161"/>
    </row>
    <row r="149" spans="1:7" collapsed="1" x14ac:dyDescent="0.3">
      <c r="A149" s="179"/>
      <c r="B149" s="180" t="s">
        <v>577</v>
      </c>
      <c r="C149" s="179" t="s">
        <v>440</v>
      </c>
      <c r="D149" s="179" t="s">
        <v>441</v>
      </c>
      <c r="E149" s="181"/>
      <c r="F149" s="182" t="s">
        <v>406</v>
      </c>
      <c r="G149" s="182"/>
    </row>
    <row r="150" spans="1:7" x14ac:dyDescent="0.3">
      <c r="A150" s="161" t="s">
        <v>578</v>
      </c>
      <c r="B150" s="161" t="s">
        <v>579</v>
      </c>
      <c r="C150" s="235">
        <v>0.92030119880751804</v>
      </c>
      <c r="D150" s="235"/>
      <c r="E150" s="242"/>
      <c r="F150" s="235">
        <v>0.92030119880751804</v>
      </c>
    </row>
    <row r="151" spans="1:7" x14ac:dyDescent="0.3">
      <c r="A151" s="161" t="s">
        <v>580</v>
      </c>
      <c r="B151" s="161" t="s">
        <v>581</v>
      </c>
      <c r="C151" s="235">
        <v>0</v>
      </c>
      <c r="D151" s="235"/>
      <c r="E151" s="242"/>
      <c r="F151" s="235">
        <v>0</v>
      </c>
    </row>
    <row r="152" spans="1:7" x14ac:dyDescent="0.3">
      <c r="A152" s="161" t="s">
        <v>582</v>
      </c>
      <c r="B152" s="161" t="s">
        <v>66</v>
      </c>
      <c r="C152" s="235">
        <v>7.9698801192483501E-2</v>
      </c>
      <c r="D152" s="235"/>
      <c r="E152" s="242"/>
      <c r="F152" s="235">
        <v>7.9698801192483501E-2</v>
      </c>
    </row>
    <row r="153" spans="1:7" x14ac:dyDescent="0.3">
      <c r="A153" s="161" t="s">
        <v>583</v>
      </c>
      <c r="C153" s="237"/>
      <c r="D153" s="237"/>
      <c r="E153" s="243"/>
      <c r="F153" s="237"/>
    </row>
    <row r="154" spans="1:7" x14ac:dyDescent="0.3">
      <c r="A154" s="161" t="s">
        <v>584</v>
      </c>
      <c r="C154" s="237"/>
      <c r="D154" s="237"/>
      <c r="E154" s="243"/>
      <c r="F154" s="237"/>
    </row>
    <row r="155" spans="1:7" x14ac:dyDescent="0.3">
      <c r="A155" s="161" t="s">
        <v>585</v>
      </c>
      <c r="C155" s="237"/>
      <c r="D155" s="237"/>
      <c r="E155" s="243"/>
      <c r="F155" s="237"/>
    </row>
    <row r="156" spans="1:7" x14ac:dyDescent="0.3">
      <c r="A156" s="161" t="s">
        <v>586</v>
      </c>
      <c r="C156" s="237"/>
      <c r="D156" s="237"/>
      <c r="E156" s="243"/>
      <c r="F156" s="237"/>
    </row>
    <row r="157" spans="1:7" x14ac:dyDescent="0.3">
      <c r="A157" s="161" t="s">
        <v>587</v>
      </c>
      <c r="C157" s="237"/>
      <c r="D157" s="237"/>
      <c r="E157" s="243"/>
      <c r="F157" s="237"/>
    </row>
    <row r="158" spans="1:7" x14ac:dyDescent="0.3">
      <c r="A158" s="161" t="s">
        <v>588</v>
      </c>
      <c r="C158" s="237"/>
      <c r="D158" s="237"/>
      <c r="E158" s="243"/>
      <c r="F158" s="237"/>
    </row>
    <row r="159" spans="1:7" x14ac:dyDescent="0.3">
      <c r="A159" s="179"/>
      <c r="B159" s="180" t="s">
        <v>589</v>
      </c>
      <c r="C159" s="179" t="s">
        <v>440</v>
      </c>
      <c r="D159" s="179" t="s">
        <v>441</v>
      </c>
      <c r="E159" s="181"/>
      <c r="F159" s="182" t="s">
        <v>406</v>
      </c>
      <c r="G159" s="182"/>
    </row>
    <row r="160" spans="1:7" x14ac:dyDescent="0.3">
      <c r="A160" s="161" t="s">
        <v>590</v>
      </c>
      <c r="B160" s="161" t="s">
        <v>591</v>
      </c>
      <c r="C160" s="235">
        <v>2.7790246741828398E-2</v>
      </c>
      <c r="D160" s="235"/>
      <c r="E160" s="242"/>
      <c r="F160" s="235">
        <v>2.7790246741828398E-2</v>
      </c>
    </row>
    <row r="161" spans="1:7" x14ac:dyDescent="0.3">
      <c r="A161" s="161" t="s">
        <v>592</v>
      </c>
      <c r="B161" s="161" t="s">
        <v>593</v>
      </c>
      <c r="C161" s="235">
        <v>0.97220975325817205</v>
      </c>
      <c r="D161" s="235"/>
      <c r="E161" s="242"/>
      <c r="F161" s="235">
        <v>0.97220975325817205</v>
      </c>
    </row>
    <row r="162" spans="1:7" x14ac:dyDescent="0.3">
      <c r="A162" s="161" t="s">
        <v>594</v>
      </c>
      <c r="B162" s="161" t="s">
        <v>66</v>
      </c>
      <c r="C162" s="235">
        <v>0</v>
      </c>
      <c r="D162" s="235"/>
      <c r="E162" s="242"/>
      <c r="F162" s="235">
        <v>0</v>
      </c>
    </row>
    <row r="163" spans="1:7" x14ac:dyDescent="0.3">
      <c r="A163" s="161" t="s">
        <v>595</v>
      </c>
      <c r="E163" s="154"/>
    </row>
    <row r="164" spans="1:7" x14ac:dyDescent="0.3">
      <c r="A164" s="161" t="s">
        <v>596</v>
      </c>
      <c r="E164" s="154"/>
    </row>
    <row r="165" spans="1:7" x14ac:dyDescent="0.3">
      <c r="A165" s="161" t="s">
        <v>597</v>
      </c>
      <c r="E165" s="154"/>
    </row>
    <row r="166" spans="1:7" x14ac:dyDescent="0.3">
      <c r="A166" s="161" t="s">
        <v>598</v>
      </c>
      <c r="E166" s="154"/>
    </row>
    <row r="167" spans="1:7" x14ac:dyDescent="0.3">
      <c r="A167" s="161" t="s">
        <v>599</v>
      </c>
      <c r="E167" s="154"/>
    </row>
    <row r="168" spans="1:7" x14ac:dyDescent="0.3">
      <c r="A168" s="161" t="s">
        <v>600</v>
      </c>
      <c r="E168" s="154"/>
    </row>
    <row r="169" spans="1:7" x14ac:dyDescent="0.3">
      <c r="A169" s="179"/>
      <c r="B169" s="180" t="s">
        <v>601</v>
      </c>
      <c r="C169" s="179" t="s">
        <v>440</v>
      </c>
      <c r="D169" s="179" t="s">
        <v>441</v>
      </c>
      <c r="E169" s="181"/>
      <c r="F169" s="182" t="s">
        <v>406</v>
      </c>
      <c r="G169" s="182"/>
    </row>
    <row r="170" spans="1:7" x14ac:dyDescent="0.3">
      <c r="A170" s="161" t="s">
        <v>602</v>
      </c>
      <c r="B170" s="203" t="s">
        <v>603</v>
      </c>
      <c r="C170" s="235">
        <v>4.3016121460836998E-2</v>
      </c>
      <c r="D170" s="235"/>
      <c r="E170" s="242"/>
      <c r="F170" s="235">
        <v>4.3016121460836998E-2</v>
      </c>
    </row>
    <row r="171" spans="1:7" x14ac:dyDescent="0.3">
      <c r="A171" s="161" t="s">
        <v>604</v>
      </c>
      <c r="B171" s="203" t="s">
        <v>1535</v>
      </c>
      <c r="C171" s="235">
        <v>0.13429382673005499</v>
      </c>
      <c r="D171" s="235"/>
      <c r="E171" s="242"/>
      <c r="F171" s="235">
        <v>0.13429382673005499</v>
      </c>
    </row>
    <row r="172" spans="1:7" x14ac:dyDescent="0.3">
      <c r="A172" s="161" t="s">
        <v>605</v>
      </c>
      <c r="B172" s="203" t="s">
        <v>1536</v>
      </c>
      <c r="C172" s="235">
        <v>0.215609897846396</v>
      </c>
      <c r="D172" s="235"/>
      <c r="E172" s="235"/>
      <c r="F172" s="235">
        <v>0.215609897846396</v>
      </c>
    </row>
    <row r="173" spans="1:7" x14ac:dyDescent="0.3">
      <c r="A173" s="161" t="s">
        <v>606</v>
      </c>
      <c r="B173" s="203" t="s">
        <v>1537</v>
      </c>
      <c r="C173" s="235">
        <v>0.105123931816779</v>
      </c>
      <c r="D173" s="235"/>
      <c r="E173" s="235"/>
      <c r="F173" s="235">
        <v>0.105123931816779</v>
      </c>
    </row>
    <row r="174" spans="1:7" x14ac:dyDescent="0.3">
      <c r="A174" s="161" t="s">
        <v>607</v>
      </c>
      <c r="B174" s="203" t="s">
        <v>1538</v>
      </c>
      <c r="C174" s="235">
        <v>0.50195622214593305</v>
      </c>
      <c r="D174" s="235"/>
      <c r="E174" s="235"/>
      <c r="F174" s="235">
        <v>0.50195622214593305</v>
      </c>
    </row>
    <row r="175" spans="1:7" x14ac:dyDescent="0.3">
      <c r="A175" s="161" t="s">
        <v>608</v>
      </c>
      <c r="B175" s="174"/>
      <c r="C175" s="237"/>
      <c r="D175" s="237"/>
      <c r="E175" s="237"/>
      <c r="F175" s="237"/>
    </row>
    <row r="176" spans="1:7" x14ac:dyDescent="0.3">
      <c r="A176" s="161" t="s">
        <v>609</v>
      </c>
      <c r="B176" s="174"/>
      <c r="C176" s="237"/>
      <c r="D176" s="237"/>
      <c r="E176" s="237"/>
      <c r="F176" s="237"/>
    </row>
    <row r="177" spans="1:7" x14ac:dyDescent="0.3">
      <c r="A177" s="161" t="s">
        <v>610</v>
      </c>
      <c r="B177" s="203"/>
      <c r="C177" s="237"/>
      <c r="D177" s="237"/>
      <c r="E177" s="237"/>
      <c r="F177" s="237"/>
    </row>
    <row r="178" spans="1:7" x14ac:dyDescent="0.3">
      <c r="A178" s="161" t="s">
        <v>611</v>
      </c>
      <c r="B178" s="203"/>
      <c r="C178" s="237"/>
      <c r="D178" s="237"/>
      <c r="E178" s="237"/>
      <c r="F178" s="237"/>
    </row>
    <row r="179" spans="1:7" x14ac:dyDescent="0.3">
      <c r="A179" s="179"/>
      <c r="B179" s="210" t="s">
        <v>612</v>
      </c>
      <c r="C179" s="179" t="s">
        <v>440</v>
      </c>
      <c r="D179" s="179" t="s">
        <v>441</v>
      </c>
      <c r="E179" s="179"/>
      <c r="F179" s="179" t="s">
        <v>406</v>
      </c>
      <c r="G179" s="182"/>
    </row>
    <row r="180" spans="1:7" x14ac:dyDescent="0.3">
      <c r="A180" s="161" t="s">
        <v>613</v>
      </c>
      <c r="B180" s="161" t="s">
        <v>1539</v>
      </c>
      <c r="C180" s="235">
        <v>8.3505726918610003E-5</v>
      </c>
      <c r="D180" s="244"/>
      <c r="E180" s="243"/>
      <c r="F180" s="235">
        <v>8.3505726918610003E-5</v>
      </c>
    </row>
    <row r="181" spans="1:7" x14ac:dyDescent="0.3">
      <c r="A181" s="161" t="s">
        <v>614</v>
      </c>
      <c r="B181" s="161" t="s">
        <v>615</v>
      </c>
      <c r="C181" s="235">
        <v>0</v>
      </c>
      <c r="D181" s="244"/>
      <c r="E181" s="243"/>
      <c r="F181" s="235">
        <v>0</v>
      </c>
    </row>
    <row r="182" spans="1:7" x14ac:dyDescent="0.3">
      <c r="A182" s="161" t="s">
        <v>616</v>
      </c>
      <c r="B182" s="245"/>
      <c r="C182" s="237"/>
      <c r="D182" s="237"/>
      <c r="E182" s="243"/>
      <c r="F182" s="237"/>
    </row>
    <row r="183" spans="1:7" x14ac:dyDescent="0.3">
      <c r="A183" s="161" t="s">
        <v>617</v>
      </c>
      <c r="B183" s="245"/>
      <c r="C183" s="237"/>
      <c r="D183" s="237"/>
      <c r="E183" s="243"/>
      <c r="F183" s="237"/>
    </row>
    <row r="184" spans="1:7" x14ac:dyDescent="0.3">
      <c r="A184" s="161" t="s">
        <v>618</v>
      </c>
      <c r="B184" s="245"/>
      <c r="C184" s="237"/>
      <c r="D184" s="237"/>
      <c r="E184" s="243"/>
      <c r="F184" s="237"/>
    </row>
    <row r="185" spans="1:7" ht="18" x14ac:dyDescent="0.3">
      <c r="A185" s="246"/>
      <c r="B185" s="247" t="s">
        <v>403</v>
      </c>
      <c r="C185" s="246"/>
      <c r="D185" s="246"/>
      <c r="E185" s="246"/>
      <c r="F185" s="248"/>
      <c r="G185" s="248"/>
    </row>
    <row r="186" spans="1:7" x14ac:dyDescent="0.3">
      <c r="A186" s="179"/>
      <c r="B186" s="180" t="s">
        <v>619</v>
      </c>
      <c r="C186" s="179" t="s">
        <v>620</v>
      </c>
      <c r="D186" s="179" t="s">
        <v>621</v>
      </c>
      <c r="E186" s="181"/>
      <c r="F186" s="179" t="s">
        <v>440</v>
      </c>
      <c r="G186" s="179" t="s">
        <v>622</v>
      </c>
    </row>
    <row r="187" spans="1:7" x14ac:dyDescent="0.3">
      <c r="A187" s="161" t="s">
        <v>623</v>
      </c>
      <c r="B187" s="176" t="s">
        <v>624</v>
      </c>
      <c r="C187" s="183">
        <v>72.028419359747502</v>
      </c>
      <c r="D187" s="183"/>
      <c r="E187" s="249"/>
      <c r="F187" s="250"/>
      <c r="G187" s="250"/>
    </row>
    <row r="188" spans="1:7" x14ac:dyDescent="0.3">
      <c r="A188" s="172"/>
      <c r="B188" s="251"/>
      <c r="C188" s="249"/>
      <c r="D188" s="249"/>
      <c r="E188" s="249"/>
      <c r="F188" s="250"/>
      <c r="G188" s="250"/>
    </row>
    <row r="189" spans="1:7" x14ac:dyDescent="0.3">
      <c r="B189" s="176" t="s">
        <v>625</v>
      </c>
      <c r="C189" s="249"/>
      <c r="D189" s="249"/>
      <c r="E189" s="249"/>
      <c r="F189" s="250"/>
      <c r="G189" s="250"/>
    </row>
    <row r="190" spans="1:7" x14ac:dyDescent="0.3">
      <c r="A190" s="161" t="s">
        <v>626</v>
      </c>
      <c r="B190" s="185" t="s">
        <v>627</v>
      </c>
      <c r="C190" s="183">
        <v>1525.26850777001</v>
      </c>
      <c r="D190" s="183">
        <v>38100</v>
      </c>
      <c r="E190" s="249"/>
      <c r="F190" s="215">
        <f>IF($C$214=0,"",IF(C190="[for completion]","",IF(C190="","",C190/$C$214)))</f>
        <v>0.42289264707659874</v>
      </c>
      <c r="G190" s="215">
        <f>IF($D$214=0,"",IF(D190="[for completion]","",IF(D190="","",D190/$D$214)))</f>
        <v>0.76087390661820509</v>
      </c>
    </row>
    <row r="191" spans="1:7" x14ac:dyDescent="0.3">
      <c r="A191" s="161" t="s">
        <v>628</v>
      </c>
      <c r="B191" s="185" t="s">
        <v>629</v>
      </c>
      <c r="C191" s="183">
        <v>1259.6732363000001</v>
      </c>
      <c r="D191" s="183">
        <v>9148</v>
      </c>
      <c r="E191" s="249"/>
      <c r="F191" s="215">
        <f t="shared" ref="F191:F213" si="1">IF($C$214=0,"",IF(C191="[for completion]","",IF(C191="","",C191/$C$214)))</f>
        <v>0.34925427663178232</v>
      </c>
      <c r="G191" s="215">
        <f t="shared" ref="G191:G213" si="2">IF($D$214=0,"",IF(D191="[for completion]","",IF(D191="","",D191/$D$214)))</f>
        <v>0.18268961936334224</v>
      </c>
    </row>
    <row r="192" spans="1:7" x14ac:dyDescent="0.3">
      <c r="A192" s="161" t="s">
        <v>630</v>
      </c>
      <c r="B192" s="185" t="s">
        <v>631</v>
      </c>
      <c r="C192" s="183">
        <v>485.52389704000097</v>
      </c>
      <c r="D192" s="183">
        <v>2023</v>
      </c>
      <c r="E192" s="249"/>
      <c r="F192" s="215">
        <f t="shared" si="1"/>
        <v>0.13461530543129274</v>
      </c>
      <c r="G192" s="215">
        <f t="shared" si="2"/>
        <v>4.0400207692614931E-2</v>
      </c>
    </row>
    <row r="193" spans="1:7" x14ac:dyDescent="0.3">
      <c r="A193" s="161" t="s">
        <v>632</v>
      </c>
      <c r="B193" s="185" t="s">
        <v>633</v>
      </c>
      <c r="C193" s="183">
        <v>179.65458072999999</v>
      </c>
      <c r="D193" s="183">
        <v>528</v>
      </c>
      <c r="E193" s="249"/>
      <c r="F193" s="215">
        <f t="shared" si="1"/>
        <v>4.9810640433023454E-2</v>
      </c>
      <c r="G193" s="215">
        <f t="shared" si="2"/>
        <v>1.0544394296441268E-2</v>
      </c>
    </row>
    <row r="194" spans="1:7" x14ac:dyDescent="0.3">
      <c r="A194" s="161" t="s">
        <v>634</v>
      </c>
      <c r="B194" s="185" t="s">
        <v>635</v>
      </c>
      <c r="C194" s="183">
        <v>156.63084918000001</v>
      </c>
      <c r="D194" s="183">
        <v>275</v>
      </c>
      <c r="E194" s="249"/>
      <c r="F194" s="215">
        <f t="shared" si="1"/>
        <v>4.3427130427302785E-2</v>
      </c>
      <c r="G194" s="215">
        <f t="shared" si="2"/>
        <v>5.4918720293964931E-3</v>
      </c>
    </row>
    <row r="195" spans="1:7" hidden="1" outlineLevel="1" x14ac:dyDescent="0.3">
      <c r="A195" s="161" t="s">
        <v>636</v>
      </c>
      <c r="B195" s="176"/>
      <c r="C195" s="185"/>
      <c r="D195" s="236"/>
      <c r="E195" s="172"/>
      <c r="F195" s="195" t="str">
        <f t="shared" si="1"/>
        <v/>
      </c>
      <c r="G195" s="195" t="str">
        <f t="shared" si="2"/>
        <v/>
      </c>
    </row>
    <row r="196" spans="1:7" hidden="1" outlineLevel="1" x14ac:dyDescent="0.3">
      <c r="A196" s="161" t="s">
        <v>637</v>
      </c>
      <c r="B196" s="176"/>
      <c r="C196" s="185"/>
      <c r="D196" s="236"/>
      <c r="E196" s="172"/>
      <c r="F196" s="195" t="str">
        <f t="shared" si="1"/>
        <v/>
      </c>
      <c r="G196" s="195" t="str">
        <f t="shared" si="2"/>
        <v/>
      </c>
    </row>
    <row r="197" spans="1:7" hidden="1" outlineLevel="1" x14ac:dyDescent="0.3">
      <c r="A197" s="161" t="s">
        <v>638</v>
      </c>
      <c r="B197" s="176"/>
      <c r="C197" s="185"/>
      <c r="D197" s="236"/>
      <c r="E197" s="172"/>
      <c r="F197" s="195" t="str">
        <f t="shared" si="1"/>
        <v/>
      </c>
      <c r="G197" s="195" t="str">
        <f t="shared" si="2"/>
        <v/>
      </c>
    </row>
    <row r="198" spans="1:7" hidden="1" outlineLevel="1" x14ac:dyDescent="0.3">
      <c r="A198" s="161" t="s">
        <v>639</v>
      </c>
      <c r="B198" s="176"/>
      <c r="C198" s="185"/>
      <c r="D198" s="236"/>
      <c r="E198" s="172"/>
      <c r="F198" s="195" t="str">
        <f t="shared" si="1"/>
        <v/>
      </c>
      <c r="G198" s="195" t="str">
        <f t="shared" si="2"/>
        <v/>
      </c>
    </row>
    <row r="199" spans="1:7" hidden="1" outlineLevel="1" x14ac:dyDescent="0.3">
      <c r="A199" s="161" t="s">
        <v>640</v>
      </c>
      <c r="B199" s="176"/>
      <c r="C199" s="185"/>
      <c r="D199" s="236"/>
      <c r="E199" s="176"/>
      <c r="F199" s="195" t="str">
        <f t="shared" si="1"/>
        <v/>
      </c>
      <c r="G199" s="195" t="str">
        <f t="shared" si="2"/>
        <v/>
      </c>
    </row>
    <row r="200" spans="1:7" hidden="1" outlineLevel="1" x14ac:dyDescent="0.3">
      <c r="A200" s="161" t="s">
        <v>641</v>
      </c>
      <c r="B200" s="176"/>
      <c r="C200" s="185"/>
      <c r="D200" s="236"/>
      <c r="E200" s="176"/>
      <c r="F200" s="195" t="str">
        <f t="shared" si="1"/>
        <v/>
      </c>
      <c r="G200" s="195" t="str">
        <f t="shared" si="2"/>
        <v/>
      </c>
    </row>
    <row r="201" spans="1:7" hidden="1" outlineLevel="1" x14ac:dyDescent="0.3">
      <c r="A201" s="161" t="s">
        <v>642</v>
      </c>
      <c r="B201" s="176"/>
      <c r="C201" s="185"/>
      <c r="D201" s="236"/>
      <c r="E201" s="176"/>
      <c r="F201" s="195" t="str">
        <f t="shared" si="1"/>
        <v/>
      </c>
      <c r="G201" s="195" t="str">
        <f t="shared" si="2"/>
        <v/>
      </c>
    </row>
    <row r="202" spans="1:7" hidden="1" outlineLevel="1" x14ac:dyDescent="0.3">
      <c r="A202" s="161" t="s">
        <v>643</v>
      </c>
      <c r="B202" s="176"/>
      <c r="C202" s="185"/>
      <c r="D202" s="236"/>
      <c r="E202" s="176"/>
      <c r="F202" s="195" t="str">
        <f t="shared" si="1"/>
        <v/>
      </c>
      <c r="G202" s="195" t="str">
        <f t="shared" si="2"/>
        <v/>
      </c>
    </row>
    <row r="203" spans="1:7" hidden="1" outlineLevel="1" x14ac:dyDescent="0.3">
      <c r="A203" s="161" t="s">
        <v>644</v>
      </c>
      <c r="B203" s="176"/>
      <c r="C203" s="185"/>
      <c r="D203" s="236"/>
      <c r="E203" s="176"/>
      <c r="F203" s="195" t="str">
        <f t="shared" si="1"/>
        <v/>
      </c>
      <c r="G203" s="195" t="str">
        <f t="shared" si="2"/>
        <v/>
      </c>
    </row>
    <row r="204" spans="1:7" hidden="1" outlineLevel="1" x14ac:dyDescent="0.3">
      <c r="A204" s="161" t="s">
        <v>645</v>
      </c>
      <c r="B204" s="176"/>
      <c r="C204" s="185"/>
      <c r="D204" s="236"/>
      <c r="E204" s="176"/>
      <c r="F204" s="195" t="str">
        <f t="shared" si="1"/>
        <v/>
      </c>
      <c r="G204" s="195" t="str">
        <f t="shared" si="2"/>
        <v/>
      </c>
    </row>
    <row r="205" spans="1:7" hidden="1" outlineLevel="1" x14ac:dyDescent="0.3">
      <c r="A205" s="161" t="s">
        <v>646</v>
      </c>
      <c r="B205" s="176"/>
      <c r="C205" s="185"/>
      <c r="D205" s="236"/>
      <c r="F205" s="195" t="str">
        <f t="shared" si="1"/>
        <v/>
      </c>
      <c r="G205" s="195" t="str">
        <f t="shared" si="2"/>
        <v/>
      </c>
    </row>
    <row r="206" spans="1:7" hidden="1" outlineLevel="1" x14ac:dyDescent="0.3">
      <c r="A206" s="161" t="s">
        <v>647</v>
      </c>
      <c r="B206" s="176"/>
      <c r="C206" s="185"/>
      <c r="D206" s="236"/>
      <c r="E206" s="252"/>
      <c r="F206" s="195" t="str">
        <f t="shared" si="1"/>
        <v/>
      </c>
      <c r="G206" s="195" t="str">
        <f t="shared" si="2"/>
        <v/>
      </c>
    </row>
    <row r="207" spans="1:7" hidden="1" outlineLevel="1" x14ac:dyDescent="0.3">
      <c r="A207" s="161" t="s">
        <v>648</v>
      </c>
      <c r="B207" s="176"/>
      <c r="C207" s="185"/>
      <c r="D207" s="236"/>
      <c r="E207" s="252"/>
      <c r="F207" s="195" t="str">
        <f t="shared" si="1"/>
        <v/>
      </c>
      <c r="G207" s="195" t="str">
        <f t="shared" si="2"/>
        <v/>
      </c>
    </row>
    <row r="208" spans="1:7" hidden="1" outlineLevel="1" x14ac:dyDescent="0.3">
      <c r="A208" s="161" t="s">
        <v>649</v>
      </c>
      <c r="B208" s="176"/>
      <c r="C208" s="185"/>
      <c r="D208" s="236"/>
      <c r="E208" s="252"/>
      <c r="F208" s="195" t="str">
        <f t="shared" si="1"/>
        <v/>
      </c>
      <c r="G208" s="195" t="str">
        <f t="shared" si="2"/>
        <v/>
      </c>
    </row>
    <row r="209" spans="1:7" hidden="1" outlineLevel="1" x14ac:dyDescent="0.3">
      <c r="A209" s="161" t="s">
        <v>650</v>
      </c>
      <c r="B209" s="176"/>
      <c r="C209" s="185"/>
      <c r="D209" s="236"/>
      <c r="E209" s="252"/>
      <c r="F209" s="195" t="str">
        <f t="shared" si="1"/>
        <v/>
      </c>
      <c r="G209" s="195" t="str">
        <f t="shared" si="2"/>
        <v/>
      </c>
    </row>
    <row r="210" spans="1:7" hidden="1" outlineLevel="1" x14ac:dyDescent="0.3">
      <c r="A210" s="161" t="s">
        <v>651</v>
      </c>
      <c r="B210" s="176"/>
      <c r="C210" s="185"/>
      <c r="D210" s="236"/>
      <c r="E210" s="252"/>
      <c r="F210" s="195" t="str">
        <f t="shared" si="1"/>
        <v/>
      </c>
      <c r="G210" s="195" t="str">
        <f t="shared" si="2"/>
        <v/>
      </c>
    </row>
    <row r="211" spans="1:7" hidden="1" outlineLevel="1" x14ac:dyDescent="0.3">
      <c r="A211" s="161" t="s">
        <v>652</v>
      </c>
      <c r="B211" s="176"/>
      <c r="C211" s="185"/>
      <c r="D211" s="236"/>
      <c r="E211" s="252"/>
      <c r="F211" s="195" t="str">
        <f t="shared" si="1"/>
        <v/>
      </c>
      <c r="G211" s="195" t="str">
        <f t="shared" si="2"/>
        <v/>
      </c>
    </row>
    <row r="212" spans="1:7" hidden="1" outlineLevel="1" x14ac:dyDescent="0.3">
      <c r="A212" s="161" t="s">
        <v>653</v>
      </c>
      <c r="B212" s="176"/>
      <c r="C212" s="185"/>
      <c r="D212" s="236"/>
      <c r="E212" s="252"/>
      <c r="F212" s="195" t="str">
        <f t="shared" si="1"/>
        <v/>
      </c>
      <c r="G212" s="195" t="str">
        <f t="shared" si="2"/>
        <v/>
      </c>
    </row>
    <row r="213" spans="1:7" hidden="1" outlineLevel="1" x14ac:dyDescent="0.3">
      <c r="A213" s="161" t="s">
        <v>654</v>
      </c>
      <c r="B213" s="176"/>
      <c r="C213" s="185"/>
      <c r="D213" s="236"/>
      <c r="E213" s="252"/>
      <c r="F213" s="195" t="str">
        <f t="shared" si="1"/>
        <v/>
      </c>
      <c r="G213" s="195" t="str">
        <f t="shared" si="2"/>
        <v/>
      </c>
    </row>
    <row r="214" spans="1:7" collapsed="1" x14ac:dyDescent="0.3">
      <c r="A214" s="161" t="s">
        <v>655</v>
      </c>
      <c r="B214" s="191" t="s">
        <v>68</v>
      </c>
      <c r="C214" s="192">
        <f>SUM(C190:C213)</f>
        <v>3606.7510710200108</v>
      </c>
      <c r="D214" s="189">
        <f>SUM(D190:D213)</f>
        <v>50074</v>
      </c>
      <c r="E214" s="252"/>
      <c r="F214" s="253">
        <f>SUM(F190:F213)</f>
        <v>1</v>
      </c>
      <c r="G214" s="253">
        <f>SUM(G190:G213)</f>
        <v>1</v>
      </c>
    </row>
    <row r="215" spans="1:7" x14ac:dyDescent="0.3">
      <c r="A215" s="179"/>
      <c r="B215" s="179" t="s">
        <v>656</v>
      </c>
      <c r="C215" s="179" t="s">
        <v>620</v>
      </c>
      <c r="D215" s="179" t="s">
        <v>621</v>
      </c>
      <c r="E215" s="181"/>
      <c r="F215" s="179" t="s">
        <v>440</v>
      </c>
      <c r="G215" s="179" t="s">
        <v>622</v>
      </c>
    </row>
    <row r="216" spans="1:7" x14ac:dyDescent="0.3">
      <c r="A216" s="161" t="s">
        <v>657</v>
      </c>
      <c r="B216" s="161" t="s">
        <v>658</v>
      </c>
      <c r="C216" s="235">
        <v>0.58418842655708303</v>
      </c>
      <c r="F216" s="238"/>
      <c r="G216" s="238"/>
    </row>
    <row r="217" spans="1:7" x14ac:dyDescent="0.3">
      <c r="F217" s="238"/>
      <c r="G217" s="238"/>
    </row>
    <row r="218" spans="1:7" x14ac:dyDescent="0.3">
      <c r="B218" s="176" t="s">
        <v>659</v>
      </c>
      <c r="F218" s="238"/>
      <c r="G218" s="238"/>
    </row>
    <row r="219" spans="1:7" x14ac:dyDescent="0.3">
      <c r="A219" s="161" t="s">
        <v>660</v>
      </c>
      <c r="B219" s="161" t="s">
        <v>661</v>
      </c>
      <c r="C219" s="215">
        <v>848.965115239998</v>
      </c>
      <c r="D219" s="189">
        <v>21761</v>
      </c>
      <c r="F219" s="190">
        <f t="shared" ref="F219:F226" si="3">IF($C$227=0,"",IF(C219="[for completion]","",C219/$C$227))</f>
        <v>0.23538223141080511</v>
      </c>
      <c r="G219" s="190">
        <f t="shared" ref="G219:G226" si="4">IF($D$227=0,"",IF(D219="[for completion]","",D219/$D$227))</f>
        <v>0.43457682629708033</v>
      </c>
    </row>
    <row r="220" spans="1:7" x14ac:dyDescent="0.3">
      <c r="A220" s="161" t="s">
        <v>662</v>
      </c>
      <c r="B220" s="161" t="s">
        <v>663</v>
      </c>
      <c r="C220" s="215">
        <v>443.77249343999898</v>
      </c>
      <c r="D220" s="189">
        <v>6021</v>
      </c>
      <c r="F220" s="190">
        <f t="shared" si="3"/>
        <v>0.12303940158379137</v>
      </c>
      <c r="G220" s="190">
        <f t="shared" si="4"/>
        <v>0.12024204177816832</v>
      </c>
    </row>
    <row r="221" spans="1:7" x14ac:dyDescent="0.3">
      <c r="A221" s="161" t="s">
        <v>664</v>
      </c>
      <c r="B221" s="161" t="s">
        <v>665</v>
      </c>
      <c r="C221" s="215">
        <v>491.673211140001</v>
      </c>
      <c r="D221" s="189">
        <v>5892</v>
      </c>
      <c r="F221" s="190">
        <f t="shared" si="3"/>
        <v>0.13632025095675782</v>
      </c>
      <c r="G221" s="190">
        <f t="shared" si="4"/>
        <v>0.11766585453528777</v>
      </c>
    </row>
    <row r="222" spans="1:7" x14ac:dyDescent="0.3">
      <c r="A222" s="161" t="s">
        <v>666</v>
      </c>
      <c r="B222" s="161" t="s">
        <v>667</v>
      </c>
      <c r="C222" s="215">
        <v>546.44027864999896</v>
      </c>
      <c r="D222" s="189">
        <v>5772</v>
      </c>
      <c r="F222" s="190">
        <f t="shared" si="3"/>
        <v>0.15150484962508504</v>
      </c>
      <c r="G222" s="190">
        <f t="shared" si="4"/>
        <v>0.11526940128609657</v>
      </c>
    </row>
    <row r="223" spans="1:7" x14ac:dyDescent="0.3">
      <c r="A223" s="161" t="s">
        <v>668</v>
      </c>
      <c r="B223" s="161" t="s">
        <v>669</v>
      </c>
      <c r="C223" s="215">
        <v>627.25415058999999</v>
      </c>
      <c r="D223" s="189">
        <v>5724</v>
      </c>
      <c r="F223" s="190">
        <f t="shared" si="3"/>
        <v>0.17391112894647626</v>
      </c>
      <c r="G223" s="190">
        <f t="shared" si="4"/>
        <v>0.11431081998642009</v>
      </c>
    </row>
    <row r="224" spans="1:7" x14ac:dyDescent="0.3">
      <c r="A224" s="161" t="s">
        <v>670</v>
      </c>
      <c r="B224" s="161" t="s">
        <v>671</v>
      </c>
      <c r="C224" s="215">
        <v>472.71416972999998</v>
      </c>
      <c r="D224" s="189">
        <v>3574</v>
      </c>
      <c r="F224" s="190">
        <f t="shared" si="3"/>
        <v>0.13106370814671039</v>
      </c>
      <c r="G224" s="190">
        <f t="shared" si="4"/>
        <v>7.137436593841115E-2</v>
      </c>
    </row>
    <row r="225" spans="1:7" x14ac:dyDescent="0.3">
      <c r="A225" s="161" t="s">
        <v>672</v>
      </c>
      <c r="B225" s="161" t="s">
        <v>673</v>
      </c>
      <c r="C225" s="215">
        <v>133.04495494</v>
      </c>
      <c r="D225" s="189">
        <v>931</v>
      </c>
      <c r="F225" s="190">
        <f t="shared" si="3"/>
        <v>3.6887756410196225E-2</v>
      </c>
      <c r="G225" s="190">
        <f t="shared" si="4"/>
        <v>1.8592483124975037E-2</v>
      </c>
    </row>
    <row r="226" spans="1:7" x14ac:dyDescent="0.3">
      <c r="A226" s="161" t="s">
        <v>674</v>
      </c>
      <c r="B226" s="161" t="s">
        <v>675</v>
      </c>
      <c r="C226" s="215">
        <v>42.886697290000001</v>
      </c>
      <c r="D226" s="189">
        <v>399</v>
      </c>
      <c r="F226" s="190">
        <f t="shared" si="3"/>
        <v>1.1890672920177869E-2</v>
      </c>
      <c r="G226" s="190">
        <f t="shared" si="4"/>
        <v>7.9682070535607302E-3</v>
      </c>
    </row>
    <row r="227" spans="1:7" x14ac:dyDescent="0.3">
      <c r="A227" s="161" t="s">
        <v>676</v>
      </c>
      <c r="B227" s="191" t="s">
        <v>68</v>
      </c>
      <c r="C227" s="183">
        <f>SUM(C219:C226)</f>
        <v>3606.7510710199967</v>
      </c>
      <c r="D227" s="236">
        <f>SUM(D219:D226)</f>
        <v>50074</v>
      </c>
      <c r="F227" s="235">
        <f>SUM(F219:F226)</f>
        <v>1</v>
      </c>
      <c r="G227" s="235">
        <f>SUM(G219:G226)</f>
        <v>1</v>
      </c>
    </row>
    <row r="228" spans="1:7" x14ac:dyDescent="0.3">
      <c r="A228" s="161" t="s">
        <v>677</v>
      </c>
      <c r="B228" s="194" t="s">
        <v>678</v>
      </c>
      <c r="C228" s="215">
        <v>16.592072569999999</v>
      </c>
      <c r="D228" s="236"/>
      <c r="F228" s="195"/>
      <c r="G228" s="195"/>
    </row>
    <row r="229" spans="1:7" x14ac:dyDescent="0.3">
      <c r="A229" s="161" t="s">
        <v>679</v>
      </c>
      <c r="B229" s="194" t="s">
        <v>680</v>
      </c>
      <c r="C229" s="215">
        <v>2.90218745</v>
      </c>
      <c r="D229" s="236"/>
      <c r="F229" s="195"/>
      <c r="G229" s="195"/>
    </row>
    <row r="230" spans="1:7" x14ac:dyDescent="0.3">
      <c r="A230" s="161" t="s">
        <v>681</v>
      </c>
      <c r="B230" s="194" t="s">
        <v>682</v>
      </c>
      <c r="C230" s="215">
        <v>3.1050213800000002</v>
      </c>
      <c r="D230" s="236"/>
      <c r="F230" s="195"/>
      <c r="G230" s="195"/>
    </row>
    <row r="231" spans="1:7" x14ac:dyDescent="0.3">
      <c r="A231" s="161" t="s">
        <v>683</v>
      </c>
      <c r="B231" s="194" t="s">
        <v>684</v>
      </c>
      <c r="C231" s="215">
        <v>4.4094535199999996</v>
      </c>
      <c r="D231" s="236"/>
      <c r="F231" s="195"/>
      <c r="G231" s="195"/>
    </row>
    <row r="232" spans="1:7" x14ac:dyDescent="0.3">
      <c r="A232" s="161" t="s">
        <v>685</v>
      </c>
      <c r="B232" s="194" t="s">
        <v>686</v>
      </c>
      <c r="C232" s="215">
        <v>1.8262459</v>
      </c>
      <c r="D232" s="236"/>
      <c r="F232" s="195"/>
      <c r="G232" s="195"/>
    </row>
    <row r="233" spans="1:7" x14ac:dyDescent="0.3">
      <c r="A233" s="161" t="s">
        <v>687</v>
      </c>
      <c r="B233" s="194" t="s">
        <v>688</v>
      </c>
      <c r="C233" s="215">
        <v>14.051716470000001</v>
      </c>
      <c r="D233" s="236"/>
      <c r="F233" s="195"/>
      <c r="G233" s="195"/>
    </row>
    <row r="234" spans="1:7" x14ac:dyDescent="0.3">
      <c r="A234" s="161" t="s">
        <v>689</v>
      </c>
      <c r="B234" s="194"/>
      <c r="F234" s="195"/>
      <c r="G234" s="195"/>
    </row>
    <row r="235" spans="1:7" x14ac:dyDescent="0.3">
      <c r="A235" s="161" t="s">
        <v>690</v>
      </c>
      <c r="B235" s="194"/>
      <c r="F235" s="195"/>
      <c r="G235" s="195"/>
    </row>
    <row r="236" spans="1:7" x14ac:dyDescent="0.3">
      <c r="A236" s="161" t="s">
        <v>691</v>
      </c>
      <c r="B236" s="194"/>
      <c r="F236" s="195"/>
      <c r="G236" s="195"/>
    </row>
    <row r="237" spans="1:7" x14ac:dyDescent="0.3">
      <c r="A237" s="179"/>
      <c r="B237" s="179" t="s">
        <v>692</v>
      </c>
      <c r="C237" s="179" t="s">
        <v>620</v>
      </c>
      <c r="D237" s="179" t="s">
        <v>621</v>
      </c>
      <c r="E237" s="181"/>
      <c r="F237" s="179" t="s">
        <v>440</v>
      </c>
      <c r="G237" s="179" t="s">
        <v>622</v>
      </c>
    </row>
    <row r="238" spans="1:7" x14ac:dyDescent="0.3">
      <c r="A238" s="161" t="s">
        <v>693</v>
      </c>
      <c r="B238" s="161" t="s">
        <v>658</v>
      </c>
      <c r="C238" s="235">
        <v>0.51826378514592597</v>
      </c>
      <c r="F238" s="238"/>
      <c r="G238" s="238"/>
    </row>
    <row r="239" spans="1:7" x14ac:dyDescent="0.3">
      <c r="F239" s="238"/>
      <c r="G239" s="238"/>
    </row>
    <row r="240" spans="1:7" x14ac:dyDescent="0.3">
      <c r="B240" s="176" t="s">
        <v>659</v>
      </c>
      <c r="F240" s="238"/>
      <c r="G240" s="238"/>
    </row>
    <row r="241" spans="1:7" x14ac:dyDescent="0.3">
      <c r="A241" s="161" t="s">
        <v>694</v>
      </c>
      <c r="B241" s="161" t="s">
        <v>661</v>
      </c>
      <c r="C241" s="215">
        <v>1174.6626252200001</v>
      </c>
      <c r="D241" s="189">
        <v>26788</v>
      </c>
      <c r="F241" s="190">
        <f>IF($C$249=0,"",IF(C241="[Mark as ND1 if not relevant]","",C241/$C$249))</f>
        <v>0.32568441849462115</v>
      </c>
      <c r="G241" s="190">
        <f>IF($D$249=0,"",IF(D241="[Mark as ND1 if not relevant]","",D241/$D$249))</f>
        <v>0.53496824699444823</v>
      </c>
    </row>
    <row r="242" spans="1:7" x14ac:dyDescent="0.3">
      <c r="A242" s="161" t="s">
        <v>695</v>
      </c>
      <c r="B242" s="161" t="s">
        <v>663</v>
      </c>
      <c r="C242" s="215">
        <v>508.747843899999</v>
      </c>
      <c r="D242" s="189">
        <v>6161</v>
      </c>
      <c r="F242" s="190">
        <f t="shared" ref="F242:F248" si="5">IF($C$249=0,"",IF(C242="[Mark as ND1 if not relevant]","",C242/$C$249))</f>
        <v>0.14105432670076781</v>
      </c>
      <c r="G242" s="190">
        <f t="shared" ref="G242:G248" si="6">IF($D$249=0,"",IF(D242="[Mark as ND1 if not relevant]","",D242/$D$249))</f>
        <v>0.1230379039022247</v>
      </c>
    </row>
    <row r="243" spans="1:7" x14ac:dyDescent="0.3">
      <c r="A243" s="161" t="s">
        <v>696</v>
      </c>
      <c r="B243" s="161" t="s">
        <v>665</v>
      </c>
      <c r="C243" s="215">
        <v>532.35398262000103</v>
      </c>
      <c r="D243" s="189">
        <v>5642</v>
      </c>
      <c r="F243" s="190">
        <f t="shared" si="5"/>
        <v>0.14759931365860801</v>
      </c>
      <c r="G243" s="190">
        <f t="shared" si="6"/>
        <v>0.11267324359947278</v>
      </c>
    </row>
    <row r="244" spans="1:7" x14ac:dyDescent="0.3">
      <c r="A244" s="161" t="s">
        <v>697</v>
      </c>
      <c r="B244" s="161" t="s">
        <v>667</v>
      </c>
      <c r="C244" s="215">
        <v>476.75233886999899</v>
      </c>
      <c r="D244" s="189">
        <v>4502</v>
      </c>
      <c r="F244" s="190">
        <f t="shared" si="5"/>
        <v>0.13218332218729259</v>
      </c>
      <c r="G244" s="190">
        <f t="shared" si="6"/>
        <v>8.9906937732156411E-2</v>
      </c>
    </row>
    <row r="245" spans="1:7" x14ac:dyDescent="0.3">
      <c r="A245" s="161" t="s">
        <v>698</v>
      </c>
      <c r="B245" s="161" t="s">
        <v>669</v>
      </c>
      <c r="C245" s="215">
        <v>460.12482759999898</v>
      </c>
      <c r="D245" s="189">
        <v>3891</v>
      </c>
      <c r="F245" s="190">
        <f t="shared" si="5"/>
        <v>0.12757321438040761</v>
      </c>
      <c r="G245" s="190">
        <f t="shared" si="6"/>
        <v>7.7704996605024571E-2</v>
      </c>
    </row>
    <row r="246" spans="1:7" x14ac:dyDescent="0.3">
      <c r="A246" s="161" t="s">
        <v>699</v>
      </c>
      <c r="B246" s="161" t="s">
        <v>671</v>
      </c>
      <c r="C246" s="215">
        <v>320.49606950999998</v>
      </c>
      <c r="D246" s="189">
        <v>2194</v>
      </c>
      <c r="F246" s="190">
        <f t="shared" si="5"/>
        <v>8.8860046950610019E-2</v>
      </c>
      <c r="G246" s="190">
        <f t="shared" si="6"/>
        <v>4.3815153572712387E-2</v>
      </c>
    </row>
    <row r="247" spans="1:7" x14ac:dyDescent="0.3">
      <c r="A247" s="161" t="s">
        <v>700</v>
      </c>
      <c r="B247" s="161" t="s">
        <v>673</v>
      </c>
      <c r="C247" s="215">
        <v>110.20614054000001</v>
      </c>
      <c r="D247" s="189">
        <v>675</v>
      </c>
      <c r="F247" s="190">
        <f t="shared" si="5"/>
        <v>3.0555516133480606E-2</v>
      </c>
      <c r="G247" s="190">
        <f t="shared" si="6"/>
        <v>1.3480049526700483E-2</v>
      </c>
    </row>
    <row r="248" spans="1:7" x14ac:dyDescent="0.3">
      <c r="A248" s="161" t="s">
        <v>701</v>
      </c>
      <c r="B248" s="161" t="s">
        <v>675</v>
      </c>
      <c r="C248" s="215">
        <v>23.407242759999999</v>
      </c>
      <c r="D248" s="189">
        <v>221</v>
      </c>
      <c r="F248" s="190">
        <f t="shared" si="5"/>
        <v>6.4898414942122342E-3</v>
      </c>
      <c r="G248" s="190">
        <f t="shared" si="6"/>
        <v>4.4134680672604544E-3</v>
      </c>
    </row>
    <row r="249" spans="1:7" x14ac:dyDescent="0.3">
      <c r="A249" s="161" t="s">
        <v>702</v>
      </c>
      <c r="B249" s="191" t="s">
        <v>68</v>
      </c>
      <c r="C249" s="183">
        <f>SUM(C241:C248)</f>
        <v>3606.7510710199981</v>
      </c>
      <c r="D249" s="236">
        <f>SUM(D241:D248)</f>
        <v>50074</v>
      </c>
      <c r="F249" s="235">
        <f>SUM(F241:F248)</f>
        <v>1</v>
      </c>
      <c r="G249" s="235">
        <f>SUM(G241:G248)</f>
        <v>1</v>
      </c>
    </row>
    <row r="250" spans="1:7" x14ac:dyDescent="0.3">
      <c r="A250" s="161" t="s">
        <v>703</v>
      </c>
      <c r="B250" s="194" t="s">
        <v>678</v>
      </c>
      <c r="C250" s="215">
        <v>5.0680226700000004</v>
      </c>
      <c r="D250" s="236"/>
      <c r="F250" s="190">
        <f t="shared" ref="F250:F255" si="7">IF($C$249=0,"",IF(C250="[for completion]","",C250/$C$249))</f>
        <v>1.4051490025805277E-3</v>
      </c>
      <c r="G250" s="190">
        <f t="shared" ref="G250:G255" si="8">IF($D$249=0,"",IF(D250="[for completion]","",D250/$D$249))</f>
        <v>0</v>
      </c>
    </row>
    <row r="251" spans="1:7" x14ac:dyDescent="0.3">
      <c r="A251" s="161" t="s">
        <v>704</v>
      </c>
      <c r="B251" s="194" t="s">
        <v>680</v>
      </c>
      <c r="C251" s="215">
        <v>2.35587978</v>
      </c>
      <c r="D251" s="236"/>
      <c r="F251" s="190">
        <f t="shared" si="7"/>
        <v>6.5318613167660369E-4</v>
      </c>
      <c r="G251" s="190">
        <f t="shared" si="8"/>
        <v>0</v>
      </c>
    </row>
    <row r="252" spans="1:7" x14ac:dyDescent="0.3">
      <c r="A252" s="161" t="s">
        <v>705</v>
      </c>
      <c r="B252" s="194" t="s">
        <v>682</v>
      </c>
      <c r="C252" s="215">
        <v>2.9525613599999998</v>
      </c>
      <c r="D252" s="236"/>
      <c r="F252" s="190">
        <f t="shared" si="7"/>
        <v>8.1862077583441542E-4</v>
      </c>
      <c r="G252" s="190">
        <f t="shared" si="8"/>
        <v>0</v>
      </c>
    </row>
    <row r="253" spans="1:7" x14ac:dyDescent="0.3">
      <c r="A253" s="161" t="s">
        <v>706</v>
      </c>
      <c r="B253" s="194" t="s">
        <v>684</v>
      </c>
      <c r="C253" s="215">
        <v>2.8920782100000002</v>
      </c>
      <c r="D253" s="236"/>
      <c r="F253" s="190">
        <f t="shared" si="7"/>
        <v>8.0185134849966599E-4</v>
      </c>
      <c r="G253" s="190">
        <f t="shared" si="8"/>
        <v>0</v>
      </c>
    </row>
    <row r="254" spans="1:7" x14ac:dyDescent="0.3">
      <c r="A254" s="161" t="s">
        <v>707</v>
      </c>
      <c r="B254" s="194" t="s">
        <v>686</v>
      </c>
      <c r="C254" s="215">
        <v>1.3993135400000001</v>
      </c>
      <c r="D254" s="236"/>
      <c r="F254" s="190">
        <f t="shared" si="7"/>
        <v>3.8797064517243513E-4</v>
      </c>
      <c r="G254" s="190">
        <f t="shared" si="8"/>
        <v>0</v>
      </c>
    </row>
    <row r="255" spans="1:7" x14ac:dyDescent="0.3">
      <c r="A255" s="161" t="s">
        <v>708</v>
      </c>
      <c r="B255" s="194" t="s">
        <v>688</v>
      </c>
      <c r="C255" s="215">
        <v>8.7393871999999995</v>
      </c>
      <c r="D255" s="236"/>
      <c r="F255" s="190">
        <f t="shared" si="7"/>
        <v>2.4230635904485859E-3</v>
      </c>
      <c r="G255" s="190">
        <f t="shared" si="8"/>
        <v>0</v>
      </c>
    </row>
    <row r="256" spans="1:7" x14ac:dyDescent="0.3">
      <c r="A256" s="161" t="s">
        <v>709</v>
      </c>
      <c r="B256" s="194"/>
      <c r="F256" s="190"/>
      <c r="G256" s="190"/>
    </row>
    <row r="257" spans="1:9" x14ac:dyDescent="0.3">
      <c r="A257" s="161" t="s">
        <v>710</v>
      </c>
      <c r="B257" s="194"/>
      <c r="F257" s="190"/>
      <c r="G257" s="190"/>
    </row>
    <row r="258" spans="1:9" x14ac:dyDescent="0.3">
      <c r="A258" s="161" t="s">
        <v>711</v>
      </c>
      <c r="B258" s="194"/>
      <c r="F258" s="190"/>
      <c r="G258" s="190"/>
    </row>
    <row r="259" spans="1:9" x14ac:dyDescent="0.3">
      <c r="A259" s="179"/>
      <c r="B259" s="198" t="s">
        <v>712</v>
      </c>
      <c r="C259" s="179" t="s">
        <v>440</v>
      </c>
      <c r="D259" s="179"/>
      <c r="E259" s="181"/>
      <c r="F259" s="179"/>
      <c r="G259" s="179"/>
    </row>
    <row r="260" spans="1:9" x14ac:dyDescent="0.3">
      <c r="A260" s="161" t="s">
        <v>713</v>
      </c>
      <c r="B260" s="161" t="s">
        <v>1540</v>
      </c>
      <c r="C260" s="235">
        <v>0.80374834521965899</v>
      </c>
      <c r="E260" s="252"/>
      <c r="F260" s="252"/>
      <c r="G260" s="252"/>
    </row>
    <row r="261" spans="1:9" x14ac:dyDescent="0.3">
      <c r="A261" s="161" t="s">
        <v>715</v>
      </c>
      <c r="B261" s="161" t="s">
        <v>716</v>
      </c>
      <c r="C261" s="235">
        <v>0</v>
      </c>
      <c r="E261" s="252"/>
      <c r="F261" s="252"/>
      <c r="I261" s="254"/>
    </row>
    <row r="262" spans="1:9" x14ac:dyDescent="0.3">
      <c r="A262" s="161" t="s">
        <v>717</v>
      </c>
      <c r="B262" s="161" t="s">
        <v>718</v>
      </c>
      <c r="C262" s="235">
        <v>0</v>
      </c>
      <c r="E262" s="252"/>
      <c r="F262" s="252"/>
    </row>
    <row r="263" spans="1:9" x14ac:dyDescent="0.3">
      <c r="A263" s="161" t="s">
        <v>719</v>
      </c>
      <c r="B263" s="161" t="s">
        <v>720</v>
      </c>
      <c r="C263" s="235">
        <v>0</v>
      </c>
      <c r="E263" s="252"/>
      <c r="F263" s="252"/>
    </row>
    <row r="264" spans="1:9" x14ac:dyDescent="0.3">
      <c r="A264" s="161" t="s">
        <v>721</v>
      </c>
      <c r="B264" s="176" t="s">
        <v>722</v>
      </c>
      <c r="C264" s="235">
        <v>0</v>
      </c>
      <c r="D264" s="172"/>
      <c r="E264" s="172"/>
      <c r="F264" s="202"/>
      <c r="G264" s="202"/>
    </row>
    <row r="265" spans="1:9" x14ac:dyDescent="0.3">
      <c r="A265" s="161" t="s">
        <v>723</v>
      </c>
      <c r="B265" s="161" t="s">
        <v>66</v>
      </c>
      <c r="C265" s="235">
        <v>0.18447603688660699</v>
      </c>
      <c r="E265" s="252"/>
      <c r="F265" s="252"/>
    </row>
    <row r="266" spans="1:9" x14ac:dyDescent="0.3">
      <c r="A266" s="161" t="s">
        <v>725</v>
      </c>
      <c r="B266" s="194" t="s">
        <v>727</v>
      </c>
      <c r="C266" s="255"/>
      <c r="E266" s="252"/>
      <c r="F266" s="252"/>
    </row>
    <row r="267" spans="1:9" x14ac:dyDescent="0.3">
      <c r="A267" s="161" t="s">
        <v>726</v>
      </c>
      <c r="B267" s="194" t="s">
        <v>729</v>
      </c>
      <c r="C267" s="237"/>
      <c r="E267" s="252"/>
      <c r="F267" s="252"/>
    </row>
    <row r="268" spans="1:9" x14ac:dyDescent="0.3">
      <c r="A268" s="161" t="s">
        <v>728</v>
      </c>
      <c r="B268" s="194" t="s">
        <v>731</v>
      </c>
      <c r="C268" s="237"/>
      <c r="E268" s="252"/>
      <c r="F268" s="252"/>
    </row>
    <row r="269" spans="1:9" x14ac:dyDescent="0.3">
      <c r="A269" s="161" t="s">
        <v>730</v>
      </c>
      <c r="B269" s="194" t="s">
        <v>733</v>
      </c>
      <c r="C269" s="237"/>
      <c r="E269" s="252"/>
      <c r="F269" s="252"/>
    </row>
    <row r="270" spans="1:9" x14ac:dyDescent="0.3">
      <c r="A270" s="161" t="s">
        <v>732</v>
      </c>
      <c r="B270" s="194" t="s">
        <v>174</v>
      </c>
      <c r="C270" s="237"/>
      <c r="E270" s="252"/>
      <c r="F270" s="252"/>
    </row>
    <row r="271" spans="1:9" x14ac:dyDescent="0.3">
      <c r="A271" s="161" t="s">
        <v>734</v>
      </c>
      <c r="B271" s="194" t="s">
        <v>174</v>
      </c>
      <c r="C271" s="237"/>
      <c r="E271" s="252"/>
      <c r="F271" s="252"/>
    </row>
    <row r="272" spans="1:9" x14ac:dyDescent="0.3">
      <c r="A272" s="161" t="s">
        <v>735</v>
      </c>
      <c r="B272" s="194" t="s">
        <v>174</v>
      </c>
      <c r="C272" s="237"/>
      <c r="E272" s="252"/>
      <c r="F272" s="252"/>
    </row>
    <row r="273" spans="1:7" x14ac:dyDescent="0.3">
      <c r="A273" s="161" t="s">
        <v>736</v>
      </c>
      <c r="B273" s="194" t="s">
        <v>174</v>
      </c>
      <c r="C273" s="237"/>
      <c r="E273" s="252"/>
      <c r="F273" s="252"/>
    </row>
    <row r="274" spans="1:7" x14ac:dyDescent="0.3">
      <c r="A274" s="161" t="s">
        <v>737</v>
      </c>
      <c r="B274" s="194" t="s">
        <v>174</v>
      </c>
      <c r="C274" s="237"/>
      <c r="E274" s="252"/>
      <c r="F274" s="252"/>
    </row>
    <row r="275" spans="1:7" x14ac:dyDescent="0.3">
      <c r="A275" s="161" t="s">
        <v>738</v>
      </c>
      <c r="B275" s="194" t="s">
        <v>174</v>
      </c>
      <c r="C275" s="237"/>
      <c r="E275" s="252"/>
      <c r="F275" s="252"/>
    </row>
    <row r="276" spans="1:7" x14ac:dyDescent="0.3">
      <c r="A276" s="179"/>
      <c r="B276" s="198" t="s">
        <v>739</v>
      </c>
      <c r="C276" s="179" t="s">
        <v>440</v>
      </c>
      <c r="D276" s="179"/>
      <c r="E276" s="181"/>
      <c r="F276" s="179"/>
      <c r="G276" s="182"/>
    </row>
    <row r="277" spans="1:7" x14ac:dyDescent="0.3">
      <c r="A277" s="161" t="s">
        <v>740</v>
      </c>
      <c r="B277" s="161" t="s">
        <v>741</v>
      </c>
      <c r="C277" s="235">
        <v>1</v>
      </c>
      <c r="E277" s="154"/>
      <c r="F277" s="154"/>
    </row>
    <row r="278" spans="1:7" x14ac:dyDescent="0.3">
      <c r="A278" s="161" t="s">
        <v>742</v>
      </c>
      <c r="B278" s="161" t="s">
        <v>743</v>
      </c>
      <c r="C278" s="235">
        <v>0</v>
      </c>
      <c r="E278" s="154"/>
      <c r="F278" s="154"/>
    </row>
    <row r="279" spans="1:7" x14ac:dyDescent="0.3">
      <c r="A279" s="161" t="s">
        <v>744</v>
      </c>
      <c r="B279" s="161" t="s">
        <v>66</v>
      </c>
      <c r="C279" s="235">
        <v>0</v>
      </c>
      <c r="E279" s="154"/>
      <c r="F279" s="154"/>
    </row>
    <row r="280" spans="1:7" x14ac:dyDescent="0.3">
      <c r="A280" s="161" t="s">
        <v>745</v>
      </c>
      <c r="C280" s="237"/>
      <c r="E280" s="154"/>
      <c r="F280" s="154"/>
    </row>
    <row r="281" spans="1:7" x14ac:dyDescent="0.3">
      <c r="A281" s="161" t="s">
        <v>746</v>
      </c>
      <c r="C281" s="237"/>
      <c r="E281" s="154"/>
      <c r="F281" s="154"/>
    </row>
    <row r="282" spans="1:7" x14ac:dyDescent="0.3">
      <c r="A282" s="161" t="s">
        <v>747</v>
      </c>
      <c r="C282" s="237"/>
      <c r="E282" s="154"/>
      <c r="F282" s="154"/>
    </row>
    <row r="283" spans="1:7" x14ac:dyDescent="0.3">
      <c r="A283" s="161" t="s">
        <v>748</v>
      </c>
      <c r="C283" s="237"/>
      <c r="E283" s="154"/>
      <c r="F283" s="154"/>
    </row>
    <row r="284" spans="1:7" x14ac:dyDescent="0.3">
      <c r="A284" s="161" t="s">
        <v>749</v>
      </c>
      <c r="C284" s="237"/>
      <c r="E284" s="154"/>
      <c r="F284" s="154"/>
    </row>
    <row r="285" spans="1:7" x14ac:dyDescent="0.3">
      <c r="A285" s="161" t="s">
        <v>750</v>
      </c>
      <c r="C285" s="237"/>
      <c r="E285" s="154"/>
      <c r="F285" s="154"/>
    </row>
    <row r="286" spans="1:7" x14ac:dyDescent="0.3">
      <c r="A286" s="180"/>
      <c r="B286" s="180" t="s">
        <v>1541</v>
      </c>
      <c r="C286" s="180" t="s">
        <v>55</v>
      </c>
      <c r="D286" s="180" t="s">
        <v>1542</v>
      </c>
      <c r="E286" s="180"/>
      <c r="F286" s="180" t="s">
        <v>440</v>
      </c>
      <c r="G286" s="180" t="s">
        <v>1543</v>
      </c>
    </row>
    <row r="287" spans="1:7" x14ac:dyDescent="0.3">
      <c r="A287" s="161" t="s">
        <v>1544</v>
      </c>
      <c r="B287" s="176" t="s">
        <v>558</v>
      </c>
      <c r="C287" s="185"/>
      <c r="E287" s="164"/>
      <c r="F287" s="195" t="str">
        <f>IF($C$305=0,"",IF(C287="[For completion]","",C287/$C$305))</f>
        <v/>
      </c>
      <c r="G287" s="195" t="str">
        <f>IF($D$305=0,"",IF(D287="[For completion]","",D287/$D$305))</f>
        <v/>
      </c>
    </row>
    <row r="288" spans="1:7" x14ac:dyDescent="0.3">
      <c r="A288" s="161" t="s">
        <v>1545</v>
      </c>
      <c r="B288" s="176" t="s">
        <v>558</v>
      </c>
      <c r="C288" s="185"/>
      <c r="E288" s="164"/>
      <c r="F288" s="195" t="str">
        <f t="shared" ref="F288:F304" si="9">IF($C$305=0,"",IF(C288="[For completion]","",C288/$C$305))</f>
        <v/>
      </c>
      <c r="G288" s="195" t="str">
        <f t="shared" ref="G288:G304" si="10">IF($D$305=0,"",IF(D288="[For completion]","",D288/$D$305))</f>
        <v/>
      </c>
    </row>
    <row r="289" spans="1:7" x14ac:dyDescent="0.3">
      <c r="A289" s="161" t="s">
        <v>1546</v>
      </c>
      <c r="B289" s="176" t="s">
        <v>558</v>
      </c>
      <c r="C289" s="185"/>
      <c r="E289" s="164"/>
      <c r="F289" s="195" t="str">
        <f t="shared" si="9"/>
        <v/>
      </c>
      <c r="G289" s="195" t="str">
        <f t="shared" si="10"/>
        <v/>
      </c>
    </row>
    <row r="290" spans="1:7" x14ac:dyDescent="0.3">
      <c r="A290" s="161" t="s">
        <v>1547</v>
      </c>
      <c r="B290" s="176" t="s">
        <v>558</v>
      </c>
      <c r="C290" s="185"/>
      <c r="E290" s="164"/>
      <c r="F290" s="195" t="str">
        <f t="shared" si="9"/>
        <v/>
      </c>
      <c r="G290" s="195" t="str">
        <f t="shared" si="10"/>
        <v/>
      </c>
    </row>
    <row r="291" spans="1:7" x14ac:dyDescent="0.3">
      <c r="A291" s="161" t="s">
        <v>1548</v>
      </c>
      <c r="B291" s="176" t="s">
        <v>558</v>
      </c>
      <c r="C291" s="185"/>
      <c r="E291" s="164"/>
      <c r="F291" s="195" t="str">
        <f t="shared" si="9"/>
        <v/>
      </c>
      <c r="G291" s="195" t="str">
        <f t="shared" si="10"/>
        <v/>
      </c>
    </row>
    <row r="292" spans="1:7" x14ac:dyDescent="0.3">
      <c r="A292" s="161" t="s">
        <v>1549</v>
      </c>
      <c r="B292" s="176" t="s">
        <v>558</v>
      </c>
      <c r="C292" s="185"/>
      <c r="E292" s="164"/>
      <c r="F292" s="195" t="str">
        <f t="shared" si="9"/>
        <v/>
      </c>
      <c r="G292" s="195" t="str">
        <f t="shared" si="10"/>
        <v/>
      </c>
    </row>
    <row r="293" spans="1:7" x14ac:dyDescent="0.3">
      <c r="A293" s="161" t="s">
        <v>1550</v>
      </c>
      <c r="B293" s="176" t="s">
        <v>558</v>
      </c>
      <c r="C293" s="185"/>
      <c r="E293" s="164"/>
      <c r="F293" s="195" t="str">
        <f t="shared" si="9"/>
        <v/>
      </c>
      <c r="G293" s="195" t="str">
        <f t="shared" si="10"/>
        <v/>
      </c>
    </row>
    <row r="294" spans="1:7" x14ac:dyDescent="0.3">
      <c r="A294" s="161" t="s">
        <v>1551</v>
      </c>
      <c r="B294" s="176" t="s">
        <v>558</v>
      </c>
      <c r="C294" s="185"/>
      <c r="E294" s="164"/>
      <c r="F294" s="195" t="str">
        <f t="shared" si="9"/>
        <v/>
      </c>
      <c r="G294" s="195" t="str">
        <f t="shared" si="10"/>
        <v/>
      </c>
    </row>
    <row r="295" spans="1:7" x14ac:dyDescent="0.3">
      <c r="A295" s="161" t="s">
        <v>1552</v>
      </c>
      <c r="B295" s="176" t="s">
        <v>558</v>
      </c>
      <c r="C295" s="185"/>
      <c r="E295" s="164"/>
      <c r="F295" s="195" t="str">
        <f t="shared" si="9"/>
        <v/>
      </c>
      <c r="G295" s="195" t="str">
        <f t="shared" si="10"/>
        <v/>
      </c>
    </row>
    <row r="296" spans="1:7" x14ac:dyDescent="0.3">
      <c r="A296" s="161" t="s">
        <v>1553</v>
      </c>
      <c r="B296" s="176" t="s">
        <v>558</v>
      </c>
      <c r="C296" s="185"/>
      <c r="E296" s="164"/>
      <c r="F296" s="195" t="str">
        <f t="shared" si="9"/>
        <v/>
      </c>
      <c r="G296" s="195" t="str">
        <f t="shared" si="10"/>
        <v/>
      </c>
    </row>
    <row r="297" spans="1:7" x14ac:dyDescent="0.3">
      <c r="A297" s="161" t="s">
        <v>1554</v>
      </c>
      <c r="B297" s="176" t="s">
        <v>558</v>
      </c>
      <c r="C297" s="185"/>
      <c r="E297" s="164"/>
      <c r="F297" s="195" t="str">
        <f t="shared" si="9"/>
        <v/>
      </c>
      <c r="G297" s="195" t="str">
        <f t="shared" si="10"/>
        <v/>
      </c>
    </row>
    <row r="298" spans="1:7" x14ac:dyDescent="0.3">
      <c r="A298" s="161" t="s">
        <v>1555</v>
      </c>
      <c r="B298" s="176" t="s">
        <v>558</v>
      </c>
      <c r="C298" s="185"/>
      <c r="E298" s="164"/>
      <c r="F298" s="195" t="str">
        <f t="shared" si="9"/>
        <v/>
      </c>
      <c r="G298" s="195" t="str">
        <f t="shared" si="10"/>
        <v/>
      </c>
    </row>
    <row r="299" spans="1:7" x14ac:dyDescent="0.3">
      <c r="A299" s="161" t="s">
        <v>1556</v>
      </c>
      <c r="B299" s="176" t="s">
        <v>558</v>
      </c>
      <c r="C299" s="185"/>
      <c r="E299" s="164"/>
      <c r="F299" s="195" t="str">
        <f t="shared" si="9"/>
        <v/>
      </c>
      <c r="G299" s="195" t="str">
        <f t="shared" si="10"/>
        <v/>
      </c>
    </row>
    <row r="300" spans="1:7" x14ac:dyDescent="0.3">
      <c r="A300" s="161" t="s">
        <v>1557</v>
      </c>
      <c r="B300" s="176" t="s">
        <v>558</v>
      </c>
      <c r="C300" s="185"/>
      <c r="E300" s="164"/>
      <c r="F300" s="195" t="str">
        <f t="shared" si="9"/>
        <v/>
      </c>
      <c r="G300" s="195" t="str">
        <f t="shared" si="10"/>
        <v/>
      </c>
    </row>
    <row r="301" spans="1:7" x14ac:dyDescent="0.3">
      <c r="A301" s="161" t="s">
        <v>1558</v>
      </c>
      <c r="B301" s="176" t="s">
        <v>558</v>
      </c>
      <c r="C301" s="185"/>
      <c r="E301" s="164"/>
      <c r="F301" s="195" t="str">
        <f t="shared" si="9"/>
        <v/>
      </c>
      <c r="G301" s="195" t="str">
        <f t="shared" si="10"/>
        <v/>
      </c>
    </row>
    <row r="302" spans="1:7" x14ac:dyDescent="0.3">
      <c r="A302" s="161" t="s">
        <v>1559</v>
      </c>
      <c r="B302" s="176" t="s">
        <v>558</v>
      </c>
      <c r="C302" s="185"/>
      <c r="E302" s="164"/>
      <c r="F302" s="195" t="str">
        <f t="shared" si="9"/>
        <v/>
      </c>
      <c r="G302" s="195" t="str">
        <f t="shared" si="10"/>
        <v/>
      </c>
    </row>
    <row r="303" spans="1:7" x14ac:dyDescent="0.3">
      <c r="A303" s="161" t="s">
        <v>1560</v>
      </c>
      <c r="B303" s="176" t="s">
        <v>558</v>
      </c>
      <c r="C303" s="185"/>
      <c r="E303" s="164"/>
      <c r="F303" s="195" t="str">
        <f t="shared" si="9"/>
        <v/>
      </c>
      <c r="G303" s="195" t="str">
        <f t="shared" si="10"/>
        <v/>
      </c>
    </row>
    <row r="304" spans="1:7" x14ac:dyDescent="0.3">
      <c r="A304" s="161" t="s">
        <v>1561</v>
      </c>
      <c r="B304" s="176" t="s">
        <v>1562</v>
      </c>
      <c r="C304" s="185"/>
      <c r="E304" s="164"/>
      <c r="F304" s="195" t="str">
        <f t="shared" si="9"/>
        <v/>
      </c>
      <c r="G304" s="195" t="str">
        <f t="shared" si="10"/>
        <v/>
      </c>
    </row>
    <row r="305" spans="1:7" x14ac:dyDescent="0.3">
      <c r="A305" s="161" t="s">
        <v>1563</v>
      </c>
      <c r="B305" s="176" t="s">
        <v>68</v>
      </c>
      <c r="C305" s="183">
        <f>SUM(C287:C304)</f>
        <v>0</v>
      </c>
      <c r="D305" s="161">
        <f>SUM(D287:D304)</f>
        <v>0</v>
      </c>
      <c r="E305" s="164"/>
      <c r="F305" s="256">
        <f>SUM(F287:F304)</f>
        <v>0</v>
      </c>
      <c r="G305" s="256">
        <f>SUM(G287:G304)</f>
        <v>0</v>
      </c>
    </row>
    <row r="306" spans="1:7" x14ac:dyDescent="0.3">
      <c r="A306" s="161" t="s">
        <v>1564</v>
      </c>
      <c r="B306" s="176"/>
      <c r="E306" s="164"/>
      <c r="F306" s="164"/>
      <c r="G306" s="164"/>
    </row>
    <row r="307" spans="1:7" x14ac:dyDescent="0.3">
      <c r="A307" s="161" t="s">
        <v>1565</v>
      </c>
      <c r="B307" s="176"/>
      <c r="E307" s="164"/>
      <c r="F307" s="164"/>
      <c r="G307" s="164"/>
    </row>
    <row r="308" spans="1:7" x14ac:dyDescent="0.3">
      <c r="A308" s="161" t="s">
        <v>1566</v>
      </c>
      <c r="B308" s="176"/>
      <c r="E308" s="164"/>
      <c r="F308" s="164"/>
      <c r="G308" s="164"/>
    </row>
    <row r="309" spans="1:7" x14ac:dyDescent="0.3">
      <c r="A309" s="180"/>
      <c r="B309" s="180" t="s">
        <v>1567</v>
      </c>
      <c r="C309" s="180" t="s">
        <v>55</v>
      </c>
      <c r="D309" s="180" t="s">
        <v>1542</v>
      </c>
      <c r="E309" s="180"/>
      <c r="F309" s="180" t="s">
        <v>440</v>
      </c>
      <c r="G309" s="180" t="s">
        <v>1543</v>
      </c>
    </row>
    <row r="310" spans="1:7" x14ac:dyDescent="0.3">
      <c r="A310" s="161" t="s">
        <v>1568</v>
      </c>
      <c r="B310" s="176" t="s">
        <v>558</v>
      </c>
      <c r="C310" s="185"/>
      <c r="E310" s="164"/>
      <c r="F310" s="195" t="str">
        <f>IF($C$328=0,"",IF(C310="[For completion]","",C310/$C$328))</f>
        <v/>
      </c>
      <c r="G310" s="195" t="str">
        <f>IF($D$328=0,"",IF(D310="[For completion]","",D310/$D$328))</f>
        <v/>
      </c>
    </row>
    <row r="311" spans="1:7" x14ac:dyDescent="0.3">
      <c r="A311" s="161" t="s">
        <v>1569</v>
      </c>
      <c r="B311" s="176" t="s">
        <v>558</v>
      </c>
      <c r="C311" s="185"/>
      <c r="E311" s="164"/>
      <c r="F311" s="195" t="str">
        <f t="shared" ref="F311:F327" si="11">IF($C$328=0,"",IF(C311="[For completion]","",C311/$C$328))</f>
        <v/>
      </c>
      <c r="G311" s="195" t="str">
        <f t="shared" ref="G311:G327" si="12">IF($D$328=0,"",IF(D311="[For completion]","",D311/$D$328))</f>
        <v/>
      </c>
    </row>
    <row r="312" spans="1:7" x14ac:dyDescent="0.3">
      <c r="A312" s="161" t="s">
        <v>1570</v>
      </c>
      <c r="B312" s="176" t="s">
        <v>558</v>
      </c>
      <c r="C312" s="185"/>
      <c r="E312" s="164"/>
      <c r="F312" s="195" t="str">
        <f t="shared" si="11"/>
        <v/>
      </c>
      <c r="G312" s="195" t="str">
        <f t="shared" si="12"/>
        <v/>
      </c>
    </row>
    <row r="313" spans="1:7" x14ac:dyDescent="0.3">
      <c r="A313" s="161" t="s">
        <v>1571</v>
      </c>
      <c r="B313" s="176" t="s">
        <v>558</v>
      </c>
      <c r="C313" s="185"/>
      <c r="E313" s="164"/>
      <c r="F313" s="195" t="str">
        <f t="shared" si="11"/>
        <v/>
      </c>
      <c r="G313" s="195" t="str">
        <f t="shared" si="12"/>
        <v/>
      </c>
    </row>
    <row r="314" spans="1:7" x14ac:dyDescent="0.3">
      <c r="A314" s="161" t="s">
        <v>1572</v>
      </c>
      <c r="B314" s="176" t="s">
        <v>558</v>
      </c>
      <c r="C314" s="185"/>
      <c r="E314" s="164"/>
      <c r="F314" s="195" t="str">
        <f t="shared" si="11"/>
        <v/>
      </c>
      <c r="G314" s="195" t="str">
        <f t="shared" si="12"/>
        <v/>
      </c>
    </row>
    <row r="315" spans="1:7" x14ac:dyDescent="0.3">
      <c r="A315" s="161" t="s">
        <v>1573</v>
      </c>
      <c r="B315" s="176" t="s">
        <v>558</v>
      </c>
      <c r="C315" s="185"/>
      <c r="E315" s="164"/>
      <c r="F315" s="195" t="str">
        <f t="shared" si="11"/>
        <v/>
      </c>
      <c r="G315" s="195" t="str">
        <f t="shared" si="12"/>
        <v/>
      </c>
    </row>
    <row r="316" spans="1:7" x14ac:dyDescent="0.3">
      <c r="A316" s="161" t="s">
        <v>1574</v>
      </c>
      <c r="B316" s="176" t="s">
        <v>558</v>
      </c>
      <c r="C316" s="185"/>
      <c r="E316" s="164"/>
      <c r="F316" s="195" t="str">
        <f t="shared" si="11"/>
        <v/>
      </c>
      <c r="G316" s="195" t="str">
        <f t="shared" si="12"/>
        <v/>
      </c>
    </row>
    <row r="317" spans="1:7" x14ac:dyDescent="0.3">
      <c r="A317" s="161" t="s">
        <v>1575</v>
      </c>
      <c r="B317" s="176" t="s">
        <v>558</v>
      </c>
      <c r="C317" s="185"/>
      <c r="E317" s="164"/>
      <c r="F317" s="195" t="str">
        <f t="shared" si="11"/>
        <v/>
      </c>
      <c r="G317" s="195" t="str">
        <f t="shared" si="12"/>
        <v/>
      </c>
    </row>
    <row r="318" spans="1:7" x14ac:dyDescent="0.3">
      <c r="A318" s="161" t="s">
        <v>1576</v>
      </c>
      <c r="B318" s="176" t="s">
        <v>558</v>
      </c>
      <c r="C318" s="185"/>
      <c r="E318" s="164"/>
      <c r="F318" s="195" t="str">
        <f t="shared" si="11"/>
        <v/>
      </c>
      <c r="G318" s="195" t="str">
        <f t="shared" si="12"/>
        <v/>
      </c>
    </row>
    <row r="319" spans="1:7" x14ac:dyDescent="0.3">
      <c r="A319" s="161" t="s">
        <v>1577</v>
      </c>
      <c r="B319" s="176" t="s">
        <v>558</v>
      </c>
      <c r="C319" s="185"/>
      <c r="E319" s="164"/>
      <c r="F319" s="195" t="str">
        <f t="shared" si="11"/>
        <v/>
      </c>
      <c r="G319" s="195" t="str">
        <f t="shared" si="12"/>
        <v/>
      </c>
    </row>
    <row r="320" spans="1:7" x14ac:dyDescent="0.3">
      <c r="A320" s="161" t="s">
        <v>1578</v>
      </c>
      <c r="B320" s="176" t="s">
        <v>558</v>
      </c>
      <c r="C320" s="185"/>
      <c r="E320" s="164"/>
      <c r="F320" s="195" t="str">
        <f t="shared" si="11"/>
        <v/>
      </c>
      <c r="G320" s="195" t="str">
        <f t="shared" si="12"/>
        <v/>
      </c>
    </row>
    <row r="321" spans="1:7" x14ac:dyDescent="0.3">
      <c r="A321" s="161" t="s">
        <v>1579</v>
      </c>
      <c r="B321" s="176" t="s">
        <v>558</v>
      </c>
      <c r="C321" s="185"/>
      <c r="E321" s="164"/>
      <c r="F321" s="195" t="str">
        <f>IF($C$328=0,"",IF(C321="[For completion]","",C321/$C$328))</f>
        <v/>
      </c>
      <c r="G321" s="195" t="str">
        <f t="shared" si="12"/>
        <v/>
      </c>
    </row>
    <row r="322" spans="1:7" x14ac:dyDescent="0.3">
      <c r="A322" s="161" t="s">
        <v>1580</v>
      </c>
      <c r="B322" s="176" t="s">
        <v>558</v>
      </c>
      <c r="C322" s="185"/>
      <c r="E322" s="164"/>
      <c r="F322" s="195" t="str">
        <f t="shared" si="11"/>
        <v/>
      </c>
      <c r="G322" s="195" t="str">
        <f t="shared" si="12"/>
        <v/>
      </c>
    </row>
    <row r="323" spans="1:7" x14ac:dyDescent="0.3">
      <c r="A323" s="161" t="s">
        <v>1581</v>
      </c>
      <c r="B323" s="176" t="s">
        <v>558</v>
      </c>
      <c r="C323" s="185"/>
      <c r="E323" s="164"/>
      <c r="F323" s="195" t="str">
        <f t="shared" si="11"/>
        <v/>
      </c>
      <c r="G323" s="195" t="str">
        <f t="shared" si="12"/>
        <v/>
      </c>
    </row>
    <row r="324" spans="1:7" x14ac:dyDescent="0.3">
      <c r="A324" s="161" t="s">
        <v>1582</v>
      </c>
      <c r="B324" s="176" t="s">
        <v>558</v>
      </c>
      <c r="C324" s="185"/>
      <c r="E324" s="164"/>
      <c r="F324" s="195" t="str">
        <f t="shared" si="11"/>
        <v/>
      </c>
      <c r="G324" s="195" t="str">
        <f t="shared" si="12"/>
        <v/>
      </c>
    </row>
    <row r="325" spans="1:7" x14ac:dyDescent="0.3">
      <c r="A325" s="161" t="s">
        <v>1583</v>
      </c>
      <c r="B325" s="176" t="s">
        <v>558</v>
      </c>
      <c r="C325" s="185"/>
      <c r="E325" s="164"/>
      <c r="F325" s="195" t="str">
        <f t="shared" si="11"/>
        <v/>
      </c>
      <c r="G325" s="195" t="str">
        <f t="shared" si="12"/>
        <v/>
      </c>
    </row>
    <row r="326" spans="1:7" x14ac:dyDescent="0.3">
      <c r="A326" s="161" t="s">
        <v>1584</v>
      </c>
      <c r="B326" s="176" t="s">
        <v>558</v>
      </c>
      <c r="C326" s="185"/>
      <c r="E326" s="164"/>
      <c r="F326" s="195" t="str">
        <f t="shared" si="11"/>
        <v/>
      </c>
      <c r="G326" s="195" t="str">
        <f t="shared" si="12"/>
        <v/>
      </c>
    </row>
    <row r="327" spans="1:7" x14ac:dyDescent="0.3">
      <c r="A327" s="161" t="s">
        <v>1585</v>
      </c>
      <c r="B327" s="176" t="s">
        <v>1562</v>
      </c>
      <c r="C327" s="185"/>
      <c r="E327" s="164"/>
      <c r="F327" s="195" t="str">
        <f t="shared" si="11"/>
        <v/>
      </c>
      <c r="G327" s="195" t="str">
        <f t="shared" si="12"/>
        <v/>
      </c>
    </row>
    <row r="328" spans="1:7" x14ac:dyDescent="0.3">
      <c r="A328" s="161" t="s">
        <v>1586</v>
      </c>
      <c r="B328" s="176" t="s">
        <v>68</v>
      </c>
      <c r="C328" s="183">
        <f>SUM(C310:C327)</f>
        <v>0</v>
      </c>
      <c r="D328" s="161">
        <f>SUM(D310:D327)</f>
        <v>0</v>
      </c>
      <c r="E328" s="164"/>
      <c r="F328" s="256">
        <f>SUM(F310:F327)</f>
        <v>0</v>
      </c>
      <c r="G328" s="256">
        <f>SUM(G310:G327)</f>
        <v>0</v>
      </c>
    </row>
    <row r="329" spans="1:7" x14ac:dyDescent="0.3">
      <c r="A329" s="161" t="s">
        <v>1587</v>
      </c>
      <c r="B329" s="176"/>
      <c r="E329" s="164"/>
      <c r="F329" s="164"/>
      <c r="G329" s="164"/>
    </row>
    <row r="330" spans="1:7" x14ac:dyDescent="0.3">
      <c r="A330" s="161" t="s">
        <v>1588</v>
      </c>
      <c r="B330" s="176"/>
      <c r="E330" s="164"/>
      <c r="F330" s="164"/>
      <c r="G330" s="164"/>
    </row>
    <row r="331" spans="1:7" x14ac:dyDescent="0.3">
      <c r="A331" s="161" t="s">
        <v>1589</v>
      </c>
      <c r="B331" s="176"/>
      <c r="E331" s="164"/>
      <c r="F331" s="164"/>
      <c r="G331" s="164"/>
    </row>
    <row r="332" spans="1:7" x14ac:dyDescent="0.3">
      <c r="A332" s="180"/>
      <c r="B332" s="180" t="s">
        <v>1590</v>
      </c>
      <c r="C332" s="180" t="s">
        <v>55</v>
      </c>
      <c r="D332" s="180" t="s">
        <v>1542</v>
      </c>
      <c r="E332" s="180"/>
      <c r="F332" s="180" t="s">
        <v>440</v>
      </c>
      <c r="G332" s="180" t="s">
        <v>1543</v>
      </c>
    </row>
    <row r="333" spans="1:7" x14ac:dyDescent="0.3">
      <c r="A333" s="161" t="s">
        <v>1591</v>
      </c>
      <c r="B333" s="176" t="s">
        <v>1592</v>
      </c>
      <c r="C333" s="185"/>
      <c r="E333" s="164"/>
      <c r="F333" s="195" t="str">
        <f>IF($C$346=0,"",IF(C333="[For completion]","",C333/$C$346))</f>
        <v/>
      </c>
      <c r="G333" s="195" t="str">
        <f>IF($D$346=0,"",IF(D333="[For completion]","",D333/$D$346))</f>
        <v/>
      </c>
    </row>
    <row r="334" spans="1:7" x14ac:dyDescent="0.3">
      <c r="A334" s="161" t="s">
        <v>1593</v>
      </c>
      <c r="B334" s="176" t="s">
        <v>1594</v>
      </c>
      <c r="C334" s="185"/>
      <c r="E334" s="164"/>
      <c r="F334" s="195" t="str">
        <f t="shared" ref="F334:F345" si="13">IF($C$346=0,"",IF(C334="[For completion]","",C334/$C$346))</f>
        <v/>
      </c>
      <c r="G334" s="195" t="str">
        <f t="shared" ref="G334:G345" si="14">IF($D$346=0,"",IF(D334="[For completion]","",D334/$D$346))</f>
        <v/>
      </c>
    </row>
    <row r="335" spans="1:7" x14ac:dyDescent="0.3">
      <c r="A335" s="161" t="s">
        <v>1595</v>
      </c>
      <c r="B335" s="176" t="s">
        <v>1596</v>
      </c>
      <c r="C335" s="185"/>
      <c r="E335" s="164"/>
      <c r="F335" s="195" t="str">
        <f t="shared" si="13"/>
        <v/>
      </c>
      <c r="G335" s="195" t="str">
        <f t="shared" si="14"/>
        <v/>
      </c>
    </row>
    <row r="336" spans="1:7" x14ac:dyDescent="0.3">
      <c r="A336" s="161" t="s">
        <v>1597</v>
      </c>
      <c r="B336" s="176" t="s">
        <v>1598</v>
      </c>
      <c r="C336" s="185"/>
      <c r="E336" s="164"/>
      <c r="F336" s="195" t="str">
        <f t="shared" si="13"/>
        <v/>
      </c>
      <c r="G336" s="195" t="str">
        <f t="shared" si="14"/>
        <v/>
      </c>
    </row>
    <row r="337" spans="1:7" x14ac:dyDescent="0.3">
      <c r="A337" s="161" t="s">
        <v>1599</v>
      </c>
      <c r="B337" s="176" t="s">
        <v>1600</v>
      </c>
      <c r="C337" s="185"/>
      <c r="E337" s="164"/>
      <c r="F337" s="195" t="str">
        <f t="shared" si="13"/>
        <v/>
      </c>
      <c r="G337" s="195" t="str">
        <f t="shared" si="14"/>
        <v/>
      </c>
    </row>
    <row r="338" spans="1:7" x14ac:dyDescent="0.3">
      <c r="A338" s="161" t="s">
        <v>1601</v>
      </c>
      <c r="B338" s="176" t="s">
        <v>1602</v>
      </c>
      <c r="C338" s="185"/>
      <c r="E338" s="164"/>
      <c r="F338" s="195" t="str">
        <f t="shared" si="13"/>
        <v/>
      </c>
      <c r="G338" s="195" t="str">
        <f t="shared" si="14"/>
        <v/>
      </c>
    </row>
    <row r="339" spans="1:7" x14ac:dyDescent="0.3">
      <c r="A339" s="161" t="s">
        <v>1603</v>
      </c>
      <c r="B339" s="176" t="s">
        <v>1604</v>
      </c>
      <c r="C339" s="185"/>
      <c r="E339" s="164"/>
      <c r="F339" s="195" t="str">
        <f t="shared" si="13"/>
        <v/>
      </c>
      <c r="G339" s="195" t="str">
        <f t="shared" si="14"/>
        <v/>
      </c>
    </row>
    <row r="340" spans="1:7" x14ac:dyDescent="0.3">
      <c r="A340" s="161" t="s">
        <v>1605</v>
      </c>
      <c r="B340" s="176" t="s">
        <v>1606</v>
      </c>
      <c r="C340" s="185"/>
      <c r="E340" s="164"/>
      <c r="F340" s="195" t="str">
        <f t="shared" si="13"/>
        <v/>
      </c>
      <c r="G340" s="195" t="str">
        <f t="shared" si="14"/>
        <v/>
      </c>
    </row>
    <row r="341" spans="1:7" x14ac:dyDescent="0.3">
      <c r="A341" s="161" t="s">
        <v>1607</v>
      </c>
      <c r="B341" s="176" t="s">
        <v>1608</v>
      </c>
      <c r="C341" s="185"/>
      <c r="E341" s="164"/>
      <c r="F341" s="195" t="str">
        <f t="shared" si="13"/>
        <v/>
      </c>
      <c r="G341" s="195" t="str">
        <f t="shared" si="14"/>
        <v/>
      </c>
    </row>
    <row r="342" spans="1:7" x14ac:dyDescent="0.3">
      <c r="A342" s="161" t="s">
        <v>1609</v>
      </c>
      <c r="B342" s="161" t="s">
        <v>1610</v>
      </c>
      <c r="C342" s="185"/>
      <c r="E342" s="156"/>
      <c r="F342" s="195" t="str">
        <f t="shared" si="13"/>
        <v/>
      </c>
      <c r="G342" s="195" t="str">
        <f t="shared" si="14"/>
        <v/>
      </c>
    </row>
    <row r="343" spans="1:7" x14ac:dyDescent="0.3">
      <c r="A343" s="161" t="s">
        <v>1611</v>
      </c>
      <c r="B343" s="161" t="s">
        <v>1612</v>
      </c>
      <c r="C343" s="185"/>
      <c r="E343" s="156"/>
      <c r="F343" s="195" t="str">
        <f t="shared" si="13"/>
        <v/>
      </c>
      <c r="G343" s="195" t="str">
        <f t="shared" si="14"/>
        <v/>
      </c>
    </row>
    <row r="344" spans="1:7" x14ac:dyDescent="0.3">
      <c r="A344" s="161" t="s">
        <v>1613</v>
      </c>
      <c r="B344" s="176" t="s">
        <v>1614</v>
      </c>
      <c r="C344" s="185"/>
      <c r="E344" s="164"/>
      <c r="F344" s="195" t="str">
        <f t="shared" si="13"/>
        <v/>
      </c>
      <c r="G344" s="195" t="str">
        <f t="shared" si="14"/>
        <v/>
      </c>
    </row>
    <row r="345" spans="1:7" x14ac:dyDescent="0.3">
      <c r="A345" s="161" t="s">
        <v>1615</v>
      </c>
      <c r="B345" s="161" t="s">
        <v>1562</v>
      </c>
      <c r="C345" s="185"/>
      <c r="E345" s="156"/>
      <c r="F345" s="195" t="str">
        <f t="shared" si="13"/>
        <v/>
      </c>
      <c r="G345" s="195" t="str">
        <f t="shared" si="14"/>
        <v/>
      </c>
    </row>
    <row r="346" spans="1:7" x14ac:dyDescent="0.3">
      <c r="A346" s="161" t="s">
        <v>1616</v>
      </c>
      <c r="B346" s="176" t="s">
        <v>68</v>
      </c>
      <c r="C346" s="183">
        <f>SUM(C333:C345)</f>
        <v>0</v>
      </c>
      <c r="D346" s="161">
        <f>SUM(D333:D345)</f>
        <v>0</v>
      </c>
      <c r="E346" s="164"/>
      <c r="F346" s="256">
        <f>SUM(F333:F345)</f>
        <v>0</v>
      </c>
      <c r="G346" s="256">
        <f>SUM(G333:G345)</f>
        <v>0</v>
      </c>
    </row>
    <row r="347" spans="1:7" x14ac:dyDescent="0.3">
      <c r="A347" s="161" t="s">
        <v>1617</v>
      </c>
      <c r="B347" s="176"/>
      <c r="C347" s="185"/>
      <c r="E347" s="164"/>
      <c r="F347" s="238"/>
      <c r="G347" s="238"/>
    </row>
    <row r="348" spans="1:7" x14ac:dyDescent="0.3">
      <c r="A348" s="161" t="s">
        <v>1618</v>
      </c>
      <c r="B348" s="176"/>
      <c r="C348" s="185"/>
      <c r="E348" s="164"/>
      <c r="F348" s="238"/>
      <c r="G348" s="238"/>
    </row>
    <row r="349" spans="1:7" x14ac:dyDescent="0.3">
      <c r="A349" s="161" t="s">
        <v>1619</v>
      </c>
      <c r="B349" s="156"/>
      <c r="C349" s="156"/>
      <c r="D349" s="156"/>
      <c r="E349" s="156"/>
      <c r="F349" s="156"/>
      <c r="G349" s="156"/>
    </row>
    <row r="350" spans="1:7" x14ac:dyDescent="0.3">
      <c r="A350" s="161" t="s">
        <v>1620</v>
      </c>
      <c r="B350" s="156"/>
      <c r="C350" s="156"/>
      <c r="D350" s="156"/>
      <c r="E350" s="156"/>
      <c r="F350" s="156"/>
      <c r="G350" s="156"/>
    </row>
    <row r="351" spans="1:7" x14ac:dyDescent="0.3">
      <c r="A351" s="161" t="s">
        <v>1621</v>
      </c>
      <c r="B351" s="176"/>
      <c r="C351" s="185"/>
      <c r="E351" s="164"/>
      <c r="F351" s="238"/>
      <c r="G351" s="238"/>
    </row>
    <row r="352" spans="1:7" x14ac:dyDescent="0.3">
      <c r="A352" s="161" t="s">
        <v>1622</v>
      </c>
      <c r="B352" s="176"/>
      <c r="C352" s="185"/>
      <c r="E352" s="164"/>
      <c r="F352" s="238"/>
      <c r="G352" s="238"/>
    </row>
    <row r="353" spans="1:7" x14ac:dyDescent="0.3">
      <c r="A353" s="161" t="s">
        <v>1623</v>
      </c>
      <c r="B353" s="176"/>
      <c r="C353" s="185"/>
      <c r="E353" s="164"/>
      <c r="F353" s="238"/>
      <c r="G353" s="238"/>
    </row>
    <row r="354" spans="1:7" x14ac:dyDescent="0.3">
      <c r="A354" s="161" t="s">
        <v>1624</v>
      </c>
      <c r="B354" s="176"/>
      <c r="C354" s="185"/>
      <c r="E354" s="164"/>
      <c r="F354" s="238"/>
      <c r="G354" s="238"/>
    </row>
    <row r="355" spans="1:7" x14ac:dyDescent="0.3">
      <c r="A355" s="161" t="s">
        <v>1625</v>
      </c>
      <c r="B355" s="176"/>
      <c r="E355" s="164"/>
      <c r="F355" s="164"/>
      <c r="G355" s="164"/>
    </row>
    <row r="356" spans="1:7" x14ac:dyDescent="0.3">
      <c r="A356" s="161" t="s">
        <v>1626</v>
      </c>
      <c r="B356" s="176"/>
      <c r="E356" s="164"/>
      <c r="F356" s="164"/>
      <c r="G356" s="164"/>
    </row>
    <row r="357" spans="1:7" x14ac:dyDescent="0.3">
      <c r="A357" s="180"/>
      <c r="B357" s="180" t="s">
        <v>1627</v>
      </c>
      <c r="C357" s="180" t="s">
        <v>55</v>
      </c>
      <c r="D357" s="180" t="s">
        <v>1542</v>
      </c>
      <c r="E357" s="180"/>
      <c r="F357" s="180" t="s">
        <v>440</v>
      </c>
      <c r="G357" s="180" t="s">
        <v>1543</v>
      </c>
    </row>
    <row r="358" spans="1:7" x14ac:dyDescent="0.3">
      <c r="A358" s="161" t="s">
        <v>1628</v>
      </c>
      <c r="B358" s="176" t="s">
        <v>1629</v>
      </c>
      <c r="C358" s="185"/>
      <c r="E358" s="164"/>
      <c r="F358" s="195" t="str">
        <f>IF($C$365=0,"",IF(C358="[For completion]","",C358/$C$365))</f>
        <v/>
      </c>
      <c r="G358" s="195" t="str">
        <f>IF($D$365=0,"",IF(D358="[For completion]","",D358/$D$365))</f>
        <v/>
      </c>
    </row>
    <row r="359" spans="1:7" x14ac:dyDescent="0.3">
      <c r="A359" s="161" t="s">
        <v>1630</v>
      </c>
      <c r="B359" s="257" t="s">
        <v>1631</v>
      </c>
      <c r="C359" s="185"/>
      <c r="E359" s="164"/>
      <c r="F359" s="195" t="str">
        <f t="shared" ref="F359:F364" si="15">IF($C$365=0,"",IF(C359="[For completion]","",C359/$C$365))</f>
        <v/>
      </c>
      <c r="G359" s="195" t="str">
        <f t="shared" ref="G359:G364" si="16">IF($D$365=0,"",IF(D359="[For completion]","",D359/$D$365))</f>
        <v/>
      </c>
    </row>
    <row r="360" spans="1:7" x14ac:dyDescent="0.3">
      <c r="A360" s="161" t="s">
        <v>1632</v>
      </c>
      <c r="B360" s="176" t="s">
        <v>1633</v>
      </c>
      <c r="C360" s="185"/>
      <c r="E360" s="164"/>
      <c r="F360" s="195" t="str">
        <f t="shared" si="15"/>
        <v/>
      </c>
      <c r="G360" s="195" t="str">
        <f t="shared" si="16"/>
        <v/>
      </c>
    </row>
    <row r="361" spans="1:7" x14ac:dyDescent="0.3">
      <c r="A361" s="161" t="s">
        <v>1634</v>
      </c>
      <c r="B361" s="176" t="s">
        <v>1635</v>
      </c>
      <c r="C361" s="185"/>
      <c r="E361" s="164"/>
      <c r="F361" s="195" t="str">
        <f t="shared" si="15"/>
        <v/>
      </c>
      <c r="G361" s="195" t="str">
        <f t="shared" si="16"/>
        <v/>
      </c>
    </row>
    <row r="362" spans="1:7" x14ac:dyDescent="0.3">
      <c r="A362" s="161" t="s">
        <v>1636</v>
      </c>
      <c r="B362" s="176" t="s">
        <v>1637</v>
      </c>
      <c r="C362" s="185"/>
      <c r="E362" s="164"/>
      <c r="F362" s="195" t="str">
        <f t="shared" si="15"/>
        <v/>
      </c>
      <c r="G362" s="195" t="str">
        <f t="shared" si="16"/>
        <v/>
      </c>
    </row>
    <row r="363" spans="1:7" x14ac:dyDescent="0.3">
      <c r="A363" s="161" t="s">
        <v>1638</v>
      </c>
      <c r="B363" s="176" t="s">
        <v>1639</v>
      </c>
      <c r="C363" s="185"/>
      <c r="E363" s="164"/>
      <c r="F363" s="195" t="str">
        <f t="shared" si="15"/>
        <v/>
      </c>
      <c r="G363" s="195" t="str">
        <f t="shared" si="16"/>
        <v/>
      </c>
    </row>
    <row r="364" spans="1:7" x14ac:dyDescent="0.3">
      <c r="A364" s="161" t="s">
        <v>1640</v>
      </c>
      <c r="B364" s="176" t="s">
        <v>1641</v>
      </c>
      <c r="C364" s="185"/>
      <c r="E364" s="164"/>
      <c r="F364" s="195" t="str">
        <f t="shared" si="15"/>
        <v/>
      </c>
      <c r="G364" s="195" t="str">
        <f t="shared" si="16"/>
        <v/>
      </c>
    </row>
    <row r="365" spans="1:7" x14ac:dyDescent="0.3">
      <c r="A365" s="161" t="s">
        <v>1642</v>
      </c>
      <c r="B365" s="176" t="s">
        <v>68</v>
      </c>
      <c r="C365" s="183">
        <f>SUM(C358:C364)</f>
        <v>0</v>
      </c>
      <c r="D365" s="161">
        <f>SUM(D358:D364)</f>
        <v>0</v>
      </c>
      <c r="E365" s="164"/>
      <c r="F365" s="256">
        <f>SUM(F358:F364)</f>
        <v>0</v>
      </c>
      <c r="G365" s="256">
        <f>SUM(G358:G364)</f>
        <v>0</v>
      </c>
    </row>
    <row r="366" spans="1:7" x14ac:dyDescent="0.3">
      <c r="A366" s="161" t="s">
        <v>1643</v>
      </c>
      <c r="B366" s="176"/>
      <c r="E366" s="164"/>
      <c r="F366" s="164"/>
      <c r="G366" s="164"/>
    </row>
    <row r="367" spans="1:7" x14ac:dyDescent="0.3">
      <c r="A367" s="180"/>
      <c r="B367" s="180" t="s">
        <v>1644</v>
      </c>
      <c r="C367" s="180" t="s">
        <v>55</v>
      </c>
      <c r="D367" s="180" t="s">
        <v>1542</v>
      </c>
      <c r="E367" s="180"/>
      <c r="F367" s="180" t="s">
        <v>440</v>
      </c>
      <c r="G367" s="180" t="s">
        <v>1543</v>
      </c>
    </row>
    <row r="368" spans="1:7" x14ac:dyDescent="0.3">
      <c r="A368" s="161" t="s">
        <v>1645</v>
      </c>
      <c r="B368" s="176" t="s">
        <v>1646</v>
      </c>
      <c r="C368" s="185"/>
      <c r="E368" s="164"/>
      <c r="F368" s="195" t="str">
        <f>IF($C$372=0,"",IF(C368="[For completion]","",C368/$C$372))</f>
        <v/>
      </c>
      <c r="G368" s="195" t="str">
        <f>IF($D$372=0,"",IF(D368="[For completion]","",D368/$D$372))</f>
        <v/>
      </c>
    </row>
    <row r="369" spans="1:7" x14ac:dyDescent="0.3">
      <c r="A369" s="161" t="s">
        <v>1647</v>
      </c>
      <c r="B369" s="257" t="s">
        <v>1648</v>
      </c>
      <c r="C369" s="185"/>
      <c r="E369" s="164"/>
      <c r="F369" s="195" t="str">
        <f>IF($C$372=0,"",IF(C369="[For completion]","",C369/$C$372))</f>
        <v/>
      </c>
      <c r="G369" s="195" t="str">
        <f>IF($D$372=0,"",IF(D369="[For completion]","",D369/$D$372))</f>
        <v/>
      </c>
    </row>
    <row r="370" spans="1:7" x14ac:dyDescent="0.3">
      <c r="A370" s="161" t="s">
        <v>1649</v>
      </c>
      <c r="B370" s="176" t="s">
        <v>1641</v>
      </c>
      <c r="C370" s="185"/>
      <c r="E370" s="164"/>
      <c r="F370" s="195" t="str">
        <f>IF($C$372=0,"",IF(C370="[For completion]","",C370/$C$372))</f>
        <v/>
      </c>
      <c r="G370" s="195" t="str">
        <f>IF($D$372=0,"",IF(D370="[For completion]","",D370/$D$372))</f>
        <v/>
      </c>
    </row>
    <row r="371" spans="1:7" x14ac:dyDescent="0.3">
      <c r="A371" s="161" t="s">
        <v>1650</v>
      </c>
      <c r="B371" s="161" t="s">
        <v>1562</v>
      </c>
      <c r="C371" s="185"/>
      <c r="E371" s="164"/>
      <c r="F371" s="195" t="str">
        <f>IF($C$372=0,"",IF(C371="[For completion]","",C371/$C$372))</f>
        <v/>
      </c>
      <c r="G371" s="195" t="str">
        <f>IF($D$372=0,"",IF(D371="[For completion]","",D371/$D$372))</f>
        <v/>
      </c>
    </row>
    <row r="372" spans="1:7" x14ac:dyDescent="0.3">
      <c r="A372" s="161" t="s">
        <v>1651</v>
      </c>
      <c r="B372" s="176" t="s">
        <v>68</v>
      </c>
      <c r="C372" s="183">
        <f>SUM(C368:C371)</f>
        <v>0</v>
      </c>
      <c r="D372" s="161">
        <f>SUM(D368:D371)</f>
        <v>0</v>
      </c>
      <c r="E372" s="164"/>
      <c r="F372" s="256">
        <f>SUM(F368:F371)</f>
        <v>0</v>
      </c>
      <c r="G372" s="256">
        <f>SUM(G368:G371)</f>
        <v>0</v>
      </c>
    </row>
    <row r="373" spans="1:7" x14ac:dyDescent="0.3">
      <c r="A373" s="161" t="s">
        <v>1652</v>
      </c>
      <c r="B373" s="176"/>
      <c r="E373" s="164"/>
      <c r="F373" s="164"/>
      <c r="G373" s="164"/>
    </row>
    <row r="374" spans="1:7" x14ac:dyDescent="0.3">
      <c r="A374" s="180"/>
      <c r="B374" s="180" t="s">
        <v>1653</v>
      </c>
      <c r="C374" s="180" t="s">
        <v>1654</v>
      </c>
      <c r="D374" s="180" t="s">
        <v>1655</v>
      </c>
      <c r="E374" s="180"/>
      <c r="F374" s="180" t="s">
        <v>1656</v>
      </c>
      <c r="G374" s="180"/>
    </row>
    <row r="375" spans="1:7" x14ac:dyDescent="0.3">
      <c r="A375" s="161" t="s">
        <v>1657</v>
      </c>
      <c r="B375" s="176" t="s">
        <v>1629</v>
      </c>
      <c r="C375" s="258"/>
      <c r="E375" s="154"/>
      <c r="F375" s="221"/>
      <c r="G375" s="195" t="str">
        <f>IF($D$393=0,"",IF(D375="[For completion]","",D375/$D$393))</f>
        <v/>
      </c>
    </row>
    <row r="376" spans="1:7" x14ac:dyDescent="0.3">
      <c r="A376" s="161" t="s">
        <v>1658</v>
      </c>
      <c r="B376" s="176" t="s">
        <v>1631</v>
      </c>
      <c r="C376" s="258"/>
      <c r="E376" s="154"/>
      <c r="F376" s="221"/>
      <c r="G376" s="195" t="str">
        <f t="shared" ref="G376:G393" si="17">IF($D$393=0,"",IF(D376="[For completion]","",D376/$D$393))</f>
        <v/>
      </c>
    </row>
    <row r="377" spans="1:7" x14ac:dyDescent="0.3">
      <c r="A377" s="161" t="s">
        <v>1659</v>
      </c>
      <c r="B377" s="176" t="s">
        <v>1633</v>
      </c>
      <c r="C377" s="258"/>
      <c r="E377" s="154"/>
      <c r="F377" s="221"/>
      <c r="G377" s="195" t="str">
        <f t="shared" si="17"/>
        <v/>
      </c>
    </row>
    <row r="378" spans="1:7" x14ac:dyDescent="0.3">
      <c r="A378" s="161" t="s">
        <v>1660</v>
      </c>
      <c r="B378" s="176" t="s">
        <v>1635</v>
      </c>
      <c r="C378" s="258"/>
      <c r="E378" s="154"/>
      <c r="F378" s="221"/>
      <c r="G378" s="195" t="str">
        <f t="shared" si="17"/>
        <v/>
      </c>
    </row>
    <row r="379" spans="1:7" x14ac:dyDescent="0.3">
      <c r="A379" s="161" t="s">
        <v>1661</v>
      </c>
      <c r="B379" s="176" t="s">
        <v>1637</v>
      </c>
      <c r="C379" s="258"/>
      <c r="E379" s="154"/>
      <c r="F379" s="221"/>
      <c r="G379" s="195" t="str">
        <f t="shared" si="17"/>
        <v/>
      </c>
    </row>
    <row r="380" spans="1:7" x14ac:dyDescent="0.3">
      <c r="A380" s="161" t="s">
        <v>1662</v>
      </c>
      <c r="B380" s="176" t="s">
        <v>1639</v>
      </c>
      <c r="C380" s="258"/>
      <c r="E380" s="154"/>
      <c r="F380" s="221"/>
      <c r="G380" s="195" t="str">
        <f t="shared" si="17"/>
        <v/>
      </c>
    </row>
    <row r="381" spans="1:7" x14ac:dyDescent="0.3">
      <c r="A381" s="161" t="s">
        <v>1663</v>
      </c>
      <c r="B381" s="176" t="s">
        <v>1641</v>
      </c>
      <c r="C381" s="258"/>
      <c r="E381" s="154"/>
      <c r="F381" s="221"/>
      <c r="G381" s="195" t="str">
        <f t="shared" si="17"/>
        <v/>
      </c>
    </row>
    <row r="382" spans="1:7" x14ac:dyDescent="0.3">
      <c r="A382" s="161" t="s">
        <v>1664</v>
      </c>
      <c r="B382" s="176" t="s">
        <v>1562</v>
      </c>
      <c r="C382" s="258"/>
      <c r="E382" s="154"/>
      <c r="F382" s="221"/>
      <c r="G382" s="195" t="str">
        <f t="shared" si="17"/>
        <v/>
      </c>
    </row>
    <row r="383" spans="1:7" x14ac:dyDescent="0.3">
      <c r="A383" s="161" t="s">
        <v>1665</v>
      </c>
      <c r="B383" s="176" t="s">
        <v>68</v>
      </c>
      <c r="C383" s="183">
        <v>0</v>
      </c>
      <c r="D383" s="161">
        <v>0</v>
      </c>
      <c r="E383" s="154"/>
      <c r="G383" s="195" t="str">
        <f t="shared" si="17"/>
        <v/>
      </c>
    </row>
    <row r="384" spans="1:7" x14ac:dyDescent="0.3">
      <c r="A384" s="161" t="s">
        <v>1666</v>
      </c>
      <c r="B384" s="176" t="s">
        <v>1667</v>
      </c>
      <c r="F384" s="221"/>
      <c r="G384" s="195" t="str">
        <f t="shared" si="17"/>
        <v/>
      </c>
    </row>
    <row r="385" spans="1:7" hidden="1" outlineLevel="1" x14ac:dyDescent="0.3">
      <c r="A385" s="161" t="s">
        <v>1668</v>
      </c>
      <c r="B385" s="176"/>
      <c r="C385" s="185"/>
      <c r="E385" s="154"/>
      <c r="F385" s="195"/>
      <c r="G385" s="195" t="str">
        <f t="shared" si="17"/>
        <v/>
      </c>
    </row>
    <row r="386" spans="1:7" hidden="1" outlineLevel="1" x14ac:dyDescent="0.3">
      <c r="A386" s="161" t="s">
        <v>1669</v>
      </c>
      <c r="B386" s="176"/>
      <c r="C386" s="185"/>
      <c r="E386" s="154"/>
      <c r="F386" s="195"/>
      <c r="G386" s="195" t="str">
        <f t="shared" si="17"/>
        <v/>
      </c>
    </row>
    <row r="387" spans="1:7" hidden="1" outlineLevel="1" x14ac:dyDescent="0.3">
      <c r="A387" s="161" t="s">
        <v>1670</v>
      </c>
      <c r="B387" s="176"/>
      <c r="C387" s="185"/>
      <c r="E387" s="154"/>
      <c r="F387" s="195"/>
      <c r="G387" s="195" t="str">
        <f t="shared" si="17"/>
        <v/>
      </c>
    </row>
    <row r="388" spans="1:7" hidden="1" outlineLevel="1" x14ac:dyDescent="0.3">
      <c r="A388" s="161" t="s">
        <v>1671</v>
      </c>
      <c r="B388" s="176"/>
      <c r="C388" s="185"/>
      <c r="E388" s="154"/>
      <c r="F388" s="195"/>
      <c r="G388" s="195" t="str">
        <f t="shared" si="17"/>
        <v/>
      </c>
    </row>
    <row r="389" spans="1:7" hidden="1" outlineLevel="1" x14ac:dyDescent="0.3">
      <c r="A389" s="161" t="s">
        <v>1672</v>
      </c>
      <c r="B389" s="176"/>
      <c r="C389" s="185"/>
      <c r="E389" s="154"/>
      <c r="F389" s="195"/>
      <c r="G389" s="195" t="str">
        <f t="shared" si="17"/>
        <v/>
      </c>
    </row>
    <row r="390" spans="1:7" hidden="1" outlineLevel="1" x14ac:dyDescent="0.3">
      <c r="A390" s="161" t="s">
        <v>1673</v>
      </c>
      <c r="B390" s="176"/>
      <c r="C390" s="185"/>
      <c r="E390" s="154"/>
      <c r="F390" s="195"/>
      <c r="G390" s="195" t="str">
        <f t="shared" si="17"/>
        <v/>
      </c>
    </row>
    <row r="391" spans="1:7" hidden="1" outlineLevel="1" x14ac:dyDescent="0.3">
      <c r="A391" s="161" t="s">
        <v>1674</v>
      </c>
      <c r="B391" s="176"/>
      <c r="C391" s="185"/>
      <c r="E391" s="154"/>
      <c r="F391" s="195"/>
      <c r="G391" s="195" t="str">
        <f t="shared" si="17"/>
        <v/>
      </c>
    </row>
    <row r="392" spans="1:7" hidden="1" outlineLevel="1" x14ac:dyDescent="0.3">
      <c r="A392" s="161" t="s">
        <v>1675</v>
      </c>
      <c r="B392" s="176"/>
      <c r="C392" s="185"/>
      <c r="E392" s="154"/>
      <c r="F392" s="195"/>
      <c r="G392" s="195" t="str">
        <f t="shared" si="17"/>
        <v/>
      </c>
    </row>
    <row r="393" spans="1:7" hidden="1" outlineLevel="1" x14ac:dyDescent="0.3">
      <c r="A393" s="161" t="s">
        <v>1676</v>
      </c>
      <c r="B393" s="176"/>
      <c r="C393" s="185"/>
      <c r="E393" s="154"/>
      <c r="F393" s="195"/>
      <c r="G393" s="195" t="str">
        <f t="shared" si="17"/>
        <v/>
      </c>
    </row>
    <row r="394" spans="1:7" hidden="1" outlineLevel="1" x14ac:dyDescent="0.3">
      <c r="A394" s="161" t="s">
        <v>1677</v>
      </c>
      <c r="C394" s="259"/>
      <c r="E394" s="154"/>
      <c r="F394" s="154"/>
    </row>
    <row r="395" spans="1:7" hidden="1" outlineLevel="1" x14ac:dyDescent="0.3">
      <c r="A395" s="161" t="s">
        <v>1678</v>
      </c>
      <c r="C395" s="259"/>
      <c r="E395" s="154"/>
      <c r="F395" s="154"/>
    </row>
    <row r="396" spans="1:7" hidden="1" outlineLevel="1" x14ac:dyDescent="0.3">
      <c r="A396" s="161" t="s">
        <v>1679</v>
      </c>
      <c r="C396" s="259"/>
      <c r="E396" s="154"/>
      <c r="F396" s="154"/>
    </row>
    <row r="397" spans="1:7" hidden="1" outlineLevel="1" x14ac:dyDescent="0.3">
      <c r="A397" s="161" t="s">
        <v>1680</v>
      </c>
      <c r="C397" s="259"/>
      <c r="E397" s="154"/>
      <c r="F397" s="154"/>
    </row>
    <row r="398" spans="1:7" hidden="1" outlineLevel="1" x14ac:dyDescent="0.3">
      <c r="A398" s="161" t="s">
        <v>1681</v>
      </c>
      <c r="C398" s="259"/>
      <c r="E398" s="154"/>
      <c r="F398" s="154"/>
    </row>
    <row r="399" spans="1:7" hidden="1" outlineLevel="1" x14ac:dyDescent="0.3">
      <c r="A399" s="161" t="s">
        <v>1682</v>
      </c>
      <c r="C399" s="259"/>
      <c r="E399" s="154"/>
      <c r="F399" s="154"/>
    </row>
    <row r="400" spans="1:7" hidden="1" outlineLevel="1" x14ac:dyDescent="0.3">
      <c r="A400" s="161" t="s">
        <v>1683</v>
      </c>
      <c r="C400" s="259"/>
      <c r="E400" s="154"/>
      <c r="F400" s="154"/>
    </row>
    <row r="401" spans="1:6" hidden="1" outlineLevel="1" x14ac:dyDescent="0.3">
      <c r="A401" s="161" t="s">
        <v>1684</v>
      </c>
      <c r="C401" s="259"/>
      <c r="E401" s="154"/>
      <c r="F401" s="154"/>
    </row>
    <row r="402" spans="1:6" hidden="1" outlineLevel="1" x14ac:dyDescent="0.3">
      <c r="A402" s="161" t="s">
        <v>1685</v>
      </c>
      <c r="C402" s="259"/>
      <c r="E402" s="154"/>
      <c r="F402" s="154"/>
    </row>
    <row r="403" spans="1:6" hidden="1" outlineLevel="1" x14ac:dyDescent="0.3">
      <c r="A403" s="161" t="s">
        <v>1686</v>
      </c>
      <c r="C403" s="259"/>
      <c r="E403" s="154"/>
      <c r="F403" s="154"/>
    </row>
    <row r="404" spans="1:6" hidden="1" outlineLevel="1" x14ac:dyDescent="0.3">
      <c r="A404" s="161" t="s">
        <v>1687</v>
      </c>
      <c r="C404" s="259"/>
      <c r="E404" s="154"/>
      <c r="F404" s="154"/>
    </row>
    <row r="405" spans="1:6" hidden="1" outlineLevel="1" x14ac:dyDescent="0.3">
      <c r="A405" s="161" t="s">
        <v>1688</v>
      </c>
      <c r="C405" s="259"/>
      <c r="E405" s="154"/>
      <c r="F405" s="154"/>
    </row>
    <row r="406" spans="1:6" hidden="1" outlineLevel="1" x14ac:dyDescent="0.3">
      <c r="A406" s="161" t="s">
        <v>1689</v>
      </c>
      <c r="C406" s="259"/>
      <c r="E406" s="154"/>
      <c r="F406" s="154"/>
    </row>
    <row r="407" spans="1:6" hidden="1" outlineLevel="1" x14ac:dyDescent="0.3">
      <c r="A407" s="161" t="s">
        <v>1690</v>
      </c>
      <c r="C407" s="259"/>
      <c r="E407" s="154"/>
      <c r="F407" s="154"/>
    </row>
    <row r="408" spans="1:6" hidden="1" outlineLevel="1" x14ac:dyDescent="0.3">
      <c r="A408" s="161" t="s">
        <v>1691</v>
      </c>
      <c r="C408" s="259"/>
      <c r="E408" s="154"/>
      <c r="F408" s="154"/>
    </row>
    <row r="409" spans="1:6" hidden="1" outlineLevel="1" x14ac:dyDescent="0.3">
      <c r="A409" s="161" t="s">
        <v>1692</v>
      </c>
      <c r="C409" s="259"/>
      <c r="E409" s="154"/>
      <c r="F409" s="154"/>
    </row>
    <row r="410" spans="1:6" hidden="1" outlineLevel="1" x14ac:dyDescent="0.3">
      <c r="A410" s="161" t="s">
        <v>1693</v>
      </c>
      <c r="C410" s="259"/>
      <c r="E410" s="154"/>
      <c r="F410" s="154"/>
    </row>
    <row r="411" spans="1:6" hidden="1" outlineLevel="1" x14ac:dyDescent="0.3">
      <c r="A411" s="161" t="s">
        <v>1694</v>
      </c>
      <c r="C411" s="259"/>
      <c r="E411" s="154"/>
      <c r="F411" s="154"/>
    </row>
    <row r="412" spans="1:6" hidden="1" outlineLevel="1" x14ac:dyDescent="0.3">
      <c r="A412" s="161" t="s">
        <v>1695</v>
      </c>
      <c r="C412" s="259"/>
      <c r="E412" s="154"/>
      <c r="F412" s="154"/>
    </row>
    <row r="413" spans="1:6" hidden="1" outlineLevel="1" x14ac:dyDescent="0.3">
      <c r="A413" s="161" t="s">
        <v>1696</v>
      </c>
      <c r="C413" s="259"/>
      <c r="E413" s="154"/>
      <c r="F413" s="154"/>
    </row>
    <row r="414" spans="1:6" hidden="1" outlineLevel="1" x14ac:dyDescent="0.3">
      <c r="A414" s="161" t="s">
        <v>1697</v>
      </c>
      <c r="C414" s="259"/>
      <c r="E414" s="154"/>
      <c r="F414" s="154"/>
    </row>
    <row r="415" spans="1:6" hidden="1" outlineLevel="1" x14ac:dyDescent="0.3">
      <c r="A415" s="161" t="s">
        <v>1698</v>
      </c>
      <c r="C415" s="259"/>
      <c r="E415" s="154"/>
      <c r="F415" s="154"/>
    </row>
    <row r="416" spans="1:6" hidden="1" outlineLevel="1" x14ac:dyDescent="0.3">
      <c r="A416" s="161" t="s">
        <v>1699</v>
      </c>
      <c r="C416" s="259"/>
      <c r="E416" s="154"/>
      <c r="F416" s="154"/>
    </row>
    <row r="417" spans="1:7" hidden="1" outlineLevel="1" x14ac:dyDescent="0.3">
      <c r="A417" s="161" t="s">
        <v>1700</v>
      </c>
      <c r="C417" s="259"/>
      <c r="E417" s="154"/>
      <c r="F417" s="154"/>
    </row>
    <row r="418" spans="1:7" hidden="1" outlineLevel="1" x14ac:dyDescent="0.3">
      <c r="A418" s="161" t="s">
        <v>1701</v>
      </c>
      <c r="C418" s="259"/>
      <c r="E418" s="154"/>
      <c r="F418" s="154"/>
    </row>
    <row r="419" spans="1:7" hidden="1" outlineLevel="1" x14ac:dyDescent="0.3">
      <c r="A419" s="161" t="s">
        <v>1702</v>
      </c>
      <c r="C419" s="259"/>
      <c r="E419" s="154"/>
      <c r="F419" s="154"/>
    </row>
    <row r="420" spans="1:7" hidden="1" outlineLevel="1" x14ac:dyDescent="0.3">
      <c r="A420" s="161" t="s">
        <v>1703</v>
      </c>
      <c r="C420" s="259"/>
      <c r="E420" s="154"/>
      <c r="F420" s="154"/>
    </row>
    <row r="421" spans="1:7" hidden="1" outlineLevel="1" x14ac:dyDescent="0.3">
      <c r="A421" s="161" t="s">
        <v>1704</v>
      </c>
      <c r="C421" s="259"/>
      <c r="E421" s="154"/>
      <c r="F421" s="154"/>
    </row>
    <row r="422" spans="1:7" hidden="1" outlineLevel="1" x14ac:dyDescent="0.3">
      <c r="A422" s="161" t="s">
        <v>1705</v>
      </c>
      <c r="C422" s="259"/>
      <c r="E422" s="154"/>
      <c r="F422" s="154"/>
    </row>
    <row r="423" spans="1:7" ht="18" collapsed="1" x14ac:dyDescent="0.3">
      <c r="A423" s="246"/>
      <c r="B423" s="247" t="s">
        <v>1706</v>
      </c>
      <c r="C423" s="246"/>
      <c r="D423" s="246"/>
      <c r="E423" s="246"/>
      <c r="F423" s="248"/>
      <c r="G423" s="248"/>
    </row>
    <row r="424" spans="1:7" x14ac:dyDescent="0.3">
      <c r="A424" s="179"/>
      <c r="B424" s="179" t="s">
        <v>1707</v>
      </c>
      <c r="C424" s="179" t="s">
        <v>620</v>
      </c>
      <c r="D424" s="179" t="s">
        <v>621</v>
      </c>
      <c r="E424" s="179"/>
      <c r="F424" s="179" t="s">
        <v>441</v>
      </c>
      <c r="G424" s="179" t="s">
        <v>622</v>
      </c>
    </row>
    <row r="425" spans="1:7" x14ac:dyDescent="0.3">
      <c r="A425" s="161" t="s">
        <v>1708</v>
      </c>
      <c r="B425" s="161" t="s">
        <v>624</v>
      </c>
      <c r="C425" s="185"/>
      <c r="D425" s="172"/>
      <c r="E425" s="172"/>
      <c r="F425" s="202"/>
      <c r="G425" s="202"/>
    </row>
    <row r="426" spans="1:7" x14ac:dyDescent="0.3">
      <c r="A426" s="172"/>
      <c r="D426" s="172"/>
      <c r="E426" s="172"/>
      <c r="F426" s="202"/>
      <c r="G426" s="202"/>
    </row>
    <row r="427" spans="1:7" x14ac:dyDescent="0.3">
      <c r="B427" s="161" t="s">
        <v>625</v>
      </c>
      <c r="D427" s="172"/>
      <c r="E427" s="172"/>
      <c r="F427" s="202"/>
      <c r="G427" s="202"/>
    </row>
    <row r="428" spans="1:7" x14ac:dyDescent="0.3">
      <c r="A428" s="161" t="s">
        <v>1709</v>
      </c>
      <c r="B428" s="176" t="s">
        <v>558</v>
      </c>
      <c r="C428" s="185"/>
      <c r="D428" s="236"/>
      <c r="E428" s="172"/>
      <c r="F428" s="195" t="str">
        <f t="shared" ref="F428:F451" si="18">IF($C$452=0,"",IF(C428="[for completion]","",C428/$C$452))</f>
        <v/>
      </c>
      <c r="G428" s="195" t="str">
        <f t="shared" ref="G428:G451" si="19">IF($D$452=0,"",IF(D428="[for completion]","",D428/$D$452))</f>
        <v/>
      </c>
    </row>
    <row r="429" spans="1:7" x14ac:dyDescent="0.3">
      <c r="A429" s="161" t="s">
        <v>1710</v>
      </c>
      <c r="B429" s="176" t="s">
        <v>558</v>
      </c>
      <c r="C429" s="185"/>
      <c r="D429" s="236"/>
      <c r="E429" s="172"/>
      <c r="F429" s="195" t="str">
        <f t="shared" si="18"/>
        <v/>
      </c>
      <c r="G429" s="195" t="str">
        <f t="shared" si="19"/>
        <v/>
      </c>
    </row>
    <row r="430" spans="1:7" x14ac:dyDescent="0.3">
      <c r="A430" s="161" t="s">
        <v>1711</v>
      </c>
      <c r="B430" s="176" t="s">
        <v>558</v>
      </c>
      <c r="C430" s="185"/>
      <c r="D430" s="236"/>
      <c r="E430" s="172"/>
      <c r="F430" s="195" t="str">
        <f t="shared" si="18"/>
        <v/>
      </c>
      <c r="G430" s="195" t="str">
        <f t="shared" si="19"/>
        <v/>
      </c>
    </row>
    <row r="431" spans="1:7" x14ac:dyDescent="0.3">
      <c r="A431" s="161" t="s">
        <v>1712</v>
      </c>
      <c r="B431" s="176" t="s">
        <v>558</v>
      </c>
      <c r="C431" s="185"/>
      <c r="D431" s="236"/>
      <c r="E431" s="172"/>
      <c r="F431" s="195" t="str">
        <f t="shared" si="18"/>
        <v/>
      </c>
      <c r="G431" s="195" t="str">
        <f t="shared" si="19"/>
        <v/>
      </c>
    </row>
    <row r="432" spans="1:7" x14ac:dyDescent="0.3">
      <c r="A432" s="161" t="s">
        <v>1713</v>
      </c>
      <c r="B432" s="176" t="s">
        <v>558</v>
      </c>
      <c r="C432" s="185"/>
      <c r="D432" s="236"/>
      <c r="E432" s="172"/>
      <c r="F432" s="195" t="str">
        <f t="shared" si="18"/>
        <v/>
      </c>
      <c r="G432" s="195" t="str">
        <f t="shared" si="19"/>
        <v/>
      </c>
    </row>
    <row r="433" spans="1:7" x14ac:dyDescent="0.3">
      <c r="A433" s="161" t="s">
        <v>1714</v>
      </c>
      <c r="B433" s="176" t="s">
        <v>558</v>
      </c>
      <c r="C433" s="185"/>
      <c r="D433" s="236"/>
      <c r="E433" s="172"/>
      <c r="F433" s="195" t="str">
        <f t="shared" si="18"/>
        <v/>
      </c>
      <c r="G433" s="195" t="str">
        <f t="shared" si="19"/>
        <v/>
      </c>
    </row>
    <row r="434" spans="1:7" x14ac:dyDescent="0.3">
      <c r="A434" s="161" t="s">
        <v>1715</v>
      </c>
      <c r="B434" s="176" t="s">
        <v>558</v>
      </c>
      <c r="C434" s="185"/>
      <c r="D434" s="236"/>
      <c r="E434" s="172"/>
      <c r="F434" s="195" t="str">
        <f t="shared" si="18"/>
        <v/>
      </c>
      <c r="G434" s="195" t="str">
        <f t="shared" si="19"/>
        <v/>
      </c>
    </row>
    <row r="435" spans="1:7" x14ac:dyDescent="0.3">
      <c r="A435" s="161" t="s">
        <v>1716</v>
      </c>
      <c r="B435" s="176" t="s">
        <v>558</v>
      </c>
      <c r="C435" s="185"/>
      <c r="D435" s="236"/>
      <c r="E435" s="172"/>
      <c r="F435" s="195" t="str">
        <f t="shared" si="18"/>
        <v/>
      </c>
      <c r="G435" s="195" t="str">
        <f t="shared" si="19"/>
        <v/>
      </c>
    </row>
    <row r="436" spans="1:7" x14ac:dyDescent="0.3">
      <c r="A436" s="161" t="s">
        <v>1717</v>
      </c>
      <c r="B436" s="176" t="s">
        <v>558</v>
      </c>
      <c r="C436" s="185"/>
      <c r="D436" s="236"/>
      <c r="E436" s="172"/>
      <c r="F436" s="195" t="str">
        <f t="shared" si="18"/>
        <v/>
      </c>
      <c r="G436" s="195" t="str">
        <f t="shared" si="19"/>
        <v/>
      </c>
    </row>
    <row r="437" spans="1:7" x14ac:dyDescent="0.3">
      <c r="A437" s="161" t="s">
        <v>1718</v>
      </c>
      <c r="B437" s="176" t="s">
        <v>558</v>
      </c>
      <c r="C437" s="185"/>
      <c r="D437" s="236"/>
      <c r="E437" s="176"/>
      <c r="F437" s="195" t="str">
        <f t="shared" si="18"/>
        <v/>
      </c>
      <c r="G437" s="195" t="str">
        <f t="shared" si="19"/>
        <v/>
      </c>
    </row>
    <row r="438" spans="1:7" x14ac:dyDescent="0.3">
      <c r="A438" s="161" t="s">
        <v>1719</v>
      </c>
      <c r="B438" s="176" t="s">
        <v>558</v>
      </c>
      <c r="C438" s="185"/>
      <c r="D438" s="236"/>
      <c r="E438" s="176"/>
      <c r="F438" s="195" t="str">
        <f t="shared" si="18"/>
        <v/>
      </c>
      <c r="G438" s="195" t="str">
        <f t="shared" si="19"/>
        <v/>
      </c>
    </row>
    <row r="439" spans="1:7" x14ac:dyDescent="0.3">
      <c r="A439" s="161" t="s">
        <v>1720</v>
      </c>
      <c r="B439" s="176" t="s">
        <v>558</v>
      </c>
      <c r="C439" s="185"/>
      <c r="D439" s="236"/>
      <c r="E439" s="176"/>
      <c r="F439" s="195" t="str">
        <f t="shared" si="18"/>
        <v/>
      </c>
      <c r="G439" s="195" t="str">
        <f t="shared" si="19"/>
        <v/>
      </c>
    </row>
    <row r="440" spans="1:7" x14ac:dyDescent="0.3">
      <c r="A440" s="161" t="s">
        <v>1721</v>
      </c>
      <c r="B440" s="176" t="s">
        <v>558</v>
      </c>
      <c r="C440" s="185"/>
      <c r="D440" s="236"/>
      <c r="E440" s="176"/>
      <c r="F440" s="195" t="str">
        <f t="shared" si="18"/>
        <v/>
      </c>
      <c r="G440" s="195" t="str">
        <f t="shared" si="19"/>
        <v/>
      </c>
    </row>
    <row r="441" spans="1:7" x14ac:dyDescent="0.3">
      <c r="A441" s="161" t="s">
        <v>1722</v>
      </c>
      <c r="B441" s="176" t="s">
        <v>558</v>
      </c>
      <c r="C441" s="185"/>
      <c r="D441" s="236"/>
      <c r="E441" s="176"/>
      <c r="F441" s="195" t="str">
        <f t="shared" si="18"/>
        <v/>
      </c>
      <c r="G441" s="195" t="str">
        <f t="shared" si="19"/>
        <v/>
      </c>
    </row>
    <row r="442" spans="1:7" x14ac:dyDescent="0.3">
      <c r="A442" s="161" t="s">
        <v>1723</v>
      </c>
      <c r="B442" s="176" t="s">
        <v>558</v>
      </c>
      <c r="C442" s="185"/>
      <c r="D442" s="236"/>
      <c r="E442" s="176"/>
      <c r="F442" s="195" t="str">
        <f t="shared" si="18"/>
        <v/>
      </c>
      <c r="G442" s="195" t="str">
        <f t="shared" si="19"/>
        <v/>
      </c>
    </row>
    <row r="443" spans="1:7" x14ac:dyDescent="0.3">
      <c r="A443" s="161" t="s">
        <v>1724</v>
      </c>
      <c r="B443" s="176" t="s">
        <v>558</v>
      </c>
      <c r="C443" s="185"/>
      <c r="D443" s="236"/>
      <c r="F443" s="195" t="str">
        <f t="shared" si="18"/>
        <v/>
      </c>
      <c r="G443" s="195" t="str">
        <f t="shared" si="19"/>
        <v/>
      </c>
    </row>
    <row r="444" spans="1:7" x14ac:dyDescent="0.3">
      <c r="A444" s="161" t="s">
        <v>1725</v>
      </c>
      <c r="B444" s="176" t="s">
        <v>558</v>
      </c>
      <c r="C444" s="185"/>
      <c r="D444" s="236"/>
      <c r="E444" s="252"/>
      <c r="F444" s="195" t="str">
        <f t="shared" si="18"/>
        <v/>
      </c>
      <c r="G444" s="195" t="str">
        <f t="shared" si="19"/>
        <v/>
      </c>
    </row>
    <row r="445" spans="1:7" x14ac:dyDescent="0.3">
      <c r="A445" s="161" t="s">
        <v>1726</v>
      </c>
      <c r="B445" s="176" t="s">
        <v>558</v>
      </c>
      <c r="C445" s="185"/>
      <c r="D445" s="236"/>
      <c r="E445" s="252"/>
      <c r="F445" s="195" t="str">
        <f t="shared" si="18"/>
        <v/>
      </c>
      <c r="G445" s="195" t="str">
        <f t="shared" si="19"/>
        <v/>
      </c>
    </row>
    <row r="446" spans="1:7" x14ac:dyDescent="0.3">
      <c r="A446" s="161" t="s">
        <v>1727</v>
      </c>
      <c r="B446" s="176" t="s">
        <v>558</v>
      </c>
      <c r="C446" s="185"/>
      <c r="D446" s="236"/>
      <c r="E446" s="252"/>
      <c r="F446" s="195" t="str">
        <f t="shared" si="18"/>
        <v/>
      </c>
      <c r="G446" s="195" t="str">
        <f t="shared" si="19"/>
        <v/>
      </c>
    </row>
    <row r="447" spans="1:7" x14ac:dyDescent="0.3">
      <c r="A447" s="161" t="s">
        <v>1728</v>
      </c>
      <c r="B447" s="176" t="s">
        <v>558</v>
      </c>
      <c r="C447" s="185"/>
      <c r="D447" s="236"/>
      <c r="E447" s="252"/>
      <c r="F447" s="195" t="str">
        <f t="shared" si="18"/>
        <v/>
      </c>
      <c r="G447" s="195" t="str">
        <f t="shared" si="19"/>
        <v/>
      </c>
    </row>
    <row r="448" spans="1:7" x14ac:dyDescent="0.3">
      <c r="A448" s="161" t="s">
        <v>1729</v>
      </c>
      <c r="B448" s="176" t="s">
        <v>558</v>
      </c>
      <c r="C448" s="185"/>
      <c r="D448" s="236"/>
      <c r="E448" s="252"/>
      <c r="F448" s="195" t="str">
        <f t="shared" si="18"/>
        <v/>
      </c>
      <c r="G448" s="195" t="str">
        <f t="shared" si="19"/>
        <v/>
      </c>
    </row>
    <row r="449" spans="1:7" x14ac:dyDescent="0.3">
      <c r="A449" s="161" t="s">
        <v>1730</v>
      </c>
      <c r="B449" s="176" t="s">
        <v>558</v>
      </c>
      <c r="C449" s="185"/>
      <c r="D449" s="236"/>
      <c r="E449" s="252"/>
      <c r="F449" s="195" t="str">
        <f t="shared" si="18"/>
        <v/>
      </c>
      <c r="G449" s="195" t="str">
        <f t="shared" si="19"/>
        <v/>
      </c>
    </row>
    <row r="450" spans="1:7" x14ac:dyDescent="0.3">
      <c r="A450" s="161" t="s">
        <v>1731</v>
      </c>
      <c r="B450" s="176" t="s">
        <v>558</v>
      </c>
      <c r="C450" s="185"/>
      <c r="D450" s="236"/>
      <c r="E450" s="252"/>
      <c r="F450" s="195" t="str">
        <f t="shared" si="18"/>
        <v/>
      </c>
      <c r="G450" s="195" t="str">
        <f t="shared" si="19"/>
        <v/>
      </c>
    </row>
    <row r="451" spans="1:7" x14ac:dyDescent="0.3">
      <c r="A451" s="161" t="s">
        <v>1732</v>
      </c>
      <c r="B451" s="176" t="s">
        <v>558</v>
      </c>
      <c r="C451" s="185"/>
      <c r="D451" s="236"/>
      <c r="E451" s="252"/>
      <c r="F451" s="195" t="str">
        <f t="shared" si="18"/>
        <v/>
      </c>
      <c r="G451" s="195" t="str">
        <f t="shared" si="19"/>
        <v/>
      </c>
    </row>
    <row r="452" spans="1:7" x14ac:dyDescent="0.3">
      <c r="A452" s="161" t="s">
        <v>1733</v>
      </c>
      <c r="B452" s="176" t="s">
        <v>68</v>
      </c>
      <c r="C452" s="192">
        <f>SUM(C428:C451)</f>
        <v>0</v>
      </c>
      <c r="D452" s="189">
        <f>SUM(D428:D451)</f>
        <v>0</v>
      </c>
      <c r="E452" s="252"/>
      <c r="F452" s="253">
        <f>SUM(F428:F451)</f>
        <v>0</v>
      </c>
      <c r="G452" s="253">
        <f>SUM(G428:G451)</f>
        <v>0</v>
      </c>
    </row>
    <row r="453" spans="1:7" x14ac:dyDescent="0.3">
      <c r="A453" s="179"/>
      <c r="B453" s="179" t="s">
        <v>1734</v>
      </c>
      <c r="C453" s="179" t="s">
        <v>620</v>
      </c>
      <c r="D453" s="179" t="s">
        <v>621</v>
      </c>
      <c r="E453" s="179"/>
      <c r="F453" s="179" t="s">
        <v>441</v>
      </c>
      <c r="G453" s="179" t="s">
        <v>622</v>
      </c>
    </row>
    <row r="454" spans="1:7" x14ac:dyDescent="0.3">
      <c r="A454" s="161" t="s">
        <v>1735</v>
      </c>
      <c r="B454" s="161" t="s">
        <v>658</v>
      </c>
      <c r="C454" s="237" t="s">
        <v>1736</v>
      </c>
      <c r="G454" s="161"/>
    </row>
    <row r="455" spans="1:7" x14ac:dyDescent="0.3">
      <c r="G455" s="161"/>
    </row>
    <row r="456" spans="1:7" x14ac:dyDescent="0.3">
      <c r="B456" s="176" t="s">
        <v>659</v>
      </c>
      <c r="G456" s="161"/>
    </row>
    <row r="457" spans="1:7" x14ac:dyDescent="0.3">
      <c r="A457" s="161" t="s">
        <v>1737</v>
      </c>
      <c r="B457" s="161" t="s">
        <v>661</v>
      </c>
      <c r="C457" s="185"/>
      <c r="D457" s="236"/>
      <c r="F457" s="195" t="str">
        <f>IF($C$465=0,"",IF(C457="[for completion]","",C457/$C$465))</f>
        <v/>
      </c>
      <c r="G457" s="195" t="str">
        <f>IF($D$465=0,"",IF(D457="[for completion]","",D457/$D$465))</f>
        <v/>
      </c>
    </row>
    <row r="458" spans="1:7" x14ac:dyDescent="0.3">
      <c r="A458" s="161" t="s">
        <v>1738</v>
      </c>
      <c r="B458" s="161" t="s">
        <v>663</v>
      </c>
      <c r="C458" s="185"/>
      <c r="D458" s="236"/>
      <c r="F458" s="195" t="str">
        <f t="shared" ref="F458:F471" si="20">IF($C$465=0,"",IF(C458="[for completion]","",C458/$C$465))</f>
        <v/>
      </c>
      <c r="G458" s="195" t="str">
        <f t="shared" ref="G458:G471" si="21">IF($D$465=0,"",IF(D458="[for completion]","",D458/$D$465))</f>
        <v/>
      </c>
    </row>
    <row r="459" spans="1:7" x14ac:dyDescent="0.3">
      <c r="A459" s="161" t="s">
        <v>1739</v>
      </c>
      <c r="B459" s="161" t="s">
        <v>665</v>
      </c>
      <c r="C459" s="185"/>
      <c r="D459" s="236"/>
      <c r="F459" s="195" t="str">
        <f t="shared" si="20"/>
        <v/>
      </c>
      <c r="G459" s="195" t="str">
        <f t="shared" si="21"/>
        <v/>
      </c>
    </row>
    <row r="460" spans="1:7" x14ac:dyDescent="0.3">
      <c r="A460" s="161" t="s">
        <v>1740</v>
      </c>
      <c r="B460" s="161" t="s">
        <v>667</v>
      </c>
      <c r="C460" s="185"/>
      <c r="D460" s="236"/>
      <c r="F460" s="195" t="str">
        <f t="shared" si="20"/>
        <v/>
      </c>
      <c r="G460" s="195" t="str">
        <f t="shared" si="21"/>
        <v/>
      </c>
    </row>
    <row r="461" spans="1:7" x14ac:dyDescent="0.3">
      <c r="A461" s="161" t="s">
        <v>1741</v>
      </c>
      <c r="B461" s="161" t="s">
        <v>669</v>
      </c>
      <c r="C461" s="185"/>
      <c r="D461" s="236"/>
      <c r="F461" s="195" t="str">
        <f t="shared" si="20"/>
        <v/>
      </c>
      <c r="G461" s="195" t="str">
        <f t="shared" si="21"/>
        <v/>
      </c>
    </row>
    <row r="462" spans="1:7" x14ac:dyDescent="0.3">
      <c r="A462" s="161" t="s">
        <v>1742</v>
      </c>
      <c r="B462" s="161" t="s">
        <v>671</v>
      </c>
      <c r="C462" s="185"/>
      <c r="D462" s="236"/>
      <c r="F462" s="195" t="str">
        <f t="shared" si="20"/>
        <v/>
      </c>
      <c r="G462" s="195" t="str">
        <f t="shared" si="21"/>
        <v/>
      </c>
    </row>
    <row r="463" spans="1:7" x14ac:dyDescent="0.3">
      <c r="A463" s="161" t="s">
        <v>1743</v>
      </c>
      <c r="B463" s="161" t="s">
        <v>673</v>
      </c>
      <c r="C463" s="185"/>
      <c r="D463" s="236"/>
      <c r="F463" s="195" t="str">
        <f t="shared" si="20"/>
        <v/>
      </c>
      <c r="G463" s="195" t="str">
        <f t="shared" si="21"/>
        <v/>
      </c>
    </row>
    <row r="464" spans="1:7" x14ac:dyDescent="0.3">
      <c r="A464" s="161" t="s">
        <v>1744</v>
      </c>
      <c r="B464" s="161" t="s">
        <v>675</v>
      </c>
      <c r="C464" s="185"/>
      <c r="D464" s="236"/>
      <c r="F464" s="195" t="str">
        <f t="shared" si="20"/>
        <v/>
      </c>
      <c r="G464" s="195" t="str">
        <f t="shared" si="21"/>
        <v/>
      </c>
    </row>
    <row r="465" spans="1:7" x14ac:dyDescent="0.3">
      <c r="A465" s="161" t="s">
        <v>1745</v>
      </c>
      <c r="B465" s="191" t="s">
        <v>68</v>
      </c>
      <c r="C465" s="185">
        <f>SUM(C457:C464)</f>
        <v>0</v>
      </c>
      <c r="D465" s="236">
        <f>SUM(D457:D464)</f>
        <v>0</v>
      </c>
      <c r="F465" s="237">
        <f>SUM(F457:F464)</f>
        <v>0</v>
      </c>
      <c r="G465" s="237">
        <f>SUM(G457:G464)</f>
        <v>0</v>
      </c>
    </row>
    <row r="466" spans="1:7" x14ac:dyDescent="0.3">
      <c r="A466" s="161" t="s">
        <v>1746</v>
      </c>
      <c r="B466" s="194" t="s">
        <v>678</v>
      </c>
      <c r="C466" s="185"/>
      <c r="D466" s="236"/>
      <c r="F466" s="195" t="str">
        <f t="shared" si="20"/>
        <v/>
      </c>
      <c r="G466" s="195" t="str">
        <f t="shared" si="21"/>
        <v/>
      </c>
    </row>
    <row r="467" spans="1:7" x14ac:dyDescent="0.3">
      <c r="A467" s="161" t="s">
        <v>1747</v>
      </c>
      <c r="B467" s="194" t="s">
        <v>680</v>
      </c>
      <c r="C467" s="185"/>
      <c r="D467" s="236"/>
      <c r="F467" s="195" t="str">
        <f t="shared" si="20"/>
        <v/>
      </c>
      <c r="G467" s="195" t="str">
        <f t="shared" si="21"/>
        <v/>
      </c>
    </row>
    <row r="468" spans="1:7" x14ac:dyDescent="0.3">
      <c r="A468" s="161" t="s">
        <v>1748</v>
      </c>
      <c r="B468" s="194" t="s">
        <v>682</v>
      </c>
      <c r="C468" s="185"/>
      <c r="D468" s="236"/>
      <c r="F468" s="195" t="str">
        <f t="shared" si="20"/>
        <v/>
      </c>
      <c r="G468" s="195" t="str">
        <f t="shared" si="21"/>
        <v/>
      </c>
    </row>
    <row r="469" spans="1:7" x14ac:dyDescent="0.3">
      <c r="A469" s="161" t="s">
        <v>1749</v>
      </c>
      <c r="B469" s="194" t="s">
        <v>684</v>
      </c>
      <c r="C469" s="185"/>
      <c r="D469" s="236"/>
      <c r="F469" s="195" t="str">
        <f t="shared" si="20"/>
        <v/>
      </c>
      <c r="G469" s="195" t="str">
        <f t="shared" si="21"/>
        <v/>
      </c>
    </row>
    <row r="470" spans="1:7" x14ac:dyDescent="0.3">
      <c r="A470" s="161" t="s">
        <v>1750</v>
      </c>
      <c r="B470" s="194" t="s">
        <v>686</v>
      </c>
      <c r="C470" s="185"/>
      <c r="D470" s="236"/>
      <c r="F470" s="195" t="str">
        <f t="shared" si="20"/>
        <v/>
      </c>
      <c r="G470" s="195" t="str">
        <f t="shared" si="21"/>
        <v/>
      </c>
    </row>
    <row r="471" spans="1:7" x14ac:dyDescent="0.3">
      <c r="A471" s="161" t="s">
        <v>1751</v>
      </c>
      <c r="B471" s="194" t="s">
        <v>688</v>
      </c>
      <c r="C471" s="185"/>
      <c r="D471" s="236"/>
      <c r="F471" s="195" t="str">
        <f t="shared" si="20"/>
        <v/>
      </c>
      <c r="G471" s="195" t="str">
        <f t="shared" si="21"/>
        <v/>
      </c>
    </row>
    <row r="472" spans="1:7" x14ac:dyDescent="0.3">
      <c r="A472" s="161" t="s">
        <v>1752</v>
      </c>
      <c r="B472" s="194"/>
      <c r="F472" s="190"/>
      <c r="G472" s="190"/>
    </row>
    <row r="473" spans="1:7" x14ac:dyDescent="0.3">
      <c r="A473" s="161" t="s">
        <v>1753</v>
      </c>
      <c r="B473" s="194"/>
      <c r="F473" s="190"/>
      <c r="G473" s="190"/>
    </row>
    <row r="474" spans="1:7" x14ac:dyDescent="0.3">
      <c r="A474" s="161" t="s">
        <v>1754</v>
      </c>
      <c r="B474" s="194"/>
      <c r="F474" s="252"/>
      <c r="G474" s="252"/>
    </row>
    <row r="475" spans="1:7" x14ac:dyDescent="0.3">
      <c r="A475" s="179"/>
      <c r="B475" s="179" t="s">
        <v>1755</v>
      </c>
      <c r="C475" s="179" t="s">
        <v>620</v>
      </c>
      <c r="D475" s="179" t="s">
        <v>621</v>
      </c>
      <c r="E475" s="179"/>
      <c r="F475" s="179" t="s">
        <v>441</v>
      </c>
      <c r="G475" s="179" t="s">
        <v>622</v>
      </c>
    </row>
    <row r="476" spans="1:7" x14ac:dyDescent="0.3">
      <c r="A476" s="161" t="s">
        <v>1756</v>
      </c>
      <c r="B476" s="161" t="s">
        <v>658</v>
      </c>
      <c r="C476" s="237"/>
      <c r="G476" s="161"/>
    </row>
    <row r="477" spans="1:7" x14ac:dyDescent="0.3">
      <c r="G477" s="161"/>
    </row>
    <row r="478" spans="1:7" x14ac:dyDescent="0.3">
      <c r="B478" s="176" t="s">
        <v>659</v>
      </c>
      <c r="G478" s="161"/>
    </row>
    <row r="479" spans="1:7" x14ac:dyDescent="0.3">
      <c r="A479" s="161" t="s">
        <v>1757</v>
      </c>
      <c r="B479" s="161" t="s">
        <v>661</v>
      </c>
      <c r="C479" s="185"/>
      <c r="D479" s="236"/>
      <c r="F479" s="195" t="str">
        <f>IF($C$487=0,"",IF(C479="[Mark as ND1 if not relevant]","",C479/$C$487))</f>
        <v/>
      </c>
      <c r="G479" s="195" t="str">
        <f>IF($D$487=0,"",IF(D479="[Mark as ND1 if not relevant]","",D479/$D$487))</f>
        <v/>
      </c>
    </row>
    <row r="480" spans="1:7" x14ac:dyDescent="0.3">
      <c r="A480" s="161" t="s">
        <v>1758</v>
      </c>
      <c r="B480" s="161" t="s">
        <v>663</v>
      </c>
      <c r="C480" s="185"/>
      <c r="D480" s="236"/>
      <c r="F480" s="195" t="str">
        <f t="shared" ref="F480:F486" si="22">IF($C$487=0,"",IF(C480="[Mark as ND1 if not relevant]","",C480/$C$487))</f>
        <v/>
      </c>
      <c r="G480" s="195" t="str">
        <f t="shared" ref="G480:G486" si="23">IF($D$487=0,"",IF(D480="[Mark as ND1 if not relevant]","",D480/$D$487))</f>
        <v/>
      </c>
    </row>
    <row r="481" spans="1:7" x14ac:dyDescent="0.3">
      <c r="A481" s="161" t="s">
        <v>1759</v>
      </c>
      <c r="B481" s="161" t="s">
        <v>665</v>
      </c>
      <c r="C481" s="185"/>
      <c r="D481" s="236"/>
      <c r="F481" s="195" t="str">
        <f t="shared" si="22"/>
        <v/>
      </c>
      <c r="G481" s="195" t="str">
        <f t="shared" si="23"/>
        <v/>
      </c>
    </row>
    <row r="482" spans="1:7" x14ac:dyDescent="0.3">
      <c r="A482" s="161" t="s">
        <v>1760</v>
      </c>
      <c r="B482" s="161" t="s">
        <v>667</v>
      </c>
      <c r="C482" s="185"/>
      <c r="D482" s="236"/>
      <c r="F482" s="195" t="str">
        <f t="shared" si="22"/>
        <v/>
      </c>
      <c r="G482" s="195" t="str">
        <f t="shared" si="23"/>
        <v/>
      </c>
    </row>
    <row r="483" spans="1:7" x14ac:dyDescent="0.3">
      <c r="A483" s="161" t="s">
        <v>1761</v>
      </c>
      <c r="B483" s="161" t="s">
        <v>669</v>
      </c>
      <c r="C483" s="185"/>
      <c r="D483" s="236"/>
      <c r="F483" s="195" t="str">
        <f t="shared" si="22"/>
        <v/>
      </c>
      <c r="G483" s="195" t="str">
        <f t="shared" si="23"/>
        <v/>
      </c>
    </row>
    <row r="484" spans="1:7" x14ac:dyDescent="0.3">
      <c r="A484" s="161" t="s">
        <v>1762</v>
      </c>
      <c r="B484" s="161" t="s">
        <v>671</v>
      </c>
      <c r="C484" s="185"/>
      <c r="D484" s="236"/>
      <c r="F484" s="195" t="str">
        <f t="shared" si="22"/>
        <v/>
      </c>
      <c r="G484" s="195" t="str">
        <f t="shared" si="23"/>
        <v/>
      </c>
    </row>
    <row r="485" spans="1:7" x14ac:dyDescent="0.3">
      <c r="A485" s="161" t="s">
        <v>1763</v>
      </c>
      <c r="B485" s="161" t="s">
        <v>673</v>
      </c>
      <c r="C485" s="185"/>
      <c r="D485" s="236"/>
      <c r="F485" s="195" t="str">
        <f t="shared" si="22"/>
        <v/>
      </c>
      <c r="G485" s="195" t="str">
        <f t="shared" si="23"/>
        <v/>
      </c>
    </row>
    <row r="486" spans="1:7" x14ac:dyDescent="0.3">
      <c r="A486" s="161" t="s">
        <v>1764</v>
      </c>
      <c r="B486" s="161" t="s">
        <v>675</v>
      </c>
      <c r="C486" s="185"/>
      <c r="D486" s="236"/>
      <c r="F486" s="195" t="str">
        <f t="shared" si="22"/>
        <v/>
      </c>
      <c r="G486" s="195" t="str">
        <f t="shared" si="23"/>
        <v/>
      </c>
    </row>
    <row r="487" spans="1:7" x14ac:dyDescent="0.3">
      <c r="A487" s="161" t="s">
        <v>1765</v>
      </c>
      <c r="B487" s="191" t="s">
        <v>68</v>
      </c>
      <c r="C487" s="185">
        <f>SUM(C479:C486)</f>
        <v>0</v>
      </c>
      <c r="D487" s="236">
        <f>SUM(D479:D486)</f>
        <v>0</v>
      </c>
      <c r="F487" s="237">
        <f>SUM(F479:F486)</f>
        <v>0</v>
      </c>
      <c r="G487" s="237">
        <f>SUM(G479:G486)</f>
        <v>0</v>
      </c>
    </row>
    <row r="488" spans="1:7" x14ac:dyDescent="0.3">
      <c r="A488" s="161" t="s">
        <v>1766</v>
      </c>
      <c r="B488" s="194" t="s">
        <v>678</v>
      </c>
      <c r="C488" s="185"/>
      <c r="D488" s="236"/>
      <c r="F488" s="195" t="str">
        <f t="shared" ref="F488:F493" si="24">IF($C$487=0,"",IF(C488="[for completion]","",C488/$C$487))</f>
        <v/>
      </c>
      <c r="G488" s="195" t="str">
        <f t="shared" ref="G488:G493" si="25">IF($D$487=0,"",IF(D488="[for completion]","",D488/$D$487))</f>
        <v/>
      </c>
    </row>
    <row r="489" spans="1:7" x14ac:dyDescent="0.3">
      <c r="A489" s="161" t="s">
        <v>1767</v>
      </c>
      <c r="B489" s="194" t="s">
        <v>680</v>
      </c>
      <c r="C489" s="185"/>
      <c r="D489" s="236"/>
      <c r="F489" s="195" t="str">
        <f t="shared" si="24"/>
        <v/>
      </c>
      <c r="G489" s="195" t="str">
        <f t="shared" si="25"/>
        <v/>
      </c>
    </row>
    <row r="490" spans="1:7" x14ac:dyDescent="0.3">
      <c r="A490" s="161" t="s">
        <v>1768</v>
      </c>
      <c r="B490" s="194" t="s">
        <v>682</v>
      </c>
      <c r="C490" s="185"/>
      <c r="D490" s="236"/>
      <c r="F490" s="195" t="str">
        <f t="shared" si="24"/>
        <v/>
      </c>
      <c r="G490" s="195" t="str">
        <f t="shared" si="25"/>
        <v/>
      </c>
    </row>
    <row r="491" spans="1:7" x14ac:dyDescent="0.3">
      <c r="A491" s="161" t="s">
        <v>1769</v>
      </c>
      <c r="B491" s="194" t="s">
        <v>684</v>
      </c>
      <c r="C491" s="185"/>
      <c r="D491" s="236"/>
      <c r="F491" s="195" t="str">
        <f t="shared" si="24"/>
        <v/>
      </c>
      <c r="G491" s="195" t="str">
        <f t="shared" si="25"/>
        <v/>
      </c>
    </row>
    <row r="492" spans="1:7" x14ac:dyDescent="0.3">
      <c r="A492" s="161" t="s">
        <v>1770</v>
      </c>
      <c r="B492" s="194" t="s">
        <v>686</v>
      </c>
      <c r="C492" s="185"/>
      <c r="D492" s="236"/>
      <c r="F492" s="195" t="str">
        <f t="shared" si="24"/>
        <v/>
      </c>
      <c r="G492" s="195" t="str">
        <f t="shared" si="25"/>
        <v/>
      </c>
    </row>
    <row r="493" spans="1:7" x14ac:dyDescent="0.3">
      <c r="A493" s="161" t="s">
        <v>1771</v>
      </c>
      <c r="B493" s="194" t="s">
        <v>688</v>
      </c>
      <c r="C493" s="185"/>
      <c r="D493" s="236"/>
      <c r="F493" s="195" t="str">
        <f t="shared" si="24"/>
        <v/>
      </c>
      <c r="G493" s="195" t="str">
        <f t="shared" si="25"/>
        <v/>
      </c>
    </row>
    <row r="494" spans="1:7" x14ac:dyDescent="0.3">
      <c r="A494" s="161" t="s">
        <v>1772</v>
      </c>
      <c r="B494" s="194"/>
      <c r="F494" s="195"/>
      <c r="G494" s="195"/>
    </row>
    <row r="495" spans="1:7" x14ac:dyDescent="0.3">
      <c r="A495" s="161" t="s">
        <v>1773</v>
      </c>
      <c r="B495" s="194"/>
      <c r="F495" s="195"/>
      <c r="G495" s="195"/>
    </row>
    <row r="496" spans="1:7" x14ac:dyDescent="0.3">
      <c r="A496" s="161" t="s">
        <v>1774</v>
      </c>
      <c r="B496" s="194"/>
      <c r="F496" s="195"/>
      <c r="G496" s="237"/>
    </row>
    <row r="497" spans="1:7" x14ac:dyDescent="0.3">
      <c r="A497" s="179"/>
      <c r="B497" s="179" t="s">
        <v>1775</v>
      </c>
      <c r="C497" s="179" t="s">
        <v>751</v>
      </c>
      <c r="D497" s="179"/>
      <c r="E497" s="179"/>
      <c r="F497" s="179"/>
      <c r="G497" s="182"/>
    </row>
    <row r="498" spans="1:7" x14ac:dyDescent="0.3">
      <c r="A498" s="161" t="s">
        <v>1776</v>
      </c>
      <c r="B498" s="176" t="s">
        <v>752</v>
      </c>
      <c r="C498" s="237"/>
      <c r="G498" s="161"/>
    </row>
    <row r="499" spans="1:7" x14ac:dyDescent="0.3">
      <c r="A499" s="161" t="s">
        <v>1777</v>
      </c>
      <c r="B499" s="176" t="s">
        <v>753</v>
      </c>
      <c r="C499" s="237"/>
      <c r="G499" s="161"/>
    </row>
    <row r="500" spans="1:7" x14ac:dyDescent="0.3">
      <c r="A500" s="161" t="s">
        <v>1778</v>
      </c>
      <c r="B500" s="176" t="s">
        <v>754</v>
      </c>
      <c r="C500" s="237"/>
      <c r="G500" s="161"/>
    </row>
    <row r="501" spans="1:7" x14ac:dyDescent="0.3">
      <c r="A501" s="161" t="s">
        <v>1779</v>
      </c>
      <c r="B501" s="176" t="s">
        <v>755</v>
      </c>
      <c r="C501" s="237"/>
      <c r="G501" s="161"/>
    </row>
    <row r="502" spans="1:7" x14ac:dyDescent="0.3">
      <c r="A502" s="161" t="s">
        <v>1780</v>
      </c>
      <c r="B502" s="176" t="s">
        <v>756</v>
      </c>
      <c r="C502" s="237"/>
      <c r="G502" s="161"/>
    </row>
    <row r="503" spans="1:7" x14ac:dyDescent="0.3">
      <c r="A503" s="161" t="s">
        <v>1781</v>
      </c>
      <c r="B503" s="176" t="s">
        <v>757</v>
      </c>
      <c r="C503" s="237"/>
      <c r="G503" s="161"/>
    </row>
    <row r="504" spans="1:7" x14ac:dyDescent="0.3">
      <c r="A504" s="161" t="s">
        <v>1782</v>
      </c>
      <c r="B504" s="176" t="s">
        <v>758</v>
      </c>
      <c r="C504" s="237"/>
      <c r="G504" s="161"/>
    </row>
    <row r="505" spans="1:7" x14ac:dyDescent="0.3">
      <c r="A505" s="161" t="s">
        <v>1783</v>
      </c>
      <c r="B505" s="176" t="s">
        <v>1784</v>
      </c>
      <c r="C505" s="237"/>
      <c r="G505" s="161"/>
    </row>
    <row r="506" spans="1:7" x14ac:dyDescent="0.3">
      <c r="A506" s="161" t="s">
        <v>1785</v>
      </c>
      <c r="B506" s="176" t="s">
        <v>1786</v>
      </c>
      <c r="C506" s="237"/>
      <c r="G506" s="161"/>
    </row>
    <row r="507" spans="1:7" x14ac:dyDescent="0.3">
      <c r="A507" s="161" t="s">
        <v>1787</v>
      </c>
      <c r="B507" s="176" t="s">
        <v>1788</v>
      </c>
      <c r="C507" s="237"/>
      <c r="G507" s="161"/>
    </row>
    <row r="508" spans="1:7" x14ac:dyDescent="0.3">
      <c r="A508" s="161" t="s">
        <v>1789</v>
      </c>
      <c r="B508" s="176" t="s">
        <v>759</v>
      </c>
      <c r="C508" s="237"/>
      <c r="G508" s="161"/>
    </row>
    <row r="509" spans="1:7" x14ac:dyDescent="0.3">
      <c r="A509" s="161" t="s">
        <v>1790</v>
      </c>
      <c r="B509" s="176" t="s">
        <v>760</v>
      </c>
      <c r="C509" s="237"/>
      <c r="G509" s="161"/>
    </row>
    <row r="510" spans="1:7" x14ac:dyDescent="0.3">
      <c r="A510" s="161" t="s">
        <v>1791</v>
      </c>
      <c r="B510" s="176" t="s">
        <v>66</v>
      </c>
      <c r="C510" s="237"/>
      <c r="G510" s="161"/>
    </row>
    <row r="511" spans="1:7" hidden="1" outlineLevel="1" x14ac:dyDescent="0.3">
      <c r="A511" s="161" t="s">
        <v>1792</v>
      </c>
      <c r="B511" s="194" t="s">
        <v>1793</v>
      </c>
      <c r="C511" s="237"/>
      <c r="G511" s="161"/>
    </row>
    <row r="512" spans="1:7" hidden="1" outlineLevel="1" x14ac:dyDescent="0.3">
      <c r="A512" s="161" t="s">
        <v>1794</v>
      </c>
      <c r="B512" s="194" t="s">
        <v>174</v>
      </c>
      <c r="C512" s="237"/>
      <c r="G512" s="161"/>
    </row>
    <row r="513" spans="1:7" hidden="1" outlineLevel="1" x14ac:dyDescent="0.3">
      <c r="A513" s="161" t="s">
        <v>1795</v>
      </c>
      <c r="B513" s="194" t="s">
        <v>174</v>
      </c>
      <c r="C513" s="237"/>
      <c r="G513" s="161"/>
    </row>
    <row r="514" spans="1:7" hidden="1" outlineLevel="1" x14ac:dyDescent="0.3">
      <c r="A514" s="161" t="s">
        <v>1796</v>
      </c>
      <c r="B514" s="194" t="s">
        <v>174</v>
      </c>
      <c r="C514" s="237"/>
      <c r="G514" s="161"/>
    </row>
    <row r="515" spans="1:7" hidden="1" outlineLevel="1" x14ac:dyDescent="0.3">
      <c r="A515" s="161" t="s">
        <v>1797</v>
      </c>
      <c r="B515" s="194" t="s">
        <v>174</v>
      </c>
      <c r="C515" s="237"/>
      <c r="G515" s="161"/>
    </row>
    <row r="516" spans="1:7" hidden="1" outlineLevel="1" x14ac:dyDescent="0.3">
      <c r="A516" s="161" t="s">
        <v>1798</v>
      </c>
      <c r="B516" s="194" t="s">
        <v>174</v>
      </c>
      <c r="C516" s="237"/>
      <c r="G516" s="161"/>
    </row>
    <row r="517" spans="1:7" hidden="1" outlineLevel="1" x14ac:dyDescent="0.3">
      <c r="A517" s="161" t="s">
        <v>1799</v>
      </c>
      <c r="B517" s="194" t="s">
        <v>174</v>
      </c>
      <c r="C517" s="237"/>
      <c r="G517" s="161"/>
    </row>
    <row r="518" spans="1:7" hidden="1" outlineLevel="1" x14ac:dyDescent="0.3">
      <c r="A518" s="161" t="s">
        <v>1800</v>
      </c>
      <c r="B518" s="194" t="s">
        <v>174</v>
      </c>
      <c r="C518" s="237"/>
      <c r="G518" s="161"/>
    </row>
    <row r="519" spans="1:7" hidden="1" outlineLevel="1" x14ac:dyDescent="0.3">
      <c r="A519" s="161" t="s">
        <v>1801</v>
      </c>
      <c r="B519" s="194" t="s">
        <v>174</v>
      </c>
      <c r="C519" s="237"/>
      <c r="G519" s="161"/>
    </row>
    <row r="520" spans="1:7" hidden="1" outlineLevel="1" x14ac:dyDescent="0.3">
      <c r="A520" s="161" t="s">
        <v>1802</v>
      </c>
      <c r="B520" s="194" t="s">
        <v>174</v>
      </c>
      <c r="C520" s="237"/>
      <c r="G520" s="161"/>
    </row>
    <row r="521" spans="1:7" hidden="1" outlineLevel="1" x14ac:dyDescent="0.3">
      <c r="A521" s="161" t="s">
        <v>1803</v>
      </c>
      <c r="B521" s="194" t="s">
        <v>174</v>
      </c>
      <c r="C521" s="237"/>
      <c r="G521" s="161"/>
    </row>
    <row r="522" spans="1:7" hidden="1" outlineLevel="1" x14ac:dyDescent="0.3">
      <c r="A522" s="161" t="s">
        <v>1804</v>
      </c>
      <c r="B522" s="194" t="s">
        <v>174</v>
      </c>
      <c r="C522" s="237"/>
    </row>
    <row r="523" spans="1:7" hidden="1" outlineLevel="1" x14ac:dyDescent="0.3">
      <c r="A523" s="161" t="s">
        <v>1805</v>
      </c>
      <c r="B523" s="194" t="s">
        <v>174</v>
      </c>
      <c r="C523" s="237"/>
    </row>
    <row r="524" spans="1:7" hidden="1" outlineLevel="1" x14ac:dyDescent="0.3">
      <c r="A524" s="161" t="s">
        <v>1806</v>
      </c>
      <c r="B524" s="194" t="s">
        <v>174</v>
      </c>
      <c r="C524" s="237"/>
    </row>
    <row r="525" spans="1:7" collapsed="1" x14ac:dyDescent="0.3">
      <c r="A525" s="210"/>
      <c r="B525" s="210" t="s">
        <v>1807</v>
      </c>
      <c r="C525" s="179" t="s">
        <v>55</v>
      </c>
      <c r="D525" s="179" t="s">
        <v>1808</v>
      </c>
      <c r="E525" s="179"/>
      <c r="F525" s="179" t="s">
        <v>441</v>
      </c>
      <c r="G525" s="179" t="s">
        <v>1809</v>
      </c>
    </row>
    <row r="526" spans="1:7" x14ac:dyDescent="0.3">
      <c r="A526" s="161" t="s">
        <v>1810</v>
      </c>
      <c r="B526" s="176" t="s">
        <v>558</v>
      </c>
      <c r="C526" s="185" t="s">
        <v>1736</v>
      </c>
      <c r="D526" s="236" t="s">
        <v>1736</v>
      </c>
      <c r="E526" s="164"/>
      <c r="F526" s="195" t="str">
        <f>IF($C$544=0,"",IF(C526="[for completion]","",IF(C526="","",C526/$C$544)))</f>
        <v/>
      </c>
      <c r="G526" s="195" t="str">
        <f>IF($D$544=0,"",IF(D526="[for completion]","",IF(D526="","",D526/$D$544)))</f>
        <v/>
      </c>
    </row>
    <row r="527" spans="1:7" x14ac:dyDescent="0.3">
      <c r="A527" s="161" t="s">
        <v>1811</v>
      </c>
      <c r="B527" s="176" t="s">
        <v>558</v>
      </c>
      <c r="C527" s="185" t="s">
        <v>1736</v>
      </c>
      <c r="D527" s="236" t="s">
        <v>1736</v>
      </c>
      <c r="E527" s="164"/>
      <c r="F527" s="195" t="str">
        <f t="shared" ref="F527:F543" si="26">IF($C$544=0,"",IF(C527="[for completion]","",IF(C527="","",C527/$C$544)))</f>
        <v/>
      </c>
      <c r="G527" s="195" t="str">
        <f t="shared" ref="G527:G543" si="27">IF($D$544=0,"",IF(D527="[for completion]","",IF(D527="","",D527/$D$544)))</f>
        <v/>
      </c>
    </row>
    <row r="528" spans="1:7" x14ac:dyDescent="0.3">
      <c r="A528" s="161" t="s">
        <v>1812</v>
      </c>
      <c r="B528" s="176" t="s">
        <v>558</v>
      </c>
      <c r="C528" s="185" t="s">
        <v>1736</v>
      </c>
      <c r="D528" s="236" t="s">
        <v>1736</v>
      </c>
      <c r="E528" s="164"/>
      <c r="F528" s="195" t="str">
        <f t="shared" si="26"/>
        <v/>
      </c>
      <c r="G528" s="195" t="str">
        <f t="shared" si="27"/>
        <v/>
      </c>
    </row>
    <row r="529" spans="1:7" x14ac:dyDescent="0.3">
      <c r="A529" s="161" t="s">
        <v>1813</v>
      </c>
      <c r="B529" s="176" t="s">
        <v>558</v>
      </c>
      <c r="C529" s="185" t="s">
        <v>1736</v>
      </c>
      <c r="D529" s="236" t="s">
        <v>1736</v>
      </c>
      <c r="E529" s="164"/>
      <c r="F529" s="195" t="str">
        <f t="shared" si="26"/>
        <v/>
      </c>
      <c r="G529" s="195" t="str">
        <f t="shared" si="27"/>
        <v/>
      </c>
    </row>
    <row r="530" spans="1:7" x14ac:dyDescent="0.3">
      <c r="A530" s="161" t="s">
        <v>1814</v>
      </c>
      <c r="B530" s="176" t="s">
        <v>558</v>
      </c>
      <c r="C530" s="185" t="s">
        <v>1736</v>
      </c>
      <c r="D530" s="236" t="s">
        <v>1736</v>
      </c>
      <c r="E530" s="164"/>
      <c r="F530" s="195" t="str">
        <f t="shared" si="26"/>
        <v/>
      </c>
      <c r="G530" s="195" t="str">
        <f t="shared" si="27"/>
        <v/>
      </c>
    </row>
    <row r="531" spans="1:7" x14ac:dyDescent="0.3">
      <c r="A531" s="161" t="s">
        <v>1815</v>
      </c>
      <c r="B531" s="176" t="s">
        <v>558</v>
      </c>
      <c r="C531" s="185" t="s">
        <v>1736</v>
      </c>
      <c r="D531" s="236" t="s">
        <v>1736</v>
      </c>
      <c r="E531" s="164"/>
      <c r="F531" s="195" t="str">
        <f t="shared" si="26"/>
        <v/>
      </c>
      <c r="G531" s="195" t="str">
        <f t="shared" si="27"/>
        <v/>
      </c>
    </row>
    <row r="532" spans="1:7" x14ac:dyDescent="0.3">
      <c r="A532" s="161" t="s">
        <v>1816</v>
      </c>
      <c r="B532" s="176" t="s">
        <v>558</v>
      </c>
      <c r="C532" s="185" t="s">
        <v>1736</v>
      </c>
      <c r="D532" s="236" t="s">
        <v>1736</v>
      </c>
      <c r="E532" s="164"/>
      <c r="F532" s="195" t="str">
        <f t="shared" si="26"/>
        <v/>
      </c>
      <c r="G532" s="195" t="str">
        <f t="shared" si="27"/>
        <v/>
      </c>
    </row>
    <row r="533" spans="1:7" x14ac:dyDescent="0.3">
      <c r="A533" s="161" t="s">
        <v>1817</v>
      </c>
      <c r="B533" s="176" t="s">
        <v>558</v>
      </c>
      <c r="C533" s="185" t="s">
        <v>1736</v>
      </c>
      <c r="D533" s="236" t="s">
        <v>1736</v>
      </c>
      <c r="E533" s="164"/>
      <c r="F533" s="195" t="str">
        <f t="shared" si="26"/>
        <v/>
      </c>
      <c r="G533" s="195" t="str">
        <f t="shared" si="27"/>
        <v/>
      </c>
    </row>
    <row r="534" spans="1:7" x14ac:dyDescent="0.3">
      <c r="A534" s="161" t="s">
        <v>1818</v>
      </c>
      <c r="B534" s="176" t="s">
        <v>558</v>
      </c>
      <c r="C534" s="185" t="s">
        <v>1736</v>
      </c>
      <c r="D534" s="236" t="s">
        <v>1736</v>
      </c>
      <c r="E534" s="164"/>
      <c r="F534" s="195" t="str">
        <f t="shared" si="26"/>
        <v/>
      </c>
      <c r="G534" s="195" t="str">
        <f t="shared" si="27"/>
        <v/>
      </c>
    </row>
    <row r="535" spans="1:7" x14ac:dyDescent="0.3">
      <c r="A535" s="161" t="s">
        <v>1819</v>
      </c>
      <c r="B535" s="176" t="s">
        <v>558</v>
      </c>
      <c r="C535" s="185" t="s">
        <v>1736</v>
      </c>
      <c r="D535" s="236" t="s">
        <v>1736</v>
      </c>
      <c r="E535" s="164"/>
      <c r="F535" s="195" t="str">
        <f t="shared" si="26"/>
        <v/>
      </c>
      <c r="G535" s="195" t="str">
        <f t="shared" si="27"/>
        <v/>
      </c>
    </row>
    <row r="536" spans="1:7" x14ac:dyDescent="0.3">
      <c r="A536" s="161" t="s">
        <v>1820</v>
      </c>
      <c r="B536" s="176" t="s">
        <v>558</v>
      </c>
      <c r="C536" s="185" t="s">
        <v>1736</v>
      </c>
      <c r="D536" s="236" t="s">
        <v>1736</v>
      </c>
      <c r="E536" s="164"/>
      <c r="F536" s="195" t="str">
        <f t="shared" si="26"/>
        <v/>
      </c>
      <c r="G536" s="195" t="str">
        <f t="shared" si="27"/>
        <v/>
      </c>
    </row>
    <row r="537" spans="1:7" x14ac:dyDescent="0.3">
      <c r="A537" s="161" t="s">
        <v>1821</v>
      </c>
      <c r="B537" s="176" t="s">
        <v>558</v>
      </c>
      <c r="C537" s="185" t="s">
        <v>1736</v>
      </c>
      <c r="D537" s="236" t="s">
        <v>1736</v>
      </c>
      <c r="E537" s="164"/>
      <c r="F537" s="195" t="str">
        <f t="shared" si="26"/>
        <v/>
      </c>
      <c r="G537" s="195" t="str">
        <f t="shared" si="27"/>
        <v/>
      </c>
    </row>
    <row r="538" spans="1:7" x14ac:dyDescent="0.3">
      <c r="A538" s="161" t="s">
        <v>1822</v>
      </c>
      <c r="B538" s="176" t="s">
        <v>558</v>
      </c>
      <c r="C538" s="185" t="s">
        <v>1736</v>
      </c>
      <c r="D538" s="236" t="s">
        <v>1736</v>
      </c>
      <c r="E538" s="164"/>
      <c r="F538" s="195" t="str">
        <f t="shared" si="26"/>
        <v/>
      </c>
      <c r="G538" s="195" t="str">
        <f t="shared" si="27"/>
        <v/>
      </c>
    </row>
    <row r="539" spans="1:7" x14ac:dyDescent="0.3">
      <c r="A539" s="161" t="s">
        <v>1823</v>
      </c>
      <c r="B539" s="176" t="s">
        <v>558</v>
      </c>
      <c r="C539" s="185" t="s">
        <v>1736</v>
      </c>
      <c r="D539" s="236" t="s">
        <v>1736</v>
      </c>
      <c r="E539" s="164"/>
      <c r="F539" s="195" t="str">
        <f t="shared" si="26"/>
        <v/>
      </c>
      <c r="G539" s="195" t="str">
        <f t="shared" si="27"/>
        <v/>
      </c>
    </row>
    <row r="540" spans="1:7" x14ac:dyDescent="0.3">
      <c r="A540" s="161" t="s">
        <v>1824</v>
      </c>
      <c r="B540" s="176" t="s">
        <v>558</v>
      </c>
      <c r="C540" s="185" t="s">
        <v>1736</v>
      </c>
      <c r="D540" s="236" t="s">
        <v>1736</v>
      </c>
      <c r="E540" s="164"/>
      <c r="F540" s="195" t="str">
        <f t="shared" si="26"/>
        <v/>
      </c>
      <c r="G540" s="195" t="str">
        <f t="shared" si="27"/>
        <v/>
      </c>
    </row>
    <row r="541" spans="1:7" x14ac:dyDescent="0.3">
      <c r="A541" s="161" t="s">
        <v>1825</v>
      </c>
      <c r="B541" s="176" t="s">
        <v>558</v>
      </c>
      <c r="C541" s="185" t="s">
        <v>1736</v>
      </c>
      <c r="D541" s="236" t="s">
        <v>1736</v>
      </c>
      <c r="E541" s="164"/>
      <c r="F541" s="195" t="str">
        <f t="shared" si="26"/>
        <v/>
      </c>
      <c r="G541" s="195" t="str">
        <f t="shared" si="27"/>
        <v/>
      </c>
    </row>
    <row r="542" spans="1:7" x14ac:dyDescent="0.3">
      <c r="A542" s="161" t="s">
        <v>1826</v>
      </c>
      <c r="B542" s="176" t="s">
        <v>558</v>
      </c>
      <c r="C542" s="185" t="s">
        <v>1736</v>
      </c>
      <c r="D542" s="236" t="s">
        <v>1736</v>
      </c>
      <c r="E542" s="164"/>
      <c r="F542" s="195" t="str">
        <f t="shared" si="26"/>
        <v/>
      </c>
      <c r="G542" s="195" t="str">
        <f t="shared" si="27"/>
        <v/>
      </c>
    </row>
    <row r="543" spans="1:7" x14ac:dyDescent="0.3">
      <c r="A543" s="161" t="s">
        <v>1827</v>
      </c>
      <c r="B543" s="176" t="s">
        <v>1562</v>
      </c>
      <c r="C543" s="185" t="s">
        <v>1736</v>
      </c>
      <c r="D543" s="236" t="s">
        <v>1736</v>
      </c>
      <c r="E543" s="164"/>
      <c r="F543" s="195" t="str">
        <f t="shared" si="26"/>
        <v/>
      </c>
      <c r="G543" s="195" t="str">
        <f t="shared" si="27"/>
        <v/>
      </c>
    </row>
    <row r="544" spans="1:7" x14ac:dyDescent="0.3">
      <c r="A544" s="161" t="s">
        <v>1828</v>
      </c>
      <c r="B544" s="176" t="s">
        <v>68</v>
      </c>
      <c r="C544" s="185">
        <f>SUM(C526:C543)</f>
        <v>0</v>
      </c>
      <c r="D544" s="236">
        <f>SUM(D526:D543)</f>
        <v>0</v>
      </c>
      <c r="E544" s="164"/>
      <c r="F544" s="237">
        <f>SUM(F526:F543)</f>
        <v>0</v>
      </c>
      <c r="G544" s="237">
        <f>SUM(G526:G543)</f>
        <v>0</v>
      </c>
    </row>
    <row r="545" spans="1:7" x14ac:dyDescent="0.3">
      <c r="A545" s="161" t="s">
        <v>1829</v>
      </c>
      <c r="B545" s="176"/>
      <c r="E545" s="164"/>
      <c r="F545" s="164"/>
      <c r="G545" s="164"/>
    </row>
    <row r="546" spans="1:7" x14ac:dyDescent="0.3">
      <c r="A546" s="161" t="s">
        <v>1830</v>
      </c>
      <c r="B546" s="176"/>
      <c r="E546" s="164"/>
      <c r="F546" s="164"/>
      <c r="G546" s="164"/>
    </row>
    <row r="547" spans="1:7" x14ac:dyDescent="0.3">
      <c r="A547" s="161" t="s">
        <v>1831</v>
      </c>
      <c r="B547" s="176"/>
      <c r="E547" s="164"/>
      <c r="F547" s="164"/>
      <c r="G547" s="164"/>
    </row>
    <row r="548" spans="1:7" x14ac:dyDescent="0.3">
      <c r="A548" s="210"/>
      <c r="B548" s="210" t="s">
        <v>1832</v>
      </c>
      <c r="C548" s="179" t="s">
        <v>55</v>
      </c>
      <c r="D548" s="179" t="s">
        <v>1808</v>
      </c>
      <c r="E548" s="179"/>
      <c r="F548" s="179" t="s">
        <v>441</v>
      </c>
      <c r="G548" s="179" t="s">
        <v>1809</v>
      </c>
    </row>
    <row r="549" spans="1:7" x14ac:dyDescent="0.3">
      <c r="A549" s="161" t="s">
        <v>1833</v>
      </c>
      <c r="B549" s="176" t="s">
        <v>558</v>
      </c>
      <c r="C549" s="185" t="s">
        <v>1736</v>
      </c>
      <c r="D549" s="236" t="s">
        <v>1736</v>
      </c>
      <c r="E549" s="164"/>
      <c r="F549" s="195" t="str">
        <f>IF($C$567=0,"",IF(C549="[for completion]","",IF(C549="","",C549/$C$567)))</f>
        <v/>
      </c>
      <c r="G549" s="195" t="str">
        <f>IF($D$567=0,"",IF(D549="[for completion]","",IF(D549="","",D549/$D$567)))</f>
        <v/>
      </c>
    </row>
    <row r="550" spans="1:7" x14ac:dyDescent="0.3">
      <c r="A550" s="161" t="s">
        <v>1834</v>
      </c>
      <c r="B550" s="176" t="s">
        <v>558</v>
      </c>
      <c r="C550" s="185" t="s">
        <v>1736</v>
      </c>
      <c r="D550" s="236" t="s">
        <v>1736</v>
      </c>
      <c r="E550" s="164"/>
      <c r="F550" s="195" t="str">
        <f t="shared" ref="F550:F566" si="28">IF($C$567=0,"",IF(C550="[for completion]","",IF(C550="","",C550/$C$567)))</f>
        <v/>
      </c>
      <c r="G550" s="195" t="str">
        <f t="shared" ref="G550:G566" si="29">IF($D$567=0,"",IF(D550="[for completion]","",IF(D550="","",D550/$D$567)))</f>
        <v/>
      </c>
    </row>
    <row r="551" spans="1:7" x14ac:dyDescent="0.3">
      <c r="A551" s="161" t="s">
        <v>1835</v>
      </c>
      <c r="B551" s="176" t="s">
        <v>558</v>
      </c>
      <c r="C551" s="185" t="s">
        <v>1736</v>
      </c>
      <c r="D551" s="236" t="s">
        <v>1736</v>
      </c>
      <c r="E551" s="164"/>
      <c r="F551" s="195" t="str">
        <f t="shared" si="28"/>
        <v/>
      </c>
      <c r="G551" s="195" t="str">
        <f t="shared" si="29"/>
        <v/>
      </c>
    </row>
    <row r="552" spans="1:7" x14ac:dyDescent="0.3">
      <c r="A552" s="161" t="s">
        <v>1836</v>
      </c>
      <c r="B552" s="176" t="s">
        <v>558</v>
      </c>
      <c r="C552" s="185" t="s">
        <v>1736</v>
      </c>
      <c r="D552" s="236" t="s">
        <v>1736</v>
      </c>
      <c r="E552" s="164"/>
      <c r="F552" s="195" t="str">
        <f t="shared" si="28"/>
        <v/>
      </c>
      <c r="G552" s="195" t="str">
        <f t="shared" si="29"/>
        <v/>
      </c>
    </row>
    <row r="553" spans="1:7" x14ac:dyDescent="0.3">
      <c r="A553" s="161" t="s">
        <v>1837</v>
      </c>
      <c r="B553" s="176" t="s">
        <v>558</v>
      </c>
      <c r="C553" s="185" t="s">
        <v>1736</v>
      </c>
      <c r="D553" s="236" t="s">
        <v>1736</v>
      </c>
      <c r="E553" s="164"/>
      <c r="F553" s="195" t="str">
        <f t="shared" si="28"/>
        <v/>
      </c>
      <c r="G553" s="195" t="str">
        <f t="shared" si="29"/>
        <v/>
      </c>
    </row>
    <row r="554" spans="1:7" x14ac:dyDescent="0.3">
      <c r="A554" s="161" t="s">
        <v>1838</v>
      </c>
      <c r="B554" s="176" t="s">
        <v>558</v>
      </c>
      <c r="C554" s="185" t="s">
        <v>1736</v>
      </c>
      <c r="D554" s="236" t="s">
        <v>1736</v>
      </c>
      <c r="E554" s="164"/>
      <c r="F554" s="195" t="str">
        <f t="shared" si="28"/>
        <v/>
      </c>
      <c r="G554" s="195" t="str">
        <f t="shared" si="29"/>
        <v/>
      </c>
    </row>
    <row r="555" spans="1:7" x14ac:dyDescent="0.3">
      <c r="A555" s="161" t="s">
        <v>1839</v>
      </c>
      <c r="B555" s="176" t="s">
        <v>558</v>
      </c>
      <c r="C555" s="185" t="s">
        <v>1736</v>
      </c>
      <c r="D555" s="236" t="s">
        <v>1736</v>
      </c>
      <c r="E555" s="164"/>
      <c r="F555" s="195" t="str">
        <f t="shared" si="28"/>
        <v/>
      </c>
      <c r="G555" s="195" t="str">
        <f t="shared" si="29"/>
        <v/>
      </c>
    </row>
    <row r="556" spans="1:7" x14ac:dyDescent="0.3">
      <c r="A556" s="161" t="s">
        <v>1840</v>
      </c>
      <c r="B556" s="176" t="s">
        <v>558</v>
      </c>
      <c r="C556" s="185" t="s">
        <v>1736</v>
      </c>
      <c r="D556" s="236" t="s">
        <v>1736</v>
      </c>
      <c r="E556" s="164"/>
      <c r="F556" s="195" t="str">
        <f t="shared" si="28"/>
        <v/>
      </c>
      <c r="G556" s="195" t="str">
        <f t="shared" si="29"/>
        <v/>
      </c>
    </row>
    <row r="557" spans="1:7" x14ac:dyDescent="0.3">
      <c r="A557" s="161" t="s">
        <v>1841</v>
      </c>
      <c r="B557" s="176" t="s">
        <v>558</v>
      </c>
      <c r="C557" s="185" t="s">
        <v>1736</v>
      </c>
      <c r="D557" s="236" t="s">
        <v>1736</v>
      </c>
      <c r="E557" s="164"/>
      <c r="F557" s="195" t="str">
        <f t="shared" si="28"/>
        <v/>
      </c>
      <c r="G557" s="195" t="str">
        <f t="shared" si="29"/>
        <v/>
      </c>
    </row>
    <row r="558" spans="1:7" x14ac:dyDescent="0.3">
      <c r="A558" s="161" t="s">
        <v>1842</v>
      </c>
      <c r="B558" s="176" t="s">
        <v>558</v>
      </c>
      <c r="C558" s="185" t="s">
        <v>1736</v>
      </c>
      <c r="D558" s="236" t="s">
        <v>1736</v>
      </c>
      <c r="E558" s="164"/>
      <c r="F558" s="195" t="str">
        <f t="shared" si="28"/>
        <v/>
      </c>
      <c r="G558" s="195" t="str">
        <f t="shared" si="29"/>
        <v/>
      </c>
    </row>
    <row r="559" spans="1:7" x14ac:dyDescent="0.3">
      <c r="A559" s="161" t="s">
        <v>1843</v>
      </c>
      <c r="B559" s="176" t="s">
        <v>558</v>
      </c>
      <c r="C559" s="185" t="s">
        <v>1736</v>
      </c>
      <c r="D559" s="236" t="s">
        <v>1736</v>
      </c>
      <c r="E559" s="164"/>
      <c r="F559" s="195" t="str">
        <f t="shared" si="28"/>
        <v/>
      </c>
      <c r="G559" s="195" t="str">
        <f t="shared" si="29"/>
        <v/>
      </c>
    </row>
    <row r="560" spans="1:7" x14ac:dyDescent="0.3">
      <c r="A560" s="161" t="s">
        <v>1844</v>
      </c>
      <c r="B560" s="176" t="s">
        <v>558</v>
      </c>
      <c r="C560" s="185" t="s">
        <v>1736</v>
      </c>
      <c r="D560" s="236" t="s">
        <v>1736</v>
      </c>
      <c r="E560" s="164"/>
      <c r="F560" s="195" t="str">
        <f t="shared" si="28"/>
        <v/>
      </c>
      <c r="G560" s="195" t="str">
        <f t="shared" si="29"/>
        <v/>
      </c>
    </row>
    <row r="561" spans="1:7" x14ac:dyDescent="0.3">
      <c r="A561" s="161" t="s">
        <v>1845</v>
      </c>
      <c r="B561" s="176" t="s">
        <v>558</v>
      </c>
      <c r="C561" s="185" t="s">
        <v>1736</v>
      </c>
      <c r="D561" s="236" t="s">
        <v>1736</v>
      </c>
      <c r="E561" s="164"/>
      <c r="F561" s="195" t="str">
        <f t="shared" si="28"/>
        <v/>
      </c>
      <c r="G561" s="195" t="str">
        <f t="shared" si="29"/>
        <v/>
      </c>
    </row>
    <row r="562" spans="1:7" x14ac:dyDescent="0.3">
      <c r="A562" s="161" t="s">
        <v>1846</v>
      </c>
      <c r="B562" s="176" t="s">
        <v>558</v>
      </c>
      <c r="C562" s="185" t="s">
        <v>1736</v>
      </c>
      <c r="D562" s="236" t="s">
        <v>1736</v>
      </c>
      <c r="E562" s="164"/>
      <c r="F562" s="195" t="str">
        <f t="shared" si="28"/>
        <v/>
      </c>
      <c r="G562" s="195" t="str">
        <f t="shared" si="29"/>
        <v/>
      </c>
    </row>
    <row r="563" spans="1:7" x14ac:dyDescent="0.3">
      <c r="A563" s="161" t="s">
        <v>1847</v>
      </c>
      <c r="B563" s="176" t="s">
        <v>558</v>
      </c>
      <c r="C563" s="185" t="s">
        <v>1736</v>
      </c>
      <c r="D563" s="236" t="s">
        <v>1736</v>
      </c>
      <c r="E563" s="164"/>
      <c r="F563" s="195" t="str">
        <f t="shared" si="28"/>
        <v/>
      </c>
      <c r="G563" s="195" t="str">
        <f t="shared" si="29"/>
        <v/>
      </c>
    </row>
    <row r="564" spans="1:7" x14ac:dyDescent="0.3">
      <c r="A564" s="161" t="s">
        <v>1848</v>
      </c>
      <c r="B564" s="176" t="s">
        <v>558</v>
      </c>
      <c r="C564" s="185" t="s">
        <v>1736</v>
      </c>
      <c r="D564" s="236" t="s">
        <v>1736</v>
      </c>
      <c r="E564" s="164"/>
      <c r="F564" s="195" t="str">
        <f t="shared" si="28"/>
        <v/>
      </c>
      <c r="G564" s="195" t="str">
        <f t="shared" si="29"/>
        <v/>
      </c>
    </row>
    <row r="565" spans="1:7" x14ac:dyDescent="0.3">
      <c r="A565" s="161" t="s">
        <v>1849</v>
      </c>
      <c r="B565" s="176" t="s">
        <v>558</v>
      </c>
      <c r="C565" s="185" t="s">
        <v>1736</v>
      </c>
      <c r="D565" s="236" t="s">
        <v>1736</v>
      </c>
      <c r="E565" s="164"/>
      <c r="F565" s="195" t="str">
        <f t="shared" si="28"/>
        <v/>
      </c>
      <c r="G565" s="195" t="str">
        <f t="shared" si="29"/>
        <v/>
      </c>
    </row>
    <row r="566" spans="1:7" x14ac:dyDescent="0.3">
      <c r="A566" s="161" t="s">
        <v>1850</v>
      </c>
      <c r="B566" s="176" t="s">
        <v>1562</v>
      </c>
      <c r="C566" s="185" t="s">
        <v>1736</v>
      </c>
      <c r="D566" s="236" t="s">
        <v>1736</v>
      </c>
      <c r="E566" s="164"/>
      <c r="F566" s="195" t="str">
        <f t="shared" si="28"/>
        <v/>
      </c>
      <c r="G566" s="195" t="str">
        <f t="shared" si="29"/>
        <v/>
      </c>
    </row>
    <row r="567" spans="1:7" x14ac:dyDescent="0.3">
      <c r="A567" s="161" t="s">
        <v>1851</v>
      </c>
      <c r="B567" s="176" t="s">
        <v>68</v>
      </c>
      <c r="C567" s="185">
        <f>SUM(C549:C566)</f>
        <v>0</v>
      </c>
      <c r="D567" s="236">
        <f>SUM(D549:D566)</f>
        <v>0</v>
      </c>
      <c r="E567" s="164"/>
      <c r="F567" s="237">
        <f>SUM(F549:F566)</f>
        <v>0</v>
      </c>
      <c r="G567" s="237">
        <f>SUM(G549:G566)</f>
        <v>0</v>
      </c>
    </row>
    <row r="568" spans="1:7" x14ac:dyDescent="0.3">
      <c r="A568" s="161" t="s">
        <v>1852</v>
      </c>
      <c r="B568" s="176"/>
      <c r="E568" s="164"/>
      <c r="F568" s="164"/>
      <c r="G568" s="164"/>
    </row>
    <row r="569" spans="1:7" x14ac:dyDescent="0.3">
      <c r="A569" s="161" t="s">
        <v>1853</v>
      </c>
      <c r="B569" s="176"/>
      <c r="E569" s="164"/>
      <c r="F569" s="164"/>
      <c r="G569" s="164"/>
    </row>
    <row r="570" spans="1:7" x14ac:dyDescent="0.3">
      <c r="A570" s="161" t="s">
        <v>1854</v>
      </c>
      <c r="B570" s="176"/>
      <c r="E570" s="164"/>
      <c r="F570" s="164"/>
      <c r="G570" s="164"/>
    </row>
    <row r="571" spans="1:7" x14ac:dyDescent="0.3">
      <c r="A571" s="210"/>
      <c r="B571" s="210" t="s">
        <v>1855</v>
      </c>
      <c r="C571" s="179" t="s">
        <v>55</v>
      </c>
      <c r="D571" s="179" t="s">
        <v>1808</v>
      </c>
      <c r="E571" s="179"/>
      <c r="F571" s="179" t="s">
        <v>441</v>
      </c>
      <c r="G571" s="179" t="s">
        <v>1809</v>
      </c>
    </row>
    <row r="572" spans="1:7" x14ac:dyDescent="0.3">
      <c r="A572" s="161" t="s">
        <v>1856</v>
      </c>
      <c r="B572" s="176" t="s">
        <v>1592</v>
      </c>
      <c r="C572" s="185" t="s">
        <v>1736</v>
      </c>
      <c r="D572" s="236" t="s">
        <v>1736</v>
      </c>
      <c r="E572" s="164"/>
      <c r="F572" s="195" t="str">
        <f>IF($C$585=0,"",IF(C572="[for completion]","",IF(C572="","",C572/$C$585)))</f>
        <v/>
      </c>
      <c r="G572" s="195" t="str">
        <f>IF($D$585=0,"",IF(D572="[for completion]","",IF(D572="","",D572/$D$585)))</f>
        <v/>
      </c>
    </row>
    <row r="573" spans="1:7" x14ac:dyDescent="0.3">
      <c r="A573" s="161" t="s">
        <v>1857</v>
      </c>
      <c r="B573" s="176" t="s">
        <v>1594</v>
      </c>
      <c r="C573" s="185" t="s">
        <v>1736</v>
      </c>
      <c r="D573" s="236" t="s">
        <v>1736</v>
      </c>
      <c r="E573" s="164"/>
      <c r="F573" s="195" t="str">
        <f>IF($C$585=0,"",IF(C573="[for completion]","",IF(C573="","",C573/$C$585)))</f>
        <v/>
      </c>
      <c r="G573" s="195" t="str">
        <f>IF($D$585=0,"",IF(D573="[for completion]","",IF(D573="","",D573/$D$585)))</f>
        <v/>
      </c>
    </row>
    <row r="574" spans="1:7" x14ac:dyDescent="0.3">
      <c r="A574" s="161" t="s">
        <v>1858</v>
      </c>
      <c r="B574" s="176" t="s">
        <v>1596</v>
      </c>
      <c r="C574" s="185" t="s">
        <v>1736</v>
      </c>
      <c r="D574" s="236" t="s">
        <v>1736</v>
      </c>
      <c r="E574" s="164"/>
      <c r="F574" s="195" t="str">
        <f>IF($C$585=0,"",IF(C574="[for completion]","",IF(C574="","",C574/$C$585)))</f>
        <v/>
      </c>
      <c r="G574" s="195" t="str">
        <f>IF($D$585=0,"",IF(D574="[for completion]","",IF(D574="","",D574/$D$585)))</f>
        <v/>
      </c>
    </row>
    <row r="575" spans="1:7" x14ac:dyDescent="0.3">
      <c r="A575" s="161" t="s">
        <v>1859</v>
      </c>
      <c r="B575" s="176" t="s">
        <v>1598</v>
      </c>
      <c r="C575" s="185" t="s">
        <v>1736</v>
      </c>
      <c r="D575" s="236" t="s">
        <v>1736</v>
      </c>
      <c r="E575" s="164"/>
      <c r="F575" s="195" t="str">
        <f>IF($C$585=0,"",IF(C575="[for completion]","",IF(C575="","",C575/$C$585)))</f>
        <v/>
      </c>
      <c r="G575" s="195" t="str">
        <f>IF($D$585=0,"",IF(D575="[for completion]","",IF(D575="","",D575/$D$585)))</f>
        <v/>
      </c>
    </row>
    <row r="576" spans="1:7" x14ac:dyDescent="0.3">
      <c r="A576" s="161" t="s">
        <v>1860</v>
      </c>
      <c r="B576" s="176" t="s">
        <v>1600</v>
      </c>
      <c r="C576" s="185" t="s">
        <v>1736</v>
      </c>
      <c r="D576" s="236" t="s">
        <v>1736</v>
      </c>
      <c r="E576" s="164"/>
      <c r="F576" s="195" t="str">
        <f>IF($C$585=0,"",IF(C576="[for completion]","",IF(C576="","",C576/$C$585)))</f>
        <v/>
      </c>
      <c r="G576" s="195" t="str">
        <f>IF($D$585=0,"",IF(D576="[for completion]","",IF(D576="","",D576/$D$585)))</f>
        <v/>
      </c>
    </row>
    <row r="577" spans="1:7" x14ac:dyDescent="0.3">
      <c r="A577" s="161" t="s">
        <v>1861</v>
      </c>
      <c r="B577" s="176" t="s">
        <v>1602</v>
      </c>
      <c r="C577" s="185" t="s">
        <v>1736</v>
      </c>
      <c r="D577" s="236" t="s">
        <v>1736</v>
      </c>
      <c r="E577" s="164"/>
      <c r="F577" s="195" t="str">
        <f t="shared" ref="F577:F584" si="30">IF($C$585=0,"",IF(C577="[for completion]","",IF(C577="","",C577/$C$585)))</f>
        <v/>
      </c>
      <c r="G577" s="195" t="str">
        <f t="shared" ref="G577:G584" si="31">IF($D$585=0,"",IF(D577="[for completion]","",IF(D577="","",D577/$D$585)))</f>
        <v/>
      </c>
    </row>
    <row r="578" spans="1:7" x14ac:dyDescent="0.3">
      <c r="A578" s="161" t="s">
        <v>1862</v>
      </c>
      <c r="B578" s="176" t="s">
        <v>1604</v>
      </c>
      <c r="C578" s="185" t="s">
        <v>1736</v>
      </c>
      <c r="D578" s="236" t="s">
        <v>1736</v>
      </c>
      <c r="E578" s="164"/>
      <c r="F578" s="195" t="str">
        <f t="shared" si="30"/>
        <v/>
      </c>
      <c r="G578" s="195" t="str">
        <f t="shared" si="31"/>
        <v/>
      </c>
    </row>
    <row r="579" spans="1:7" x14ac:dyDescent="0.3">
      <c r="A579" s="161" t="s">
        <v>1863</v>
      </c>
      <c r="B579" s="176" t="s">
        <v>1606</v>
      </c>
      <c r="C579" s="185" t="s">
        <v>1736</v>
      </c>
      <c r="D579" s="236" t="s">
        <v>1736</v>
      </c>
      <c r="E579" s="164"/>
      <c r="F579" s="195" t="str">
        <f t="shared" si="30"/>
        <v/>
      </c>
      <c r="G579" s="195" t="str">
        <f t="shared" si="31"/>
        <v/>
      </c>
    </row>
    <row r="580" spans="1:7" x14ac:dyDescent="0.3">
      <c r="A580" s="161" t="s">
        <v>1864</v>
      </c>
      <c r="B580" s="176" t="s">
        <v>1608</v>
      </c>
      <c r="C580" s="185" t="s">
        <v>1736</v>
      </c>
      <c r="D580" s="161" t="s">
        <v>1736</v>
      </c>
      <c r="E580" s="164"/>
      <c r="F580" s="195" t="str">
        <f t="shared" si="30"/>
        <v/>
      </c>
      <c r="G580" s="195" t="str">
        <f t="shared" si="31"/>
        <v/>
      </c>
    </row>
    <row r="581" spans="1:7" x14ac:dyDescent="0.3">
      <c r="A581" s="161" t="s">
        <v>1865</v>
      </c>
      <c r="B581" s="161" t="s">
        <v>1610</v>
      </c>
      <c r="C581" s="185" t="s">
        <v>1736</v>
      </c>
      <c r="D581" s="161" t="s">
        <v>1736</v>
      </c>
      <c r="E581" s="156"/>
      <c r="F581" s="195" t="str">
        <f t="shared" si="30"/>
        <v/>
      </c>
      <c r="G581" s="195" t="str">
        <f t="shared" si="31"/>
        <v/>
      </c>
    </row>
    <row r="582" spans="1:7" x14ac:dyDescent="0.3">
      <c r="A582" s="161" t="s">
        <v>1866</v>
      </c>
      <c r="B582" s="161" t="s">
        <v>1612</v>
      </c>
      <c r="C582" s="185" t="s">
        <v>1736</v>
      </c>
      <c r="D582" s="161" t="s">
        <v>1736</v>
      </c>
      <c r="E582" s="156"/>
      <c r="F582" s="195" t="str">
        <f t="shared" si="30"/>
        <v/>
      </c>
      <c r="G582" s="195" t="str">
        <f t="shared" si="31"/>
        <v/>
      </c>
    </row>
    <row r="583" spans="1:7" x14ac:dyDescent="0.3">
      <c r="A583" s="161" t="s">
        <v>1867</v>
      </c>
      <c r="B583" s="176" t="s">
        <v>1614</v>
      </c>
      <c r="C583" s="185" t="s">
        <v>1736</v>
      </c>
      <c r="D583" s="161" t="s">
        <v>1736</v>
      </c>
      <c r="E583" s="164"/>
      <c r="F583" s="195" t="str">
        <f t="shared" si="30"/>
        <v/>
      </c>
      <c r="G583" s="195" t="str">
        <f t="shared" si="31"/>
        <v/>
      </c>
    </row>
    <row r="584" spans="1:7" x14ac:dyDescent="0.3">
      <c r="A584" s="161" t="s">
        <v>1868</v>
      </c>
      <c r="B584" s="161" t="s">
        <v>1562</v>
      </c>
      <c r="C584" s="185" t="s">
        <v>1736</v>
      </c>
      <c r="D584" s="236" t="s">
        <v>1736</v>
      </c>
      <c r="E584" s="164"/>
      <c r="F584" s="195" t="str">
        <f t="shared" si="30"/>
        <v/>
      </c>
      <c r="G584" s="195" t="str">
        <f t="shared" si="31"/>
        <v/>
      </c>
    </row>
    <row r="585" spans="1:7" x14ac:dyDescent="0.3">
      <c r="A585" s="161" t="s">
        <v>1869</v>
      </c>
      <c r="B585" s="176" t="s">
        <v>68</v>
      </c>
      <c r="C585" s="185">
        <f>SUM(C572:C584)</f>
        <v>0</v>
      </c>
      <c r="D585" s="236">
        <f>SUM(D572:D584)</f>
        <v>0</v>
      </c>
      <c r="E585" s="164"/>
      <c r="F585" s="237">
        <f>SUM(F572:F584)</f>
        <v>0</v>
      </c>
      <c r="G585" s="237">
        <f>SUM(G572:G584)</f>
        <v>0</v>
      </c>
    </row>
    <row r="586" spans="1:7" x14ac:dyDescent="0.3">
      <c r="A586" s="161" t="s">
        <v>1870</v>
      </c>
      <c r="B586" s="176"/>
      <c r="C586" s="185"/>
      <c r="D586" s="236"/>
      <c r="E586" s="164"/>
      <c r="F586" s="195"/>
      <c r="G586" s="195"/>
    </row>
    <row r="587" spans="1:7" x14ac:dyDescent="0.3">
      <c r="A587" s="161" t="s">
        <v>1871</v>
      </c>
      <c r="B587" s="176"/>
      <c r="C587" s="185"/>
      <c r="D587" s="236"/>
      <c r="E587" s="164"/>
      <c r="F587" s="195"/>
      <c r="G587" s="195"/>
    </row>
    <row r="588" spans="1:7" x14ac:dyDescent="0.3">
      <c r="A588" s="161" t="s">
        <v>1872</v>
      </c>
      <c r="B588" s="176"/>
      <c r="C588" s="185"/>
      <c r="D588" s="236"/>
      <c r="E588" s="164"/>
      <c r="F588" s="195"/>
      <c r="G588" s="195"/>
    </row>
    <row r="589" spans="1:7" x14ac:dyDescent="0.3">
      <c r="A589" s="161" t="s">
        <v>1873</v>
      </c>
      <c r="B589" s="176"/>
      <c r="C589" s="185"/>
      <c r="D589" s="236"/>
      <c r="E589" s="164"/>
      <c r="F589" s="195"/>
      <c r="G589" s="195"/>
    </row>
    <row r="590" spans="1:7" x14ac:dyDescent="0.3">
      <c r="A590" s="161" t="s">
        <v>1874</v>
      </c>
      <c r="B590" s="176"/>
      <c r="C590" s="185"/>
      <c r="D590" s="236"/>
      <c r="E590" s="164"/>
      <c r="F590" s="195"/>
      <c r="G590" s="195"/>
    </row>
    <row r="591" spans="1:7" x14ac:dyDescent="0.3">
      <c r="A591" s="161" t="s">
        <v>1875</v>
      </c>
      <c r="B591" s="176"/>
      <c r="C591" s="185"/>
      <c r="D591" s="236"/>
      <c r="E591" s="164"/>
      <c r="F591" s="195" t="str">
        <f>IF($C$585=0,"",IF(C591="[for completion]","",IF(C591="","",C591/$C$585)))</f>
        <v/>
      </c>
      <c r="G591" s="195" t="str">
        <f>IF($D$585=0,"",IF(D591="[for completion]","",IF(D591="","",D591/$D$585)))</f>
        <v/>
      </c>
    </row>
    <row r="592" spans="1:7" x14ac:dyDescent="0.3">
      <c r="A592" s="161" t="s">
        <v>1876</v>
      </c>
      <c r="B592" s="156"/>
      <c r="C592" s="156"/>
      <c r="D592" s="156"/>
      <c r="E592" s="156"/>
      <c r="F592" s="156"/>
      <c r="G592" s="156"/>
    </row>
    <row r="593" spans="1:7" x14ac:dyDescent="0.3">
      <c r="A593" s="161" t="s">
        <v>1877</v>
      </c>
      <c r="B593" s="156"/>
      <c r="C593" s="156"/>
      <c r="D593" s="156"/>
      <c r="E593" s="156"/>
      <c r="F593" s="156"/>
      <c r="G593" s="156"/>
    </row>
    <row r="594" spans="1:7" x14ac:dyDescent="0.3">
      <c r="A594" s="161" t="s">
        <v>1878</v>
      </c>
    </row>
    <row r="595" spans="1:7" x14ac:dyDescent="0.3">
      <c r="A595" s="161" t="s">
        <v>1879</v>
      </c>
    </row>
    <row r="596" spans="1:7" x14ac:dyDescent="0.3">
      <c r="A596" s="210"/>
      <c r="B596" s="210" t="s">
        <v>1880</v>
      </c>
      <c r="C596" s="179" t="s">
        <v>55</v>
      </c>
      <c r="D596" s="179" t="s">
        <v>1542</v>
      </c>
      <c r="E596" s="179"/>
      <c r="F596" s="179" t="s">
        <v>440</v>
      </c>
      <c r="G596" s="179" t="s">
        <v>1809</v>
      </c>
    </row>
    <row r="597" spans="1:7" x14ac:dyDescent="0.3">
      <c r="A597" s="161" t="s">
        <v>1881</v>
      </c>
      <c r="B597" s="176" t="s">
        <v>1646</v>
      </c>
      <c r="C597" s="185" t="s">
        <v>1736</v>
      </c>
      <c r="D597" s="236" t="s">
        <v>1736</v>
      </c>
      <c r="E597" s="164"/>
      <c r="F597" s="195" t="str">
        <f>IF($C$601=0,"",IF(C597="[for completion]","",IF(C597="","",C597/$C$601)))</f>
        <v/>
      </c>
      <c r="G597" s="195" t="str">
        <f>IF($D$601=0,"",IF(D597="[for completion]","",IF(D597="","",D597/$D$601)))</f>
        <v/>
      </c>
    </row>
    <row r="598" spans="1:7" x14ac:dyDescent="0.3">
      <c r="A598" s="161" t="s">
        <v>1882</v>
      </c>
      <c r="B598" s="257" t="s">
        <v>1883</v>
      </c>
      <c r="C598" s="185" t="s">
        <v>1736</v>
      </c>
      <c r="D598" s="236" t="s">
        <v>1736</v>
      </c>
      <c r="E598" s="164"/>
      <c r="F598" s="195" t="str">
        <f>IF($C$601=0,"",IF(C598="[for completion]","",IF(C598="","",C598/$C$601)))</f>
        <v/>
      </c>
      <c r="G598" s="195" t="str">
        <f>IF($D$601=0,"",IF(D598="[for completion]","",IF(D598="","",D598/$D$601)))</f>
        <v/>
      </c>
    </row>
    <row r="599" spans="1:7" x14ac:dyDescent="0.3">
      <c r="A599" s="161" t="s">
        <v>1884</v>
      </c>
      <c r="B599" s="176" t="s">
        <v>1641</v>
      </c>
      <c r="C599" s="185" t="s">
        <v>1736</v>
      </c>
      <c r="D599" s="236" t="s">
        <v>1736</v>
      </c>
      <c r="E599" s="164"/>
      <c r="F599" s="195" t="str">
        <f>IF($C$601=0,"",IF(C599="[for completion]","",IF(C599="","",C599/$C$601)))</f>
        <v/>
      </c>
      <c r="G599" s="195" t="str">
        <f>IF($D$601=0,"",IF(D599="[for completion]","",IF(D599="","",D599/$D$601)))</f>
        <v/>
      </c>
    </row>
    <row r="600" spans="1:7" x14ac:dyDescent="0.3">
      <c r="A600" s="161" t="s">
        <v>1885</v>
      </c>
      <c r="B600" s="161" t="s">
        <v>1562</v>
      </c>
      <c r="C600" s="185" t="s">
        <v>1736</v>
      </c>
      <c r="D600" s="236" t="s">
        <v>1736</v>
      </c>
      <c r="E600" s="164"/>
      <c r="F600" s="195" t="str">
        <f>IF($C$601=0,"",IF(C600="[for completion]","",IF(C600="","",C600/$C$601)))</f>
        <v/>
      </c>
      <c r="G600" s="195" t="str">
        <f>IF($D$601=0,"",IF(D600="[for completion]","",IF(D600="","",D600/$D$601)))</f>
        <v/>
      </c>
    </row>
    <row r="601" spans="1:7" x14ac:dyDescent="0.3">
      <c r="A601" s="161" t="s">
        <v>1886</v>
      </c>
      <c r="B601" s="176" t="s">
        <v>68</v>
      </c>
      <c r="C601" s="185">
        <f>SUM(C597:C600)</f>
        <v>0</v>
      </c>
      <c r="D601" s="236">
        <f>SUM(D597:D600)</f>
        <v>0</v>
      </c>
      <c r="E601" s="164"/>
      <c r="F601" s="237">
        <f>SUM(F597:F600)</f>
        <v>0</v>
      </c>
      <c r="G601" s="237">
        <f>SUM(G597:G600)</f>
        <v>0</v>
      </c>
    </row>
    <row r="603" spans="1:7" x14ac:dyDescent="0.3">
      <c r="A603" s="210"/>
      <c r="B603" s="210" t="s">
        <v>1887</v>
      </c>
      <c r="C603" s="210" t="s">
        <v>1654</v>
      </c>
      <c r="D603" s="210" t="s">
        <v>1888</v>
      </c>
      <c r="E603" s="210"/>
      <c r="F603" s="210" t="s">
        <v>1656</v>
      </c>
      <c r="G603" s="210"/>
    </row>
    <row r="604" spans="1:7" x14ac:dyDescent="0.3">
      <c r="A604" s="161" t="s">
        <v>1889</v>
      </c>
      <c r="B604" s="176" t="s">
        <v>752</v>
      </c>
      <c r="C604" s="260" t="s">
        <v>1736</v>
      </c>
      <c r="D604" s="221" t="s">
        <v>1736</v>
      </c>
      <c r="E604" s="261"/>
      <c r="F604" s="221" t="s">
        <v>1736</v>
      </c>
      <c r="G604" s="195" t="str">
        <f>IF($D$622=0,"",IF(D604="[for completion]","",IF(D604="","",D604/$D$622)))</f>
        <v/>
      </c>
    </row>
    <row r="605" spans="1:7" x14ac:dyDescent="0.3">
      <c r="A605" s="161" t="s">
        <v>1890</v>
      </c>
      <c r="B605" s="176" t="s">
        <v>753</v>
      </c>
      <c r="C605" s="260" t="s">
        <v>1736</v>
      </c>
      <c r="D605" s="221" t="s">
        <v>1736</v>
      </c>
      <c r="E605" s="261"/>
      <c r="F605" s="221" t="s">
        <v>1736</v>
      </c>
      <c r="G605" s="195" t="str">
        <f t="shared" ref="G605:G622" si="32">IF($D$622=0,"",IF(D605="[for completion]","",IF(D605="","",D605/$D$622)))</f>
        <v/>
      </c>
    </row>
    <row r="606" spans="1:7" x14ac:dyDescent="0.3">
      <c r="A606" s="161" t="s">
        <v>1891</v>
      </c>
      <c r="B606" s="176" t="s">
        <v>754</v>
      </c>
      <c r="C606" s="260" t="s">
        <v>1736</v>
      </c>
      <c r="D606" s="221" t="s">
        <v>1736</v>
      </c>
      <c r="E606" s="261"/>
      <c r="F606" s="221" t="s">
        <v>1736</v>
      </c>
      <c r="G606" s="195" t="str">
        <f t="shared" si="32"/>
        <v/>
      </c>
    </row>
    <row r="607" spans="1:7" x14ac:dyDescent="0.3">
      <c r="A607" s="161" t="s">
        <v>1892</v>
      </c>
      <c r="B607" s="176" t="s">
        <v>755</v>
      </c>
      <c r="C607" s="260" t="s">
        <v>1736</v>
      </c>
      <c r="D607" s="221" t="s">
        <v>1736</v>
      </c>
      <c r="E607" s="261"/>
      <c r="F607" s="221" t="s">
        <v>1736</v>
      </c>
      <c r="G607" s="195" t="str">
        <f t="shared" si="32"/>
        <v/>
      </c>
    </row>
    <row r="608" spans="1:7" x14ac:dyDescent="0.3">
      <c r="A608" s="161" t="s">
        <v>1893</v>
      </c>
      <c r="B608" s="176" t="s">
        <v>756</v>
      </c>
      <c r="C608" s="260" t="s">
        <v>1736</v>
      </c>
      <c r="D608" s="221" t="s">
        <v>1736</v>
      </c>
      <c r="E608" s="261"/>
      <c r="F608" s="221" t="s">
        <v>1736</v>
      </c>
      <c r="G608" s="195" t="str">
        <f t="shared" si="32"/>
        <v/>
      </c>
    </row>
    <row r="609" spans="1:7" x14ac:dyDescent="0.3">
      <c r="A609" s="161" t="s">
        <v>1894</v>
      </c>
      <c r="B609" s="176" t="s">
        <v>757</v>
      </c>
      <c r="C609" s="260" t="s">
        <v>1736</v>
      </c>
      <c r="D609" s="221" t="s">
        <v>1736</v>
      </c>
      <c r="E609" s="261"/>
      <c r="F609" s="221" t="s">
        <v>1736</v>
      </c>
      <c r="G609" s="195" t="str">
        <f t="shared" si="32"/>
        <v/>
      </c>
    </row>
    <row r="610" spans="1:7" x14ac:dyDescent="0.3">
      <c r="A610" s="161" t="s">
        <v>1895</v>
      </c>
      <c r="B610" s="176" t="s">
        <v>758</v>
      </c>
      <c r="C610" s="260" t="s">
        <v>1736</v>
      </c>
      <c r="D610" s="221" t="s">
        <v>1736</v>
      </c>
      <c r="E610" s="261"/>
      <c r="F610" s="221" t="s">
        <v>1736</v>
      </c>
      <c r="G610" s="195" t="str">
        <f t="shared" si="32"/>
        <v/>
      </c>
    </row>
    <row r="611" spans="1:7" x14ac:dyDescent="0.3">
      <c r="A611" s="161" t="s">
        <v>1896</v>
      </c>
      <c r="B611" s="176" t="s">
        <v>1784</v>
      </c>
      <c r="C611" s="260" t="s">
        <v>1736</v>
      </c>
      <c r="D611" s="221" t="s">
        <v>1736</v>
      </c>
      <c r="E611" s="261"/>
      <c r="F611" s="221" t="s">
        <v>1736</v>
      </c>
      <c r="G611" s="195" t="str">
        <f t="shared" si="32"/>
        <v/>
      </c>
    </row>
    <row r="612" spans="1:7" x14ac:dyDescent="0.3">
      <c r="A612" s="161" t="s">
        <v>1897</v>
      </c>
      <c r="B612" s="176" t="s">
        <v>1786</v>
      </c>
      <c r="C612" s="260" t="s">
        <v>1736</v>
      </c>
      <c r="D612" s="221" t="s">
        <v>1736</v>
      </c>
      <c r="E612" s="261"/>
      <c r="F612" s="221" t="s">
        <v>1736</v>
      </c>
      <c r="G612" s="195" t="str">
        <f t="shared" si="32"/>
        <v/>
      </c>
    </row>
    <row r="613" spans="1:7" x14ac:dyDescent="0.3">
      <c r="A613" s="161" t="s">
        <v>1898</v>
      </c>
      <c r="B613" s="176" t="s">
        <v>1788</v>
      </c>
      <c r="C613" s="260" t="s">
        <v>1736</v>
      </c>
      <c r="D613" s="221" t="s">
        <v>1736</v>
      </c>
      <c r="E613" s="261"/>
      <c r="F613" s="221" t="s">
        <v>1736</v>
      </c>
      <c r="G613" s="195" t="str">
        <f t="shared" si="32"/>
        <v/>
      </c>
    </row>
    <row r="614" spans="1:7" x14ac:dyDescent="0.3">
      <c r="A614" s="161" t="s">
        <v>1899</v>
      </c>
      <c r="B614" s="176" t="s">
        <v>759</v>
      </c>
      <c r="C614" s="260" t="s">
        <v>1736</v>
      </c>
      <c r="D614" s="221" t="s">
        <v>1736</v>
      </c>
      <c r="E614" s="261"/>
      <c r="F614" s="221" t="s">
        <v>1736</v>
      </c>
      <c r="G614" s="195" t="str">
        <f t="shared" si="32"/>
        <v/>
      </c>
    </row>
    <row r="615" spans="1:7" x14ac:dyDescent="0.3">
      <c r="A615" s="161" t="s">
        <v>1900</v>
      </c>
      <c r="B615" s="176" t="s">
        <v>760</v>
      </c>
      <c r="C615" s="260" t="s">
        <v>1736</v>
      </c>
      <c r="D615" s="221" t="s">
        <v>1736</v>
      </c>
      <c r="E615" s="261"/>
      <c r="F615" s="221" t="s">
        <v>1736</v>
      </c>
      <c r="G615" s="195" t="str">
        <f t="shared" si="32"/>
        <v/>
      </c>
    </row>
    <row r="616" spans="1:7" x14ac:dyDescent="0.3">
      <c r="A616" s="161" t="s">
        <v>1901</v>
      </c>
      <c r="B616" s="176" t="s">
        <v>66</v>
      </c>
      <c r="C616" s="260" t="s">
        <v>1736</v>
      </c>
      <c r="D616" s="221" t="s">
        <v>1736</v>
      </c>
      <c r="E616" s="261"/>
      <c r="F616" s="221" t="s">
        <v>1736</v>
      </c>
      <c r="G616" s="195" t="str">
        <f t="shared" si="32"/>
        <v/>
      </c>
    </row>
    <row r="617" spans="1:7" x14ac:dyDescent="0.3">
      <c r="A617" s="161" t="s">
        <v>1902</v>
      </c>
      <c r="B617" s="176" t="s">
        <v>1562</v>
      </c>
      <c r="C617" s="260" t="s">
        <v>1736</v>
      </c>
      <c r="D617" s="221" t="s">
        <v>1736</v>
      </c>
      <c r="E617" s="261"/>
      <c r="F617" s="221" t="s">
        <v>1736</v>
      </c>
      <c r="G617" s="195" t="str">
        <f t="shared" si="32"/>
        <v/>
      </c>
    </row>
    <row r="618" spans="1:7" x14ac:dyDescent="0.3">
      <c r="A618" s="161" t="s">
        <v>1903</v>
      </c>
      <c r="B618" s="176" t="s">
        <v>68</v>
      </c>
      <c r="C618" s="185">
        <f>SUM(C604:C617)</f>
        <v>0</v>
      </c>
      <c r="D618" s="161">
        <f>SUM(D604:D617)</f>
        <v>0</v>
      </c>
      <c r="E618" s="154"/>
      <c r="F618" s="185"/>
      <c r="G618" s="195" t="str">
        <f t="shared" si="32"/>
        <v/>
      </c>
    </row>
    <row r="619" spans="1:7" x14ac:dyDescent="0.3">
      <c r="A619" s="161" t="s">
        <v>1904</v>
      </c>
      <c r="B619" s="161" t="s">
        <v>1667</v>
      </c>
      <c r="C619" s="156"/>
      <c r="D619" s="156"/>
      <c r="E619" s="156"/>
      <c r="F619" s="221" t="s">
        <v>1736</v>
      </c>
      <c r="G619" s="195" t="str">
        <f t="shared" si="32"/>
        <v/>
      </c>
    </row>
    <row r="620" spans="1:7" x14ac:dyDescent="0.3">
      <c r="A620" s="161" t="s">
        <v>1905</v>
      </c>
      <c r="B620" s="176"/>
      <c r="C620" s="185"/>
      <c r="D620" s="236"/>
      <c r="E620" s="154"/>
      <c r="F620" s="195"/>
      <c r="G620" s="195" t="str">
        <f t="shared" si="32"/>
        <v/>
      </c>
    </row>
    <row r="621" spans="1:7" x14ac:dyDescent="0.3">
      <c r="A621" s="161" t="s">
        <v>1906</v>
      </c>
      <c r="B621" s="176"/>
      <c r="C621" s="185"/>
      <c r="D621" s="236"/>
      <c r="E621" s="154"/>
      <c r="F621" s="195"/>
      <c r="G621" s="195" t="str">
        <f t="shared" si="32"/>
        <v/>
      </c>
    </row>
    <row r="622" spans="1:7" x14ac:dyDescent="0.3">
      <c r="A622" s="161" t="s">
        <v>1907</v>
      </c>
      <c r="B622" s="176"/>
      <c r="C622" s="185"/>
      <c r="D622" s="236"/>
      <c r="E622" s="154"/>
      <c r="F622" s="195"/>
      <c r="G622" s="195"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E1340E2B-FD6D-4988-B420-CA346C6CA748}"/>
    <hyperlink ref="B7" location="'B1. HTT Mortgage Assets'!B166" display="7.A Residential Cover Pool" xr:uid="{FCDEB693-44EE-423A-8669-2AC6883F5429}"/>
    <hyperlink ref="B8" location="'B1. HTT Mortgage Assets'!B267" display="7.B Commercial Cover Pool" xr:uid="{D2773156-9042-41B4-890C-915227AFC83F}"/>
    <hyperlink ref="B149" location="'2. Harmonised Glossary'!A9" display="Breakdown by Interest Rate" xr:uid="{C54473E6-CF5D-4CA6-8067-E99D53AC28F9}"/>
    <hyperlink ref="B11" location="'2. Harmonised Glossary'!A12" display="Property Type Information" xr:uid="{D979FC90-85AC-432E-831A-4FE9548CAB77}"/>
    <hyperlink ref="B215" location="'C. HTT Harmonised Glossary'!B13" display="11. Loan to Value (LTV) Information - UNINDEXED" xr:uid="{9F7AF33C-E153-48DD-B99C-69CD5D848DCB}"/>
    <hyperlink ref="B237" location="'C. HTT Harmonised Glossary'!B16" display="12. Loan to Value (LTV) Information - INDEXED " xr:uid="{C5ECAC67-30D4-4B87-812E-35FC0682722B}"/>
    <hyperlink ref="B179" location="'C. HTT Harmonised Glossary'!B19" display="9. Non-Performing Loans (NPLs)" xr:uid="{36E78A2B-0897-45D9-9779-BB38D14D5E49}"/>
  </hyperlinks>
  <pageMargins left="0.7" right="0.7" top="0.75" bottom="0.75" header="0.3" footer="0.3"/>
  <pageSetup paperSize="9" scale="36" orientation="portrait" r:id="rId1"/>
  <headerFooter>
    <oddFooter>&amp;R&amp;1#&amp;"Calibri"&amp;10&amp;K0078D7Classification : Internal</oddFooter>
  </headerFooter>
  <rowBreaks count="1" manualBreakCount="1">
    <brk id="214" max="16383" man="1"/>
  </rowBreaks>
  <colBreaks count="1" manualBreakCount="1">
    <brk id="7" max="6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AB1B6-AF36-4E9E-ADC4-D3842D2594A1}">
  <sheetPr>
    <tabColor theme="9" tint="-0.249977111117893"/>
  </sheetPr>
  <dimension ref="A1:C403"/>
  <sheetViews>
    <sheetView topLeftCell="C11" zoomScaleNormal="100" workbookViewId="0">
      <selection activeCell="I40" sqref="I40"/>
    </sheetView>
  </sheetViews>
  <sheetFormatPr defaultRowHeight="14.4" x14ac:dyDescent="0.3"/>
  <cols>
    <col min="1" max="1" width="16.33203125" style="156" customWidth="1"/>
    <col min="2" max="2" width="89.88671875" style="161" bestFit="1" customWidth="1"/>
    <col min="3" max="3" width="134.6640625" style="156" customWidth="1"/>
    <col min="4" max="16384" width="8.88671875" style="156"/>
  </cols>
  <sheetData>
    <row r="1" spans="1:3" ht="31.2" x14ac:dyDescent="0.3">
      <c r="A1" s="153" t="s">
        <v>1908</v>
      </c>
      <c r="B1" s="153"/>
      <c r="C1" s="155" t="s">
        <v>1386</v>
      </c>
    </row>
    <row r="2" spans="1:3" ht="13.8" x14ac:dyDescent="0.3">
      <c r="B2" s="154"/>
      <c r="C2" s="154"/>
    </row>
    <row r="3" spans="1:3" ht="13.8" x14ac:dyDescent="0.3">
      <c r="A3" s="262" t="s">
        <v>1909</v>
      </c>
      <c r="B3" s="263"/>
      <c r="C3" s="154"/>
    </row>
    <row r="4" spans="1:3" x14ac:dyDescent="0.3">
      <c r="C4" s="154"/>
    </row>
    <row r="5" spans="1:3" ht="18" x14ac:dyDescent="0.3">
      <c r="A5" s="169" t="s">
        <v>5</v>
      </c>
      <c r="B5" s="169" t="s">
        <v>1910</v>
      </c>
      <c r="C5" s="264" t="s">
        <v>1911</v>
      </c>
    </row>
    <row r="6" spans="1:3" ht="28.8" x14ac:dyDescent="0.3">
      <c r="A6" s="220" t="s">
        <v>1912</v>
      </c>
      <c r="B6" s="172" t="s">
        <v>1913</v>
      </c>
      <c r="C6" s="265" t="s">
        <v>1914</v>
      </c>
    </row>
    <row r="7" spans="1:3" ht="28.8" x14ac:dyDescent="0.3">
      <c r="A7" s="220" t="s">
        <v>1915</v>
      </c>
      <c r="B7" s="172" t="s">
        <v>1916</v>
      </c>
      <c r="C7" s="265" t="s">
        <v>1917</v>
      </c>
    </row>
    <row r="8" spans="1:3" ht="28.8" x14ac:dyDescent="0.3">
      <c r="A8" s="220" t="s">
        <v>1918</v>
      </c>
      <c r="B8" s="172" t="s">
        <v>1919</v>
      </c>
      <c r="C8" s="265" t="s">
        <v>1920</v>
      </c>
    </row>
    <row r="9" spans="1:3" x14ac:dyDescent="0.3">
      <c r="A9" s="220" t="s">
        <v>1921</v>
      </c>
      <c r="B9" s="172" t="s">
        <v>1922</v>
      </c>
      <c r="C9" s="161" t="s">
        <v>1923</v>
      </c>
    </row>
    <row r="10" spans="1:3" ht="28.8" x14ac:dyDescent="0.3">
      <c r="A10" s="220" t="s">
        <v>1924</v>
      </c>
      <c r="B10" s="172" t="s">
        <v>1925</v>
      </c>
      <c r="C10" s="161" t="s">
        <v>1926</v>
      </c>
    </row>
    <row r="11" spans="1:3" ht="43.2" x14ac:dyDescent="0.3">
      <c r="A11" s="220" t="s">
        <v>1927</v>
      </c>
      <c r="B11" s="172" t="s">
        <v>1928</v>
      </c>
      <c r="C11" s="161" t="s">
        <v>1929</v>
      </c>
    </row>
    <row r="12" spans="1:3" x14ac:dyDescent="0.3">
      <c r="A12" s="220" t="s">
        <v>1930</v>
      </c>
      <c r="B12" s="172" t="s">
        <v>1931</v>
      </c>
      <c r="C12" s="161" t="s">
        <v>1932</v>
      </c>
    </row>
    <row r="13" spans="1:3" ht="28.8" x14ac:dyDescent="0.3">
      <c r="A13" s="220" t="s">
        <v>1933</v>
      </c>
      <c r="B13" s="172" t="s">
        <v>1934</v>
      </c>
      <c r="C13" s="161" t="s">
        <v>1935</v>
      </c>
    </row>
    <row r="14" spans="1:3" x14ac:dyDescent="0.3">
      <c r="A14" s="220" t="s">
        <v>1936</v>
      </c>
      <c r="B14" s="172" t="s">
        <v>1937</v>
      </c>
      <c r="C14" s="161" t="s">
        <v>1938</v>
      </c>
    </row>
    <row r="15" spans="1:3" ht="28.8" x14ac:dyDescent="0.3">
      <c r="A15" s="220" t="s">
        <v>1939</v>
      </c>
      <c r="B15" s="172" t="s">
        <v>1940</v>
      </c>
      <c r="C15" s="161" t="s">
        <v>1941</v>
      </c>
    </row>
    <row r="16" spans="1:3" x14ac:dyDescent="0.3">
      <c r="A16" s="220" t="s">
        <v>1942</v>
      </c>
      <c r="B16" s="172" t="s">
        <v>1943</v>
      </c>
      <c r="C16" s="161" t="s">
        <v>1944</v>
      </c>
    </row>
    <row r="17" spans="1:3" ht="28.8" x14ac:dyDescent="0.3">
      <c r="A17" s="220" t="s">
        <v>1945</v>
      </c>
      <c r="B17" s="178" t="s">
        <v>1946</v>
      </c>
      <c r="C17" s="161" t="s">
        <v>1947</v>
      </c>
    </row>
    <row r="18" spans="1:3" ht="28.8" x14ac:dyDescent="0.3">
      <c r="A18" s="220" t="s">
        <v>1948</v>
      </c>
      <c r="B18" s="178" t="s">
        <v>1949</v>
      </c>
      <c r="C18" s="161" t="s">
        <v>1950</v>
      </c>
    </row>
    <row r="19" spans="1:3" x14ac:dyDescent="0.3">
      <c r="A19" s="220" t="s">
        <v>1951</v>
      </c>
      <c r="B19" s="178" t="s">
        <v>1952</v>
      </c>
      <c r="C19" s="161" t="s">
        <v>1953</v>
      </c>
    </row>
    <row r="20" spans="1:3" ht="28.8" x14ac:dyDescent="0.3">
      <c r="A20" s="220" t="s">
        <v>1954</v>
      </c>
      <c r="B20" s="178" t="s">
        <v>1955</v>
      </c>
      <c r="C20" s="221" t="s">
        <v>1956</v>
      </c>
    </row>
    <row r="21" spans="1:3" x14ac:dyDescent="0.3">
      <c r="A21" s="220" t="s">
        <v>1957</v>
      </c>
      <c r="B21" s="178" t="s">
        <v>1958</v>
      </c>
      <c r="C21" s="221" t="s">
        <v>1959</v>
      </c>
    </row>
    <row r="22" spans="1:3" ht="13.8" x14ac:dyDescent="0.3">
      <c r="A22" s="220" t="s">
        <v>1960</v>
      </c>
      <c r="B22" s="156"/>
      <c r="C22" s="266"/>
    </row>
    <row r="23" spans="1:3" x14ac:dyDescent="0.3">
      <c r="A23" s="220" t="s">
        <v>1961</v>
      </c>
      <c r="C23" s="221"/>
    </row>
    <row r="24" spans="1:3" x14ac:dyDescent="0.3">
      <c r="A24" s="220" t="s">
        <v>1962</v>
      </c>
      <c r="B24" s="251"/>
      <c r="C24" s="221"/>
    </row>
    <row r="25" spans="1:3" x14ac:dyDescent="0.3">
      <c r="A25" s="220" t="s">
        <v>1963</v>
      </c>
      <c r="B25" s="251"/>
      <c r="C25" s="221"/>
    </row>
    <row r="26" spans="1:3" x14ac:dyDescent="0.3">
      <c r="A26" s="220" t="s">
        <v>1964</v>
      </c>
      <c r="B26" s="251"/>
      <c r="C26" s="221"/>
    </row>
    <row r="27" spans="1:3" x14ac:dyDescent="0.3">
      <c r="A27" s="220" t="s">
        <v>1965</v>
      </c>
      <c r="B27" s="251"/>
      <c r="C27" s="221"/>
    </row>
    <row r="28" spans="1:3" ht="18" x14ac:dyDescent="0.3">
      <c r="A28" s="169"/>
      <c r="B28" s="169" t="s">
        <v>1966</v>
      </c>
      <c r="C28" s="264" t="s">
        <v>1911</v>
      </c>
    </row>
    <row r="29" spans="1:3" x14ac:dyDescent="0.3">
      <c r="A29" s="220" t="s">
        <v>1967</v>
      </c>
      <c r="B29" s="172" t="s">
        <v>1968</v>
      </c>
      <c r="C29" s="221" t="s">
        <v>1736</v>
      </c>
    </row>
    <row r="30" spans="1:3" x14ac:dyDescent="0.3">
      <c r="A30" s="220" t="s">
        <v>1969</v>
      </c>
      <c r="B30" s="172" t="s">
        <v>1970</v>
      </c>
      <c r="C30" s="221" t="s">
        <v>1736</v>
      </c>
    </row>
    <row r="31" spans="1:3" x14ac:dyDescent="0.3">
      <c r="A31" s="220" t="s">
        <v>1971</v>
      </c>
      <c r="B31" s="172" t="s">
        <v>1972</v>
      </c>
      <c r="C31" s="221" t="s">
        <v>1736</v>
      </c>
    </row>
    <row r="32" spans="1:3" x14ac:dyDescent="0.3">
      <c r="A32" s="220" t="s">
        <v>1973</v>
      </c>
      <c r="B32" s="267"/>
      <c r="C32" s="221"/>
    </row>
    <row r="33" spans="1:3" x14ac:dyDescent="0.3">
      <c r="A33" s="220" t="s">
        <v>1974</v>
      </c>
      <c r="B33" s="267"/>
      <c r="C33" s="221"/>
    </row>
    <row r="34" spans="1:3" x14ac:dyDescent="0.3">
      <c r="A34" s="220" t="s">
        <v>1975</v>
      </c>
      <c r="B34" s="267"/>
      <c r="C34" s="221"/>
    </row>
    <row r="35" spans="1:3" x14ac:dyDescent="0.3">
      <c r="A35" s="220" t="s">
        <v>1976</v>
      </c>
      <c r="B35" s="267"/>
      <c r="C35" s="221"/>
    </row>
    <row r="36" spans="1:3" x14ac:dyDescent="0.3">
      <c r="A36" s="220" t="s">
        <v>1977</v>
      </c>
      <c r="B36" s="267"/>
      <c r="C36" s="221"/>
    </row>
    <row r="37" spans="1:3" x14ac:dyDescent="0.3">
      <c r="A37" s="220" t="s">
        <v>1978</v>
      </c>
      <c r="B37" s="267"/>
      <c r="C37" s="221"/>
    </row>
    <row r="38" spans="1:3" x14ac:dyDescent="0.3">
      <c r="A38" s="220" t="s">
        <v>1979</v>
      </c>
      <c r="B38" s="267"/>
      <c r="C38" s="221"/>
    </row>
    <row r="39" spans="1:3" x14ac:dyDescent="0.3">
      <c r="A39" s="220" t="s">
        <v>1980</v>
      </c>
      <c r="B39" s="267"/>
      <c r="C39" s="221"/>
    </row>
    <row r="40" spans="1:3" x14ac:dyDescent="0.3">
      <c r="A40" s="220" t="s">
        <v>1981</v>
      </c>
      <c r="B40" s="267"/>
      <c r="C40" s="221"/>
    </row>
    <row r="41" spans="1:3" x14ac:dyDescent="0.3">
      <c r="A41" s="220" t="s">
        <v>1982</v>
      </c>
      <c r="B41" s="267"/>
      <c r="C41" s="221"/>
    </row>
    <row r="42" spans="1:3" x14ac:dyDescent="0.3">
      <c r="A42" s="220" t="s">
        <v>1983</v>
      </c>
      <c r="B42" s="267"/>
      <c r="C42" s="221"/>
    </row>
    <row r="43" spans="1:3" x14ac:dyDescent="0.3">
      <c r="A43" s="220" t="s">
        <v>1984</v>
      </c>
      <c r="B43" s="267"/>
      <c r="C43" s="221"/>
    </row>
    <row r="44" spans="1:3" ht="18" x14ac:dyDescent="0.3">
      <c r="A44" s="169"/>
      <c r="B44" s="169" t="s">
        <v>1985</v>
      </c>
      <c r="C44" s="264" t="s">
        <v>1986</v>
      </c>
    </row>
    <row r="45" spans="1:3" x14ac:dyDescent="0.3">
      <c r="A45" s="220" t="s">
        <v>1987</v>
      </c>
      <c r="B45" s="178" t="s">
        <v>1988</v>
      </c>
      <c r="C45" s="161" t="s">
        <v>50</v>
      </c>
    </row>
    <row r="46" spans="1:3" x14ac:dyDescent="0.3">
      <c r="A46" s="220" t="s">
        <v>1989</v>
      </c>
      <c r="B46" s="178" t="s">
        <v>1990</v>
      </c>
      <c r="C46" s="161" t="s">
        <v>1991</v>
      </c>
    </row>
    <row r="47" spans="1:3" x14ac:dyDescent="0.3">
      <c r="A47" s="220" t="s">
        <v>1992</v>
      </c>
      <c r="B47" s="178" t="s">
        <v>1993</v>
      </c>
      <c r="C47" s="161" t="s">
        <v>1994</v>
      </c>
    </row>
    <row r="48" spans="1:3" x14ac:dyDescent="0.3">
      <c r="A48" s="220" t="s">
        <v>1995</v>
      </c>
      <c r="B48" s="268"/>
      <c r="C48" s="221"/>
    </row>
    <row r="49" spans="1:3" x14ac:dyDescent="0.3">
      <c r="A49" s="220" t="s">
        <v>1996</v>
      </c>
      <c r="B49" s="268"/>
      <c r="C49" s="221"/>
    </row>
    <row r="50" spans="1:3" x14ac:dyDescent="0.3">
      <c r="A50" s="220" t="s">
        <v>1997</v>
      </c>
      <c r="B50" s="269"/>
      <c r="C50" s="221"/>
    </row>
    <row r="51" spans="1:3" ht="18" x14ac:dyDescent="0.3">
      <c r="A51" s="169"/>
      <c r="B51" s="169" t="s">
        <v>1998</v>
      </c>
      <c r="C51" s="264" t="s">
        <v>1911</v>
      </c>
    </row>
    <row r="52" spans="1:3" x14ac:dyDescent="0.3">
      <c r="A52" s="220" t="s">
        <v>1999</v>
      </c>
      <c r="B52" s="172" t="s">
        <v>2000</v>
      </c>
      <c r="C52" s="161" t="s">
        <v>1736</v>
      </c>
    </row>
    <row r="53" spans="1:3" x14ac:dyDescent="0.3">
      <c r="A53" s="220" t="s">
        <v>2001</v>
      </c>
      <c r="B53" s="268"/>
      <c r="C53" s="266"/>
    </row>
    <row r="54" spans="1:3" x14ac:dyDescent="0.3">
      <c r="A54" s="220" t="s">
        <v>2002</v>
      </c>
      <c r="B54" s="268"/>
      <c r="C54" s="266"/>
    </row>
    <row r="55" spans="1:3" x14ac:dyDescent="0.3">
      <c r="A55" s="220" t="s">
        <v>2003</v>
      </c>
      <c r="B55" s="268"/>
      <c r="C55" s="266"/>
    </row>
    <row r="56" spans="1:3" x14ac:dyDescent="0.3">
      <c r="A56" s="220" t="s">
        <v>2004</v>
      </c>
      <c r="B56" s="268"/>
      <c r="C56" s="266"/>
    </row>
    <row r="57" spans="1:3" x14ac:dyDescent="0.3">
      <c r="A57" s="220" t="s">
        <v>2005</v>
      </c>
      <c r="B57" s="268"/>
      <c r="C57" s="266"/>
    </row>
    <row r="58" spans="1:3" x14ac:dyDescent="0.3">
      <c r="B58" s="176"/>
    </row>
    <row r="59" spans="1:3" x14ac:dyDescent="0.3">
      <c r="B59" s="176"/>
    </row>
    <row r="60" spans="1:3" x14ac:dyDescent="0.3">
      <c r="B60" s="176"/>
    </row>
    <row r="61" spans="1:3" x14ac:dyDescent="0.3">
      <c r="B61" s="176"/>
    </row>
    <row r="62" spans="1:3" x14ac:dyDescent="0.3">
      <c r="B62" s="176"/>
    </row>
    <row r="63" spans="1:3" x14ac:dyDescent="0.3">
      <c r="B63" s="176"/>
    </row>
    <row r="64" spans="1:3" x14ac:dyDescent="0.3">
      <c r="B64" s="176"/>
    </row>
    <row r="65" spans="2:2" x14ac:dyDescent="0.3">
      <c r="B65" s="176"/>
    </row>
    <row r="66" spans="2:2" x14ac:dyDescent="0.3">
      <c r="B66" s="176"/>
    </row>
    <row r="67" spans="2:2" x14ac:dyDescent="0.3">
      <c r="B67" s="176"/>
    </row>
    <row r="68" spans="2:2" x14ac:dyDescent="0.3">
      <c r="B68" s="176"/>
    </row>
    <row r="69" spans="2:2" x14ac:dyDescent="0.3">
      <c r="B69" s="176"/>
    </row>
    <row r="70" spans="2:2" x14ac:dyDescent="0.3">
      <c r="B70" s="176"/>
    </row>
    <row r="71" spans="2:2" x14ac:dyDescent="0.3">
      <c r="B71" s="176"/>
    </row>
    <row r="72" spans="2:2" x14ac:dyDescent="0.3">
      <c r="B72" s="176"/>
    </row>
    <row r="73" spans="2:2" x14ac:dyDescent="0.3">
      <c r="B73" s="176"/>
    </row>
    <row r="74" spans="2:2" x14ac:dyDescent="0.3">
      <c r="B74" s="176"/>
    </row>
    <row r="75" spans="2:2" x14ac:dyDescent="0.3">
      <c r="B75" s="176"/>
    </row>
    <row r="76" spans="2:2" x14ac:dyDescent="0.3">
      <c r="B76" s="176"/>
    </row>
    <row r="77" spans="2:2" x14ac:dyDescent="0.3">
      <c r="B77" s="176"/>
    </row>
    <row r="78" spans="2:2" x14ac:dyDescent="0.3">
      <c r="B78" s="176"/>
    </row>
    <row r="79" spans="2:2" x14ac:dyDescent="0.3">
      <c r="B79" s="176"/>
    </row>
    <row r="80" spans="2:2" x14ac:dyDescent="0.3">
      <c r="B80" s="176"/>
    </row>
    <row r="81" spans="2:2" x14ac:dyDescent="0.3">
      <c r="B81" s="176"/>
    </row>
    <row r="82" spans="2:2" x14ac:dyDescent="0.3">
      <c r="B82" s="176"/>
    </row>
    <row r="83" spans="2:2" x14ac:dyDescent="0.3">
      <c r="B83" s="176"/>
    </row>
    <row r="84" spans="2:2" x14ac:dyDescent="0.3">
      <c r="B84" s="176"/>
    </row>
    <row r="85" spans="2:2" x14ac:dyDescent="0.3">
      <c r="B85" s="176"/>
    </row>
    <row r="86" spans="2:2" x14ac:dyDescent="0.3">
      <c r="B86" s="176"/>
    </row>
    <row r="87" spans="2:2" x14ac:dyDescent="0.3">
      <c r="B87" s="176"/>
    </row>
    <row r="88" spans="2:2" x14ac:dyDescent="0.3">
      <c r="B88" s="176"/>
    </row>
    <row r="89" spans="2:2" x14ac:dyDescent="0.3">
      <c r="B89" s="176"/>
    </row>
    <row r="90" spans="2:2" x14ac:dyDescent="0.3">
      <c r="B90" s="176"/>
    </row>
    <row r="91" spans="2:2" x14ac:dyDescent="0.3">
      <c r="B91" s="176"/>
    </row>
    <row r="92" spans="2:2" x14ac:dyDescent="0.3">
      <c r="B92" s="176"/>
    </row>
    <row r="93" spans="2:2" x14ac:dyDescent="0.3">
      <c r="B93" s="176"/>
    </row>
    <row r="94" spans="2:2" x14ac:dyDescent="0.3">
      <c r="B94" s="176"/>
    </row>
    <row r="95" spans="2:2" x14ac:dyDescent="0.3">
      <c r="B95" s="176"/>
    </row>
    <row r="96" spans="2:2" x14ac:dyDescent="0.3">
      <c r="B96" s="176"/>
    </row>
    <row r="97" spans="2:2" x14ac:dyDescent="0.3">
      <c r="B97" s="176"/>
    </row>
    <row r="98" spans="2:2" x14ac:dyDescent="0.3">
      <c r="B98" s="176"/>
    </row>
    <row r="99" spans="2:2" x14ac:dyDescent="0.3">
      <c r="B99" s="176"/>
    </row>
    <row r="100" spans="2:2" x14ac:dyDescent="0.3">
      <c r="B100" s="176"/>
    </row>
    <row r="101" spans="2:2" x14ac:dyDescent="0.3">
      <c r="B101" s="176"/>
    </row>
    <row r="102" spans="2:2" x14ac:dyDescent="0.3">
      <c r="B102" s="176"/>
    </row>
    <row r="103" spans="2:2" ht="13.8" x14ac:dyDescent="0.3">
      <c r="B103" s="154"/>
    </row>
    <row r="104" spans="2:2" ht="13.8" x14ac:dyDescent="0.3">
      <c r="B104" s="154"/>
    </row>
    <row r="105" spans="2:2" ht="13.8" x14ac:dyDescent="0.3">
      <c r="B105" s="154"/>
    </row>
    <row r="106" spans="2:2" ht="13.8" x14ac:dyDescent="0.3">
      <c r="B106" s="154"/>
    </row>
    <row r="107" spans="2:2" ht="13.8" x14ac:dyDescent="0.3">
      <c r="B107" s="154"/>
    </row>
    <row r="108" spans="2:2" ht="13.8" x14ac:dyDescent="0.3">
      <c r="B108" s="154"/>
    </row>
    <row r="109" spans="2:2" ht="13.8" x14ac:dyDescent="0.3">
      <c r="B109" s="154"/>
    </row>
    <row r="110" spans="2:2" ht="13.8" x14ac:dyDescent="0.3">
      <c r="B110" s="154"/>
    </row>
    <row r="111" spans="2:2" ht="13.8" x14ac:dyDescent="0.3">
      <c r="B111" s="154"/>
    </row>
    <row r="112" spans="2:2" ht="13.8" x14ac:dyDescent="0.3">
      <c r="B112" s="154"/>
    </row>
    <row r="113" spans="2:2" x14ac:dyDescent="0.3">
      <c r="B113" s="176"/>
    </row>
    <row r="114" spans="2:2" x14ac:dyDescent="0.3">
      <c r="B114" s="176"/>
    </row>
    <row r="115" spans="2:2" x14ac:dyDescent="0.3">
      <c r="B115" s="176"/>
    </row>
    <row r="116" spans="2:2" x14ac:dyDescent="0.3">
      <c r="B116" s="176"/>
    </row>
    <row r="117" spans="2:2" x14ac:dyDescent="0.3">
      <c r="B117" s="176"/>
    </row>
    <row r="118" spans="2:2" x14ac:dyDescent="0.3">
      <c r="B118" s="176"/>
    </row>
    <row r="119" spans="2:2" x14ac:dyDescent="0.3">
      <c r="B119" s="176"/>
    </row>
    <row r="120" spans="2:2" x14ac:dyDescent="0.3">
      <c r="B120" s="176"/>
    </row>
    <row r="121" spans="2:2" ht="13.8" x14ac:dyDescent="0.3">
      <c r="B121" s="203"/>
    </row>
    <row r="122" spans="2:2" x14ac:dyDescent="0.3">
      <c r="B122" s="176"/>
    </row>
    <row r="123" spans="2:2" x14ac:dyDescent="0.3">
      <c r="B123" s="176"/>
    </row>
    <row r="124" spans="2:2" x14ac:dyDescent="0.3">
      <c r="B124" s="176"/>
    </row>
    <row r="125" spans="2:2" x14ac:dyDescent="0.3">
      <c r="B125" s="176"/>
    </row>
    <row r="126" spans="2:2" x14ac:dyDescent="0.3">
      <c r="B126" s="176"/>
    </row>
    <row r="127" spans="2:2" x14ac:dyDescent="0.3">
      <c r="B127" s="176"/>
    </row>
    <row r="128" spans="2:2" x14ac:dyDescent="0.3">
      <c r="B128" s="176"/>
    </row>
    <row r="129" spans="2:2" x14ac:dyDescent="0.3">
      <c r="B129" s="176"/>
    </row>
    <row r="130" spans="2:2" x14ac:dyDescent="0.3">
      <c r="B130" s="176"/>
    </row>
    <row r="131" spans="2:2" x14ac:dyDescent="0.3">
      <c r="B131" s="176"/>
    </row>
    <row r="132" spans="2:2" x14ac:dyDescent="0.3">
      <c r="B132" s="176"/>
    </row>
    <row r="133" spans="2:2" x14ac:dyDescent="0.3">
      <c r="B133" s="176"/>
    </row>
    <row r="134" spans="2:2" x14ac:dyDescent="0.3">
      <c r="B134" s="176"/>
    </row>
    <row r="135" spans="2:2" x14ac:dyDescent="0.3">
      <c r="B135" s="176"/>
    </row>
    <row r="136" spans="2:2" x14ac:dyDescent="0.3">
      <c r="B136" s="176"/>
    </row>
    <row r="137" spans="2:2" x14ac:dyDescent="0.3">
      <c r="B137" s="176"/>
    </row>
    <row r="138" spans="2:2" x14ac:dyDescent="0.3">
      <c r="B138" s="176"/>
    </row>
    <row r="140" spans="2:2" x14ac:dyDescent="0.3">
      <c r="B140" s="176"/>
    </row>
    <row r="141" spans="2:2" x14ac:dyDescent="0.3">
      <c r="B141" s="176"/>
    </row>
    <row r="142" spans="2:2" x14ac:dyDescent="0.3">
      <c r="B142" s="176"/>
    </row>
    <row r="147" spans="2:2" x14ac:dyDescent="0.3">
      <c r="B147" s="164"/>
    </row>
    <row r="148" spans="2:2" x14ac:dyDescent="0.3">
      <c r="B148" s="270"/>
    </row>
    <row r="154" spans="2:2" x14ac:dyDescent="0.3">
      <c r="B154" s="178"/>
    </row>
    <row r="155" spans="2:2" x14ac:dyDescent="0.3">
      <c r="B155" s="176"/>
    </row>
    <row r="157" spans="2:2" x14ac:dyDescent="0.3">
      <c r="B157" s="176"/>
    </row>
    <row r="158" spans="2:2" x14ac:dyDescent="0.3">
      <c r="B158" s="176"/>
    </row>
    <row r="159" spans="2:2" x14ac:dyDescent="0.3">
      <c r="B159" s="176"/>
    </row>
    <row r="160" spans="2:2" x14ac:dyDescent="0.3">
      <c r="B160" s="176"/>
    </row>
    <row r="161" spans="2:2" x14ac:dyDescent="0.3">
      <c r="B161" s="176"/>
    </row>
    <row r="162" spans="2:2" x14ac:dyDescent="0.3">
      <c r="B162" s="176"/>
    </row>
    <row r="163" spans="2:2" x14ac:dyDescent="0.3">
      <c r="B163" s="176"/>
    </row>
    <row r="164" spans="2:2" x14ac:dyDescent="0.3">
      <c r="B164" s="176"/>
    </row>
    <row r="165" spans="2:2" x14ac:dyDescent="0.3">
      <c r="B165" s="176"/>
    </row>
    <row r="166" spans="2:2" x14ac:dyDescent="0.3">
      <c r="B166" s="176"/>
    </row>
    <row r="167" spans="2:2" x14ac:dyDescent="0.3">
      <c r="B167" s="176"/>
    </row>
    <row r="168" spans="2:2" x14ac:dyDescent="0.3">
      <c r="B168" s="176"/>
    </row>
    <row r="265" spans="2:2" x14ac:dyDescent="0.3">
      <c r="B265" s="172"/>
    </row>
    <row r="266" spans="2:2" x14ac:dyDescent="0.3">
      <c r="B266" s="176"/>
    </row>
    <row r="267" spans="2:2" x14ac:dyDescent="0.3">
      <c r="B267" s="176"/>
    </row>
    <row r="270" spans="2:2" x14ac:dyDescent="0.3">
      <c r="B270" s="176"/>
    </row>
    <row r="286" spans="2:2" x14ac:dyDescent="0.3">
      <c r="B286" s="172"/>
    </row>
    <row r="316" spans="2:2" x14ac:dyDescent="0.3">
      <c r="B316" s="164"/>
    </row>
    <row r="317" spans="2:2" x14ac:dyDescent="0.3">
      <c r="B317" s="176"/>
    </row>
    <row r="319" spans="2:2" x14ac:dyDescent="0.3">
      <c r="B319" s="176"/>
    </row>
    <row r="320" spans="2:2" x14ac:dyDescent="0.3">
      <c r="B320" s="176"/>
    </row>
    <row r="321" spans="2:2" x14ac:dyDescent="0.3">
      <c r="B321" s="176"/>
    </row>
    <row r="322" spans="2:2" x14ac:dyDescent="0.3">
      <c r="B322" s="176"/>
    </row>
    <row r="323" spans="2:2" x14ac:dyDescent="0.3">
      <c r="B323" s="176"/>
    </row>
    <row r="324" spans="2:2" x14ac:dyDescent="0.3">
      <c r="B324" s="176"/>
    </row>
    <row r="325" spans="2:2" x14ac:dyDescent="0.3">
      <c r="B325" s="176"/>
    </row>
    <row r="326" spans="2:2" x14ac:dyDescent="0.3">
      <c r="B326" s="176"/>
    </row>
    <row r="327" spans="2:2" x14ac:dyDescent="0.3">
      <c r="B327" s="176"/>
    </row>
    <row r="328" spans="2:2" x14ac:dyDescent="0.3">
      <c r="B328" s="176"/>
    </row>
    <row r="329" spans="2:2" x14ac:dyDescent="0.3">
      <c r="B329" s="176"/>
    </row>
    <row r="330" spans="2:2" x14ac:dyDescent="0.3">
      <c r="B330" s="176"/>
    </row>
    <row r="342" spans="2:2" x14ac:dyDescent="0.3">
      <c r="B342" s="176"/>
    </row>
    <row r="343" spans="2:2" x14ac:dyDescent="0.3">
      <c r="B343" s="176"/>
    </row>
    <row r="344" spans="2:2" x14ac:dyDescent="0.3">
      <c r="B344" s="176"/>
    </row>
    <row r="345" spans="2:2" x14ac:dyDescent="0.3">
      <c r="B345" s="176"/>
    </row>
    <row r="346" spans="2:2" x14ac:dyDescent="0.3">
      <c r="B346" s="176"/>
    </row>
    <row r="347" spans="2:2" x14ac:dyDescent="0.3">
      <c r="B347" s="176"/>
    </row>
    <row r="348" spans="2:2" x14ac:dyDescent="0.3">
      <c r="B348" s="176"/>
    </row>
    <row r="349" spans="2:2" x14ac:dyDescent="0.3">
      <c r="B349" s="176"/>
    </row>
    <row r="350" spans="2:2" x14ac:dyDescent="0.3">
      <c r="B350" s="176"/>
    </row>
    <row r="352" spans="2:2" x14ac:dyDescent="0.3">
      <c r="B352" s="176"/>
    </row>
    <row r="353" spans="2:2" x14ac:dyDescent="0.3">
      <c r="B353" s="176"/>
    </row>
    <row r="354" spans="2:2" x14ac:dyDescent="0.3">
      <c r="B354" s="176"/>
    </row>
    <row r="355" spans="2:2" x14ac:dyDescent="0.3">
      <c r="B355" s="176"/>
    </row>
    <row r="356" spans="2:2" x14ac:dyDescent="0.3">
      <c r="B356" s="176"/>
    </row>
    <row r="358" spans="2:2" x14ac:dyDescent="0.3">
      <c r="B358" s="176"/>
    </row>
    <row r="361" spans="2:2" x14ac:dyDescent="0.3">
      <c r="B361" s="176"/>
    </row>
    <row r="364" spans="2:2" x14ac:dyDescent="0.3">
      <c r="B364" s="176"/>
    </row>
    <row r="365" spans="2:2" x14ac:dyDescent="0.3">
      <c r="B365" s="176"/>
    </row>
    <row r="366" spans="2:2" x14ac:dyDescent="0.3">
      <c r="B366" s="176"/>
    </row>
    <row r="367" spans="2:2" x14ac:dyDescent="0.3">
      <c r="B367" s="176"/>
    </row>
    <row r="368" spans="2:2" x14ac:dyDescent="0.3">
      <c r="B368" s="176"/>
    </row>
    <row r="369" spans="2:2" x14ac:dyDescent="0.3">
      <c r="B369" s="176"/>
    </row>
    <row r="370" spans="2:2" x14ac:dyDescent="0.3">
      <c r="B370" s="176"/>
    </row>
    <row r="371" spans="2:2" x14ac:dyDescent="0.3">
      <c r="B371" s="176"/>
    </row>
    <row r="372" spans="2:2" x14ac:dyDescent="0.3">
      <c r="B372" s="176"/>
    </row>
    <row r="373" spans="2:2" x14ac:dyDescent="0.3">
      <c r="B373" s="176"/>
    </row>
    <row r="374" spans="2:2" x14ac:dyDescent="0.3">
      <c r="B374" s="176"/>
    </row>
    <row r="375" spans="2:2" x14ac:dyDescent="0.3">
      <c r="B375" s="176"/>
    </row>
    <row r="376" spans="2:2" x14ac:dyDescent="0.3">
      <c r="B376" s="176"/>
    </row>
    <row r="377" spans="2:2" x14ac:dyDescent="0.3">
      <c r="B377" s="176"/>
    </row>
    <row r="378" spans="2:2" x14ac:dyDescent="0.3">
      <c r="B378" s="176"/>
    </row>
    <row r="379" spans="2:2" x14ac:dyDescent="0.3">
      <c r="B379" s="176"/>
    </row>
    <row r="380" spans="2:2" x14ac:dyDescent="0.3">
      <c r="B380" s="176"/>
    </row>
    <row r="381" spans="2:2" x14ac:dyDescent="0.3">
      <c r="B381" s="176"/>
    </row>
    <row r="382" spans="2:2" x14ac:dyDescent="0.3">
      <c r="B382" s="176"/>
    </row>
    <row r="386" spans="2:2" x14ac:dyDescent="0.3">
      <c r="B386" s="164"/>
    </row>
    <row r="403" spans="2:2" x14ac:dyDescent="0.3">
      <c r="B403" s="271"/>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7"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O6" sqref="O6"/>
    </sheetView>
  </sheetViews>
  <sheetFormatPr defaultRowHeight="14.4"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75"/>
    </row>
    <row r="3" spans="2:12" s="1" customFormat="1" ht="18.3" customHeight="1" x14ac:dyDescent="0.15">
      <c r="B3" s="75"/>
      <c r="D3" s="81" t="s">
        <v>887</v>
      </c>
      <c r="E3" s="81"/>
      <c r="F3" s="81"/>
      <c r="G3" s="81"/>
      <c r="H3" s="81"/>
      <c r="I3" s="81"/>
      <c r="J3" s="81"/>
      <c r="K3" s="81"/>
      <c r="L3" s="81"/>
    </row>
    <row r="4" spans="2:12" s="1" customFormat="1" ht="8.85" customHeight="1" x14ac:dyDescent="0.15">
      <c r="B4" s="75"/>
    </row>
    <row r="5" spans="2:12" s="1" customFormat="1" ht="3" customHeight="1" x14ac:dyDescent="0.15"/>
    <row r="6" spans="2:12" s="1" customFormat="1" ht="26.4" customHeight="1" x14ac:dyDescent="0.15">
      <c r="B6" s="77" t="s">
        <v>888</v>
      </c>
      <c r="C6" s="77"/>
      <c r="D6" s="77"/>
      <c r="E6" s="77"/>
      <c r="F6" s="77"/>
      <c r="G6" s="77"/>
      <c r="H6" s="77"/>
      <c r="I6" s="77"/>
      <c r="J6" s="77"/>
      <c r="K6" s="77"/>
    </row>
    <row r="7" spans="2:12" s="1" customFormat="1" ht="8.5500000000000007" customHeight="1" x14ac:dyDescent="0.15"/>
    <row r="8" spans="2:12" s="1" customFormat="1" ht="15.3" customHeight="1" x14ac:dyDescent="0.15">
      <c r="B8" s="71" t="s">
        <v>889</v>
      </c>
      <c r="C8" s="71"/>
      <c r="D8" s="71"/>
      <c r="E8" s="71"/>
      <c r="F8" s="71"/>
      <c r="G8" s="71"/>
      <c r="H8" s="71"/>
      <c r="I8" s="71"/>
      <c r="J8" s="71"/>
      <c r="K8" s="71"/>
    </row>
    <row r="9" spans="2:12" s="1" customFormat="1" ht="2.1" customHeight="1" x14ac:dyDescent="0.15"/>
    <row r="10" spans="2:12" s="1" customFormat="1" ht="3" customHeight="1" x14ac:dyDescent="0.15">
      <c r="B10" s="70" t="s">
        <v>889</v>
      </c>
    </row>
    <row r="11" spans="2:12" s="1" customFormat="1" ht="17.100000000000001" customHeight="1" x14ac:dyDescent="0.15">
      <c r="B11" s="70"/>
      <c r="C11" s="78">
        <v>45291</v>
      </c>
      <c r="D11" s="78"/>
    </row>
    <row r="12" spans="2:12" s="1" customFormat="1" ht="3.45" customHeight="1" x14ac:dyDescent="0.15">
      <c r="B12" s="70"/>
    </row>
    <row r="13" spans="2:12" s="1" customFormat="1" ht="5.55" customHeight="1" x14ac:dyDescent="0.15"/>
    <row r="14" spans="2:12" s="1" customFormat="1" ht="15.3" customHeight="1" x14ac:dyDescent="0.15">
      <c r="B14" s="71" t="s">
        <v>890</v>
      </c>
      <c r="C14" s="71"/>
      <c r="D14" s="71"/>
      <c r="E14" s="71"/>
      <c r="F14" s="71"/>
      <c r="G14" s="71"/>
      <c r="H14" s="71"/>
      <c r="I14" s="71"/>
      <c r="J14" s="71"/>
      <c r="K14" s="71"/>
    </row>
    <row r="15" spans="2:12" s="1" customFormat="1" ht="10.199999999999999" customHeight="1" x14ac:dyDescent="0.15"/>
    <row r="16" spans="2:12" s="1" customFormat="1" ht="14.1" customHeight="1" x14ac:dyDescent="0.15">
      <c r="B16" s="72" t="s">
        <v>869</v>
      </c>
      <c r="C16" s="72"/>
      <c r="D16" s="79"/>
      <c r="E16" s="79"/>
      <c r="F16" s="79"/>
      <c r="G16" s="79"/>
      <c r="H16" s="79"/>
      <c r="I16" s="79"/>
      <c r="J16" s="79"/>
      <c r="K16" s="79"/>
    </row>
    <row r="17" spans="2:11" s="1" customFormat="1" ht="11.85" customHeight="1" x14ac:dyDescent="0.15">
      <c r="B17" s="73" t="s">
        <v>870</v>
      </c>
      <c r="C17" s="73"/>
      <c r="D17" s="73" t="s">
        <v>871</v>
      </c>
      <c r="E17" s="73"/>
      <c r="F17" s="73" t="s">
        <v>872</v>
      </c>
      <c r="G17" s="73"/>
      <c r="H17" s="73"/>
      <c r="I17" s="73"/>
      <c r="J17" s="73"/>
      <c r="K17" s="73"/>
    </row>
    <row r="18" spans="2:11" s="1" customFormat="1" ht="11.55" customHeight="1" x14ac:dyDescent="0.15"/>
    <row r="19" spans="2:11" s="1" customFormat="1" ht="13.2" customHeight="1" x14ac:dyDescent="0.15">
      <c r="B19" s="74" t="s">
        <v>873</v>
      </c>
      <c r="C19" s="74"/>
      <c r="D19" s="74"/>
      <c r="E19" s="74"/>
      <c r="F19" s="79"/>
      <c r="G19" s="79"/>
      <c r="H19" s="79"/>
      <c r="I19" s="79"/>
      <c r="J19" s="80"/>
      <c r="K19" s="80"/>
    </row>
    <row r="20" spans="2:11" s="1" customFormat="1" ht="11.85" customHeight="1" x14ac:dyDescent="0.15">
      <c r="B20" s="76" t="s">
        <v>874</v>
      </c>
      <c r="C20" s="76"/>
      <c r="D20" s="76" t="s">
        <v>875</v>
      </c>
      <c r="E20" s="76"/>
      <c r="F20" s="76"/>
      <c r="G20" s="76" t="s">
        <v>876</v>
      </c>
      <c r="H20" s="76"/>
      <c r="I20" s="76"/>
      <c r="J20" s="76"/>
      <c r="K20" s="76"/>
    </row>
    <row r="21" spans="2:11" s="1" customFormat="1" ht="11.55" customHeight="1" x14ac:dyDescent="0.15"/>
    <row r="22" spans="2:11" s="1" customFormat="1" ht="13.2" customHeight="1" x14ac:dyDescent="0.15">
      <c r="B22" s="74" t="s">
        <v>877</v>
      </c>
      <c r="C22" s="74"/>
      <c r="D22" s="74"/>
      <c r="E22" s="74"/>
      <c r="F22" s="74"/>
      <c r="G22" s="74"/>
      <c r="H22" s="79"/>
      <c r="I22" s="79"/>
      <c r="J22" s="79"/>
      <c r="K22" s="6"/>
    </row>
    <row r="23" spans="2:11" s="1" customFormat="1" ht="11.85" customHeight="1" x14ac:dyDescent="0.15">
      <c r="B23" s="76" t="s">
        <v>878</v>
      </c>
      <c r="C23" s="76"/>
      <c r="D23" s="76" t="s">
        <v>879</v>
      </c>
      <c r="E23" s="76"/>
      <c r="F23" s="76"/>
      <c r="G23" s="76" t="s">
        <v>880</v>
      </c>
      <c r="H23" s="76"/>
      <c r="I23" s="76"/>
      <c r="J23" s="76"/>
      <c r="K23" s="76"/>
    </row>
    <row r="24" spans="2:11" s="1" customFormat="1" ht="10.65" customHeight="1" x14ac:dyDescent="0.15"/>
    <row r="25" spans="2:11" s="1" customFormat="1" ht="11.85" customHeight="1" x14ac:dyDescent="0.15">
      <c r="B25" s="74" t="s">
        <v>881</v>
      </c>
      <c r="C25" s="74"/>
      <c r="D25" s="80"/>
      <c r="E25" s="80"/>
      <c r="F25" s="80"/>
      <c r="G25" s="80"/>
      <c r="H25" s="80"/>
      <c r="I25" s="80"/>
      <c r="J25" s="80"/>
      <c r="K25" s="80"/>
    </row>
    <row r="26" spans="2:11" s="1" customFormat="1" ht="11.85" customHeight="1" x14ac:dyDescent="0.15">
      <c r="B26" s="76" t="s">
        <v>882</v>
      </c>
      <c r="C26" s="76"/>
      <c r="D26" s="69"/>
      <c r="E26" s="69"/>
      <c r="F26" s="69"/>
      <c r="G26" s="69"/>
      <c r="H26" s="69"/>
      <c r="I26" s="69"/>
      <c r="J26" s="69"/>
      <c r="K26" s="69"/>
    </row>
    <row r="27" spans="2:11" s="1" customFormat="1" ht="8.85" customHeight="1" x14ac:dyDescent="0.15"/>
    <row r="28" spans="2:11" s="1" customFormat="1" ht="11.85" customHeight="1" x14ac:dyDescent="0.15">
      <c r="B28" s="74" t="s">
        <v>883</v>
      </c>
      <c r="C28" s="74"/>
      <c r="D28" s="74"/>
      <c r="E28" s="74"/>
      <c r="F28" s="74"/>
      <c r="G28" s="74"/>
      <c r="H28" s="74"/>
      <c r="I28" s="74"/>
      <c r="J28" s="74"/>
      <c r="K28" s="74"/>
    </row>
    <row r="29" spans="2:11" s="1" customFormat="1" ht="11.85" customHeight="1" x14ac:dyDescent="0.15">
      <c r="B29" s="76" t="s">
        <v>884</v>
      </c>
      <c r="C29" s="76"/>
      <c r="D29" s="76"/>
      <c r="E29" s="76"/>
      <c r="F29" s="76"/>
      <c r="G29" s="76"/>
      <c r="H29" s="76"/>
      <c r="I29" s="76"/>
      <c r="J29" s="76"/>
      <c r="K29" s="76"/>
    </row>
    <row r="30" spans="2:11" s="1" customFormat="1" ht="11.85" customHeight="1" x14ac:dyDescent="0.15">
      <c r="B30" s="76" t="s">
        <v>885</v>
      </c>
      <c r="C30" s="76"/>
      <c r="D30" s="76"/>
      <c r="E30" s="76"/>
      <c r="F30" s="76"/>
      <c r="G30" s="76"/>
      <c r="H30" s="76"/>
      <c r="I30" s="76"/>
      <c r="J30" s="76"/>
      <c r="K30" s="76"/>
    </row>
    <row r="31" spans="2:11" s="1" customFormat="1" ht="11.85" customHeight="1" x14ac:dyDescent="0.15">
      <c r="B31" s="76" t="s">
        <v>886</v>
      </c>
      <c r="C31" s="76"/>
      <c r="D31" s="76"/>
      <c r="E31" s="76"/>
      <c r="F31" s="76"/>
      <c r="G31" s="76"/>
      <c r="H31" s="76"/>
      <c r="I31" s="76"/>
      <c r="J31" s="76"/>
      <c r="K31" s="76"/>
    </row>
    <row r="32" spans="2:11" s="1" customFormat="1" ht="22.95"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I24" sqref="I24"/>
    </sheetView>
  </sheetViews>
  <sheetFormatPr defaultRowHeight="14.4"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2" customHeight="1" x14ac:dyDescent="0.15"/>
    <row r="2" spans="2:14" s="1" customFormat="1" ht="18.3" customHeight="1" x14ac:dyDescent="0.15">
      <c r="B2" s="75"/>
      <c r="C2" s="75"/>
      <c r="D2" s="81" t="s">
        <v>887</v>
      </c>
      <c r="E2" s="81"/>
      <c r="F2" s="81"/>
      <c r="G2" s="81"/>
      <c r="H2" s="81"/>
      <c r="I2" s="81"/>
    </row>
    <row r="3" spans="2:14" s="1" customFormat="1" ht="11.85" customHeight="1" x14ac:dyDescent="0.15">
      <c r="B3" s="75"/>
      <c r="C3" s="75"/>
    </row>
    <row r="4" spans="2:14" s="1" customFormat="1" ht="2.1" customHeight="1" x14ac:dyDescent="0.15"/>
    <row r="5" spans="2:14" s="1" customFormat="1" ht="26.4" customHeight="1" x14ac:dyDescent="0.15">
      <c r="B5" s="77" t="s">
        <v>921</v>
      </c>
      <c r="C5" s="77"/>
      <c r="D5" s="77"/>
      <c r="E5" s="77"/>
      <c r="F5" s="77"/>
      <c r="G5" s="77"/>
      <c r="H5" s="77"/>
      <c r="I5" s="77"/>
      <c r="J5" s="77"/>
    </row>
    <row r="6" spans="2:14" s="1" customFormat="1" ht="4.2" customHeight="1" x14ac:dyDescent="0.15"/>
    <row r="7" spans="2:14" s="1" customFormat="1" ht="15.3" customHeight="1" x14ac:dyDescent="0.15">
      <c r="B7" s="71" t="s">
        <v>922</v>
      </c>
      <c r="C7" s="71"/>
      <c r="D7" s="71"/>
      <c r="E7" s="71"/>
      <c r="F7" s="71"/>
      <c r="G7" s="71"/>
      <c r="H7" s="71"/>
      <c r="I7" s="71"/>
      <c r="J7" s="71"/>
      <c r="K7" s="71"/>
      <c r="L7" s="71"/>
      <c r="M7" s="71"/>
      <c r="N7" s="71"/>
    </row>
    <row r="8" spans="2:14" s="1" customFormat="1" ht="3.45" customHeight="1" x14ac:dyDescent="0.15"/>
    <row r="9" spans="2:14" s="1" customFormat="1" ht="26.85" customHeight="1" x14ac:dyDescent="0.15">
      <c r="B9" s="10" t="s">
        <v>891</v>
      </c>
      <c r="C9" s="10" t="s">
        <v>892</v>
      </c>
      <c r="D9" s="10" t="s">
        <v>893</v>
      </c>
      <c r="E9" s="84" t="s">
        <v>894</v>
      </c>
      <c r="F9" s="84"/>
      <c r="G9" s="11" t="s">
        <v>895</v>
      </c>
      <c r="H9" s="10" t="s">
        <v>896</v>
      </c>
      <c r="I9" s="11" t="s">
        <v>897</v>
      </c>
      <c r="J9" s="10" t="s">
        <v>898</v>
      </c>
      <c r="K9" s="11" t="s">
        <v>899</v>
      </c>
      <c r="L9" s="11" t="s">
        <v>900</v>
      </c>
      <c r="M9" s="11" t="s">
        <v>901</v>
      </c>
      <c r="N9" s="11" t="s">
        <v>916</v>
      </c>
    </row>
    <row r="10" spans="2:14" s="1" customFormat="1" ht="14.4" customHeight="1" x14ac:dyDescent="0.15">
      <c r="B10" s="12" t="s">
        <v>902</v>
      </c>
      <c r="C10" s="12" t="s">
        <v>903</v>
      </c>
      <c r="D10" s="13">
        <v>500000000</v>
      </c>
      <c r="E10" s="82">
        <v>42817</v>
      </c>
      <c r="F10" s="82"/>
      <c r="G10" s="14">
        <v>45558</v>
      </c>
      <c r="H10" s="12" t="s">
        <v>1</v>
      </c>
      <c r="I10" s="12" t="s">
        <v>904</v>
      </c>
      <c r="J10" s="15">
        <v>5.0000000000000001E-3</v>
      </c>
      <c r="K10" s="12" t="s">
        <v>905</v>
      </c>
      <c r="L10" s="12" t="s">
        <v>906</v>
      </c>
      <c r="M10" s="16">
        <v>0.73150684931506904</v>
      </c>
      <c r="N10" s="12" t="s">
        <v>917</v>
      </c>
    </row>
    <row r="11" spans="2:14" s="1" customFormat="1" ht="14.4" customHeight="1" x14ac:dyDescent="0.15">
      <c r="B11" s="12" t="s">
        <v>907</v>
      </c>
      <c r="C11" s="12" t="s">
        <v>908</v>
      </c>
      <c r="D11" s="13">
        <v>750000000</v>
      </c>
      <c r="E11" s="82">
        <v>43181</v>
      </c>
      <c r="F11" s="82"/>
      <c r="G11" s="14">
        <v>46834</v>
      </c>
      <c r="H11" s="12" t="s">
        <v>1</v>
      </c>
      <c r="I11" s="12" t="s">
        <v>904</v>
      </c>
      <c r="J11" s="15">
        <v>8.7500000000000008E-3</v>
      </c>
      <c r="K11" s="12" t="s">
        <v>905</v>
      </c>
      <c r="L11" s="12" t="s">
        <v>909</v>
      </c>
      <c r="M11" s="16">
        <v>4.2273972602739702</v>
      </c>
      <c r="N11" s="12" t="s">
        <v>918</v>
      </c>
    </row>
    <row r="12" spans="2:14" s="1" customFormat="1" ht="14.4" customHeight="1" x14ac:dyDescent="0.15">
      <c r="B12" s="12" t="s">
        <v>910</v>
      </c>
      <c r="C12" s="12" t="s">
        <v>911</v>
      </c>
      <c r="D12" s="13">
        <v>500000000</v>
      </c>
      <c r="E12" s="82">
        <v>43377</v>
      </c>
      <c r="F12" s="82"/>
      <c r="G12" s="14">
        <v>45934</v>
      </c>
      <c r="H12" s="12" t="s">
        <v>1</v>
      </c>
      <c r="I12" s="12" t="s">
        <v>904</v>
      </c>
      <c r="J12" s="15">
        <v>6.2500000000000003E-3</v>
      </c>
      <c r="K12" s="12" t="s">
        <v>905</v>
      </c>
      <c r="L12" s="12" t="s">
        <v>912</v>
      </c>
      <c r="M12" s="16">
        <v>1.7616438356164399</v>
      </c>
      <c r="N12" s="12" t="s">
        <v>919</v>
      </c>
    </row>
    <row r="13" spans="2:14" s="1" customFormat="1" ht="14.4" customHeight="1" x14ac:dyDescent="0.15">
      <c r="B13" s="12" t="s">
        <v>913</v>
      </c>
      <c r="C13" s="12" t="s">
        <v>914</v>
      </c>
      <c r="D13" s="13">
        <v>1000000000</v>
      </c>
      <c r="E13" s="82">
        <v>45229</v>
      </c>
      <c r="F13" s="82"/>
      <c r="G13" s="14">
        <v>47056</v>
      </c>
      <c r="H13" s="12" t="s">
        <v>1</v>
      </c>
      <c r="I13" s="12" t="s">
        <v>904</v>
      </c>
      <c r="J13" s="15">
        <v>3.7499999999999999E-2</v>
      </c>
      <c r="K13" s="12" t="s">
        <v>905</v>
      </c>
      <c r="L13" s="12" t="s">
        <v>915</v>
      </c>
      <c r="M13" s="16">
        <v>4.8356164383561699</v>
      </c>
      <c r="N13" s="12" t="s">
        <v>920</v>
      </c>
    </row>
    <row r="14" spans="2:14" s="1" customFormat="1" ht="10.8" customHeight="1" x14ac:dyDescent="0.15">
      <c r="B14" s="17"/>
      <c r="C14" s="18"/>
      <c r="D14" s="19">
        <v>2750000000</v>
      </c>
      <c r="E14" s="83"/>
      <c r="F14" s="83"/>
      <c r="G14" s="17"/>
      <c r="H14" s="17"/>
      <c r="I14" s="17"/>
      <c r="J14" s="17"/>
      <c r="K14" s="17"/>
      <c r="L14" s="17"/>
      <c r="M14" s="17"/>
      <c r="N14" s="17"/>
    </row>
    <row r="15" spans="2:14" s="1" customFormat="1" ht="4.6500000000000004" customHeight="1" x14ac:dyDescent="0.15"/>
    <row r="16" spans="2:14" s="1" customFormat="1" ht="15.75" customHeight="1" x14ac:dyDescent="0.15">
      <c r="B16" s="71" t="s">
        <v>923</v>
      </c>
      <c r="C16" s="71"/>
      <c r="D16" s="71"/>
      <c r="E16" s="71"/>
      <c r="F16" s="71"/>
      <c r="G16" s="71"/>
      <c r="H16" s="71"/>
      <c r="I16" s="71"/>
      <c r="J16" s="71"/>
      <c r="K16" s="71"/>
      <c r="L16" s="71"/>
      <c r="M16" s="71"/>
      <c r="N16" s="71"/>
    </row>
    <row r="17" spans="2:7" s="1" customFormat="1" ht="2.1" customHeight="1" x14ac:dyDescent="0.15"/>
    <row r="18" spans="2:7" s="1" customFormat="1" ht="12.75" customHeight="1" x14ac:dyDescent="0.15">
      <c r="B18" s="7" t="s">
        <v>924</v>
      </c>
      <c r="F18" s="85">
        <v>2750000000</v>
      </c>
      <c r="G18" s="85"/>
    </row>
    <row r="19" spans="2:7" s="1" customFormat="1" ht="12.75" customHeight="1" x14ac:dyDescent="0.15">
      <c r="B19" s="76" t="s">
        <v>925</v>
      </c>
      <c r="C19" s="76"/>
      <c r="F19" s="20"/>
      <c r="G19" s="21">
        <v>1.8068181818181799E-2</v>
      </c>
    </row>
    <row r="20" spans="2:7" s="1" customFormat="1" ht="11.1" customHeight="1" x14ac:dyDescent="0.15">
      <c r="B20" s="76" t="s">
        <v>926</v>
      </c>
      <c r="C20" s="76"/>
      <c r="D20" s="279"/>
      <c r="E20" s="279"/>
      <c r="F20" s="279"/>
      <c r="G20" s="22">
        <v>3.3646326276463299</v>
      </c>
    </row>
    <row r="21" spans="2:7" s="1" customFormat="1" ht="1.65" customHeight="1" x14ac:dyDescent="0.15">
      <c r="B21" s="76"/>
      <c r="C21" s="76"/>
      <c r="D21" s="279"/>
      <c r="E21" s="279"/>
      <c r="F21" s="279"/>
    </row>
    <row r="22" spans="2:7" s="1" customFormat="1" ht="12.75" customHeight="1" x14ac:dyDescent="0.15">
      <c r="B22" s="23" t="s">
        <v>927</v>
      </c>
    </row>
    <row r="23" spans="2:7" s="1" customFormat="1" ht="18.75" customHeight="1" x14ac:dyDescent="0.15"/>
  </sheetData>
  <mergeCells count="14">
    <mergeCell ref="B16:N16"/>
    <mergeCell ref="B19:C19"/>
    <mergeCell ref="B2:C3"/>
    <mergeCell ref="B5:J5"/>
    <mergeCell ref="B7:N7"/>
    <mergeCell ref="D2:I2"/>
    <mergeCell ref="E10:F10"/>
    <mergeCell ref="E11:F11"/>
    <mergeCell ref="E12:F12"/>
    <mergeCell ref="E13:F13"/>
    <mergeCell ref="E14:F14"/>
    <mergeCell ref="E9:F9"/>
    <mergeCell ref="F18:G18"/>
    <mergeCell ref="B20:F21"/>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4.4"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75"/>
    </row>
    <row r="2" spans="2:6" s="1" customFormat="1" ht="18.3" customHeight="1" x14ac:dyDescent="0.15">
      <c r="B2" s="75"/>
      <c r="C2" s="81" t="s">
        <v>887</v>
      </c>
      <c r="D2" s="81"/>
      <c r="E2" s="81"/>
      <c r="F2" s="81"/>
    </row>
    <row r="3" spans="2:6" s="1" customFormat="1" ht="6" customHeight="1" x14ac:dyDescent="0.15">
      <c r="B3" s="75"/>
    </row>
    <row r="4" spans="2:6" s="1" customFormat="1" ht="3.45" customHeight="1" x14ac:dyDescent="0.15"/>
    <row r="5" spans="2:6" s="1" customFormat="1" ht="26.4" customHeight="1" x14ac:dyDescent="0.15">
      <c r="B5" s="77" t="s">
        <v>945</v>
      </c>
      <c r="C5" s="77"/>
      <c r="D5" s="77"/>
      <c r="E5" s="77"/>
      <c r="F5" s="77"/>
    </row>
    <row r="6" spans="2:6" s="1" customFormat="1" ht="7.65" customHeight="1" x14ac:dyDescent="0.15"/>
    <row r="7" spans="2:6" s="1" customFormat="1" ht="15.3" customHeight="1" x14ac:dyDescent="0.15">
      <c r="B7" s="86" t="s">
        <v>946</v>
      </c>
      <c r="C7" s="86"/>
      <c r="D7" s="86"/>
      <c r="E7" s="86"/>
      <c r="F7" s="86"/>
    </row>
    <row r="8" spans="2:6" s="1" customFormat="1" ht="10.199999999999999" customHeight="1" x14ac:dyDescent="0.15"/>
    <row r="9" spans="2:6" s="1" customFormat="1" ht="12.75" customHeight="1" x14ac:dyDescent="0.15">
      <c r="B9" s="5" t="s">
        <v>928</v>
      </c>
      <c r="C9" s="24" t="s">
        <v>929</v>
      </c>
      <c r="D9" s="24" t="s">
        <v>930</v>
      </c>
      <c r="E9" s="24" t="s">
        <v>931</v>
      </c>
    </row>
    <row r="10" spans="2:6" s="1" customFormat="1" ht="11.85" customHeight="1" x14ac:dyDescent="0.15">
      <c r="B10" s="7" t="s">
        <v>932</v>
      </c>
      <c r="C10" s="25" t="s">
        <v>933</v>
      </c>
      <c r="D10" s="25" t="s">
        <v>934</v>
      </c>
      <c r="E10" s="25" t="s">
        <v>935</v>
      </c>
    </row>
    <row r="11" spans="2:6" s="1" customFormat="1" ht="11.85" customHeight="1" x14ac:dyDescent="0.15">
      <c r="B11" s="7" t="s">
        <v>936</v>
      </c>
      <c r="C11" s="25" t="s">
        <v>937</v>
      </c>
      <c r="D11" s="25" t="s">
        <v>934</v>
      </c>
      <c r="E11" s="25" t="s">
        <v>938</v>
      </c>
    </row>
    <row r="12" spans="2:6" s="1" customFormat="1" ht="11.85" customHeight="1" x14ac:dyDescent="0.15">
      <c r="B12" s="7" t="s">
        <v>939</v>
      </c>
      <c r="C12" s="25" t="s">
        <v>940</v>
      </c>
      <c r="D12" s="25" t="s">
        <v>934</v>
      </c>
      <c r="E12" s="25" t="s">
        <v>941</v>
      </c>
    </row>
    <row r="13" spans="2:6" s="1" customFormat="1" ht="22.95" customHeight="1" x14ac:dyDescent="0.15"/>
    <row r="14" spans="2:6" s="1" customFormat="1" ht="15.3" customHeight="1" x14ac:dyDescent="0.15">
      <c r="B14" s="86" t="s">
        <v>947</v>
      </c>
      <c r="C14" s="86"/>
      <c r="D14" s="86"/>
      <c r="E14" s="86"/>
      <c r="F14" s="86"/>
    </row>
    <row r="15" spans="2:6" s="1" customFormat="1" ht="12.75" customHeight="1" x14ac:dyDescent="0.15"/>
    <row r="16" spans="2:6" s="1" customFormat="1" ht="12.75" customHeight="1" x14ac:dyDescent="0.15">
      <c r="B16" s="5" t="s">
        <v>928</v>
      </c>
      <c r="C16" s="24" t="s">
        <v>929</v>
      </c>
      <c r="D16" s="24" t="s">
        <v>930</v>
      </c>
    </row>
    <row r="17" spans="2:4" s="1" customFormat="1" ht="11.85" customHeight="1" x14ac:dyDescent="0.15">
      <c r="B17" s="7" t="s">
        <v>932</v>
      </c>
      <c r="C17" s="25" t="s">
        <v>942</v>
      </c>
      <c r="D17" s="25"/>
    </row>
    <row r="18" spans="2:4" s="1" customFormat="1" ht="11.85" customHeight="1" x14ac:dyDescent="0.15">
      <c r="B18" s="7" t="s">
        <v>936</v>
      </c>
      <c r="C18" s="25" t="s">
        <v>943</v>
      </c>
      <c r="D18" s="25" t="s">
        <v>934</v>
      </c>
    </row>
    <row r="19" spans="2:4" s="1" customFormat="1" ht="11.85" customHeight="1" x14ac:dyDescent="0.15">
      <c r="B19" s="7" t="s">
        <v>939</v>
      </c>
      <c r="C19" s="25" t="s">
        <v>944</v>
      </c>
      <c r="D19" s="25" t="s">
        <v>934</v>
      </c>
    </row>
    <row r="20"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activeCell="H20" sqref="H20"/>
    </sheetView>
  </sheetViews>
  <sheetFormatPr defaultRowHeight="14.4"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75"/>
    </row>
    <row r="2" spans="2:4" s="1" customFormat="1" ht="18.3" customHeight="1" x14ac:dyDescent="0.15">
      <c r="B2" s="75"/>
      <c r="C2" s="8" t="s">
        <v>887</v>
      </c>
    </row>
    <row r="3" spans="2:4" s="1" customFormat="1" ht="4.6500000000000004" customHeight="1" x14ac:dyDescent="0.15">
      <c r="B3" s="75"/>
      <c r="C3" s="87"/>
    </row>
    <row r="4" spans="2:4" s="1" customFormat="1" ht="8.85" customHeight="1" x14ac:dyDescent="0.15">
      <c r="C4" s="87"/>
    </row>
    <row r="5" spans="2:4" s="1" customFormat="1" ht="26.4" customHeight="1" x14ac:dyDescent="0.15">
      <c r="B5" s="77" t="s">
        <v>1003</v>
      </c>
      <c r="C5" s="77"/>
    </row>
    <row r="6" spans="2:4" s="1" customFormat="1" ht="11.55" customHeight="1" x14ac:dyDescent="0.15">
      <c r="B6" s="7" t="s">
        <v>1004</v>
      </c>
    </row>
    <row r="7" spans="2:4" s="1" customFormat="1" ht="1.65" customHeight="1" x14ac:dyDescent="0.15"/>
    <row r="8" spans="2:4" s="1" customFormat="1" ht="15.3" customHeight="1" x14ac:dyDescent="0.15">
      <c r="B8" s="71" t="s">
        <v>1005</v>
      </c>
      <c r="C8" s="71"/>
    </row>
    <row r="9" spans="2:4" s="1" customFormat="1" ht="4.2" customHeight="1" x14ac:dyDescent="0.15"/>
    <row r="10" spans="2:4" s="1" customFormat="1" ht="17.100000000000001" customHeight="1" x14ac:dyDescent="0.25">
      <c r="B10" s="26" t="s">
        <v>948</v>
      </c>
      <c r="C10" s="27">
        <v>2750000000</v>
      </c>
      <c r="D10" s="28" t="s">
        <v>949</v>
      </c>
    </row>
    <row r="11" spans="2:4" s="1" customFormat="1" ht="17.100000000000001" customHeight="1" x14ac:dyDescent="0.25">
      <c r="B11" s="26" t="s">
        <v>950</v>
      </c>
      <c r="C11" s="27">
        <v>3606751071.02001</v>
      </c>
      <c r="D11" s="28" t="s">
        <v>951</v>
      </c>
    </row>
    <row r="12" spans="2:4" s="1" customFormat="1" ht="17.100000000000001" customHeight="1" x14ac:dyDescent="0.25">
      <c r="B12" s="26" t="s">
        <v>952</v>
      </c>
      <c r="C12" s="27">
        <v>20000000</v>
      </c>
      <c r="D12" s="28" t="s">
        <v>953</v>
      </c>
    </row>
    <row r="13" spans="2:4" s="1" customFormat="1" ht="17.100000000000001" customHeight="1" x14ac:dyDescent="0.25">
      <c r="B13" s="26" t="s">
        <v>954</v>
      </c>
      <c r="C13" s="27">
        <v>159523048.55000001</v>
      </c>
      <c r="D13" s="28" t="s">
        <v>955</v>
      </c>
    </row>
    <row r="14" spans="2:4" s="1" customFormat="1" ht="17.100000000000001" customHeight="1" x14ac:dyDescent="0.25">
      <c r="B14" s="26" t="s">
        <v>956</v>
      </c>
      <c r="C14" s="29">
        <v>0.37682695257091298</v>
      </c>
      <c r="D14" s="30"/>
    </row>
    <row r="15" spans="2:4" s="1" customFormat="1" ht="4.2" customHeight="1" x14ac:dyDescent="0.15"/>
    <row r="16" spans="2:4" s="1" customFormat="1" ht="15.3" customHeight="1" x14ac:dyDescent="0.15">
      <c r="B16" s="71" t="s">
        <v>1006</v>
      </c>
      <c r="C16" s="71"/>
    </row>
    <row r="17" spans="2:4" s="1" customFormat="1" ht="4.2" customHeight="1" x14ac:dyDescent="0.15"/>
    <row r="18" spans="2:4" s="1" customFormat="1" ht="17.100000000000001" customHeight="1" x14ac:dyDescent="0.25">
      <c r="B18" s="26" t="s">
        <v>957</v>
      </c>
      <c r="C18" s="27">
        <v>2923972526.3699498</v>
      </c>
      <c r="D18" s="28" t="s">
        <v>958</v>
      </c>
    </row>
    <row r="19" spans="2:4" s="1" customFormat="1" ht="17.100000000000001" customHeight="1" x14ac:dyDescent="0.25">
      <c r="B19" s="26" t="s">
        <v>959</v>
      </c>
      <c r="C19" s="29">
        <v>1.0632627368618</v>
      </c>
      <c r="D19" s="31" t="s">
        <v>960</v>
      </c>
    </row>
    <row r="20" spans="2:4" s="1" customFormat="1" ht="17.100000000000001" customHeight="1" x14ac:dyDescent="0.25">
      <c r="B20" s="2" t="s">
        <v>961</v>
      </c>
      <c r="C20" s="32" t="s">
        <v>962</v>
      </c>
      <c r="D20" s="33" t="s">
        <v>963</v>
      </c>
    </row>
    <row r="21" spans="2:4" s="1" customFormat="1" ht="4.2" customHeight="1" x14ac:dyDescent="0.15"/>
    <row r="22" spans="2:4" s="1" customFormat="1" ht="15.3" customHeight="1" x14ac:dyDescent="0.15">
      <c r="B22" s="71" t="s">
        <v>1007</v>
      </c>
      <c r="C22" s="71"/>
    </row>
    <row r="23" spans="2:4" s="1" customFormat="1" ht="4.2" customHeight="1" x14ac:dyDescent="0.15"/>
    <row r="24" spans="2:4" s="1" customFormat="1" ht="17.100000000000001" customHeight="1" x14ac:dyDescent="0.25">
      <c r="B24" s="26" t="s">
        <v>964</v>
      </c>
      <c r="C24" s="27">
        <v>18687059.109999999</v>
      </c>
      <c r="D24" s="28" t="s">
        <v>965</v>
      </c>
    </row>
    <row r="25" spans="2:4" s="1" customFormat="1" ht="17.100000000000001" customHeight="1" x14ac:dyDescent="0.25">
      <c r="B25" s="26" t="s">
        <v>966</v>
      </c>
      <c r="C25" s="27">
        <v>159523048.55000001</v>
      </c>
      <c r="D25" s="28" t="s">
        <v>967</v>
      </c>
    </row>
    <row r="26" spans="2:4" s="1" customFormat="1" ht="17.100000000000001" customHeight="1" x14ac:dyDescent="0.25">
      <c r="B26" s="26" t="s">
        <v>968</v>
      </c>
      <c r="C26" s="34">
        <v>0</v>
      </c>
      <c r="D26" s="28" t="s">
        <v>969</v>
      </c>
    </row>
    <row r="27" spans="2:4" s="1" customFormat="1" ht="17.100000000000001" customHeight="1" x14ac:dyDescent="0.25">
      <c r="B27" s="26" t="s">
        <v>957</v>
      </c>
      <c r="C27" s="27">
        <v>2923972526.3699498</v>
      </c>
      <c r="D27" s="28"/>
    </row>
    <row r="28" spans="2:4" s="1" customFormat="1" ht="17.100000000000001" customHeight="1" x14ac:dyDescent="0.25">
      <c r="B28" s="26" t="s">
        <v>970</v>
      </c>
      <c r="C28" s="29">
        <v>1.1280664123745301</v>
      </c>
      <c r="D28" s="31" t="s">
        <v>960</v>
      </c>
    </row>
    <row r="29" spans="2:4" s="1" customFormat="1" ht="17.100000000000001" customHeight="1" x14ac:dyDescent="0.25">
      <c r="B29" s="2" t="s">
        <v>971</v>
      </c>
      <c r="C29" s="32" t="s">
        <v>962</v>
      </c>
      <c r="D29" s="33" t="s">
        <v>972</v>
      </c>
    </row>
    <row r="30" spans="2:4" s="1" customFormat="1" ht="4.2" customHeight="1" x14ac:dyDescent="0.15"/>
    <row r="31" spans="2:4" s="1" customFormat="1" ht="15.3" customHeight="1" x14ac:dyDescent="0.15">
      <c r="B31" s="71" t="s">
        <v>1008</v>
      </c>
      <c r="C31" s="71"/>
    </row>
    <row r="32" spans="2:4" s="1" customFormat="1" ht="4.2" customHeight="1" x14ac:dyDescent="0.15"/>
    <row r="33" spans="2:4" s="1" customFormat="1" ht="17.100000000000001" customHeight="1" x14ac:dyDescent="0.25">
      <c r="B33" s="26" t="s">
        <v>973</v>
      </c>
      <c r="C33" s="27">
        <v>512938448.09000403</v>
      </c>
      <c r="D33" s="28" t="s">
        <v>974</v>
      </c>
    </row>
    <row r="34" spans="2:4" s="1" customFormat="1" ht="17.100000000000001" customHeight="1" x14ac:dyDescent="0.25">
      <c r="B34" s="26" t="s">
        <v>975</v>
      </c>
      <c r="C34" s="27">
        <v>512938448.09000403</v>
      </c>
      <c r="D34" s="28"/>
    </row>
    <row r="35" spans="2:4" s="1" customFormat="1" ht="17.100000000000001" customHeight="1" x14ac:dyDescent="0.25">
      <c r="B35" s="26" t="s">
        <v>976</v>
      </c>
      <c r="C35" s="35" t="s">
        <v>90</v>
      </c>
      <c r="D35" s="28"/>
    </row>
    <row r="36" spans="2:4" s="1" customFormat="1" ht="17.100000000000001" customHeight="1" x14ac:dyDescent="0.25">
      <c r="B36" s="26" t="s">
        <v>977</v>
      </c>
      <c r="C36" s="35" t="s">
        <v>90</v>
      </c>
      <c r="D36" s="28"/>
    </row>
    <row r="37" spans="2:4" s="1" customFormat="1" ht="17.100000000000001" customHeight="1" x14ac:dyDescent="0.25">
      <c r="B37" s="26" t="s">
        <v>978</v>
      </c>
      <c r="C37" s="35" t="s">
        <v>90</v>
      </c>
      <c r="D37" s="30"/>
    </row>
    <row r="38" spans="2:4" s="1" customFormat="1" ht="17.100000000000001" customHeight="1" x14ac:dyDescent="0.25">
      <c r="B38" s="26" t="s">
        <v>979</v>
      </c>
      <c r="C38" s="27">
        <v>3102182634.0299501</v>
      </c>
      <c r="D38" s="28" t="s">
        <v>980</v>
      </c>
    </row>
    <row r="39" spans="2:4" s="1" customFormat="1" ht="17.100000000000001" customHeight="1" x14ac:dyDescent="0.25">
      <c r="B39" s="26" t="s">
        <v>957</v>
      </c>
      <c r="C39" s="27">
        <v>2923972526.3699498</v>
      </c>
      <c r="D39" s="30"/>
    </row>
    <row r="40" spans="2:4" s="1" customFormat="1" ht="17.100000000000001" customHeight="1" x14ac:dyDescent="0.25">
      <c r="B40" s="26" t="s">
        <v>981</v>
      </c>
      <c r="C40" s="27">
        <v>18687059.109999999</v>
      </c>
      <c r="D40" s="30"/>
    </row>
    <row r="41" spans="2:4" s="1" customFormat="1" ht="17.100000000000001" customHeight="1" x14ac:dyDescent="0.25">
      <c r="B41" s="26" t="s">
        <v>982</v>
      </c>
      <c r="C41" s="27">
        <v>159523048.55000001</v>
      </c>
      <c r="D41" s="30"/>
    </row>
    <row r="42" spans="2:4" s="1" customFormat="1" ht="17.100000000000001" customHeight="1" x14ac:dyDescent="0.25">
      <c r="B42" s="26" t="s">
        <v>978</v>
      </c>
      <c r="C42" s="35" t="s">
        <v>90</v>
      </c>
      <c r="D42" s="30"/>
    </row>
    <row r="43" spans="2:4" s="1" customFormat="1" ht="17.100000000000001" customHeight="1" x14ac:dyDescent="0.25">
      <c r="B43" s="26" t="s">
        <v>983</v>
      </c>
      <c r="C43" s="27">
        <v>229062500</v>
      </c>
      <c r="D43" s="28" t="s">
        <v>984</v>
      </c>
    </row>
    <row r="44" spans="2:4" s="1" customFormat="1" ht="17.100000000000001" customHeight="1" x14ac:dyDescent="0.25">
      <c r="B44" s="26" t="s">
        <v>985</v>
      </c>
      <c r="C44" s="27">
        <v>25300604.9734421</v>
      </c>
      <c r="D44" s="28" t="s">
        <v>986</v>
      </c>
    </row>
    <row r="45" spans="2:4" s="1" customFormat="1" ht="17.100000000000001" customHeight="1" x14ac:dyDescent="0.25">
      <c r="B45" s="26" t="s">
        <v>987</v>
      </c>
      <c r="C45" s="27">
        <v>2750000000</v>
      </c>
      <c r="D45" s="28" t="s">
        <v>988</v>
      </c>
    </row>
    <row r="46" spans="2:4" s="1" customFormat="1" ht="17.100000000000001" customHeight="1" x14ac:dyDescent="0.25">
      <c r="B46" s="26" t="s">
        <v>989</v>
      </c>
      <c r="C46" s="27">
        <v>610757977.14651203</v>
      </c>
      <c r="D46" s="30"/>
    </row>
    <row r="47" spans="2:4" s="1" customFormat="1" ht="17.100000000000001" customHeight="1" x14ac:dyDescent="0.25">
      <c r="B47" s="2" t="s">
        <v>990</v>
      </c>
      <c r="C47" s="32" t="s">
        <v>962</v>
      </c>
      <c r="D47" s="30"/>
    </row>
    <row r="48" spans="2:4" s="1" customFormat="1" ht="4.2" customHeight="1" x14ac:dyDescent="0.15"/>
    <row r="49" spans="2:4" s="1" customFormat="1" ht="15.75" customHeight="1" x14ac:dyDescent="0.15">
      <c r="B49" s="71" t="s">
        <v>1009</v>
      </c>
      <c r="C49" s="71"/>
    </row>
    <row r="50" spans="2:4" s="1" customFormat="1" ht="4.2" customHeight="1" x14ac:dyDescent="0.15"/>
    <row r="51" spans="2:4" s="1" customFormat="1" ht="17.100000000000001" customHeight="1" x14ac:dyDescent="0.25">
      <c r="B51" s="26" t="s">
        <v>991</v>
      </c>
      <c r="C51" s="27">
        <v>357850457.21500099</v>
      </c>
      <c r="D51" s="28" t="s">
        <v>992</v>
      </c>
    </row>
    <row r="52" spans="2:4" s="1" customFormat="1" ht="17.100000000000001" customHeight="1" x14ac:dyDescent="0.25">
      <c r="B52" s="26" t="s">
        <v>993</v>
      </c>
      <c r="C52" s="27">
        <v>-10324862.874856999</v>
      </c>
      <c r="D52" s="28" t="s">
        <v>994</v>
      </c>
    </row>
    <row r="53" spans="2:4" s="1" customFormat="1" ht="17.100000000000001" customHeight="1" x14ac:dyDescent="0.25">
      <c r="B53" s="26" t="s">
        <v>995</v>
      </c>
      <c r="C53" s="27">
        <v>347525594.34014398</v>
      </c>
      <c r="D53" s="28"/>
    </row>
    <row r="54" spans="2:4" s="1" customFormat="1" ht="17.100000000000001" customHeight="1" x14ac:dyDescent="0.25">
      <c r="B54" s="2" t="s">
        <v>996</v>
      </c>
      <c r="C54" s="32" t="s">
        <v>962</v>
      </c>
      <c r="D54" s="28"/>
    </row>
    <row r="55" spans="2:4" s="1" customFormat="1" ht="17.100000000000001" customHeight="1" x14ac:dyDescent="0.25">
      <c r="B55" s="26" t="s">
        <v>997</v>
      </c>
      <c r="C55" s="27">
        <v>16807623.524999999</v>
      </c>
      <c r="D55" s="28" t="s">
        <v>998</v>
      </c>
    </row>
    <row r="56" spans="2:4" s="1" customFormat="1" ht="17.100000000000001" customHeight="1" x14ac:dyDescent="0.25">
      <c r="B56" s="26" t="s">
        <v>999</v>
      </c>
      <c r="C56" s="27">
        <v>6562500</v>
      </c>
      <c r="D56" s="28" t="s">
        <v>1000</v>
      </c>
    </row>
    <row r="57" spans="2:4" s="1" customFormat="1" ht="17.100000000000001" customHeight="1" x14ac:dyDescent="0.25">
      <c r="B57" s="26" t="s">
        <v>1001</v>
      </c>
      <c r="C57" s="27">
        <v>10245123.525</v>
      </c>
      <c r="D57" s="28" t="s">
        <v>1002</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90" orientation="portrait" r:id="rId1"/>
  <headerFooter alignWithMargins="0">
    <oddFooter>&amp;R&amp;1#&amp;"Calibri"&amp;10&amp;K0078D7Classification : Internal</oddFooter>
  </headerFooter>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'D4. Tests Royal Decree'!Print_Area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2024-01-08T15:29:00Z</dcterms:created>
  <dcterms:modified xsi:type="dcterms:W3CDTF">2024-01-10T13:09:08Z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2024-01-10T13:09:07Z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e5fbc65f-04d7-4451-8ba2-afb72f98f153</vt:lpwstr>
  </property>
  <property fmtid="{D5CDD505-2E9C-101B-9397-08002B2CF9AE}" pid="8" name="MSIP_Label_8ffbc0b8-e97b-47d1-beac-cb0955d66f3b_ContentBits">
    <vt:lpwstr>2</vt:lpwstr>
  </property>
</Properties>
</file>